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2" activeTab="16"/>
  </bookViews>
  <sheets>
    <sheet name="入力テンプレ2" sheetId="8" r:id="rId1"/>
    <sheet name="根ノ上高原" sheetId="16" r:id="rId2"/>
    <sheet name="東大OLK大会" sheetId="32" r:id="rId3"/>
    <sheet name="全日本ロング" sheetId="31" r:id="rId4"/>
    <sheet name="東海スプリントセレ" sheetId="6" r:id="rId5"/>
    <sheet name="東海インカレ" sheetId="4" r:id="rId6"/>
    <sheet name="関東スプリントセレ" sheetId="33" r:id="rId7"/>
    <sheet name="関西スプリントセレ" sheetId="30" r:id="rId8"/>
    <sheet name="関西インカレ" sheetId="27" r:id="rId9"/>
    <sheet name="名椙大会2日目" sheetId="37" r:id="rId10"/>
    <sheet name="インカレスプリント2018" sheetId="29" r:id="rId11"/>
    <sheet name="インカレロング2018" sheetId="19" r:id="rId12"/>
    <sheet name="クラブカップミドル" sheetId="39" r:id="rId13"/>
    <sheet name="大会ごとのスコア" sheetId="14" r:id="rId14"/>
    <sheet name="関西" sheetId="26" r:id="rId15"/>
    <sheet name="東海" sheetId="5" r:id="rId16"/>
    <sheet name="関東" sheetId="34" r:id="rId17"/>
    <sheet name="エリート候補者シート" sheetId="38" r:id="rId18"/>
  </sheets>
  <calcPr calcId="152511"/>
</workbook>
</file>

<file path=xl/calcChain.xml><?xml version="1.0" encoding="utf-8"?>
<calcChain xmlns="http://schemas.openxmlformats.org/spreadsheetml/2006/main">
  <c r="AC38" i="26" l="1"/>
  <c r="AD38" i="26"/>
  <c r="AE38" i="26"/>
  <c r="AC39" i="26"/>
  <c r="AE39" i="26" s="1"/>
  <c r="AD39" i="26"/>
  <c r="AC40" i="26"/>
  <c r="AE40" i="26" s="1"/>
  <c r="AD40" i="26"/>
  <c r="AC41" i="26"/>
  <c r="AD41" i="26"/>
  <c r="AE41" i="26"/>
  <c r="AC42" i="26"/>
  <c r="AD42" i="26"/>
  <c r="AE42" i="26"/>
  <c r="AC43" i="26"/>
  <c r="AE43" i="26" s="1"/>
  <c r="AD43" i="26"/>
  <c r="AC44" i="26"/>
  <c r="AE44" i="26" s="1"/>
  <c r="AD44" i="26"/>
  <c r="AC45" i="26"/>
  <c r="AD45" i="26"/>
  <c r="AE45" i="26"/>
  <c r="AC46" i="26"/>
  <c r="AD46" i="26"/>
  <c r="AE46" i="26"/>
  <c r="AC47" i="26"/>
  <c r="AE47" i="26" s="1"/>
  <c r="AD47" i="26"/>
  <c r="AC48" i="26"/>
  <c r="AE48" i="26" s="1"/>
  <c r="AD48" i="26"/>
  <c r="AC49" i="26"/>
  <c r="AD49" i="26"/>
  <c r="AE49" i="26"/>
  <c r="Z57" i="34"/>
  <c r="AA57" i="34"/>
  <c r="AB57" i="34"/>
  <c r="Z60" i="34"/>
  <c r="AB60" i="34" s="1"/>
  <c r="AA60" i="34"/>
  <c r="Z59" i="34"/>
  <c r="AB59" i="34" s="1"/>
  <c r="AA59" i="34"/>
  <c r="Z67" i="34"/>
  <c r="AA67" i="34"/>
  <c r="AB67" i="34"/>
  <c r="Z72" i="34"/>
  <c r="AB72" i="34" s="1"/>
  <c r="AA72" i="34"/>
  <c r="Z69" i="34"/>
  <c r="AB69" i="34" s="1"/>
  <c r="AA69" i="34"/>
  <c r="Z71" i="34"/>
  <c r="AB71" i="34" s="1"/>
  <c r="AA71" i="34"/>
  <c r="Z62" i="34"/>
  <c r="AB62" i="34" s="1"/>
  <c r="AA62" i="34"/>
  <c r="Z76" i="34"/>
  <c r="AA76" i="34"/>
  <c r="AB76" i="34"/>
  <c r="Z65" i="34"/>
  <c r="AB65" i="34" s="1"/>
  <c r="AA65" i="34"/>
  <c r="Z66" i="34"/>
  <c r="AB66" i="34" s="1"/>
  <c r="AA66" i="34"/>
  <c r="Z80" i="34"/>
  <c r="AA80" i="34"/>
  <c r="AB80" i="34"/>
  <c r="Z68" i="34"/>
  <c r="AB68" i="34" s="1"/>
  <c r="AA68" i="34"/>
  <c r="Z70" i="34"/>
  <c r="AB70" i="34" s="1"/>
  <c r="AA70" i="34"/>
  <c r="Z74" i="34"/>
  <c r="AB74" i="34" s="1"/>
  <c r="AA74" i="34"/>
  <c r="Z73" i="34"/>
  <c r="AB73" i="34" s="1"/>
  <c r="AA73" i="34"/>
  <c r="Z75" i="34"/>
  <c r="AA75" i="34"/>
  <c r="AB75" i="34"/>
  <c r="Z77" i="34"/>
  <c r="AB77" i="34" s="1"/>
  <c r="AA77" i="34"/>
  <c r="Z79" i="34"/>
  <c r="AB79" i="34" s="1"/>
  <c r="AA79" i="34"/>
  <c r="Z78" i="34"/>
  <c r="AA78" i="34"/>
  <c r="AB78" i="34"/>
  <c r="Z81" i="34"/>
  <c r="AB81" i="34" s="1"/>
  <c r="AA81" i="34"/>
  <c r="Z90" i="34"/>
  <c r="AB90" i="34" s="1"/>
  <c r="AA90" i="34"/>
  <c r="Z82" i="34"/>
  <c r="AB82" i="34" s="1"/>
  <c r="AA82" i="34"/>
  <c r="Z83" i="34"/>
  <c r="AB83" i="34" s="1"/>
  <c r="AA83" i="34"/>
  <c r="Z84" i="34"/>
  <c r="AA84" i="34"/>
  <c r="AB84" i="34"/>
  <c r="Z92" i="34"/>
  <c r="AB92" i="34" s="1"/>
  <c r="AA92" i="34"/>
  <c r="Z95" i="34"/>
  <c r="AB95" i="34" s="1"/>
  <c r="AA95" i="34"/>
  <c r="Z85" i="34"/>
  <c r="AA85" i="34"/>
  <c r="AB85" i="34"/>
  <c r="Z96" i="34"/>
  <c r="AB96" i="34" s="1"/>
  <c r="AA96" i="34"/>
  <c r="Z87" i="34"/>
  <c r="AB87" i="34" s="1"/>
  <c r="AA87" i="34"/>
  <c r="Z86" i="34"/>
  <c r="AB86" i="34" s="1"/>
  <c r="AA86" i="34"/>
  <c r="Z88" i="34"/>
  <c r="AB88" i="34" s="1"/>
  <c r="AA88" i="34"/>
  <c r="Z93" i="34"/>
  <c r="AA93" i="34"/>
  <c r="AB93" i="34"/>
  <c r="Z91" i="34"/>
  <c r="AB91" i="34" s="1"/>
  <c r="AA91" i="34"/>
  <c r="Z94" i="34"/>
  <c r="AB94" i="34" s="1"/>
  <c r="AA94" i="34"/>
  <c r="Z100" i="34"/>
  <c r="AA100" i="34"/>
  <c r="AB100" i="34"/>
  <c r="Z97" i="34"/>
  <c r="AB97" i="34" s="1"/>
  <c r="AA97" i="34"/>
  <c r="Z98" i="34"/>
  <c r="AB98" i="34" s="1"/>
  <c r="AA98" i="34"/>
  <c r="Z99" i="34"/>
  <c r="AB99" i="34" s="1"/>
  <c r="AA99" i="34"/>
  <c r="Z109" i="34"/>
  <c r="AB109" i="34" s="1"/>
  <c r="AA109" i="34"/>
  <c r="Z101" i="34"/>
  <c r="AA101" i="34"/>
  <c r="AB101" i="34"/>
  <c r="Z102" i="34"/>
  <c r="AB102" i="34" s="1"/>
  <c r="AA102" i="34"/>
  <c r="Z103" i="34"/>
  <c r="AB103" i="34" s="1"/>
  <c r="AA103" i="34"/>
  <c r="Z105" i="34"/>
  <c r="AA105" i="34"/>
  <c r="AB105" i="34"/>
  <c r="Z104" i="34"/>
  <c r="AB104" i="34" s="1"/>
  <c r="AA104" i="34"/>
  <c r="Z110" i="34"/>
  <c r="AB110" i="34" s="1"/>
  <c r="AA110" i="34"/>
  <c r="Z107" i="34"/>
  <c r="AB107" i="34" s="1"/>
  <c r="AA107" i="34"/>
  <c r="Z106" i="34"/>
  <c r="AB106" i="34" s="1"/>
  <c r="AA106" i="34"/>
  <c r="Z108" i="34"/>
  <c r="AA108" i="34"/>
  <c r="AB108" i="34"/>
  <c r="Z112" i="34"/>
  <c r="AB112" i="34" s="1"/>
  <c r="AA112" i="34"/>
  <c r="Z111" i="34"/>
  <c r="AB111" i="34" s="1"/>
  <c r="AA111" i="34"/>
  <c r="Z113" i="34"/>
  <c r="AA113" i="34"/>
  <c r="AB113" i="34"/>
  <c r="Z114" i="34"/>
  <c r="AB114" i="34" s="1"/>
  <c r="AA114" i="34"/>
  <c r="Z115" i="34"/>
  <c r="AB115" i="34" s="1"/>
  <c r="AA115" i="34"/>
  <c r="Z118" i="34"/>
  <c r="AB118" i="34" s="1"/>
  <c r="AA118" i="34"/>
  <c r="Z120" i="34"/>
  <c r="AB120" i="34" s="1"/>
  <c r="AA120" i="34"/>
  <c r="Z116" i="34"/>
  <c r="AA116" i="34"/>
  <c r="AB116" i="34"/>
  <c r="Z117" i="34"/>
  <c r="AB117" i="34" s="1"/>
  <c r="AA117" i="34"/>
  <c r="Z119" i="34"/>
  <c r="AB119" i="34" s="1"/>
  <c r="AA119" i="34"/>
  <c r="Z121" i="34"/>
  <c r="AA121" i="34"/>
  <c r="AB121" i="34"/>
  <c r="Z123" i="34"/>
  <c r="AB123" i="34" s="1"/>
  <c r="AA123" i="34"/>
  <c r="Z122" i="34"/>
  <c r="AB122" i="34" s="1"/>
  <c r="AA122" i="34"/>
  <c r="Z127" i="34"/>
  <c r="AB127" i="34" s="1"/>
  <c r="AA127" i="34"/>
  <c r="Z124" i="34"/>
  <c r="AB124" i="34" s="1"/>
  <c r="AA124" i="34"/>
  <c r="Z126" i="34"/>
  <c r="AA126" i="34"/>
  <c r="AB126" i="34"/>
  <c r="Z125" i="34"/>
  <c r="AB125" i="34" s="1"/>
  <c r="AA125" i="34"/>
  <c r="Z129" i="34"/>
  <c r="AB129" i="34" s="1"/>
  <c r="AA129" i="34"/>
  <c r="Z128" i="34"/>
  <c r="AA128" i="34"/>
  <c r="AB128" i="34"/>
  <c r="Z131" i="34"/>
  <c r="AB131" i="34" s="1"/>
  <c r="AA131" i="34"/>
  <c r="Z130" i="34"/>
  <c r="AB130" i="34" s="1"/>
  <c r="AA130" i="34"/>
  <c r="Z132" i="34"/>
  <c r="AB132" i="34" s="1"/>
  <c r="AA132" i="34"/>
  <c r="Z133" i="34"/>
  <c r="AB133" i="34" s="1"/>
  <c r="AA133" i="34"/>
  <c r="Z134" i="34"/>
  <c r="AA134" i="34"/>
  <c r="AB134" i="34"/>
  <c r="Z135" i="34"/>
  <c r="AB135" i="34" s="1"/>
  <c r="AA135" i="34"/>
  <c r="Z136" i="34"/>
  <c r="AB136" i="34" s="1"/>
  <c r="AA136" i="34"/>
  <c r="Z137" i="34"/>
  <c r="AA137" i="34"/>
  <c r="AB137" i="34"/>
  <c r="Z138" i="34"/>
  <c r="AB138" i="34" s="1"/>
  <c r="AA138" i="34"/>
  <c r="Z139" i="34"/>
  <c r="AB139" i="34" s="1"/>
  <c r="AA139" i="34"/>
  <c r="Z140" i="34"/>
  <c r="AB140" i="34" s="1"/>
  <c r="AA140" i="34"/>
  <c r="Z141" i="34"/>
  <c r="AB141" i="34" s="1"/>
  <c r="AA141" i="34"/>
  <c r="Z142" i="34"/>
  <c r="AA142" i="34"/>
  <c r="AB142" i="34"/>
  <c r="Z143" i="34"/>
  <c r="AB143" i="34" s="1"/>
  <c r="AA143" i="34"/>
  <c r="Z144" i="34"/>
  <c r="AB144" i="34" s="1"/>
  <c r="AA144" i="34"/>
  <c r="Z145" i="34"/>
  <c r="AA145" i="34"/>
  <c r="AB145" i="34"/>
  <c r="Z146" i="34"/>
  <c r="AB146" i="34" s="1"/>
  <c r="AA146" i="34"/>
  <c r="Z147" i="34"/>
  <c r="AB147" i="34" s="1"/>
  <c r="AA147" i="34"/>
  <c r="Z148" i="34"/>
  <c r="AB148" i="34" s="1"/>
  <c r="AA148" i="34"/>
  <c r="Z149" i="34"/>
  <c r="AB149" i="34" s="1"/>
  <c r="AA149" i="34"/>
  <c r="Z150" i="34"/>
  <c r="AA150" i="34"/>
  <c r="AB150" i="34"/>
  <c r="Z151" i="34"/>
  <c r="AB151" i="34" s="1"/>
  <c r="AA151" i="34"/>
  <c r="Z152" i="34"/>
  <c r="AB152" i="34" s="1"/>
  <c r="AA152" i="34"/>
  <c r="Z153" i="34"/>
  <c r="AA153" i="34"/>
  <c r="AB153" i="34"/>
  <c r="Z154" i="34"/>
  <c r="AB154" i="34" s="1"/>
  <c r="AA154" i="34"/>
  <c r="Z155" i="34"/>
  <c r="AB155" i="34" s="1"/>
  <c r="AA155" i="34"/>
  <c r="Z156" i="34"/>
  <c r="AB156" i="34" s="1"/>
  <c r="AA156" i="34"/>
  <c r="Z157" i="34"/>
  <c r="AB157" i="34" s="1"/>
  <c r="AA157" i="34"/>
  <c r="Z158" i="34"/>
  <c r="AA158" i="34"/>
  <c r="AB158" i="34"/>
  <c r="Z159" i="34"/>
  <c r="AB159" i="34" s="1"/>
  <c r="AA159" i="34"/>
  <c r="Z160" i="34"/>
  <c r="AB160" i="34" s="1"/>
  <c r="AA160" i="34"/>
  <c r="Z161" i="34"/>
  <c r="AA161" i="34"/>
  <c r="AB161" i="34"/>
  <c r="Z162" i="34"/>
  <c r="AB162" i="34" s="1"/>
  <c r="AA162" i="34"/>
  <c r="Z163" i="34"/>
  <c r="AB163" i="34" s="1"/>
  <c r="AA163" i="34"/>
  <c r="Z164" i="34"/>
  <c r="AB164" i="34" s="1"/>
  <c r="AA164" i="34"/>
  <c r="Z165" i="34"/>
  <c r="AB165" i="34" s="1"/>
  <c r="AA165" i="34"/>
  <c r="Z166" i="34"/>
  <c r="AA166" i="34"/>
  <c r="AB166" i="34"/>
  <c r="Z167" i="34"/>
  <c r="AB167" i="34" s="1"/>
  <c r="AA167" i="34"/>
  <c r="Z168" i="34"/>
  <c r="AB168" i="34" s="1"/>
  <c r="AA168" i="34"/>
  <c r="Z169" i="34"/>
  <c r="AA169" i="34"/>
  <c r="AB169" i="34"/>
  <c r="Z170" i="34"/>
  <c r="AB170" i="34" s="1"/>
  <c r="AA170" i="34"/>
  <c r="Z171" i="34"/>
  <c r="AB171" i="34" s="1"/>
  <c r="AA171" i="34"/>
  <c r="Z172" i="34"/>
  <c r="AB172" i="34" s="1"/>
  <c r="AA172" i="34"/>
  <c r="Z173" i="34"/>
  <c r="AB173" i="34" s="1"/>
  <c r="AA173" i="34"/>
  <c r="Z174" i="34"/>
  <c r="AA174" i="34"/>
  <c r="AB174" i="34"/>
  <c r="Z175" i="34"/>
  <c r="AB175" i="34" s="1"/>
  <c r="AA175" i="34"/>
  <c r="Z176" i="34"/>
  <c r="AB176" i="34" s="1"/>
  <c r="AA176" i="34"/>
  <c r="Z177" i="34"/>
  <c r="AA177" i="34"/>
  <c r="AB177" i="34"/>
  <c r="Z178" i="34"/>
  <c r="AB178" i="34" s="1"/>
  <c r="AA178" i="34"/>
  <c r="Z179" i="34"/>
  <c r="AB179" i="34" s="1"/>
  <c r="AA179" i="34"/>
  <c r="Z180" i="34"/>
  <c r="AB180" i="34" s="1"/>
  <c r="AA180" i="34"/>
  <c r="Z181" i="34"/>
  <c r="AB181" i="34" s="1"/>
  <c r="AA181" i="34"/>
  <c r="Z182" i="34"/>
  <c r="AA182" i="34"/>
  <c r="AB182" i="34"/>
  <c r="Z183" i="34"/>
  <c r="AB183" i="34" s="1"/>
  <c r="AA183" i="34"/>
  <c r="Z184" i="34"/>
  <c r="AB184" i="34" s="1"/>
  <c r="AA184" i="34"/>
  <c r="Z185" i="34"/>
  <c r="AA185" i="34"/>
  <c r="AB185" i="34"/>
  <c r="Z186" i="34"/>
  <c r="AB186" i="34" s="1"/>
  <c r="AA186" i="34"/>
  <c r="Z187" i="34"/>
  <c r="AB187" i="34" s="1"/>
  <c r="AA187" i="34"/>
  <c r="Z188" i="34"/>
  <c r="AB188" i="34" s="1"/>
  <c r="AA188" i="34"/>
  <c r="Z189" i="34"/>
  <c r="AB189" i="34" s="1"/>
  <c r="AA189" i="34"/>
  <c r="Z190" i="34"/>
  <c r="AA190" i="34"/>
  <c r="AB190" i="34"/>
  <c r="Z191" i="34"/>
  <c r="AB191" i="34" s="1"/>
  <c r="AA191" i="34"/>
  <c r="Z192" i="34"/>
  <c r="AB192" i="34" s="1"/>
  <c r="AA192" i="34"/>
  <c r="Z193" i="34"/>
  <c r="AA193" i="34"/>
  <c r="AB193" i="34"/>
  <c r="Z194" i="34"/>
  <c r="AB194" i="34" s="1"/>
  <c r="AA194" i="34"/>
  <c r="Z195" i="34"/>
  <c r="AB195" i="34" s="1"/>
  <c r="AA195" i="34"/>
  <c r="Z196" i="34"/>
  <c r="AB196" i="34" s="1"/>
  <c r="AA196" i="34"/>
  <c r="Z197" i="34"/>
  <c r="AB197" i="34" s="1"/>
  <c r="AA197" i="34"/>
  <c r="Z198" i="34"/>
  <c r="AA198" i="34"/>
  <c r="AB198" i="34"/>
  <c r="Z199" i="34"/>
  <c r="AB199" i="34" s="1"/>
  <c r="AA199" i="34"/>
  <c r="Z200" i="34"/>
  <c r="AB200" i="34" s="1"/>
  <c r="AA200" i="34"/>
  <c r="Z201" i="34"/>
  <c r="AA201" i="34"/>
  <c r="AB201" i="34"/>
  <c r="Z202" i="34"/>
  <c r="AB202" i="34" s="1"/>
  <c r="AA202" i="34"/>
  <c r="Z203" i="34"/>
  <c r="AB203" i="34" s="1"/>
  <c r="AA203" i="34"/>
  <c r="Z204" i="34"/>
  <c r="AB204" i="34" s="1"/>
  <c r="AA204" i="34"/>
  <c r="Z205" i="34"/>
  <c r="AB205" i="34" s="1"/>
  <c r="AA205" i="34"/>
  <c r="Z206" i="34"/>
  <c r="AA206" i="34"/>
  <c r="AB206" i="34"/>
  <c r="Z207" i="34"/>
  <c r="AB207" i="34" s="1"/>
  <c r="AA207" i="34"/>
  <c r="Z208" i="34"/>
  <c r="AB208" i="34" s="1"/>
  <c r="AA208" i="34"/>
  <c r="Z209" i="34"/>
  <c r="AA209" i="34"/>
  <c r="AB209" i="34"/>
  <c r="Z210" i="34"/>
  <c r="AB210" i="34" s="1"/>
  <c r="AA210" i="34"/>
  <c r="Z211" i="34"/>
  <c r="AB211" i="34" s="1"/>
  <c r="AA211" i="34"/>
  <c r="Z212" i="34"/>
  <c r="AB212" i="34" s="1"/>
  <c r="AA212" i="34"/>
  <c r="Z213" i="34"/>
  <c r="AB213" i="34" s="1"/>
  <c r="AA213" i="34"/>
  <c r="Z214" i="34"/>
  <c r="AA214" i="34"/>
  <c r="AB214" i="34"/>
  <c r="Z215" i="34"/>
  <c r="AB215" i="34" s="1"/>
  <c r="AA215" i="34"/>
  <c r="Z216" i="34"/>
  <c r="AB216" i="34" s="1"/>
  <c r="AA216" i="34"/>
  <c r="Z217" i="34"/>
  <c r="AA217" i="34"/>
  <c r="AB217" i="34"/>
  <c r="Z218" i="34"/>
  <c r="AB218" i="34" s="1"/>
  <c r="AA218" i="34"/>
  <c r="Z219" i="34"/>
  <c r="AB219" i="34" s="1"/>
  <c r="AA219" i="34"/>
  <c r="Z220" i="34"/>
  <c r="AB220" i="34" s="1"/>
  <c r="AA220" i="34"/>
  <c r="Z221" i="34"/>
  <c r="AB221" i="34" s="1"/>
  <c r="AA221" i="34"/>
  <c r="Z222" i="34"/>
  <c r="AA222" i="34"/>
  <c r="AB222" i="34"/>
  <c r="Z223" i="34"/>
  <c r="AB223" i="34" s="1"/>
  <c r="AA223" i="34"/>
  <c r="Z224" i="34"/>
  <c r="AB224" i="34" s="1"/>
  <c r="AA224" i="34"/>
  <c r="Z225" i="34"/>
  <c r="AA225" i="34"/>
  <c r="AB225" i="34"/>
  <c r="Z226" i="34"/>
  <c r="AB226" i="34" s="1"/>
  <c r="AA226" i="34"/>
  <c r="Z26" i="34"/>
  <c r="AB26" i="34" s="1"/>
  <c r="AA26" i="34"/>
  <c r="AA58" i="34"/>
  <c r="Z58" i="34"/>
  <c r="AB58" i="34" s="1"/>
  <c r="AA64" i="34"/>
  <c r="Z64" i="34"/>
  <c r="AB64" i="34" s="1"/>
  <c r="AA54" i="34"/>
  <c r="Z54" i="34"/>
  <c r="AB54" i="34" s="1"/>
  <c r="AB89" i="34"/>
  <c r="AA89" i="34"/>
  <c r="Z89" i="34"/>
  <c r="AA55" i="34"/>
  <c r="Z55" i="34"/>
  <c r="AB55" i="34" s="1"/>
  <c r="AA63" i="34"/>
  <c r="Z63" i="34"/>
  <c r="AB63" i="34" s="1"/>
  <c r="AB48" i="34"/>
  <c r="AA48" i="34"/>
  <c r="Z48" i="34"/>
  <c r="AA45" i="34"/>
  <c r="Z45" i="34"/>
  <c r="AB45" i="34" s="1"/>
  <c r="AA44" i="34"/>
  <c r="Z44" i="34"/>
  <c r="AB44" i="34" s="1"/>
  <c r="AA43" i="34"/>
  <c r="Z43" i="34"/>
  <c r="AB43" i="34" s="1"/>
  <c r="AA56" i="34"/>
  <c r="Z56" i="34"/>
  <c r="AB56" i="34" s="1"/>
  <c r="AB38" i="34"/>
  <c r="AA38" i="34"/>
  <c r="Z38" i="34"/>
  <c r="AA40" i="34"/>
  <c r="Z40" i="34"/>
  <c r="AB40" i="34" s="1"/>
  <c r="AA47" i="34"/>
  <c r="Z47" i="34"/>
  <c r="AB47" i="34" s="1"/>
  <c r="AB36" i="34"/>
  <c r="AA36" i="34"/>
  <c r="Z36" i="34"/>
  <c r="AA33" i="34"/>
  <c r="Z33" i="34"/>
  <c r="AB33" i="34" s="1"/>
  <c r="AA49" i="34"/>
  <c r="Z49" i="34"/>
  <c r="AB49" i="34" s="1"/>
  <c r="AA61" i="34"/>
  <c r="Z61" i="34"/>
  <c r="AB61" i="34" s="1"/>
  <c r="AA37" i="34"/>
  <c r="Z37" i="34"/>
  <c r="AB37" i="34" s="1"/>
  <c r="AB46" i="34"/>
  <c r="AA46" i="34"/>
  <c r="Z46" i="34"/>
  <c r="AA28" i="34"/>
  <c r="Z28" i="34"/>
  <c r="AB28" i="34" s="1"/>
  <c r="AA27" i="34"/>
  <c r="Z27" i="34"/>
  <c r="AB27" i="34" s="1"/>
  <c r="AB51" i="34"/>
  <c r="AA51" i="34"/>
  <c r="Z51" i="34"/>
  <c r="AA42" i="34"/>
  <c r="Z42" i="34"/>
  <c r="AB42" i="34" s="1"/>
  <c r="AA39" i="34"/>
  <c r="Z39" i="34"/>
  <c r="AB39" i="34" s="1"/>
  <c r="AA50" i="34"/>
  <c r="Z50" i="34"/>
  <c r="AB50" i="34" s="1"/>
  <c r="AA41" i="34"/>
  <c r="Z41" i="34"/>
  <c r="AB41" i="34" s="1"/>
  <c r="AB34" i="34"/>
  <c r="AA34" i="34"/>
  <c r="Z34" i="34"/>
  <c r="AA52" i="34"/>
  <c r="Z52" i="34"/>
  <c r="AB52" i="34" s="1"/>
  <c r="AA53" i="34"/>
  <c r="Z53" i="34"/>
  <c r="AB53" i="34" s="1"/>
  <c r="AB35" i="34"/>
  <c r="AA35" i="34"/>
  <c r="Z35" i="34"/>
  <c r="AA32" i="34"/>
  <c r="Z32" i="34"/>
  <c r="AB32" i="34" s="1"/>
  <c r="AA25" i="34"/>
  <c r="Z25" i="34"/>
  <c r="AB25" i="34" s="1"/>
  <c r="AA23" i="34"/>
  <c r="Z23" i="34"/>
  <c r="AB23" i="34" s="1"/>
  <c r="AA24" i="34"/>
  <c r="Z24" i="34"/>
  <c r="AB24" i="34" s="1"/>
  <c r="AB21" i="34"/>
  <c r="AA21" i="34"/>
  <c r="Z21" i="34"/>
  <c r="AA30" i="34"/>
  <c r="Z30" i="34"/>
  <c r="AB30" i="34" s="1"/>
  <c r="AA31" i="34"/>
  <c r="Z31" i="34"/>
  <c r="AB31" i="34" s="1"/>
  <c r="AB29" i="34"/>
  <c r="AA29" i="34"/>
  <c r="Z29" i="34"/>
  <c r="AA22" i="34"/>
  <c r="Z22" i="34"/>
  <c r="AB22" i="34" s="1"/>
  <c r="AA20" i="34"/>
  <c r="Z20" i="34"/>
  <c r="AB20" i="34" s="1"/>
  <c r="AA19" i="34"/>
  <c r="Z19" i="34"/>
  <c r="AB19" i="34" s="1"/>
  <c r="AA17" i="34"/>
  <c r="Z17" i="34"/>
  <c r="AB17" i="34" s="1"/>
  <c r="AB16" i="34"/>
  <c r="AA16" i="34"/>
  <c r="Z16" i="34"/>
  <c r="AA15" i="34"/>
  <c r="Z15" i="34"/>
  <c r="AB15" i="34" s="1"/>
  <c r="AA18" i="34"/>
  <c r="Z18" i="34"/>
  <c r="AB18" i="34" s="1"/>
  <c r="AB14" i="34"/>
  <c r="AA14" i="34"/>
  <c r="Z14" i="34"/>
  <c r="AA12" i="34"/>
  <c r="Z12" i="34"/>
  <c r="AB12" i="34" s="1"/>
  <c r="AA11" i="34"/>
  <c r="Z11" i="34"/>
  <c r="AB11" i="34" s="1"/>
  <c r="AA13" i="34"/>
  <c r="Z13" i="34"/>
  <c r="AB13" i="34" s="1"/>
  <c r="AA10" i="34"/>
  <c r="Z10" i="34"/>
  <c r="AB10" i="34" s="1"/>
  <c r="AB9" i="34"/>
  <c r="AA9" i="34"/>
  <c r="Z9" i="34"/>
  <c r="AA8" i="34"/>
  <c r="Z8" i="34"/>
  <c r="AB8" i="34" s="1"/>
  <c r="AA6" i="34"/>
  <c r="Z6" i="34"/>
  <c r="AB6" i="34" s="1"/>
  <c r="AB5" i="34"/>
  <c r="AA5" i="34"/>
  <c r="Z5" i="34"/>
  <c r="AA4" i="34"/>
  <c r="Z4" i="34"/>
  <c r="AB4" i="34" s="1"/>
  <c r="AA7" i="34"/>
  <c r="Z7" i="34"/>
  <c r="AB7" i="34" s="1"/>
  <c r="AD63" i="26"/>
  <c r="AC63" i="26"/>
  <c r="AE63" i="26" s="1"/>
  <c r="AE62" i="26"/>
  <c r="AD62" i="26"/>
  <c r="AC62" i="26"/>
  <c r="AE61" i="26"/>
  <c r="AD61" i="26"/>
  <c r="AC61" i="26"/>
  <c r="AD60" i="26"/>
  <c r="AC60" i="26"/>
  <c r="AE60" i="26" s="1"/>
  <c r="AD59" i="26"/>
  <c r="AC59" i="26"/>
  <c r="AE59" i="26" s="1"/>
  <c r="AE58" i="26"/>
  <c r="AD58" i="26"/>
  <c r="AC58" i="26"/>
  <c r="AE57" i="26"/>
  <c r="AD57" i="26"/>
  <c r="AC57" i="26"/>
  <c r="AD56" i="26"/>
  <c r="AC56" i="26"/>
  <c r="AE56" i="26" s="1"/>
  <c r="AD55" i="26"/>
  <c r="AC55" i="26"/>
  <c r="AE55" i="26" s="1"/>
  <c r="AE54" i="26"/>
  <c r="AD54" i="26"/>
  <c r="AC54" i="26"/>
  <c r="AE53" i="26"/>
  <c r="AD53" i="26"/>
  <c r="AC53" i="26"/>
  <c r="AD52" i="26"/>
  <c r="AC52" i="26"/>
  <c r="AE52" i="26" s="1"/>
  <c r="AD51" i="26"/>
  <c r="AC51" i="26"/>
  <c r="AE51" i="26" s="1"/>
  <c r="AE50" i="26"/>
  <c r="AD50" i="26"/>
  <c r="AC50" i="26"/>
  <c r="AE37" i="26"/>
  <c r="AD37" i="26"/>
  <c r="AC37" i="26"/>
  <c r="AD36" i="26"/>
  <c r="AC36" i="26"/>
  <c r="AE36" i="26" s="1"/>
  <c r="AD35" i="26"/>
  <c r="AC35" i="26"/>
  <c r="AE35" i="26" s="1"/>
  <c r="AE34" i="26"/>
  <c r="AD34" i="26"/>
  <c r="AC34" i="26"/>
  <c r="AE33" i="26"/>
  <c r="AD33" i="26"/>
  <c r="AC33" i="26"/>
  <c r="AD32" i="26"/>
  <c r="AC32" i="26"/>
  <c r="AE32" i="26" s="1"/>
  <c r="AD31" i="26"/>
  <c r="AC31" i="26"/>
  <c r="AE31" i="26" s="1"/>
  <c r="AE30" i="26"/>
  <c r="AD30" i="26"/>
  <c r="AC30" i="26"/>
  <c r="AE29" i="26"/>
  <c r="AD29" i="26"/>
  <c r="AC29" i="26"/>
  <c r="AD28" i="26"/>
  <c r="AC28" i="26"/>
  <c r="AE28" i="26" s="1"/>
  <c r="AD27" i="26"/>
  <c r="AC27" i="26"/>
  <c r="AE27" i="26" s="1"/>
  <c r="AE26" i="26"/>
  <c r="AD26" i="26"/>
  <c r="AC26" i="26"/>
  <c r="AE25" i="26"/>
  <c r="AD25" i="26"/>
  <c r="AC25" i="26"/>
  <c r="AD24" i="26"/>
  <c r="AC24" i="26"/>
  <c r="AE24" i="26" s="1"/>
  <c r="AD23" i="26"/>
  <c r="AC23" i="26"/>
  <c r="AE23" i="26" s="1"/>
  <c r="AE22" i="26"/>
  <c r="AD22" i="26"/>
  <c r="AC22" i="26"/>
  <c r="AE21" i="26"/>
  <c r="AD21" i="26"/>
  <c r="AC21" i="26"/>
  <c r="AD20" i="26"/>
  <c r="AC20" i="26"/>
  <c r="AE20" i="26" s="1"/>
  <c r="AD19" i="26"/>
  <c r="AC19" i="26"/>
  <c r="AE19" i="26" s="1"/>
  <c r="AE18" i="26"/>
  <c r="AD18" i="26"/>
  <c r="AC18" i="26"/>
  <c r="AE17" i="26"/>
  <c r="AD17" i="26"/>
  <c r="AC17" i="26"/>
  <c r="AD16" i="26"/>
  <c r="AC16" i="26"/>
  <c r="AE16" i="26" s="1"/>
  <c r="AD15" i="26"/>
  <c r="AC15" i="26"/>
  <c r="AE15" i="26" s="1"/>
  <c r="AE14" i="26"/>
  <c r="AD14" i="26"/>
  <c r="AC14" i="26"/>
  <c r="AE13" i="26"/>
  <c r="AD13" i="26"/>
  <c r="AC13" i="26"/>
  <c r="AD12" i="26"/>
  <c r="AC12" i="26"/>
  <c r="AE12" i="26" s="1"/>
  <c r="AD11" i="26"/>
  <c r="AC11" i="26"/>
  <c r="AE11" i="26" s="1"/>
  <c r="AE10" i="26"/>
  <c r="AD10" i="26"/>
  <c r="AC10" i="26"/>
  <c r="AE9" i="26"/>
  <c r="AD9" i="26"/>
  <c r="AC9" i="26"/>
  <c r="AD8" i="26"/>
  <c r="AC8" i="26"/>
  <c r="AE8" i="26" s="1"/>
  <c r="AD7" i="26"/>
  <c r="AC7" i="26"/>
  <c r="AE7" i="26" s="1"/>
  <c r="AE6" i="26"/>
  <c r="AD6" i="26"/>
  <c r="AC6" i="26"/>
  <c r="AE5" i="26"/>
  <c r="AD5" i="26"/>
  <c r="AC5" i="26"/>
  <c r="AD4" i="26"/>
  <c r="AC4" i="26"/>
  <c r="AE4" i="26" s="1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4" i="5"/>
  <c r="AH5" i="5"/>
  <c r="F191" i="39"/>
  <c r="F195" i="39"/>
  <c r="F199" i="39"/>
  <c r="F203" i="39"/>
  <c r="F207" i="39"/>
  <c r="M8" i="39" a="1"/>
  <c r="M8" i="39" s="1"/>
  <c r="L8" i="39"/>
  <c r="F188" i="39" s="1"/>
  <c r="M7" i="39" a="1"/>
  <c r="M7" i="39" s="1"/>
  <c r="L7" i="39"/>
  <c r="M6" i="39" a="1"/>
  <c r="M6" i="39" s="1"/>
  <c r="L6" i="39"/>
  <c r="M5" i="39" a="1"/>
  <c r="M5" i="39" s="1"/>
  <c r="L5" i="39"/>
  <c r="AF52" i="5"/>
  <c r="AG52" i="5"/>
  <c r="AF53" i="5"/>
  <c r="AG53" i="5"/>
  <c r="AF54" i="5"/>
  <c r="AG54" i="5"/>
  <c r="AF55" i="5"/>
  <c r="AG55" i="5"/>
  <c r="AF56" i="5"/>
  <c r="AG56" i="5"/>
  <c r="AF57" i="5"/>
  <c r="AG57" i="5"/>
  <c r="AF58" i="5"/>
  <c r="AG58" i="5"/>
  <c r="AF59" i="5"/>
  <c r="AG59" i="5"/>
  <c r="AF60" i="5"/>
  <c r="AG60" i="5"/>
  <c r="AF5" i="5"/>
  <c r="AG5" i="5"/>
  <c r="AF6" i="5"/>
  <c r="AG6" i="5"/>
  <c r="AF7" i="5"/>
  <c r="AG7" i="5"/>
  <c r="AF8" i="5"/>
  <c r="AG8" i="5"/>
  <c r="AF9" i="5"/>
  <c r="AG9" i="5"/>
  <c r="AF10" i="5"/>
  <c r="AG10" i="5"/>
  <c r="AF11" i="5"/>
  <c r="AG11" i="5"/>
  <c r="AF12" i="5"/>
  <c r="AG12" i="5"/>
  <c r="AF13" i="5"/>
  <c r="AG13" i="5"/>
  <c r="AF14" i="5"/>
  <c r="AG14" i="5"/>
  <c r="AF15" i="5"/>
  <c r="AG15" i="5"/>
  <c r="AF16" i="5"/>
  <c r="AG16" i="5"/>
  <c r="AF17" i="5"/>
  <c r="AG17" i="5"/>
  <c r="AF18" i="5"/>
  <c r="AG18" i="5"/>
  <c r="AF19" i="5"/>
  <c r="AG19" i="5"/>
  <c r="AF20" i="5"/>
  <c r="AG20" i="5"/>
  <c r="AF21" i="5"/>
  <c r="AG21" i="5"/>
  <c r="AF22" i="5"/>
  <c r="AG22" i="5"/>
  <c r="AF23" i="5"/>
  <c r="AG23" i="5"/>
  <c r="AF24" i="5"/>
  <c r="AG24" i="5"/>
  <c r="AF25" i="5"/>
  <c r="AG25" i="5"/>
  <c r="AF26" i="5"/>
  <c r="AG26" i="5"/>
  <c r="AF27" i="5"/>
  <c r="AG27" i="5"/>
  <c r="AF28" i="5"/>
  <c r="AG28" i="5"/>
  <c r="AF29" i="5"/>
  <c r="AG29" i="5"/>
  <c r="AF30" i="5"/>
  <c r="AG30" i="5"/>
  <c r="AF31" i="5"/>
  <c r="AG31" i="5"/>
  <c r="AF32" i="5"/>
  <c r="AG32" i="5"/>
  <c r="AF33" i="5"/>
  <c r="AG33" i="5"/>
  <c r="AF34" i="5"/>
  <c r="AG34" i="5"/>
  <c r="AF35" i="5"/>
  <c r="AG35" i="5"/>
  <c r="AF36" i="5"/>
  <c r="AG36" i="5"/>
  <c r="AF37" i="5"/>
  <c r="AG37" i="5"/>
  <c r="AF38" i="5"/>
  <c r="AG38" i="5"/>
  <c r="AF39" i="5"/>
  <c r="AG39" i="5"/>
  <c r="AF40" i="5"/>
  <c r="AG40" i="5"/>
  <c r="AF41" i="5"/>
  <c r="AG41" i="5"/>
  <c r="AF42" i="5"/>
  <c r="AG42" i="5"/>
  <c r="AF43" i="5"/>
  <c r="AG43" i="5"/>
  <c r="AF44" i="5"/>
  <c r="AG44" i="5"/>
  <c r="AF45" i="5"/>
  <c r="AG45" i="5"/>
  <c r="AF46" i="5"/>
  <c r="AG46" i="5"/>
  <c r="AF47" i="5"/>
  <c r="AG47" i="5"/>
  <c r="AF48" i="5"/>
  <c r="AG48" i="5"/>
  <c r="AF49" i="5"/>
  <c r="AG49" i="5"/>
  <c r="AF50" i="5"/>
  <c r="AG50" i="5"/>
  <c r="AF51" i="5"/>
  <c r="AG51" i="5"/>
  <c r="AG4" i="5"/>
  <c r="AF4" i="5"/>
  <c r="AG63" i="5"/>
  <c r="AF63" i="5"/>
  <c r="AH63" i="5" s="1"/>
  <c r="AG62" i="5"/>
  <c r="AF62" i="5"/>
  <c r="AH62" i="5" s="1"/>
  <c r="AG61" i="5"/>
  <c r="AF61" i="5"/>
  <c r="AH61" i="5" s="1"/>
  <c r="AC28" i="5"/>
  <c r="AD28" i="5"/>
  <c r="AC29" i="5"/>
  <c r="AD29" i="5"/>
  <c r="AC30" i="5"/>
  <c r="AD30" i="5"/>
  <c r="AC31" i="5"/>
  <c r="AD31" i="5"/>
  <c r="AC32" i="5"/>
  <c r="AD32" i="5"/>
  <c r="AC33" i="5"/>
  <c r="AD33" i="5"/>
  <c r="AC34" i="5"/>
  <c r="AD34" i="5"/>
  <c r="AC35" i="5"/>
  <c r="AD35" i="5"/>
  <c r="AC36" i="5"/>
  <c r="AE36" i="5" s="1"/>
  <c r="AD36" i="5"/>
  <c r="AC37" i="5"/>
  <c r="AD37" i="5"/>
  <c r="AC38" i="5"/>
  <c r="AD38" i="5"/>
  <c r="AC39" i="5"/>
  <c r="AD39" i="5"/>
  <c r="AC40" i="5"/>
  <c r="AD40" i="5"/>
  <c r="AC41" i="5"/>
  <c r="AD41" i="5"/>
  <c r="AC42" i="5"/>
  <c r="AD42" i="5"/>
  <c r="AC43" i="5"/>
  <c r="AD43" i="5"/>
  <c r="AC44" i="5"/>
  <c r="AD44" i="5"/>
  <c r="AC45" i="5"/>
  <c r="AD45" i="5"/>
  <c r="AC46" i="5"/>
  <c r="AD46" i="5"/>
  <c r="AC47" i="5"/>
  <c r="AE47" i="5" s="1"/>
  <c r="AD47" i="5"/>
  <c r="AC48" i="5"/>
  <c r="AD48" i="5"/>
  <c r="AC49" i="5"/>
  <c r="AD49" i="5"/>
  <c r="AC50" i="5"/>
  <c r="AD50" i="5"/>
  <c r="AC51" i="5"/>
  <c r="AD51" i="5"/>
  <c r="AC52" i="5"/>
  <c r="AE52" i="5" s="1"/>
  <c r="AD52" i="5"/>
  <c r="AC53" i="5"/>
  <c r="AE53" i="5" s="1"/>
  <c r="AD53" i="5"/>
  <c r="AC54" i="5"/>
  <c r="AE54" i="5" s="1"/>
  <c r="AD54" i="5"/>
  <c r="AC55" i="5"/>
  <c r="AE55" i="5" s="1"/>
  <c r="AD55" i="5"/>
  <c r="AC56" i="5"/>
  <c r="AE56" i="5" s="1"/>
  <c r="AD56" i="5"/>
  <c r="AC57" i="5"/>
  <c r="AE57" i="5" s="1"/>
  <c r="AD57" i="5"/>
  <c r="AC58" i="5"/>
  <c r="AE58" i="5" s="1"/>
  <c r="AD58" i="5"/>
  <c r="AC59" i="5"/>
  <c r="AE59" i="5" s="1"/>
  <c r="AD59" i="5"/>
  <c r="AC60" i="5"/>
  <c r="AE60" i="5" s="1"/>
  <c r="AD60" i="5"/>
  <c r="AC4" i="5"/>
  <c r="AD4" i="5"/>
  <c r="AC5" i="5"/>
  <c r="AD5" i="5"/>
  <c r="AC6" i="5"/>
  <c r="AD6" i="5"/>
  <c r="AC7" i="5"/>
  <c r="AD7" i="5"/>
  <c r="AC8" i="5"/>
  <c r="AD8" i="5"/>
  <c r="AC9" i="5"/>
  <c r="AD9" i="5"/>
  <c r="AC10" i="5"/>
  <c r="AD10" i="5"/>
  <c r="AC11" i="5"/>
  <c r="AD11" i="5"/>
  <c r="AC12" i="5"/>
  <c r="AD12" i="5"/>
  <c r="AC13" i="5"/>
  <c r="AD13" i="5"/>
  <c r="AC14" i="5"/>
  <c r="AD14" i="5"/>
  <c r="AC15" i="5"/>
  <c r="AD15" i="5"/>
  <c r="AC16" i="5"/>
  <c r="AD16" i="5"/>
  <c r="AC17" i="5"/>
  <c r="AD17" i="5"/>
  <c r="AC18" i="5"/>
  <c r="AD18" i="5"/>
  <c r="AC19" i="5"/>
  <c r="AD19" i="5"/>
  <c r="AC20" i="5"/>
  <c r="AD20" i="5"/>
  <c r="AC21" i="5"/>
  <c r="AD21" i="5"/>
  <c r="AC22" i="5"/>
  <c r="AD22" i="5"/>
  <c r="AC23" i="5"/>
  <c r="AD23" i="5"/>
  <c r="AC24" i="5"/>
  <c r="AD24" i="5"/>
  <c r="AC25" i="5"/>
  <c r="AD25" i="5"/>
  <c r="AC26" i="5"/>
  <c r="AE26" i="5" s="1"/>
  <c r="AD26" i="5"/>
  <c r="AD27" i="5"/>
  <c r="AC27" i="5"/>
  <c r="F206" i="39" l="1"/>
  <c r="F202" i="39"/>
  <c r="F198" i="39"/>
  <c r="F194" i="39"/>
  <c r="F190" i="39"/>
  <c r="F205" i="39"/>
  <c r="F201" i="39"/>
  <c r="F197" i="39"/>
  <c r="F193" i="39"/>
  <c r="F189" i="39"/>
  <c r="F187" i="39"/>
  <c r="F204" i="39"/>
  <c r="F200" i="39"/>
  <c r="F196" i="39"/>
  <c r="F192" i="39"/>
  <c r="F115" i="39"/>
  <c r="F114" i="39"/>
  <c r="F177" i="39"/>
  <c r="F181" i="39"/>
  <c r="F180" i="39"/>
  <c r="F172" i="39"/>
  <c r="F164" i="39"/>
  <c r="F156" i="39"/>
  <c r="F152" i="39"/>
  <c r="F148" i="39"/>
  <c r="F140" i="39"/>
  <c r="F136" i="39"/>
  <c r="F132" i="39"/>
  <c r="F128" i="39"/>
  <c r="F124" i="39"/>
  <c r="F120" i="39"/>
  <c r="F116" i="39"/>
  <c r="F173" i="39"/>
  <c r="F169" i="39"/>
  <c r="F165" i="39"/>
  <c r="F161" i="39"/>
  <c r="F157" i="39"/>
  <c r="F153" i="39"/>
  <c r="F149" i="39"/>
  <c r="F145" i="39"/>
  <c r="F141" i="39"/>
  <c r="F137" i="39"/>
  <c r="F133" i="39"/>
  <c r="F129" i="39"/>
  <c r="F125" i="39"/>
  <c r="F121" i="39"/>
  <c r="F117" i="39"/>
  <c r="F176" i="39"/>
  <c r="F168" i="39"/>
  <c r="F160" i="39"/>
  <c r="F144" i="39"/>
  <c r="F179" i="39"/>
  <c r="F175" i="39"/>
  <c r="F171" i="39"/>
  <c r="F167" i="39"/>
  <c r="F163" i="39"/>
  <c r="F159" i="39"/>
  <c r="F155" i="39"/>
  <c r="F151" i="39"/>
  <c r="F147" i="39"/>
  <c r="F143" i="39"/>
  <c r="F139" i="39"/>
  <c r="F135" i="39"/>
  <c r="F131" i="39"/>
  <c r="F127" i="39"/>
  <c r="F123" i="39"/>
  <c r="F119" i="39"/>
  <c r="F182" i="39"/>
  <c r="F178" i="39"/>
  <c r="F174" i="39"/>
  <c r="F170" i="39"/>
  <c r="F166" i="39"/>
  <c r="F162" i="39"/>
  <c r="F158" i="39"/>
  <c r="F154" i="39"/>
  <c r="F150" i="39"/>
  <c r="F146" i="39"/>
  <c r="F142" i="39"/>
  <c r="F138" i="39"/>
  <c r="F134" i="39"/>
  <c r="F130" i="39"/>
  <c r="F126" i="39"/>
  <c r="F122" i="39"/>
  <c r="F118" i="39"/>
  <c r="F40" i="39"/>
  <c r="F5" i="39"/>
  <c r="F112" i="39"/>
  <c r="F113" i="39"/>
  <c r="F96" i="39"/>
  <c r="F80" i="39"/>
  <c r="F64" i="39"/>
  <c r="F48" i="39"/>
  <c r="F92" i="39"/>
  <c r="F76" i="39"/>
  <c r="F60" i="39"/>
  <c r="F44" i="39"/>
  <c r="F6" i="39"/>
  <c r="F104" i="39"/>
  <c r="F88" i="39"/>
  <c r="F72" i="39"/>
  <c r="F56" i="39"/>
  <c r="F41" i="39"/>
  <c r="F100" i="39"/>
  <c r="F84" i="39"/>
  <c r="F68" i="39"/>
  <c r="F52" i="39"/>
  <c r="F36" i="39"/>
  <c r="F28" i="39"/>
  <c r="F24" i="39"/>
  <c r="F20" i="39"/>
  <c r="F12" i="39"/>
  <c r="F8" i="39"/>
  <c r="F107" i="39"/>
  <c r="F99" i="39"/>
  <c r="F91" i="39"/>
  <c r="F67" i="39"/>
  <c r="F32" i="39"/>
  <c r="F16" i="39"/>
  <c r="F103" i="39"/>
  <c r="F95" i="39"/>
  <c r="F87" i="39"/>
  <c r="F83" i="39"/>
  <c r="F79" i="39"/>
  <c r="F75" i="39"/>
  <c r="F71" i="39"/>
  <c r="F63" i="39"/>
  <c r="F59" i="39"/>
  <c r="F55" i="39"/>
  <c r="F51" i="39"/>
  <c r="F47" i="39"/>
  <c r="F43" i="39"/>
  <c r="F39" i="39"/>
  <c r="F35" i="39"/>
  <c r="F31" i="39"/>
  <c r="F27" i="39"/>
  <c r="F23" i="39"/>
  <c r="F19" i="39"/>
  <c r="F15" i="39"/>
  <c r="F11" i="39"/>
  <c r="F7" i="39"/>
  <c r="F106" i="39"/>
  <c r="F102" i="39"/>
  <c r="F98" i="39"/>
  <c r="F94" i="39"/>
  <c r="F90" i="39"/>
  <c r="F86" i="39"/>
  <c r="F82" i="39"/>
  <c r="F78" i="39"/>
  <c r="F74" i="39"/>
  <c r="F70" i="39"/>
  <c r="F66" i="39"/>
  <c r="F62" i="39"/>
  <c r="F58" i="39"/>
  <c r="F54" i="39"/>
  <c r="F50" i="39"/>
  <c r="F46" i="39"/>
  <c r="F42" i="39"/>
  <c r="F38" i="39"/>
  <c r="F34" i="39"/>
  <c r="F30" i="39"/>
  <c r="F26" i="39"/>
  <c r="F22" i="39"/>
  <c r="F18" i="39"/>
  <c r="F14" i="39"/>
  <c r="F10" i="39"/>
  <c r="F4" i="39"/>
  <c r="F105" i="39"/>
  <c r="F101" i="39"/>
  <c r="F97" i="39"/>
  <c r="F93" i="39"/>
  <c r="F89" i="39"/>
  <c r="F85" i="39"/>
  <c r="F81" i="39"/>
  <c r="F77" i="39"/>
  <c r="F73" i="39"/>
  <c r="F69" i="39"/>
  <c r="F65" i="39"/>
  <c r="F61" i="39"/>
  <c r="F57" i="39"/>
  <c r="F53" i="39"/>
  <c r="F49" i="39"/>
  <c r="F45" i="39"/>
  <c r="F37" i="39"/>
  <c r="F33" i="39"/>
  <c r="F29" i="39"/>
  <c r="F25" i="39"/>
  <c r="F21" i="39"/>
  <c r="F17" i="39"/>
  <c r="F13" i="39"/>
  <c r="F9" i="39"/>
  <c r="S42" i="38"/>
  <c r="T42" i="38"/>
  <c r="U42" i="38"/>
  <c r="S43" i="38"/>
  <c r="T43" i="38"/>
  <c r="U43" i="38"/>
  <c r="S44" i="38"/>
  <c r="T44" i="38"/>
  <c r="U44" i="38"/>
  <c r="S39" i="38"/>
  <c r="T39" i="38"/>
  <c r="U39" i="38"/>
  <c r="S40" i="38"/>
  <c r="T40" i="38"/>
  <c r="U40" i="38"/>
  <c r="S41" i="38"/>
  <c r="T41" i="38"/>
  <c r="U41" i="38"/>
  <c r="S36" i="38"/>
  <c r="T36" i="38"/>
  <c r="U36" i="38"/>
  <c r="S37" i="38"/>
  <c r="T37" i="38"/>
  <c r="U37" i="38"/>
  <c r="S38" i="38"/>
  <c r="T38" i="38"/>
  <c r="U38" i="38"/>
  <c r="C17" i="38"/>
  <c r="D17" i="38"/>
  <c r="E17" i="38"/>
  <c r="K24" i="38"/>
  <c r="L24" i="38"/>
  <c r="M24" i="38"/>
  <c r="K25" i="38"/>
  <c r="L25" i="38"/>
  <c r="M25" i="38"/>
  <c r="K22" i="38"/>
  <c r="L22" i="38"/>
  <c r="M22" i="38"/>
  <c r="K23" i="38"/>
  <c r="L23" i="38"/>
  <c r="M23" i="38"/>
  <c r="K19" i="38"/>
  <c r="L19" i="38"/>
  <c r="M19" i="38"/>
  <c r="K20" i="38"/>
  <c r="L20" i="38"/>
  <c r="M20" i="38"/>
  <c r="K21" i="38"/>
  <c r="L21" i="38"/>
  <c r="M21" i="38"/>
  <c r="S34" i="38"/>
  <c r="T34" i="38"/>
  <c r="U34" i="38"/>
  <c r="S35" i="38"/>
  <c r="T35" i="38"/>
  <c r="U35" i="38"/>
  <c r="S31" i="38"/>
  <c r="T31" i="38"/>
  <c r="U31" i="38"/>
  <c r="S32" i="38"/>
  <c r="T32" i="38"/>
  <c r="U32" i="38"/>
  <c r="S33" i="38"/>
  <c r="T33" i="38"/>
  <c r="U33" i="38"/>
  <c r="S27" i="38"/>
  <c r="T27" i="38"/>
  <c r="U27" i="38"/>
  <c r="S28" i="38"/>
  <c r="T28" i="38"/>
  <c r="U28" i="38"/>
  <c r="S29" i="38"/>
  <c r="T29" i="38"/>
  <c r="U29" i="38"/>
  <c r="S30" i="38"/>
  <c r="T30" i="38"/>
  <c r="U30" i="38"/>
  <c r="S25" i="38"/>
  <c r="T25" i="38"/>
  <c r="U25" i="38"/>
  <c r="S26" i="38"/>
  <c r="T26" i="38"/>
  <c r="U26" i="38"/>
  <c r="E26" i="34"/>
  <c r="G26" i="34" s="1"/>
  <c r="F26" i="34"/>
  <c r="H26" i="34"/>
  <c r="I26" i="34"/>
  <c r="J26" i="34"/>
  <c r="K26" i="34"/>
  <c r="M26" i="34" s="1"/>
  <c r="L26" i="34"/>
  <c r="N26" i="34"/>
  <c r="P26" i="34" s="1"/>
  <c r="O26" i="34"/>
  <c r="Q26" i="34"/>
  <c r="S26" i="34" s="1"/>
  <c r="R26" i="34"/>
  <c r="T26" i="34"/>
  <c r="V26" i="34" s="1"/>
  <c r="U26" i="34"/>
  <c r="W26" i="34"/>
  <c r="X26" i="34"/>
  <c r="E227" i="34"/>
  <c r="F227" i="34"/>
  <c r="H227" i="34"/>
  <c r="J227" i="34" s="1"/>
  <c r="I227" i="34"/>
  <c r="K227" i="34"/>
  <c r="M227" i="34" s="1"/>
  <c r="L227" i="34"/>
  <c r="N227" i="34"/>
  <c r="P227" i="34" s="1"/>
  <c r="O227" i="34"/>
  <c r="Q227" i="34"/>
  <c r="S227" i="34" s="1"/>
  <c r="R227" i="34"/>
  <c r="T227" i="34"/>
  <c r="V227" i="34" s="1"/>
  <c r="U227" i="34"/>
  <c r="W227" i="34"/>
  <c r="X227" i="34"/>
  <c r="E228" i="34"/>
  <c r="F228" i="34"/>
  <c r="G228" i="34"/>
  <c r="H228" i="34"/>
  <c r="J228" i="34" s="1"/>
  <c r="I228" i="34"/>
  <c r="K228" i="34"/>
  <c r="M228" i="34" s="1"/>
  <c r="L228" i="34"/>
  <c r="N228" i="34"/>
  <c r="P228" i="34" s="1"/>
  <c r="O228" i="34"/>
  <c r="Q228" i="34"/>
  <c r="S228" i="34" s="1"/>
  <c r="R228" i="34"/>
  <c r="T228" i="34"/>
  <c r="V228" i="34" s="1"/>
  <c r="U228" i="34"/>
  <c r="W228" i="34"/>
  <c r="Y228" i="34" s="1"/>
  <c r="X228" i="34"/>
  <c r="E229" i="34"/>
  <c r="F229" i="34"/>
  <c r="G229" i="34"/>
  <c r="H229" i="34"/>
  <c r="J229" i="34" s="1"/>
  <c r="I229" i="34"/>
  <c r="K229" i="34"/>
  <c r="M229" i="34" s="1"/>
  <c r="L229" i="34"/>
  <c r="N229" i="34"/>
  <c r="P229" i="34" s="1"/>
  <c r="O229" i="34"/>
  <c r="Q229" i="34"/>
  <c r="S229" i="34" s="1"/>
  <c r="R229" i="34"/>
  <c r="T229" i="34"/>
  <c r="V229" i="34" s="1"/>
  <c r="U229" i="34"/>
  <c r="W229" i="34"/>
  <c r="Y229" i="34" s="1"/>
  <c r="X229" i="34"/>
  <c r="E7" i="34"/>
  <c r="G7" i="34" s="1"/>
  <c r="F7" i="34"/>
  <c r="H7" i="34"/>
  <c r="J7" i="34" s="1"/>
  <c r="I7" i="34"/>
  <c r="K7" i="34"/>
  <c r="M7" i="34" s="1"/>
  <c r="L7" i="34"/>
  <c r="N7" i="34"/>
  <c r="P7" i="34" s="1"/>
  <c r="O7" i="34"/>
  <c r="Q7" i="34"/>
  <c r="S7" i="34" s="1"/>
  <c r="R7" i="34"/>
  <c r="S23" i="38"/>
  <c r="T23" i="38"/>
  <c r="U23" i="38"/>
  <c r="S24" i="38"/>
  <c r="T24" i="38"/>
  <c r="U24" i="38"/>
  <c r="K17" i="38"/>
  <c r="L17" i="38"/>
  <c r="M17" i="38"/>
  <c r="K18" i="38"/>
  <c r="L18" i="38"/>
  <c r="M18" i="38"/>
  <c r="S20" i="38"/>
  <c r="T20" i="38"/>
  <c r="U20" i="38"/>
  <c r="S21" i="38"/>
  <c r="T21" i="38"/>
  <c r="U21" i="38"/>
  <c r="S22" i="38"/>
  <c r="T22" i="38"/>
  <c r="U22" i="38"/>
  <c r="S17" i="38"/>
  <c r="T17" i="38"/>
  <c r="U17" i="38"/>
  <c r="S18" i="38"/>
  <c r="T18" i="38"/>
  <c r="U18" i="38"/>
  <c r="S19" i="38"/>
  <c r="T19" i="38"/>
  <c r="U19" i="38"/>
  <c r="T3" i="38"/>
  <c r="U3" i="38"/>
  <c r="T4" i="38"/>
  <c r="U4" i="38"/>
  <c r="T5" i="38"/>
  <c r="U5" i="38"/>
  <c r="T6" i="38"/>
  <c r="U6" i="38"/>
  <c r="T7" i="38"/>
  <c r="U7" i="38"/>
  <c r="T8" i="38"/>
  <c r="U8" i="38"/>
  <c r="T9" i="38"/>
  <c r="U9" i="38"/>
  <c r="T10" i="38"/>
  <c r="U10" i="38"/>
  <c r="T11" i="38"/>
  <c r="U11" i="38"/>
  <c r="T12" i="38"/>
  <c r="U12" i="38"/>
  <c r="T13" i="38"/>
  <c r="U13" i="38"/>
  <c r="T14" i="38"/>
  <c r="U14" i="38"/>
  <c r="T15" i="38"/>
  <c r="U15" i="38"/>
  <c r="T16" i="38"/>
  <c r="U16" i="38"/>
  <c r="S4" i="38"/>
  <c r="S5" i="38"/>
  <c r="S6" i="38"/>
  <c r="S7" i="38"/>
  <c r="S8" i="38"/>
  <c r="S9" i="38"/>
  <c r="S10" i="38"/>
  <c r="S11" i="38"/>
  <c r="S12" i="38"/>
  <c r="S13" i="38"/>
  <c r="S14" i="38"/>
  <c r="S15" i="38"/>
  <c r="S16" i="38"/>
  <c r="S3" i="38"/>
  <c r="L3" i="38"/>
  <c r="M3" i="38"/>
  <c r="L4" i="38"/>
  <c r="M4" i="38"/>
  <c r="L5" i="38"/>
  <c r="M5" i="38"/>
  <c r="L6" i="38"/>
  <c r="M6" i="38"/>
  <c r="L7" i="38"/>
  <c r="M7" i="38"/>
  <c r="L8" i="38"/>
  <c r="M8" i="38"/>
  <c r="L9" i="38"/>
  <c r="M9" i="38"/>
  <c r="L10" i="38"/>
  <c r="M10" i="38"/>
  <c r="L11" i="38"/>
  <c r="M11" i="38"/>
  <c r="L12" i="38"/>
  <c r="M12" i="38"/>
  <c r="L13" i="38"/>
  <c r="M13" i="38"/>
  <c r="L14" i="38"/>
  <c r="M14" i="38"/>
  <c r="L15" i="38"/>
  <c r="M15" i="38"/>
  <c r="L16" i="38"/>
  <c r="M16" i="38"/>
  <c r="K4" i="38"/>
  <c r="K5" i="38"/>
  <c r="K6" i="38"/>
  <c r="K7" i="38"/>
  <c r="K8" i="38"/>
  <c r="K9" i="38"/>
  <c r="K10" i="38"/>
  <c r="K11" i="38"/>
  <c r="K12" i="38"/>
  <c r="K13" i="38"/>
  <c r="K14" i="38"/>
  <c r="K15" i="38"/>
  <c r="K16" i="38"/>
  <c r="K3" i="38"/>
  <c r="E5" i="26"/>
  <c r="AJ63" i="26"/>
  <c r="AJ62" i="26"/>
  <c r="AJ61" i="26"/>
  <c r="AJ60" i="26"/>
  <c r="AJ59" i="26"/>
  <c r="AJ58" i="26"/>
  <c r="AJ57" i="26"/>
  <c r="AJ56" i="26"/>
  <c r="AJ55" i="26"/>
  <c r="AJ54" i="26"/>
  <c r="AJ53" i="26"/>
  <c r="AJ52" i="26"/>
  <c r="AJ51" i="26"/>
  <c r="AJ50" i="26"/>
  <c r="C16" i="38"/>
  <c r="D16" i="38"/>
  <c r="E16" i="38"/>
  <c r="C4" i="38"/>
  <c r="D4" i="38"/>
  <c r="E4" i="38"/>
  <c r="C5" i="38"/>
  <c r="D5" i="38"/>
  <c r="E5" i="38"/>
  <c r="C6" i="38"/>
  <c r="D6" i="38"/>
  <c r="E6" i="38"/>
  <c r="C7" i="38"/>
  <c r="D7" i="38"/>
  <c r="E7" i="38"/>
  <c r="C8" i="38"/>
  <c r="D8" i="38"/>
  <c r="E8" i="38"/>
  <c r="C9" i="38"/>
  <c r="D9" i="38"/>
  <c r="E9" i="38"/>
  <c r="C10" i="38"/>
  <c r="D10" i="38"/>
  <c r="E10" i="38"/>
  <c r="C11" i="38"/>
  <c r="D11" i="38"/>
  <c r="E11" i="38"/>
  <c r="C12" i="38"/>
  <c r="D12" i="38"/>
  <c r="E12" i="38"/>
  <c r="C13" i="38"/>
  <c r="D13" i="38"/>
  <c r="E13" i="38"/>
  <c r="C14" i="38"/>
  <c r="D14" i="38"/>
  <c r="E14" i="38"/>
  <c r="C15" i="38"/>
  <c r="D15" i="38"/>
  <c r="E15" i="38"/>
  <c r="D3" i="38"/>
  <c r="E3" i="38"/>
  <c r="C3" i="38"/>
  <c r="E4" i="34"/>
  <c r="G4" i="34" s="1"/>
  <c r="F4" i="34"/>
  <c r="H4" i="34"/>
  <c r="J4" i="34" s="1"/>
  <c r="I4" i="34"/>
  <c r="K4" i="34"/>
  <c r="M4" i="34" s="1"/>
  <c r="L4" i="34"/>
  <c r="N4" i="34"/>
  <c r="P4" i="34" s="1"/>
  <c r="O4" i="34"/>
  <c r="Q4" i="34"/>
  <c r="S4" i="34" s="1"/>
  <c r="R4" i="34"/>
  <c r="T235" i="26"/>
  <c r="U234" i="26"/>
  <c r="T234" i="26"/>
  <c r="V234" i="26" s="1"/>
  <c r="U233" i="26"/>
  <c r="T233" i="26"/>
  <c r="V233" i="26" s="1"/>
  <c r="U232" i="26"/>
  <c r="T232" i="26"/>
  <c r="V232" i="26" s="1"/>
  <c r="U231" i="26"/>
  <c r="T231" i="26"/>
  <c r="V231" i="26" s="1"/>
  <c r="U230" i="26"/>
  <c r="T230" i="26"/>
  <c r="V230" i="26" s="1"/>
  <c r="U229" i="26"/>
  <c r="T229" i="26"/>
  <c r="V229" i="26" s="1"/>
  <c r="U228" i="26"/>
  <c r="T228" i="26"/>
  <c r="V228" i="26" s="1"/>
  <c r="U227" i="26"/>
  <c r="T227" i="26"/>
  <c r="V227" i="26" s="1"/>
  <c r="U226" i="26"/>
  <c r="T226" i="26"/>
  <c r="V226" i="26" s="1"/>
  <c r="U225" i="26"/>
  <c r="T225" i="26"/>
  <c r="V225" i="26" s="1"/>
  <c r="U224" i="26"/>
  <c r="T224" i="26"/>
  <c r="V224" i="26" s="1"/>
  <c r="U223" i="26"/>
  <c r="T223" i="26"/>
  <c r="V223" i="26" s="1"/>
  <c r="U222" i="26"/>
  <c r="T222" i="26"/>
  <c r="V222" i="26" s="1"/>
  <c r="U221" i="26"/>
  <c r="T221" i="26"/>
  <c r="V221" i="26" s="1"/>
  <c r="U220" i="26"/>
  <c r="T220" i="26"/>
  <c r="V220" i="26" s="1"/>
  <c r="U219" i="26"/>
  <c r="T219" i="26"/>
  <c r="V219" i="26" s="1"/>
  <c r="U218" i="26"/>
  <c r="T218" i="26"/>
  <c r="V218" i="26" s="1"/>
  <c r="U217" i="26"/>
  <c r="T217" i="26"/>
  <c r="V217" i="26" s="1"/>
  <c r="U216" i="26"/>
  <c r="T216" i="26"/>
  <c r="V216" i="26" s="1"/>
  <c r="U215" i="26"/>
  <c r="T215" i="26"/>
  <c r="V215" i="26" s="1"/>
  <c r="U214" i="26"/>
  <c r="T214" i="26"/>
  <c r="V214" i="26" s="1"/>
  <c r="U213" i="26"/>
  <c r="T213" i="26"/>
  <c r="V213" i="26" s="1"/>
  <c r="U212" i="26"/>
  <c r="T212" i="26"/>
  <c r="V212" i="26" s="1"/>
  <c r="U211" i="26"/>
  <c r="T211" i="26"/>
  <c r="V211" i="26" s="1"/>
  <c r="U210" i="26"/>
  <c r="T210" i="26"/>
  <c r="V210" i="26" s="1"/>
  <c r="U209" i="26"/>
  <c r="T209" i="26"/>
  <c r="V209" i="26" s="1"/>
  <c r="U208" i="26"/>
  <c r="T208" i="26"/>
  <c r="V208" i="26" s="1"/>
  <c r="U207" i="26"/>
  <c r="T207" i="26"/>
  <c r="V207" i="26" s="1"/>
  <c r="U206" i="26"/>
  <c r="T206" i="26"/>
  <c r="V206" i="26" s="1"/>
  <c r="U205" i="26"/>
  <c r="T205" i="26"/>
  <c r="V205" i="26" s="1"/>
  <c r="U204" i="26"/>
  <c r="T204" i="26"/>
  <c r="V204" i="26" s="1"/>
  <c r="U203" i="26"/>
  <c r="T203" i="26"/>
  <c r="V203" i="26" s="1"/>
  <c r="U202" i="26"/>
  <c r="T202" i="26"/>
  <c r="V202" i="26" s="1"/>
  <c r="U201" i="26"/>
  <c r="T201" i="26"/>
  <c r="V201" i="26" s="1"/>
  <c r="U200" i="26"/>
  <c r="T200" i="26"/>
  <c r="V200" i="26" s="1"/>
  <c r="U199" i="26"/>
  <c r="T199" i="26"/>
  <c r="V199" i="26" s="1"/>
  <c r="U198" i="26"/>
  <c r="T198" i="26"/>
  <c r="V198" i="26" s="1"/>
  <c r="U197" i="26"/>
  <c r="T197" i="26"/>
  <c r="V197" i="26" s="1"/>
  <c r="U196" i="26"/>
  <c r="T196" i="26"/>
  <c r="V196" i="26" s="1"/>
  <c r="U195" i="26"/>
  <c r="T195" i="26"/>
  <c r="V195" i="26" s="1"/>
  <c r="U194" i="26"/>
  <c r="T194" i="26"/>
  <c r="V194" i="26" s="1"/>
  <c r="V193" i="26"/>
  <c r="U193" i="26"/>
  <c r="T193" i="26"/>
  <c r="U192" i="26"/>
  <c r="T192" i="26"/>
  <c r="V192" i="26" s="1"/>
  <c r="U191" i="26"/>
  <c r="T191" i="26"/>
  <c r="V191" i="26" s="1"/>
  <c r="U190" i="26"/>
  <c r="T190" i="26"/>
  <c r="V190" i="26" s="1"/>
  <c r="U189" i="26"/>
  <c r="T189" i="26"/>
  <c r="V189" i="26" s="1"/>
  <c r="U188" i="26"/>
  <c r="T188" i="26"/>
  <c r="V188" i="26" s="1"/>
  <c r="U187" i="26"/>
  <c r="T187" i="26"/>
  <c r="V187" i="26" s="1"/>
  <c r="U186" i="26"/>
  <c r="T186" i="26"/>
  <c r="V186" i="26" s="1"/>
  <c r="U185" i="26"/>
  <c r="T185" i="26"/>
  <c r="V185" i="26" s="1"/>
  <c r="U184" i="26"/>
  <c r="T184" i="26"/>
  <c r="V184" i="26" s="1"/>
  <c r="U183" i="26"/>
  <c r="T183" i="26"/>
  <c r="V183" i="26" s="1"/>
  <c r="U182" i="26"/>
  <c r="T182" i="26"/>
  <c r="V182" i="26" s="1"/>
  <c r="U181" i="26"/>
  <c r="T181" i="26"/>
  <c r="V181" i="26" s="1"/>
  <c r="U180" i="26"/>
  <c r="T180" i="26"/>
  <c r="V180" i="26" s="1"/>
  <c r="U179" i="26"/>
  <c r="T179" i="26"/>
  <c r="V179" i="26" s="1"/>
  <c r="U178" i="26"/>
  <c r="T178" i="26"/>
  <c r="V178" i="26" s="1"/>
  <c r="U177" i="26"/>
  <c r="T177" i="26"/>
  <c r="V177" i="26" s="1"/>
  <c r="U176" i="26"/>
  <c r="T176" i="26"/>
  <c r="V176" i="26" s="1"/>
  <c r="U175" i="26"/>
  <c r="T175" i="26"/>
  <c r="V175" i="26" s="1"/>
  <c r="U174" i="26"/>
  <c r="T174" i="26"/>
  <c r="V174" i="26" s="1"/>
  <c r="U173" i="26"/>
  <c r="T173" i="26"/>
  <c r="V173" i="26" s="1"/>
  <c r="U172" i="26"/>
  <c r="T172" i="26"/>
  <c r="V172" i="26" s="1"/>
  <c r="U171" i="26"/>
  <c r="T171" i="26"/>
  <c r="V171" i="26" s="1"/>
  <c r="U170" i="26"/>
  <c r="T170" i="26"/>
  <c r="V170" i="26" s="1"/>
  <c r="U169" i="26"/>
  <c r="T169" i="26"/>
  <c r="V169" i="26" s="1"/>
  <c r="U168" i="26"/>
  <c r="T168" i="26"/>
  <c r="V168" i="26" s="1"/>
  <c r="U167" i="26"/>
  <c r="T167" i="26"/>
  <c r="V167" i="26" s="1"/>
  <c r="U166" i="26"/>
  <c r="T166" i="26"/>
  <c r="V166" i="26" s="1"/>
  <c r="U165" i="26"/>
  <c r="T165" i="26"/>
  <c r="V165" i="26" s="1"/>
  <c r="U164" i="26"/>
  <c r="T164" i="26"/>
  <c r="V164" i="26" s="1"/>
  <c r="U163" i="26"/>
  <c r="T163" i="26"/>
  <c r="V163" i="26" s="1"/>
  <c r="U162" i="26"/>
  <c r="T162" i="26"/>
  <c r="V162" i="26" s="1"/>
  <c r="U161" i="26"/>
  <c r="T161" i="26"/>
  <c r="V161" i="26" s="1"/>
  <c r="U160" i="26"/>
  <c r="T160" i="26"/>
  <c r="V160" i="26" s="1"/>
  <c r="U159" i="26"/>
  <c r="T159" i="26"/>
  <c r="V159" i="26" s="1"/>
  <c r="U158" i="26"/>
  <c r="T158" i="26"/>
  <c r="V158" i="26" s="1"/>
  <c r="U157" i="26"/>
  <c r="T157" i="26"/>
  <c r="V157" i="26" s="1"/>
  <c r="U156" i="26"/>
  <c r="T156" i="26"/>
  <c r="V156" i="26" s="1"/>
  <c r="U155" i="26"/>
  <c r="T155" i="26"/>
  <c r="V155" i="26" s="1"/>
  <c r="U154" i="26"/>
  <c r="T154" i="26"/>
  <c r="V154" i="26" s="1"/>
  <c r="U153" i="26"/>
  <c r="T153" i="26"/>
  <c r="V153" i="26" s="1"/>
  <c r="U152" i="26"/>
  <c r="T152" i="26"/>
  <c r="V152" i="26" s="1"/>
  <c r="U151" i="26"/>
  <c r="T151" i="26"/>
  <c r="V151" i="26" s="1"/>
  <c r="U150" i="26"/>
  <c r="T150" i="26"/>
  <c r="V150" i="26" s="1"/>
  <c r="U149" i="26"/>
  <c r="T149" i="26"/>
  <c r="V149" i="26" s="1"/>
  <c r="U148" i="26"/>
  <c r="T148" i="26"/>
  <c r="V148" i="26" s="1"/>
  <c r="U147" i="26"/>
  <c r="T147" i="26"/>
  <c r="V147" i="26" s="1"/>
  <c r="U146" i="26"/>
  <c r="T146" i="26"/>
  <c r="V146" i="26" s="1"/>
  <c r="U145" i="26"/>
  <c r="T145" i="26"/>
  <c r="V145" i="26" s="1"/>
  <c r="U144" i="26"/>
  <c r="T144" i="26"/>
  <c r="V144" i="26" s="1"/>
  <c r="U143" i="26"/>
  <c r="T143" i="26"/>
  <c r="V143" i="26" s="1"/>
  <c r="U142" i="26"/>
  <c r="T142" i="26"/>
  <c r="V142" i="26" s="1"/>
  <c r="U141" i="26"/>
  <c r="T141" i="26"/>
  <c r="V141" i="26" s="1"/>
  <c r="U140" i="26"/>
  <c r="T140" i="26"/>
  <c r="V140" i="26" s="1"/>
  <c r="U139" i="26"/>
  <c r="T139" i="26"/>
  <c r="V139" i="26" s="1"/>
  <c r="U138" i="26"/>
  <c r="T138" i="26"/>
  <c r="V138" i="26" s="1"/>
  <c r="U137" i="26"/>
  <c r="T137" i="26"/>
  <c r="V137" i="26" s="1"/>
  <c r="U136" i="26"/>
  <c r="T136" i="26"/>
  <c r="V136" i="26" s="1"/>
  <c r="U135" i="26"/>
  <c r="T135" i="26"/>
  <c r="V135" i="26" s="1"/>
  <c r="U134" i="26"/>
  <c r="T134" i="26"/>
  <c r="V134" i="26" s="1"/>
  <c r="U133" i="26"/>
  <c r="T133" i="26"/>
  <c r="V133" i="26" s="1"/>
  <c r="U132" i="26"/>
  <c r="T132" i="26"/>
  <c r="V132" i="26" s="1"/>
  <c r="U131" i="26"/>
  <c r="T131" i="26"/>
  <c r="V131" i="26" s="1"/>
  <c r="U130" i="26"/>
  <c r="T130" i="26"/>
  <c r="V130" i="26" s="1"/>
  <c r="U129" i="26"/>
  <c r="T129" i="26"/>
  <c r="V129" i="26" s="1"/>
  <c r="U128" i="26"/>
  <c r="T128" i="26"/>
  <c r="V128" i="26" s="1"/>
  <c r="U127" i="26"/>
  <c r="T127" i="26"/>
  <c r="V127" i="26" s="1"/>
  <c r="U126" i="26"/>
  <c r="T126" i="26"/>
  <c r="V126" i="26" s="1"/>
  <c r="U125" i="26"/>
  <c r="T125" i="26"/>
  <c r="V125" i="26" s="1"/>
  <c r="U124" i="26"/>
  <c r="T124" i="26"/>
  <c r="V124" i="26" s="1"/>
  <c r="U123" i="26"/>
  <c r="T123" i="26"/>
  <c r="V123" i="26" s="1"/>
  <c r="U122" i="26"/>
  <c r="T122" i="26"/>
  <c r="V122" i="26" s="1"/>
  <c r="U121" i="26"/>
  <c r="T121" i="26"/>
  <c r="V121" i="26" s="1"/>
  <c r="U120" i="26"/>
  <c r="T120" i="26"/>
  <c r="V120" i="26" s="1"/>
  <c r="U119" i="26"/>
  <c r="T119" i="26"/>
  <c r="V119" i="26" s="1"/>
  <c r="U118" i="26"/>
  <c r="T118" i="26"/>
  <c r="V118" i="26" s="1"/>
  <c r="U117" i="26"/>
  <c r="T117" i="26"/>
  <c r="V117" i="26" s="1"/>
  <c r="U116" i="26"/>
  <c r="T116" i="26"/>
  <c r="V116" i="26" s="1"/>
  <c r="U115" i="26"/>
  <c r="T115" i="26"/>
  <c r="V115" i="26" s="1"/>
  <c r="U114" i="26"/>
  <c r="T114" i="26"/>
  <c r="V114" i="26" s="1"/>
  <c r="U113" i="26"/>
  <c r="T113" i="26"/>
  <c r="V113" i="26" s="1"/>
  <c r="U112" i="26"/>
  <c r="T112" i="26"/>
  <c r="V112" i="26" s="1"/>
  <c r="U111" i="26"/>
  <c r="T111" i="26"/>
  <c r="V111" i="26" s="1"/>
  <c r="U110" i="26"/>
  <c r="T110" i="26"/>
  <c r="V110" i="26" s="1"/>
  <c r="U109" i="26"/>
  <c r="T109" i="26"/>
  <c r="V109" i="26" s="1"/>
  <c r="U108" i="26"/>
  <c r="T108" i="26"/>
  <c r="V108" i="26" s="1"/>
  <c r="U107" i="26"/>
  <c r="T107" i="26"/>
  <c r="V107" i="26" s="1"/>
  <c r="U106" i="26"/>
  <c r="T106" i="26"/>
  <c r="V106" i="26" s="1"/>
  <c r="U105" i="26"/>
  <c r="T105" i="26"/>
  <c r="V105" i="26" s="1"/>
  <c r="U104" i="26"/>
  <c r="T104" i="26"/>
  <c r="V104" i="26" s="1"/>
  <c r="U103" i="26"/>
  <c r="T103" i="26"/>
  <c r="V103" i="26" s="1"/>
  <c r="U102" i="26"/>
  <c r="T102" i="26"/>
  <c r="V102" i="26" s="1"/>
  <c r="U101" i="26"/>
  <c r="T101" i="26"/>
  <c r="V101" i="26" s="1"/>
  <c r="V100" i="26"/>
  <c r="U100" i="26"/>
  <c r="T100" i="26"/>
  <c r="U99" i="26"/>
  <c r="T99" i="26"/>
  <c r="V99" i="26" s="1"/>
  <c r="U98" i="26"/>
  <c r="T98" i="26"/>
  <c r="V98" i="26" s="1"/>
  <c r="U97" i="26"/>
  <c r="T97" i="26"/>
  <c r="V97" i="26" s="1"/>
  <c r="U96" i="26"/>
  <c r="T96" i="26"/>
  <c r="V96" i="26" s="1"/>
  <c r="U95" i="26"/>
  <c r="T95" i="26"/>
  <c r="V95" i="26" s="1"/>
  <c r="U94" i="26"/>
  <c r="T94" i="26"/>
  <c r="V94" i="26" s="1"/>
  <c r="U93" i="26"/>
  <c r="T93" i="26"/>
  <c r="V93" i="26" s="1"/>
  <c r="U92" i="26"/>
  <c r="T92" i="26"/>
  <c r="V92" i="26" s="1"/>
  <c r="U91" i="26"/>
  <c r="T91" i="26"/>
  <c r="V91" i="26" s="1"/>
  <c r="U90" i="26"/>
  <c r="T90" i="26"/>
  <c r="V90" i="26" s="1"/>
  <c r="U89" i="26"/>
  <c r="T89" i="26"/>
  <c r="V89" i="26" s="1"/>
  <c r="U88" i="26"/>
  <c r="T88" i="26"/>
  <c r="V88" i="26" s="1"/>
  <c r="U87" i="26"/>
  <c r="T87" i="26"/>
  <c r="V87" i="26" s="1"/>
  <c r="U86" i="26"/>
  <c r="T86" i="26"/>
  <c r="V86" i="26" s="1"/>
  <c r="U85" i="26"/>
  <c r="T85" i="26"/>
  <c r="V85" i="26" s="1"/>
  <c r="U84" i="26"/>
  <c r="T84" i="26"/>
  <c r="V84" i="26" s="1"/>
  <c r="U83" i="26"/>
  <c r="T83" i="26"/>
  <c r="V83" i="26" s="1"/>
  <c r="U82" i="26"/>
  <c r="T82" i="26"/>
  <c r="V82" i="26" s="1"/>
  <c r="U81" i="26"/>
  <c r="T81" i="26"/>
  <c r="V81" i="26" s="1"/>
  <c r="U80" i="26"/>
  <c r="T80" i="26"/>
  <c r="V80" i="26" s="1"/>
  <c r="U79" i="26"/>
  <c r="T79" i="26"/>
  <c r="V79" i="26" s="1"/>
  <c r="U78" i="26"/>
  <c r="T78" i="26"/>
  <c r="V78" i="26" s="1"/>
  <c r="U77" i="26"/>
  <c r="T77" i="26"/>
  <c r="V77" i="26" s="1"/>
  <c r="U76" i="26"/>
  <c r="T76" i="26"/>
  <c r="V76" i="26" s="1"/>
  <c r="U75" i="26"/>
  <c r="T75" i="26"/>
  <c r="V75" i="26" s="1"/>
  <c r="U74" i="26"/>
  <c r="T74" i="26"/>
  <c r="V74" i="26" s="1"/>
  <c r="U73" i="26"/>
  <c r="T73" i="26"/>
  <c r="V73" i="26" s="1"/>
  <c r="U72" i="26"/>
  <c r="T72" i="26"/>
  <c r="V72" i="26" s="1"/>
  <c r="U71" i="26"/>
  <c r="T71" i="26"/>
  <c r="V71" i="26" s="1"/>
  <c r="U70" i="26"/>
  <c r="T70" i="26"/>
  <c r="V70" i="26" s="1"/>
  <c r="U69" i="26"/>
  <c r="T69" i="26"/>
  <c r="V69" i="26" s="1"/>
  <c r="U68" i="26"/>
  <c r="T68" i="26"/>
  <c r="V68" i="26" s="1"/>
  <c r="U67" i="26"/>
  <c r="T67" i="26"/>
  <c r="V67" i="26" s="1"/>
  <c r="U66" i="26"/>
  <c r="T66" i="26"/>
  <c r="V66" i="26" s="1"/>
  <c r="U65" i="26"/>
  <c r="T65" i="26"/>
  <c r="V65" i="26" s="1"/>
  <c r="U64" i="26"/>
  <c r="T64" i="26"/>
  <c r="V64" i="26" s="1"/>
  <c r="U63" i="26"/>
  <c r="T63" i="26"/>
  <c r="V63" i="26" s="1"/>
  <c r="U62" i="26"/>
  <c r="T62" i="26"/>
  <c r="V62" i="26" s="1"/>
  <c r="U61" i="26"/>
  <c r="T61" i="26"/>
  <c r="V61" i="26" s="1"/>
  <c r="U60" i="26"/>
  <c r="T60" i="26"/>
  <c r="V60" i="26" s="1"/>
  <c r="U59" i="26"/>
  <c r="T59" i="26"/>
  <c r="V59" i="26" s="1"/>
  <c r="U58" i="26"/>
  <c r="T58" i="26"/>
  <c r="V58" i="26" s="1"/>
  <c r="U57" i="26"/>
  <c r="T57" i="26"/>
  <c r="V57" i="26" s="1"/>
  <c r="U56" i="26"/>
  <c r="T56" i="26"/>
  <c r="V56" i="26" s="1"/>
  <c r="U55" i="26"/>
  <c r="T55" i="26"/>
  <c r="V55" i="26" s="1"/>
  <c r="U54" i="26"/>
  <c r="T54" i="26"/>
  <c r="V54" i="26" s="1"/>
  <c r="U53" i="26"/>
  <c r="T53" i="26"/>
  <c r="V53" i="26" s="1"/>
  <c r="U52" i="26"/>
  <c r="T52" i="26"/>
  <c r="V52" i="26" s="1"/>
  <c r="U51" i="26"/>
  <c r="T51" i="26"/>
  <c r="V51" i="26" s="1"/>
  <c r="U50" i="26"/>
  <c r="T50" i="26"/>
  <c r="V50" i="26" s="1"/>
  <c r="U49" i="26"/>
  <c r="T49" i="26"/>
  <c r="V49" i="26" s="1"/>
  <c r="U36" i="26"/>
  <c r="T36" i="26"/>
  <c r="V36" i="26" s="1"/>
  <c r="U34" i="26"/>
  <c r="T34" i="26"/>
  <c r="V34" i="26" s="1"/>
  <c r="U35" i="26"/>
  <c r="T35" i="26"/>
  <c r="V35" i="26" s="1"/>
  <c r="U39" i="26"/>
  <c r="T39" i="26"/>
  <c r="V39" i="26" s="1"/>
  <c r="U27" i="26"/>
  <c r="T27" i="26"/>
  <c r="V27" i="26" s="1"/>
  <c r="U28" i="26"/>
  <c r="T28" i="26"/>
  <c r="V28" i="26" s="1"/>
  <c r="U18" i="26"/>
  <c r="T18" i="26"/>
  <c r="V18" i="26" s="1"/>
  <c r="U26" i="26"/>
  <c r="T26" i="26"/>
  <c r="V26" i="26" s="1"/>
  <c r="U22" i="26"/>
  <c r="T22" i="26"/>
  <c r="V22" i="26" s="1"/>
  <c r="U21" i="26"/>
  <c r="T21" i="26"/>
  <c r="V21" i="26" s="1"/>
  <c r="U23" i="26"/>
  <c r="T23" i="26"/>
  <c r="V23" i="26" s="1"/>
  <c r="V8" i="26"/>
  <c r="U8" i="26"/>
  <c r="T8" i="26"/>
  <c r="U38" i="26"/>
  <c r="T38" i="26"/>
  <c r="V38" i="26" s="1"/>
  <c r="U31" i="26"/>
  <c r="T31" i="26"/>
  <c r="V31" i="26" s="1"/>
  <c r="U7" i="26"/>
  <c r="T7" i="26"/>
  <c r="V7" i="26" s="1"/>
  <c r="U48" i="26"/>
  <c r="T48" i="26"/>
  <c r="V48" i="26" s="1"/>
  <c r="U47" i="26"/>
  <c r="T47" i="26"/>
  <c r="V47" i="26" s="1"/>
  <c r="U46" i="26"/>
  <c r="T46" i="26"/>
  <c r="V46" i="26" s="1"/>
  <c r="U41" i="26"/>
  <c r="T41" i="26"/>
  <c r="V41" i="26" s="1"/>
  <c r="U40" i="26"/>
  <c r="T40" i="26"/>
  <c r="V40" i="26" s="1"/>
  <c r="U37" i="26"/>
  <c r="T37" i="26"/>
  <c r="V37" i="26" s="1"/>
  <c r="U33" i="26"/>
  <c r="T33" i="26"/>
  <c r="V33" i="26" s="1"/>
  <c r="U32" i="26"/>
  <c r="T32" i="26"/>
  <c r="V32" i="26" s="1"/>
  <c r="U30" i="26"/>
  <c r="T30" i="26"/>
  <c r="V30" i="26" s="1"/>
  <c r="U29" i="26"/>
  <c r="T29" i="26"/>
  <c r="V29" i="26" s="1"/>
  <c r="U25" i="26"/>
  <c r="T25" i="26"/>
  <c r="V25" i="26" s="1"/>
  <c r="U24" i="26"/>
  <c r="T24" i="26"/>
  <c r="V24" i="26" s="1"/>
  <c r="U20" i="26"/>
  <c r="T20" i="26"/>
  <c r="V20" i="26" s="1"/>
  <c r="U19" i="26"/>
  <c r="T19" i="26"/>
  <c r="V19" i="26" s="1"/>
  <c r="U15" i="26"/>
  <c r="T15" i="26"/>
  <c r="V15" i="26" s="1"/>
  <c r="U17" i="26"/>
  <c r="T17" i="26"/>
  <c r="V17" i="26" s="1"/>
  <c r="U16" i="26"/>
  <c r="T16" i="26"/>
  <c r="V16" i="26" s="1"/>
  <c r="U14" i="26"/>
  <c r="T14" i="26"/>
  <c r="V14" i="26" s="1"/>
  <c r="U13" i="26"/>
  <c r="T13" i="26"/>
  <c r="V13" i="26" s="1"/>
  <c r="U12" i="26"/>
  <c r="T12" i="26"/>
  <c r="V12" i="26" s="1"/>
  <c r="U11" i="26"/>
  <c r="T11" i="26"/>
  <c r="V11" i="26" s="1"/>
  <c r="U10" i="26"/>
  <c r="T10" i="26"/>
  <c r="V10" i="26" s="1"/>
  <c r="U9" i="26"/>
  <c r="T9" i="26"/>
  <c r="V9" i="26" s="1"/>
  <c r="U6" i="26"/>
  <c r="T6" i="26"/>
  <c r="V6" i="26" s="1"/>
  <c r="U5" i="26"/>
  <c r="T5" i="26"/>
  <c r="V5" i="26" s="1"/>
  <c r="U4" i="26"/>
  <c r="T4" i="26"/>
  <c r="V4" i="26" s="1"/>
  <c r="U45" i="26"/>
  <c r="T45" i="26"/>
  <c r="V45" i="26" s="1"/>
  <c r="U44" i="26"/>
  <c r="T44" i="26"/>
  <c r="V44" i="26" s="1"/>
  <c r="U43" i="26"/>
  <c r="T43" i="26"/>
  <c r="V43" i="26" s="1"/>
  <c r="U42" i="26"/>
  <c r="T42" i="26"/>
  <c r="V42" i="26" s="1"/>
  <c r="W42" i="26"/>
  <c r="Y42" i="26" s="1"/>
  <c r="X42" i="26"/>
  <c r="W43" i="26"/>
  <c r="Y43" i="26" s="1"/>
  <c r="X43" i="26"/>
  <c r="W44" i="26"/>
  <c r="Y44" i="26" s="1"/>
  <c r="X44" i="26"/>
  <c r="W45" i="26"/>
  <c r="Y45" i="26" s="1"/>
  <c r="X45" i="26"/>
  <c r="W4" i="26"/>
  <c r="Y4" i="26" s="1"/>
  <c r="X4" i="26"/>
  <c r="W5" i="26"/>
  <c r="Y5" i="26" s="1"/>
  <c r="X5" i="26"/>
  <c r="W6" i="26"/>
  <c r="Y6" i="26" s="1"/>
  <c r="X6" i="26"/>
  <c r="W9" i="26"/>
  <c r="Y9" i="26" s="1"/>
  <c r="X9" i="26"/>
  <c r="W10" i="26"/>
  <c r="Y10" i="26" s="1"/>
  <c r="X10" i="26"/>
  <c r="W11" i="26"/>
  <c r="Y11" i="26" s="1"/>
  <c r="X11" i="26"/>
  <c r="W12" i="26"/>
  <c r="Y12" i="26" s="1"/>
  <c r="X12" i="26"/>
  <c r="W13" i="26"/>
  <c r="Y13" i="26" s="1"/>
  <c r="X13" i="26"/>
  <c r="W14" i="26"/>
  <c r="Y14" i="26" s="1"/>
  <c r="X14" i="26"/>
  <c r="W16" i="26"/>
  <c r="Y16" i="26" s="1"/>
  <c r="X16" i="26"/>
  <c r="W17" i="26"/>
  <c r="Y17" i="26" s="1"/>
  <c r="X17" i="26"/>
  <c r="W15" i="26"/>
  <c r="Y15" i="26" s="1"/>
  <c r="X15" i="26"/>
  <c r="W19" i="26"/>
  <c r="Y19" i="26" s="1"/>
  <c r="X19" i="26"/>
  <c r="W20" i="26"/>
  <c r="Y20" i="26" s="1"/>
  <c r="X20" i="26"/>
  <c r="W24" i="26"/>
  <c r="Y24" i="26" s="1"/>
  <c r="X24" i="26"/>
  <c r="W25" i="26"/>
  <c r="Y25" i="26" s="1"/>
  <c r="X25" i="26"/>
  <c r="W29" i="26"/>
  <c r="Y29" i="26" s="1"/>
  <c r="X29" i="26"/>
  <c r="W30" i="26"/>
  <c r="Y30" i="26" s="1"/>
  <c r="X30" i="26"/>
  <c r="W32" i="26"/>
  <c r="Y32" i="26" s="1"/>
  <c r="X32" i="26"/>
  <c r="W33" i="26"/>
  <c r="Y33" i="26" s="1"/>
  <c r="X33" i="26"/>
  <c r="W37" i="26"/>
  <c r="Y37" i="26" s="1"/>
  <c r="X37" i="26"/>
  <c r="W40" i="26"/>
  <c r="Y40" i="26" s="1"/>
  <c r="X40" i="26"/>
  <c r="W41" i="26"/>
  <c r="Y41" i="26" s="1"/>
  <c r="X41" i="26"/>
  <c r="W46" i="26"/>
  <c r="Y46" i="26" s="1"/>
  <c r="X46" i="26"/>
  <c r="W47" i="26"/>
  <c r="Y47" i="26" s="1"/>
  <c r="X47" i="26"/>
  <c r="W48" i="26"/>
  <c r="Y48" i="26" s="1"/>
  <c r="X48" i="26"/>
  <c r="W7" i="26"/>
  <c r="Y7" i="26" s="1"/>
  <c r="X7" i="26"/>
  <c r="W31" i="26"/>
  <c r="Y31" i="26" s="1"/>
  <c r="X31" i="26"/>
  <c r="W38" i="26"/>
  <c r="Y38" i="26" s="1"/>
  <c r="X38" i="26"/>
  <c r="W8" i="26"/>
  <c r="Y8" i="26" s="1"/>
  <c r="X8" i="26"/>
  <c r="W23" i="26"/>
  <c r="Y23" i="26" s="1"/>
  <c r="X23" i="26"/>
  <c r="W21" i="26"/>
  <c r="Y21" i="26" s="1"/>
  <c r="X21" i="26"/>
  <c r="W22" i="26"/>
  <c r="Y22" i="26" s="1"/>
  <c r="X22" i="26"/>
  <c r="W26" i="26"/>
  <c r="Y26" i="26" s="1"/>
  <c r="X26" i="26"/>
  <c r="W18" i="26"/>
  <c r="Y18" i="26" s="1"/>
  <c r="X18" i="26"/>
  <c r="W28" i="26"/>
  <c r="Y28" i="26" s="1"/>
  <c r="X28" i="26"/>
  <c r="W27" i="26"/>
  <c r="Y27" i="26" s="1"/>
  <c r="X27" i="26"/>
  <c r="W39" i="26"/>
  <c r="Y39" i="26" s="1"/>
  <c r="X39" i="26"/>
  <c r="W35" i="26"/>
  <c r="Y35" i="26" s="1"/>
  <c r="X35" i="26"/>
  <c r="W34" i="26"/>
  <c r="Y34" i="26" s="1"/>
  <c r="X34" i="26"/>
  <c r="W36" i="26"/>
  <c r="Y36" i="26" s="1"/>
  <c r="X36" i="26"/>
  <c r="W49" i="26"/>
  <c r="Y49" i="26" s="1"/>
  <c r="X49" i="26"/>
  <c r="W50" i="26"/>
  <c r="Y50" i="26" s="1"/>
  <c r="X50" i="26"/>
  <c r="W51" i="26"/>
  <c r="Y51" i="26" s="1"/>
  <c r="X51" i="26"/>
  <c r="W52" i="26"/>
  <c r="Y52" i="26" s="1"/>
  <c r="X52" i="26"/>
  <c r="W53" i="26"/>
  <c r="Y53" i="26" s="1"/>
  <c r="X53" i="26"/>
  <c r="W54" i="26"/>
  <c r="Y54" i="26" s="1"/>
  <c r="X54" i="26"/>
  <c r="W55" i="26"/>
  <c r="Y55" i="26" s="1"/>
  <c r="X55" i="26"/>
  <c r="W56" i="26"/>
  <c r="Y56" i="26" s="1"/>
  <c r="X56" i="26"/>
  <c r="W242" i="5"/>
  <c r="X241" i="5"/>
  <c r="W241" i="5"/>
  <c r="Y241" i="5" s="1"/>
  <c r="X240" i="5"/>
  <c r="W240" i="5"/>
  <c r="Y240" i="5" s="1"/>
  <c r="X239" i="5"/>
  <c r="W239" i="5"/>
  <c r="Y239" i="5" s="1"/>
  <c r="X238" i="5"/>
  <c r="W238" i="5"/>
  <c r="Y238" i="5" s="1"/>
  <c r="X237" i="5"/>
  <c r="W237" i="5"/>
  <c r="Y237" i="5" s="1"/>
  <c r="X236" i="5"/>
  <c r="W236" i="5"/>
  <c r="Y236" i="5" s="1"/>
  <c r="X235" i="5"/>
  <c r="W235" i="5"/>
  <c r="Y235" i="5" s="1"/>
  <c r="X234" i="5"/>
  <c r="W234" i="5"/>
  <c r="Y234" i="5" s="1"/>
  <c r="X233" i="5"/>
  <c r="W233" i="5"/>
  <c r="Y233" i="5" s="1"/>
  <c r="X232" i="5"/>
  <c r="W232" i="5"/>
  <c r="Y232" i="5" s="1"/>
  <c r="X231" i="5"/>
  <c r="W231" i="5"/>
  <c r="Y231" i="5" s="1"/>
  <c r="X230" i="5"/>
  <c r="W230" i="5"/>
  <c r="Y230" i="5" s="1"/>
  <c r="X229" i="5"/>
  <c r="W229" i="5"/>
  <c r="Y229" i="5" s="1"/>
  <c r="X228" i="5"/>
  <c r="W228" i="5"/>
  <c r="Y228" i="5" s="1"/>
  <c r="X227" i="5"/>
  <c r="W227" i="5"/>
  <c r="Y227" i="5" s="1"/>
  <c r="X226" i="5"/>
  <c r="W226" i="5"/>
  <c r="Y226" i="5" s="1"/>
  <c r="X225" i="5"/>
  <c r="W225" i="5"/>
  <c r="Y225" i="5" s="1"/>
  <c r="X224" i="5"/>
  <c r="W224" i="5"/>
  <c r="Y224" i="5" s="1"/>
  <c r="X223" i="5"/>
  <c r="W223" i="5"/>
  <c r="Y223" i="5" s="1"/>
  <c r="X222" i="5"/>
  <c r="W222" i="5"/>
  <c r="Y222" i="5" s="1"/>
  <c r="X221" i="5"/>
  <c r="W221" i="5"/>
  <c r="Y221" i="5" s="1"/>
  <c r="X220" i="5"/>
  <c r="W220" i="5"/>
  <c r="Y220" i="5" s="1"/>
  <c r="X219" i="5"/>
  <c r="W219" i="5"/>
  <c r="Y219" i="5" s="1"/>
  <c r="X218" i="5"/>
  <c r="W218" i="5"/>
  <c r="Y218" i="5" s="1"/>
  <c r="X217" i="5"/>
  <c r="W217" i="5"/>
  <c r="Y217" i="5" s="1"/>
  <c r="X216" i="5"/>
  <c r="W216" i="5"/>
  <c r="Y216" i="5" s="1"/>
  <c r="X215" i="5"/>
  <c r="W215" i="5"/>
  <c r="Y215" i="5" s="1"/>
  <c r="X214" i="5"/>
  <c r="W214" i="5"/>
  <c r="Y214" i="5" s="1"/>
  <c r="X213" i="5"/>
  <c r="W213" i="5"/>
  <c r="Y213" i="5" s="1"/>
  <c r="X212" i="5"/>
  <c r="W212" i="5"/>
  <c r="Y212" i="5" s="1"/>
  <c r="X211" i="5"/>
  <c r="W211" i="5"/>
  <c r="Y211" i="5" s="1"/>
  <c r="X210" i="5"/>
  <c r="W210" i="5"/>
  <c r="Y210" i="5" s="1"/>
  <c r="X209" i="5"/>
  <c r="W209" i="5"/>
  <c r="Y209" i="5" s="1"/>
  <c r="X208" i="5"/>
  <c r="W208" i="5"/>
  <c r="Y208" i="5" s="1"/>
  <c r="X207" i="5"/>
  <c r="W207" i="5"/>
  <c r="Y207" i="5" s="1"/>
  <c r="X206" i="5"/>
  <c r="W206" i="5"/>
  <c r="Y206" i="5" s="1"/>
  <c r="X205" i="5"/>
  <c r="W205" i="5"/>
  <c r="Y205" i="5" s="1"/>
  <c r="X204" i="5"/>
  <c r="W204" i="5"/>
  <c r="Y204" i="5" s="1"/>
  <c r="X203" i="5"/>
  <c r="W203" i="5"/>
  <c r="Y203" i="5" s="1"/>
  <c r="X202" i="5"/>
  <c r="W202" i="5"/>
  <c r="Y202" i="5" s="1"/>
  <c r="X201" i="5"/>
  <c r="W201" i="5"/>
  <c r="Y201" i="5" s="1"/>
  <c r="X200" i="5"/>
  <c r="W200" i="5"/>
  <c r="Y200" i="5" s="1"/>
  <c r="X199" i="5"/>
  <c r="W199" i="5"/>
  <c r="Y199" i="5" s="1"/>
  <c r="X198" i="5"/>
  <c r="W198" i="5"/>
  <c r="Y198" i="5" s="1"/>
  <c r="X197" i="5"/>
  <c r="W197" i="5"/>
  <c r="Y197" i="5" s="1"/>
  <c r="X196" i="5"/>
  <c r="W196" i="5"/>
  <c r="Y196" i="5" s="1"/>
  <c r="X195" i="5"/>
  <c r="W195" i="5"/>
  <c r="Y195" i="5" s="1"/>
  <c r="X194" i="5"/>
  <c r="W194" i="5"/>
  <c r="Y194" i="5" s="1"/>
  <c r="X193" i="5"/>
  <c r="W193" i="5"/>
  <c r="Y193" i="5" s="1"/>
  <c r="X192" i="5"/>
  <c r="W192" i="5"/>
  <c r="Y192" i="5" s="1"/>
  <c r="X191" i="5"/>
  <c r="W191" i="5"/>
  <c r="Y191" i="5" s="1"/>
  <c r="X190" i="5"/>
  <c r="W190" i="5"/>
  <c r="Y190" i="5" s="1"/>
  <c r="X189" i="5"/>
  <c r="W189" i="5"/>
  <c r="Y189" i="5" s="1"/>
  <c r="X188" i="5"/>
  <c r="W188" i="5"/>
  <c r="Y188" i="5" s="1"/>
  <c r="X187" i="5"/>
  <c r="W187" i="5"/>
  <c r="Y187" i="5" s="1"/>
  <c r="X186" i="5"/>
  <c r="W186" i="5"/>
  <c r="Y186" i="5" s="1"/>
  <c r="X185" i="5"/>
  <c r="W185" i="5"/>
  <c r="Y185" i="5" s="1"/>
  <c r="X184" i="5"/>
  <c r="W184" i="5"/>
  <c r="Y184" i="5" s="1"/>
  <c r="X183" i="5"/>
  <c r="W183" i="5"/>
  <c r="Y183" i="5" s="1"/>
  <c r="X182" i="5"/>
  <c r="W182" i="5"/>
  <c r="Y182" i="5" s="1"/>
  <c r="X181" i="5"/>
  <c r="W181" i="5"/>
  <c r="Y181" i="5" s="1"/>
  <c r="X180" i="5"/>
  <c r="W180" i="5"/>
  <c r="Y180" i="5" s="1"/>
  <c r="X179" i="5"/>
  <c r="W179" i="5"/>
  <c r="Y179" i="5" s="1"/>
  <c r="X178" i="5"/>
  <c r="W178" i="5"/>
  <c r="Y178" i="5" s="1"/>
  <c r="X177" i="5"/>
  <c r="W177" i="5"/>
  <c r="Y177" i="5" s="1"/>
  <c r="X176" i="5"/>
  <c r="W176" i="5"/>
  <c r="Y176" i="5" s="1"/>
  <c r="X175" i="5"/>
  <c r="W175" i="5"/>
  <c r="Y175" i="5" s="1"/>
  <c r="X174" i="5"/>
  <c r="W174" i="5"/>
  <c r="Y174" i="5" s="1"/>
  <c r="X173" i="5"/>
  <c r="W173" i="5"/>
  <c r="Y173" i="5" s="1"/>
  <c r="X172" i="5"/>
  <c r="W172" i="5"/>
  <c r="Y172" i="5" s="1"/>
  <c r="X171" i="5"/>
  <c r="W171" i="5"/>
  <c r="Y171" i="5" s="1"/>
  <c r="X170" i="5"/>
  <c r="W170" i="5"/>
  <c r="Y170" i="5" s="1"/>
  <c r="X169" i="5"/>
  <c r="W169" i="5"/>
  <c r="Y169" i="5" s="1"/>
  <c r="X168" i="5"/>
  <c r="W168" i="5"/>
  <c r="Y168" i="5" s="1"/>
  <c r="X167" i="5"/>
  <c r="W167" i="5"/>
  <c r="Y167" i="5" s="1"/>
  <c r="X166" i="5"/>
  <c r="W166" i="5"/>
  <c r="Y166" i="5" s="1"/>
  <c r="X165" i="5"/>
  <c r="W165" i="5"/>
  <c r="Y165" i="5" s="1"/>
  <c r="X164" i="5"/>
  <c r="W164" i="5"/>
  <c r="Y164" i="5" s="1"/>
  <c r="X163" i="5"/>
  <c r="W163" i="5"/>
  <c r="Y163" i="5" s="1"/>
  <c r="X162" i="5"/>
  <c r="W162" i="5"/>
  <c r="Y162" i="5" s="1"/>
  <c r="X161" i="5"/>
  <c r="W161" i="5"/>
  <c r="Y161" i="5" s="1"/>
  <c r="X160" i="5"/>
  <c r="W160" i="5"/>
  <c r="Y160" i="5" s="1"/>
  <c r="X159" i="5"/>
  <c r="W159" i="5"/>
  <c r="Y159" i="5" s="1"/>
  <c r="X158" i="5"/>
  <c r="W158" i="5"/>
  <c r="Y158" i="5" s="1"/>
  <c r="X157" i="5"/>
  <c r="W157" i="5"/>
  <c r="Y157" i="5" s="1"/>
  <c r="X156" i="5"/>
  <c r="W156" i="5"/>
  <c r="Y156" i="5" s="1"/>
  <c r="X155" i="5"/>
  <c r="W155" i="5"/>
  <c r="Y155" i="5" s="1"/>
  <c r="X154" i="5"/>
  <c r="W154" i="5"/>
  <c r="Y154" i="5" s="1"/>
  <c r="X153" i="5"/>
  <c r="W153" i="5"/>
  <c r="Y153" i="5" s="1"/>
  <c r="X152" i="5"/>
  <c r="W152" i="5"/>
  <c r="Y152" i="5" s="1"/>
  <c r="X151" i="5"/>
  <c r="W151" i="5"/>
  <c r="Y151" i="5" s="1"/>
  <c r="X150" i="5"/>
  <c r="W150" i="5"/>
  <c r="Y150" i="5" s="1"/>
  <c r="X149" i="5"/>
  <c r="W149" i="5"/>
  <c r="Y149" i="5" s="1"/>
  <c r="X148" i="5"/>
  <c r="W148" i="5"/>
  <c r="Y148" i="5" s="1"/>
  <c r="X147" i="5"/>
  <c r="W147" i="5"/>
  <c r="Y147" i="5" s="1"/>
  <c r="X146" i="5"/>
  <c r="W146" i="5"/>
  <c r="Y146" i="5" s="1"/>
  <c r="X145" i="5"/>
  <c r="W145" i="5"/>
  <c r="Y145" i="5" s="1"/>
  <c r="X144" i="5"/>
  <c r="W144" i="5"/>
  <c r="Y144" i="5" s="1"/>
  <c r="X143" i="5"/>
  <c r="W143" i="5"/>
  <c r="Y143" i="5" s="1"/>
  <c r="X142" i="5"/>
  <c r="W142" i="5"/>
  <c r="Y142" i="5" s="1"/>
  <c r="X141" i="5"/>
  <c r="W141" i="5"/>
  <c r="Y141" i="5" s="1"/>
  <c r="X140" i="5"/>
  <c r="W140" i="5"/>
  <c r="Y140" i="5" s="1"/>
  <c r="X139" i="5"/>
  <c r="W139" i="5"/>
  <c r="Y139" i="5" s="1"/>
  <c r="X138" i="5"/>
  <c r="W138" i="5"/>
  <c r="Y138" i="5" s="1"/>
  <c r="X137" i="5"/>
  <c r="W137" i="5"/>
  <c r="Y137" i="5" s="1"/>
  <c r="X136" i="5"/>
  <c r="W136" i="5"/>
  <c r="Y136" i="5" s="1"/>
  <c r="X135" i="5"/>
  <c r="W135" i="5"/>
  <c r="Y135" i="5" s="1"/>
  <c r="X134" i="5"/>
  <c r="W134" i="5"/>
  <c r="Y134" i="5" s="1"/>
  <c r="X133" i="5"/>
  <c r="W133" i="5"/>
  <c r="Y133" i="5" s="1"/>
  <c r="X132" i="5"/>
  <c r="W132" i="5"/>
  <c r="Y132" i="5" s="1"/>
  <c r="X131" i="5"/>
  <c r="W131" i="5"/>
  <c r="Y131" i="5" s="1"/>
  <c r="X130" i="5"/>
  <c r="W130" i="5"/>
  <c r="Y130" i="5" s="1"/>
  <c r="X129" i="5"/>
  <c r="W129" i="5"/>
  <c r="Y129" i="5" s="1"/>
  <c r="X128" i="5"/>
  <c r="W128" i="5"/>
  <c r="Y128" i="5" s="1"/>
  <c r="X127" i="5"/>
  <c r="W127" i="5"/>
  <c r="Y127" i="5" s="1"/>
  <c r="X126" i="5"/>
  <c r="W126" i="5"/>
  <c r="Y126" i="5" s="1"/>
  <c r="X125" i="5"/>
  <c r="W125" i="5"/>
  <c r="Y125" i="5" s="1"/>
  <c r="X124" i="5"/>
  <c r="W124" i="5"/>
  <c r="Y124" i="5" s="1"/>
  <c r="X123" i="5"/>
  <c r="W123" i="5"/>
  <c r="Y123" i="5" s="1"/>
  <c r="X122" i="5"/>
  <c r="W122" i="5"/>
  <c r="Y122" i="5" s="1"/>
  <c r="X121" i="5"/>
  <c r="W121" i="5"/>
  <c r="Y121" i="5" s="1"/>
  <c r="X120" i="5"/>
  <c r="W120" i="5"/>
  <c r="Y120" i="5" s="1"/>
  <c r="X119" i="5"/>
  <c r="W119" i="5"/>
  <c r="Y119" i="5" s="1"/>
  <c r="X118" i="5"/>
  <c r="W118" i="5"/>
  <c r="Y118" i="5" s="1"/>
  <c r="X117" i="5"/>
  <c r="W117" i="5"/>
  <c r="Y117" i="5" s="1"/>
  <c r="X116" i="5"/>
  <c r="W116" i="5"/>
  <c r="Y116" i="5" s="1"/>
  <c r="X115" i="5"/>
  <c r="W115" i="5"/>
  <c r="Y115" i="5" s="1"/>
  <c r="X114" i="5"/>
  <c r="W114" i="5"/>
  <c r="Y114" i="5" s="1"/>
  <c r="X113" i="5"/>
  <c r="W113" i="5"/>
  <c r="Y113" i="5" s="1"/>
  <c r="X112" i="5"/>
  <c r="W112" i="5"/>
  <c r="Y112" i="5" s="1"/>
  <c r="X111" i="5"/>
  <c r="W111" i="5"/>
  <c r="Y111" i="5" s="1"/>
  <c r="X110" i="5"/>
  <c r="W110" i="5"/>
  <c r="Y110" i="5" s="1"/>
  <c r="X109" i="5"/>
  <c r="W109" i="5"/>
  <c r="Y109" i="5" s="1"/>
  <c r="X108" i="5"/>
  <c r="W108" i="5"/>
  <c r="Y108" i="5" s="1"/>
  <c r="Y107" i="5"/>
  <c r="X107" i="5"/>
  <c r="W107" i="5"/>
  <c r="X106" i="5"/>
  <c r="W106" i="5"/>
  <c r="Y106" i="5" s="1"/>
  <c r="X105" i="5"/>
  <c r="W105" i="5"/>
  <c r="Y105" i="5" s="1"/>
  <c r="X104" i="5"/>
  <c r="W104" i="5"/>
  <c r="Y104" i="5" s="1"/>
  <c r="X103" i="5"/>
  <c r="W103" i="5"/>
  <c r="Y103" i="5" s="1"/>
  <c r="X102" i="5"/>
  <c r="W102" i="5"/>
  <c r="Y102" i="5" s="1"/>
  <c r="X101" i="5"/>
  <c r="W101" i="5"/>
  <c r="Y101" i="5" s="1"/>
  <c r="X100" i="5"/>
  <c r="W100" i="5"/>
  <c r="Y100" i="5" s="1"/>
  <c r="X99" i="5"/>
  <c r="W99" i="5"/>
  <c r="Y99" i="5" s="1"/>
  <c r="X98" i="5"/>
  <c r="W98" i="5"/>
  <c r="Y98" i="5" s="1"/>
  <c r="X97" i="5"/>
  <c r="W97" i="5"/>
  <c r="Y97" i="5" s="1"/>
  <c r="X96" i="5"/>
  <c r="W96" i="5"/>
  <c r="Y96" i="5" s="1"/>
  <c r="X95" i="5"/>
  <c r="W95" i="5"/>
  <c r="Y95" i="5" s="1"/>
  <c r="X94" i="5"/>
  <c r="W94" i="5"/>
  <c r="Y94" i="5" s="1"/>
  <c r="X93" i="5"/>
  <c r="W93" i="5"/>
  <c r="Y93" i="5" s="1"/>
  <c r="X92" i="5"/>
  <c r="W92" i="5"/>
  <c r="Y92" i="5" s="1"/>
  <c r="X91" i="5"/>
  <c r="W91" i="5"/>
  <c r="Y91" i="5" s="1"/>
  <c r="X90" i="5"/>
  <c r="W90" i="5"/>
  <c r="Y90" i="5" s="1"/>
  <c r="X89" i="5"/>
  <c r="W89" i="5"/>
  <c r="Y89" i="5" s="1"/>
  <c r="X88" i="5"/>
  <c r="W88" i="5"/>
  <c r="Y88" i="5" s="1"/>
  <c r="X87" i="5"/>
  <c r="W87" i="5"/>
  <c r="Y87" i="5" s="1"/>
  <c r="X86" i="5"/>
  <c r="W86" i="5"/>
  <c r="Y86" i="5" s="1"/>
  <c r="X85" i="5"/>
  <c r="W85" i="5"/>
  <c r="Y85" i="5" s="1"/>
  <c r="X84" i="5"/>
  <c r="W84" i="5"/>
  <c r="Y84" i="5" s="1"/>
  <c r="X83" i="5"/>
  <c r="W83" i="5"/>
  <c r="Y83" i="5" s="1"/>
  <c r="X82" i="5"/>
  <c r="W82" i="5"/>
  <c r="Y82" i="5" s="1"/>
  <c r="X81" i="5"/>
  <c r="W81" i="5"/>
  <c r="Y81" i="5" s="1"/>
  <c r="X80" i="5"/>
  <c r="W80" i="5"/>
  <c r="Y80" i="5" s="1"/>
  <c r="X79" i="5"/>
  <c r="W79" i="5"/>
  <c r="Y79" i="5" s="1"/>
  <c r="X78" i="5"/>
  <c r="W78" i="5"/>
  <c r="Y78" i="5" s="1"/>
  <c r="X77" i="5"/>
  <c r="W77" i="5"/>
  <c r="Y77" i="5" s="1"/>
  <c r="X76" i="5"/>
  <c r="W76" i="5"/>
  <c r="Y76" i="5" s="1"/>
  <c r="X75" i="5"/>
  <c r="W75" i="5"/>
  <c r="Y75" i="5" s="1"/>
  <c r="X74" i="5"/>
  <c r="W74" i="5"/>
  <c r="Y74" i="5" s="1"/>
  <c r="X73" i="5"/>
  <c r="W73" i="5"/>
  <c r="Y73" i="5" s="1"/>
  <c r="Y72" i="5"/>
  <c r="X72" i="5"/>
  <c r="W72" i="5"/>
  <c r="X71" i="5"/>
  <c r="W71" i="5"/>
  <c r="Y71" i="5" s="1"/>
  <c r="X70" i="5"/>
  <c r="W70" i="5"/>
  <c r="Y70" i="5" s="1"/>
  <c r="X69" i="5"/>
  <c r="W69" i="5"/>
  <c r="Y69" i="5" s="1"/>
  <c r="X68" i="5"/>
  <c r="W68" i="5"/>
  <c r="Y68" i="5" s="1"/>
  <c r="X67" i="5"/>
  <c r="W67" i="5"/>
  <c r="Y67" i="5" s="1"/>
  <c r="X66" i="5"/>
  <c r="W66" i="5"/>
  <c r="Y66" i="5" s="1"/>
  <c r="X65" i="5"/>
  <c r="W65" i="5"/>
  <c r="Y65" i="5" s="1"/>
  <c r="X64" i="5"/>
  <c r="W64" i="5"/>
  <c r="Y64" i="5" s="1"/>
  <c r="X57" i="5"/>
  <c r="W57" i="5"/>
  <c r="Y57" i="5" s="1"/>
  <c r="X52" i="5"/>
  <c r="W52" i="5"/>
  <c r="Y52" i="5" s="1"/>
  <c r="X56" i="5"/>
  <c r="W56" i="5"/>
  <c r="Y56" i="5" s="1"/>
  <c r="X55" i="5"/>
  <c r="W55" i="5"/>
  <c r="Y55" i="5" s="1"/>
  <c r="X53" i="5"/>
  <c r="W53" i="5"/>
  <c r="Y53" i="5" s="1"/>
  <c r="X47" i="5"/>
  <c r="W47" i="5"/>
  <c r="Y47" i="5" s="1"/>
  <c r="X50" i="5"/>
  <c r="W50" i="5"/>
  <c r="Y50" i="5" s="1"/>
  <c r="X43" i="5"/>
  <c r="W43" i="5"/>
  <c r="Y43" i="5" s="1"/>
  <c r="X44" i="5"/>
  <c r="W44" i="5"/>
  <c r="Y44" i="5" s="1"/>
  <c r="X32" i="5"/>
  <c r="W32" i="5"/>
  <c r="Y32" i="5" s="1"/>
  <c r="X26" i="5"/>
  <c r="W26" i="5"/>
  <c r="Y26" i="5" s="1"/>
  <c r="X25" i="5"/>
  <c r="W25" i="5"/>
  <c r="Y25" i="5" s="1"/>
  <c r="X22" i="5"/>
  <c r="W22" i="5"/>
  <c r="Y22" i="5" s="1"/>
  <c r="X14" i="5"/>
  <c r="W14" i="5"/>
  <c r="Y14" i="5" s="1"/>
  <c r="X11" i="5"/>
  <c r="W11" i="5"/>
  <c r="Y11" i="5" s="1"/>
  <c r="X63" i="5"/>
  <c r="W63" i="5"/>
  <c r="Y63" i="5" s="1"/>
  <c r="X62" i="5"/>
  <c r="W62" i="5"/>
  <c r="Y62" i="5" s="1"/>
  <c r="X61" i="5"/>
  <c r="W61" i="5"/>
  <c r="Y61" i="5" s="1"/>
  <c r="X60" i="5"/>
  <c r="W60" i="5"/>
  <c r="Y60" i="5" s="1"/>
  <c r="X54" i="5"/>
  <c r="W54" i="5"/>
  <c r="Y54" i="5" s="1"/>
  <c r="X31" i="5"/>
  <c r="W31" i="5"/>
  <c r="Y31" i="5" s="1"/>
  <c r="X59" i="5"/>
  <c r="W59" i="5"/>
  <c r="Y59" i="5" s="1"/>
  <c r="X58" i="5"/>
  <c r="W58" i="5"/>
  <c r="Y58" i="5" s="1"/>
  <c r="X51" i="5"/>
  <c r="W51" i="5"/>
  <c r="Y51" i="5" s="1"/>
  <c r="X49" i="5"/>
  <c r="W49" i="5"/>
  <c r="Y49" i="5" s="1"/>
  <c r="X45" i="5"/>
  <c r="W45" i="5"/>
  <c r="Y45" i="5" s="1"/>
  <c r="X48" i="5"/>
  <c r="W48" i="5"/>
  <c r="Y48" i="5" s="1"/>
  <c r="X39" i="5"/>
  <c r="W39" i="5"/>
  <c r="Y39" i="5" s="1"/>
  <c r="X36" i="5"/>
  <c r="W36" i="5"/>
  <c r="Y36" i="5" s="1"/>
  <c r="X46" i="5"/>
  <c r="W46" i="5"/>
  <c r="Y46" i="5" s="1"/>
  <c r="X38" i="5"/>
  <c r="W38" i="5"/>
  <c r="Y38" i="5" s="1"/>
  <c r="X42" i="5"/>
  <c r="W42" i="5"/>
  <c r="Y42" i="5" s="1"/>
  <c r="X33" i="5"/>
  <c r="W33" i="5"/>
  <c r="Y33" i="5" s="1"/>
  <c r="X37" i="5"/>
  <c r="W37" i="5"/>
  <c r="Y37" i="5" s="1"/>
  <c r="X35" i="5"/>
  <c r="W35" i="5"/>
  <c r="Y35" i="5" s="1"/>
  <c r="X40" i="5"/>
  <c r="W40" i="5"/>
  <c r="Y40" i="5" s="1"/>
  <c r="X41" i="5"/>
  <c r="W41" i="5"/>
  <c r="Y41" i="5" s="1"/>
  <c r="X30" i="5"/>
  <c r="W30" i="5"/>
  <c r="Y30" i="5" s="1"/>
  <c r="X29" i="5"/>
  <c r="W29" i="5"/>
  <c r="Y29" i="5" s="1"/>
  <c r="X34" i="5"/>
  <c r="W34" i="5"/>
  <c r="Y34" i="5" s="1"/>
  <c r="X23" i="5"/>
  <c r="W23" i="5"/>
  <c r="Y23" i="5" s="1"/>
  <c r="X24" i="5"/>
  <c r="W24" i="5"/>
  <c r="Y24" i="5" s="1"/>
  <c r="X28" i="5"/>
  <c r="W28" i="5"/>
  <c r="Y28" i="5" s="1"/>
  <c r="X13" i="5"/>
  <c r="W13" i="5"/>
  <c r="Y13" i="5" s="1"/>
  <c r="X21" i="5"/>
  <c r="W21" i="5"/>
  <c r="Y21" i="5" s="1"/>
  <c r="X27" i="5"/>
  <c r="W27" i="5"/>
  <c r="Y27" i="5" s="1"/>
  <c r="X20" i="5"/>
  <c r="W20" i="5"/>
  <c r="Y20" i="5" s="1"/>
  <c r="X19" i="5"/>
  <c r="W19" i="5"/>
  <c r="Y19" i="5" s="1"/>
  <c r="X15" i="5"/>
  <c r="W15" i="5"/>
  <c r="Y15" i="5" s="1"/>
  <c r="X17" i="5"/>
  <c r="W17" i="5"/>
  <c r="Y17" i="5" s="1"/>
  <c r="X18" i="5"/>
  <c r="W18" i="5"/>
  <c r="Y18" i="5" s="1"/>
  <c r="X16" i="5"/>
  <c r="W16" i="5"/>
  <c r="Y16" i="5" s="1"/>
  <c r="X12" i="5"/>
  <c r="W12" i="5"/>
  <c r="Y12" i="5" s="1"/>
  <c r="X9" i="5"/>
  <c r="W9" i="5"/>
  <c r="Y9" i="5" s="1"/>
  <c r="X10" i="5"/>
  <c r="W10" i="5"/>
  <c r="Y10" i="5" s="1"/>
  <c r="X7" i="5"/>
  <c r="W7" i="5"/>
  <c r="Y7" i="5" s="1"/>
  <c r="X8" i="5"/>
  <c r="W8" i="5"/>
  <c r="Y8" i="5" s="1"/>
  <c r="X6" i="5"/>
  <c r="W6" i="5"/>
  <c r="Y6" i="5" s="1"/>
  <c r="X5" i="5"/>
  <c r="W5" i="5"/>
  <c r="Y5" i="5" s="1"/>
  <c r="X4" i="5"/>
  <c r="W4" i="5"/>
  <c r="Y4" i="5" s="1"/>
  <c r="Q135" i="34"/>
  <c r="S135" i="34" s="1"/>
  <c r="R135" i="34"/>
  <c r="Q136" i="34"/>
  <c r="S136" i="34" s="1"/>
  <c r="R136" i="34"/>
  <c r="Q137" i="34"/>
  <c r="S137" i="34" s="1"/>
  <c r="R137" i="34"/>
  <c r="Q138" i="34"/>
  <c r="S138" i="34" s="1"/>
  <c r="R138" i="34"/>
  <c r="Q139" i="34"/>
  <c r="S139" i="34" s="1"/>
  <c r="R139" i="34"/>
  <c r="Q140" i="34"/>
  <c r="S140" i="34" s="1"/>
  <c r="R140" i="34"/>
  <c r="Q141" i="34"/>
  <c r="S141" i="34" s="1"/>
  <c r="R141" i="34"/>
  <c r="Q142" i="34"/>
  <c r="S142" i="34" s="1"/>
  <c r="R142" i="34"/>
  <c r="Q143" i="34"/>
  <c r="S143" i="34" s="1"/>
  <c r="R143" i="34"/>
  <c r="Q144" i="34"/>
  <c r="S144" i="34" s="1"/>
  <c r="R144" i="34"/>
  <c r="Q145" i="34"/>
  <c r="S145" i="34" s="1"/>
  <c r="R145" i="34"/>
  <c r="Q11" i="34"/>
  <c r="S11" i="34" s="1"/>
  <c r="R11" i="34"/>
  <c r="Q14" i="34"/>
  <c r="S14" i="34" s="1"/>
  <c r="R14" i="34"/>
  <c r="Q15" i="34"/>
  <c r="S15" i="34" s="1"/>
  <c r="R15" i="34"/>
  <c r="Q16" i="34"/>
  <c r="S16" i="34" s="1"/>
  <c r="R16" i="34"/>
  <c r="Q18" i="34"/>
  <c r="S18" i="34" s="1"/>
  <c r="R18" i="34"/>
  <c r="Q29" i="34"/>
  <c r="S29" i="34" s="1"/>
  <c r="R29" i="34"/>
  <c r="Q42" i="34"/>
  <c r="S42" i="34" s="1"/>
  <c r="R42" i="34"/>
  <c r="Q38" i="34"/>
  <c r="S38" i="34" s="1"/>
  <c r="R38" i="34"/>
  <c r="Q43" i="34"/>
  <c r="S43" i="34" s="1"/>
  <c r="R43" i="34"/>
  <c r="Q44" i="34"/>
  <c r="S44" i="34" s="1"/>
  <c r="R44" i="34"/>
  <c r="Q48" i="34"/>
  <c r="S48" i="34" s="1"/>
  <c r="R48" i="34"/>
  <c r="Q63" i="34"/>
  <c r="S63" i="34" s="1"/>
  <c r="R63" i="34"/>
  <c r="Q58" i="34"/>
  <c r="S58" i="34" s="1"/>
  <c r="R58" i="34"/>
  <c r="Q84" i="34"/>
  <c r="S84" i="34" s="1"/>
  <c r="R84" i="34"/>
  <c r="Q10" i="34"/>
  <c r="S10" i="34" s="1"/>
  <c r="R10" i="34"/>
  <c r="Q13" i="34"/>
  <c r="S13" i="34" s="1"/>
  <c r="R13" i="34"/>
  <c r="Q103" i="34"/>
  <c r="S103" i="34" s="1"/>
  <c r="R103" i="34"/>
  <c r="Q52" i="34"/>
  <c r="S52" i="34" s="1"/>
  <c r="R52" i="34"/>
  <c r="Q127" i="34"/>
  <c r="S127" i="34" s="1"/>
  <c r="R127" i="34"/>
  <c r="Q162" i="34"/>
  <c r="S162" i="34" s="1"/>
  <c r="R162" i="34"/>
  <c r="Q163" i="34"/>
  <c r="S163" i="34" s="1"/>
  <c r="R163" i="34"/>
  <c r="Q164" i="34"/>
  <c r="S164" i="34" s="1"/>
  <c r="R164" i="34"/>
  <c r="Q165" i="34"/>
  <c r="S165" i="34" s="1"/>
  <c r="R165" i="34"/>
  <c r="Q166" i="34"/>
  <c r="S166" i="34" s="1"/>
  <c r="R166" i="34"/>
  <c r="Q167" i="34"/>
  <c r="S167" i="34" s="1"/>
  <c r="R167" i="34"/>
  <c r="Q168" i="34"/>
  <c r="S168" i="34" s="1"/>
  <c r="R168" i="34"/>
  <c r="Q169" i="34"/>
  <c r="S169" i="34" s="1"/>
  <c r="R169" i="34"/>
  <c r="Q170" i="34"/>
  <c r="S170" i="34" s="1"/>
  <c r="R170" i="34"/>
  <c r="Q171" i="34"/>
  <c r="S171" i="34" s="1"/>
  <c r="R171" i="34"/>
  <c r="Q172" i="34"/>
  <c r="S172" i="34" s="1"/>
  <c r="R172" i="34"/>
  <c r="Q173" i="34"/>
  <c r="S173" i="34" s="1"/>
  <c r="R173" i="34"/>
  <c r="Q174" i="34"/>
  <c r="S174" i="34" s="1"/>
  <c r="R174" i="34"/>
  <c r="Q175" i="34"/>
  <c r="S175" i="34" s="1"/>
  <c r="R175" i="34"/>
  <c r="Q176" i="34"/>
  <c r="S176" i="34" s="1"/>
  <c r="R176" i="34"/>
  <c r="Q177" i="34"/>
  <c r="S177" i="34" s="1"/>
  <c r="R177" i="34"/>
  <c r="Q178" i="34"/>
  <c r="S178" i="34" s="1"/>
  <c r="R178" i="34"/>
  <c r="Q179" i="34"/>
  <c r="S179" i="34" s="1"/>
  <c r="R179" i="34"/>
  <c r="Q180" i="34"/>
  <c r="S180" i="34" s="1"/>
  <c r="R180" i="34"/>
  <c r="Q181" i="34"/>
  <c r="S181" i="34" s="1"/>
  <c r="R181" i="34"/>
  <c r="Q182" i="34"/>
  <c r="S182" i="34" s="1"/>
  <c r="R182" i="34"/>
  <c r="Q19" i="34"/>
  <c r="S19" i="34" s="1"/>
  <c r="R19" i="34"/>
  <c r="Q51" i="34"/>
  <c r="S51" i="34" s="1"/>
  <c r="R51" i="34"/>
  <c r="Q49" i="34"/>
  <c r="S49" i="34" s="1"/>
  <c r="R49" i="34"/>
  <c r="Q56" i="34"/>
  <c r="S56" i="34" s="1"/>
  <c r="R56" i="34"/>
  <c r="Q55" i="34"/>
  <c r="S55" i="34" s="1"/>
  <c r="R55" i="34"/>
  <c r="Q53" i="34"/>
  <c r="S53" i="34" s="1"/>
  <c r="R53" i="34"/>
  <c r="Q66" i="34"/>
  <c r="S66" i="34" s="1"/>
  <c r="R66" i="34"/>
  <c r="Q76" i="34"/>
  <c r="S76" i="34" s="1"/>
  <c r="R76" i="34"/>
  <c r="Q73" i="34"/>
  <c r="S73" i="34" s="1"/>
  <c r="R73" i="34"/>
  <c r="Q75" i="34"/>
  <c r="S75" i="34" s="1"/>
  <c r="R75" i="34"/>
  <c r="Q79" i="34"/>
  <c r="S79" i="34" s="1"/>
  <c r="R79" i="34"/>
  <c r="Q72" i="34"/>
  <c r="S72" i="34" s="1"/>
  <c r="R72" i="34"/>
  <c r="Q82" i="34"/>
  <c r="S82" i="34" s="1"/>
  <c r="R82" i="34"/>
  <c r="Q37" i="34"/>
  <c r="S37" i="34" s="1"/>
  <c r="R37" i="34"/>
  <c r="Q83" i="34"/>
  <c r="S83" i="34" s="1"/>
  <c r="R83" i="34"/>
  <c r="Q94" i="34"/>
  <c r="S94" i="34" s="1"/>
  <c r="R94" i="34"/>
  <c r="Q97" i="34"/>
  <c r="S97" i="34" s="1"/>
  <c r="R97" i="34"/>
  <c r="Q105" i="34"/>
  <c r="S105" i="34" s="1"/>
  <c r="R105" i="34"/>
  <c r="Q107" i="34"/>
  <c r="S107" i="34" s="1"/>
  <c r="R107" i="34"/>
  <c r="Q119" i="34"/>
  <c r="S119" i="34" s="1"/>
  <c r="R119" i="34"/>
  <c r="Q35" i="34"/>
  <c r="S35" i="34" s="1"/>
  <c r="R35" i="34"/>
  <c r="Q67" i="34"/>
  <c r="S67" i="34" s="1"/>
  <c r="R67" i="34"/>
  <c r="Q118" i="34"/>
  <c r="S118" i="34" s="1"/>
  <c r="R118" i="34"/>
  <c r="Q128" i="34"/>
  <c r="S128" i="34" s="1"/>
  <c r="R128" i="34"/>
  <c r="Q134" i="34"/>
  <c r="S134" i="34" s="1"/>
  <c r="R134" i="34"/>
  <c r="Q183" i="34"/>
  <c r="S183" i="34" s="1"/>
  <c r="R183" i="34"/>
  <c r="Q184" i="34"/>
  <c r="S184" i="34" s="1"/>
  <c r="R184" i="34"/>
  <c r="Q185" i="34"/>
  <c r="S185" i="34" s="1"/>
  <c r="R185" i="34"/>
  <c r="Q186" i="34"/>
  <c r="S186" i="34" s="1"/>
  <c r="R186" i="34"/>
  <c r="Q222" i="34"/>
  <c r="S222" i="34" s="1"/>
  <c r="R222" i="34"/>
  <c r="Q223" i="34"/>
  <c r="S223" i="34" s="1"/>
  <c r="R223" i="34"/>
  <c r="Q130" i="34"/>
  <c r="S130" i="34" s="1"/>
  <c r="R130" i="34"/>
  <c r="Q207" i="34"/>
  <c r="S207" i="34" s="1"/>
  <c r="R207" i="34"/>
  <c r="Q208" i="34"/>
  <c r="S208" i="34" s="1"/>
  <c r="R208" i="34"/>
  <c r="Q209" i="34"/>
  <c r="S209" i="34" s="1"/>
  <c r="R209" i="34"/>
  <c r="Q210" i="34"/>
  <c r="S210" i="34" s="1"/>
  <c r="R210" i="34"/>
  <c r="Q211" i="34"/>
  <c r="S211" i="34" s="1"/>
  <c r="R211" i="34"/>
  <c r="Q212" i="34"/>
  <c r="S212" i="34" s="1"/>
  <c r="R212" i="34"/>
  <c r="Q213" i="34"/>
  <c r="S213" i="34" s="1"/>
  <c r="R213" i="34"/>
  <c r="Q214" i="34"/>
  <c r="S214" i="34" s="1"/>
  <c r="R214" i="34"/>
  <c r="Q215" i="34"/>
  <c r="S215" i="34" s="1"/>
  <c r="R215" i="34"/>
  <c r="Q216" i="34"/>
  <c r="S216" i="34" s="1"/>
  <c r="R216" i="34"/>
  <c r="Q217" i="34"/>
  <c r="S217" i="34" s="1"/>
  <c r="R217" i="34"/>
  <c r="Q218" i="34"/>
  <c r="S218" i="34" s="1"/>
  <c r="R218" i="34"/>
  <c r="Q219" i="34"/>
  <c r="S219" i="34" s="1"/>
  <c r="R219" i="34"/>
  <c r="Q220" i="34"/>
  <c r="S220" i="34" s="1"/>
  <c r="R220" i="34"/>
  <c r="Q221" i="34"/>
  <c r="S221" i="34" s="1"/>
  <c r="R221" i="34"/>
  <c r="Q30" i="34"/>
  <c r="S30" i="34" s="1"/>
  <c r="R30" i="34"/>
  <c r="Q59" i="34"/>
  <c r="S59" i="34" s="1"/>
  <c r="R59" i="34"/>
  <c r="Q74" i="34"/>
  <c r="S74" i="34" s="1"/>
  <c r="R74" i="34"/>
  <c r="Q50" i="34"/>
  <c r="S50" i="34" s="1"/>
  <c r="R50" i="34"/>
  <c r="Q81" i="34"/>
  <c r="S81" i="34" s="1"/>
  <c r="R81" i="34"/>
  <c r="Q93" i="34"/>
  <c r="S93" i="34" s="1"/>
  <c r="R93" i="34"/>
  <c r="Q64" i="34"/>
  <c r="S64" i="34" s="1"/>
  <c r="R64" i="34"/>
  <c r="Q110" i="34"/>
  <c r="S110" i="34" s="1"/>
  <c r="R110" i="34"/>
  <c r="Q116" i="34"/>
  <c r="S116" i="34" s="1"/>
  <c r="R116" i="34"/>
  <c r="Q22" i="34"/>
  <c r="S22" i="34" s="1"/>
  <c r="R22" i="34"/>
  <c r="Q124" i="34"/>
  <c r="S124" i="34" s="1"/>
  <c r="R124" i="34"/>
  <c r="Q92" i="34"/>
  <c r="S92" i="34" s="1"/>
  <c r="R92" i="34"/>
  <c r="Q132" i="34"/>
  <c r="S132" i="34" s="1"/>
  <c r="R132" i="34"/>
  <c r="Q20" i="34"/>
  <c r="S20" i="34" s="1"/>
  <c r="R20" i="34"/>
  <c r="Q61" i="34"/>
  <c r="S61" i="34" s="1"/>
  <c r="R61" i="34"/>
  <c r="Q160" i="34"/>
  <c r="S160" i="34" s="1"/>
  <c r="R160" i="34"/>
  <c r="Q32" i="34"/>
  <c r="S32" i="34" s="1"/>
  <c r="R32" i="34"/>
  <c r="Q27" i="34"/>
  <c r="S27" i="34" s="1"/>
  <c r="R27" i="34"/>
  <c r="Q28" i="34"/>
  <c r="S28" i="34" s="1"/>
  <c r="R28" i="34"/>
  <c r="Q33" i="34"/>
  <c r="S33" i="34" s="1"/>
  <c r="R33" i="34"/>
  <c r="Q40" i="34"/>
  <c r="S40" i="34" s="1"/>
  <c r="R40" i="34"/>
  <c r="Q62" i="34"/>
  <c r="S62" i="34" s="1"/>
  <c r="R62" i="34"/>
  <c r="Q78" i="34"/>
  <c r="S78" i="34" s="1"/>
  <c r="R78" i="34"/>
  <c r="Q85" i="34"/>
  <c r="S85" i="34" s="1"/>
  <c r="R85" i="34"/>
  <c r="Q6" i="34"/>
  <c r="S6" i="34" s="1"/>
  <c r="R6" i="34"/>
  <c r="Q120" i="34"/>
  <c r="S120" i="34" s="1"/>
  <c r="R120" i="34"/>
  <c r="Q200" i="34"/>
  <c r="S200" i="34" s="1"/>
  <c r="R200" i="34"/>
  <c r="Q201" i="34"/>
  <c r="S201" i="34" s="1"/>
  <c r="R201" i="34"/>
  <c r="Q202" i="34"/>
  <c r="S202" i="34" s="1"/>
  <c r="R202" i="34"/>
  <c r="Q203" i="34"/>
  <c r="S203" i="34" s="1"/>
  <c r="R203" i="34"/>
  <c r="Q204" i="34"/>
  <c r="S204" i="34" s="1"/>
  <c r="R204" i="34"/>
  <c r="Q205" i="34"/>
  <c r="S205" i="34" s="1"/>
  <c r="R205" i="34"/>
  <c r="Q206" i="34"/>
  <c r="S206" i="34" s="1"/>
  <c r="R206" i="34"/>
  <c r="Q68" i="34"/>
  <c r="S68" i="34" s="1"/>
  <c r="R68" i="34"/>
  <c r="Q71" i="34"/>
  <c r="S71" i="34" s="1"/>
  <c r="R71" i="34"/>
  <c r="Q90" i="34"/>
  <c r="S90" i="34" s="1"/>
  <c r="R90" i="34"/>
  <c r="Q91" i="34"/>
  <c r="S91" i="34" s="1"/>
  <c r="R91" i="34"/>
  <c r="Q98" i="34"/>
  <c r="S98" i="34" s="1"/>
  <c r="R98" i="34"/>
  <c r="Q102" i="34"/>
  <c r="S102" i="34" s="1"/>
  <c r="R102" i="34"/>
  <c r="Q106" i="34"/>
  <c r="S106" i="34" s="1"/>
  <c r="R106" i="34"/>
  <c r="Q113" i="34"/>
  <c r="S113" i="34" s="1"/>
  <c r="R113" i="34"/>
  <c r="Q114" i="34"/>
  <c r="S114" i="34" s="1"/>
  <c r="R114" i="34"/>
  <c r="Q117" i="34"/>
  <c r="S117" i="34" s="1"/>
  <c r="R117" i="34"/>
  <c r="Q123" i="34"/>
  <c r="S123" i="34" s="1"/>
  <c r="R123" i="34"/>
  <c r="Q126" i="34"/>
  <c r="S126" i="34" s="1"/>
  <c r="R126" i="34"/>
  <c r="Q125" i="34"/>
  <c r="S125" i="34" s="1"/>
  <c r="R125" i="34"/>
  <c r="Q129" i="34"/>
  <c r="S129" i="34" s="1"/>
  <c r="R129" i="34"/>
  <c r="Q146" i="34"/>
  <c r="S146" i="34" s="1"/>
  <c r="R146" i="34"/>
  <c r="Q12" i="34"/>
  <c r="S12" i="34" s="1"/>
  <c r="R12" i="34"/>
  <c r="Q147" i="34"/>
  <c r="S147" i="34" s="1"/>
  <c r="R147" i="34"/>
  <c r="Q148" i="34"/>
  <c r="S148" i="34" s="1"/>
  <c r="R148" i="34"/>
  <c r="Q8" i="34"/>
  <c r="S8" i="34" s="1"/>
  <c r="R8" i="34"/>
  <c r="Q24" i="34"/>
  <c r="S24" i="34" s="1"/>
  <c r="R24" i="34"/>
  <c r="Q34" i="34"/>
  <c r="S34" i="34" s="1"/>
  <c r="R34" i="34"/>
  <c r="Q41" i="34"/>
  <c r="S41" i="34" s="1"/>
  <c r="R41" i="34"/>
  <c r="Q36" i="34"/>
  <c r="S36" i="34" s="1"/>
  <c r="R36" i="34"/>
  <c r="Q46" i="34"/>
  <c r="S46" i="34" s="1"/>
  <c r="R46" i="34"/>
  <c r="Q47" i="34"/>
  <c r="S47" i="34" s="1"/>
  <c r="R47" i="34"/>
  <c r="Q88" i="34"/>
  <c r="S88" i="34" s="1"/>
  <c r="R88" i="34"/>
  <c r="Q69" i="34"/>
  <c r="S69" i="34" s="1"/>
  <c r="R69" i="34"/>
  <c r="Q89" i="34"/>
  <c r="S89" i="34" s="1"/>
  <c r="R89" i="34"/>
  <c r="Q158" i="34"/>
  <c r="S158" i="34" s="1"/>
  <c r="R158" i="34"/>
  <c r="Q159" i="34"/>
  <c r="S159" i="34" s="1"/>
  <c r="R159" i="34"/>
  <c r="Q156" i="34"/>
  <c r="S156" i="34" s="1"/>
  <c r="R156" i="34"/>
  <c r="Q157" i="34"/>
  <c r="S157" i="34" s="1"/>
  <c r="R157" i="34"/>
  <c r="Q108" i="34"/>
  <c r="S108" i="34" s="1"/>
  <c r="R108" i="34"/>
  <c r="Q60" i="34"/>
  <c r="S60" i="34" s="1"/>
  <c r="R60" i="34"/>
  <c r="Q96" i="34"/>
  <c r="S96" i="34" s="1"/>
  <c r="R96" i="34"/>
  <c r="Q131" i="34"/>
  <c r="S131" i="34" s="1"/>
  <c r="R131" i="34"/>
  <c r="Q149" i="34"/>
  <c r="S149" i="34" s="1"/>
  <c r="R149" i="34"/>
  <c r="Q150" i="34"/>
  <c r="S150" i="34" s="1"/>
  <c r="R150" i="34"/>
  <c r="Q151" i="34"/>
  <c r="S151" i="34" s="1"/>
  <c r="R151" i="34"/>
  <c r="Q152" i="34"/>
  <c r="S152" i="34" s="1"/>
  <c r="R152" i="34"/>
  <c r="Q153" i="34"/>
  <c r="S153" i="34" s="1"/>
  <c r="R153" i="34"/>
  <c r="Q154" i="34"/>
  <c r="S154" i="34" s="1"/>
  <c r="R154" i="34"/>
  <c r="Q155" i="34"/>
  <c r="S155" i="34" s="1"/>
  <c r="R155" i="34"/>
  <c r="Q5" i="34"/>
  <c r="S5" i="34" s="1"/>
  <c r="R5" i="34"/>
  <c r="Q39" i="34"/>
  <c r="S39" i="34" s="1"/>
  <c r="R39" i="34"/>
  <c r="Q54" i="34"/>
  <c r="S54" i="34" s="1"/>
  <c r="R54" i="34"/>
  <c r="Q57" i="34"/>
  <c r="S57" i="34" s="1"/>
  <c r="R57" i="34"/>
  <c r="Q70" i="34"/>
  <c r="S70" i="34" s="1"/>
  <c r="R70" i="34"/>
  <c r="Q87" i="34"/>
  <c r="S87" i="34" s="1"/>
  <c r="R87" i="34"/>
  <c r="Q9" i="34"/>
  <c r="S9" i="34" s="1"/>
  <c r="R9" i="34"/>
  <c r="Q104" i="34"/>
  <c r="S104" i="34" s="1"/>
  <c r="R104" i="34"/>
  <c r="Q109" i="34"/>
  <c r="S109" i="34" s="1"/>
  <c r="R109" i="34"/>
  <c r="Q189" i="34"/>
  <c r="S189" i="34" s="1"/>
  <c r="R189" i="34"/>
  <c r="Q190" i="34"/>
  <c r="S190" i="34" s="1"/>
  <c r="R190" i="34"/>
  <c r="Q191" i="34"/>
  <c r="S191" i="34" s="1"/>
  <c r="R191" i="34"/>
  <c r="Q192" i="34"/>
  <c r="S192" i="34" s="1"/>
  <c r="R192" i="34"/>
  <c r="Q193" i="34"/>
  <c r="S193" i="34" s="1"/>
  <c r="R193" i="34"/>
  <c r="Q194" i="34"/>
  <c r="S194" i="34" s="1"/>
  <c r="R194" i="34"/>
  <c r="Q195" i="34"/>
  <c r="S195" i="34" s="1"/>
  <c r="R195" i="34"/>
  <c r="Q196" i="34"/>
  <c r="S196" i="34" s="1"/>
  <c r="R196" i="34"/>
  <c r="Q197" i="34"/>
  <c r="S197" i="34" s="1"/>
  <c r="R197" i="34"/>
  <c r="Q198" i="34"/>
  <c r="S198" i="34" s="1"/>
  <c r="R198" i="34"/>
  <c r="Q199" i="34"/>
  <c r="S199" i="34" s="1"/>
  <c r="R199" i="34"/>
  <c r="Q21" i="34"/>
  <c r="S21" i="34" s="1"/>
  <c r="R21" i="34"/>
  <c r="Q45" i="34"/>
  <c r="S45" i="34" s="1"/>
  <c r="R45" i="34"/>
  <c r="Q122" i="34"/>
  <c r="S122" i="34" s="1"/>
  <c r="R122" i="34"/>
  <c r="Q95" i="34"/>
  <c r="S95" i="34" s="1"/>
  <c r="R95" i="34"/>
  <c r="Q100" i="34"/>
  <c r="S100" i="34" s="1"/>
  <c r="R100" i="34"/>
  <c r="Q133" i="34"/>
  <c r="S133" i="34" s="1"/>
  <c r="R133" i="34"/>
  <c r="Q187" i="34"/>
  <c r="S187" i="34" s="1"/>
  <c r="R187" i="34"/>
  <c r="Q188" i="34"/>
  <c r="S188" i="34" s="1"/>
  <c r="R188" i="34"/>
  <c r="Q25" i="34"/>
  <c r="S25" i="34" s="1"/>
  <c r="R25" i="34"/>
  <c r="Q86" i="34"/>
  <c r="S86" i="34" s="1"/>
  <c r="R86" i="34"/>
  <c r="Q111" i="34"/>
  <c r="S111" i="34" s="1"/>
  <c r="R111" i="34"/>
  <c r="Q115" i="34"/>
  <c r="S115" i="34" s="1"/>
  <c r="R115" i="34"/>
  <c r="Q121" i="34"/>
  <c r="S121" i="34" s="1"/>
  <c r="R121" i="34"/>
  <c r="Q80" i="34"/>
  <c r="S80" i="34" s="1"/>
  <c r="R80" i="34"/>
  <c r="Q224" i="34"/>
  <c r="S224" i="34" s="1"/>
  <c r="R224" i="34"/>
  <c r="Q225" i="34"/>
  <c r="S225" i="34" s="1"/>
  <c r="R225" i="34"/>
  <c r="Q161" i="34"/>
  <c r="S161" i="34" s="1"/>
  <c r="R161" i="34"/>
  <c r="Q17" i="34"/>
  <c r="S17" i="34" s="1"/>
  <c r="R17" i="34"/>
  <c r="Q23" i="34"/>
  <c r="S23" i="34" s="1"/>
  <c r="R23" i="34"/>
  <c r="Q65" i="34"/>
  <c r="S65" i="34" s="1"/>
  <c r="R65" i="34"/>
  <c r="Q77" i="34"/>
  <c r="S77" i="34" s="1"/>
  <c r="R77" i="34"/>
  <c r="Q99" i="34"/>
  <c r="S99" i="34" s="1"/>
  <c r="R99" i="34"/>
  <c r="Q101" i="34"/>
  <c r="S101" i="34" s="1"/>
  <c r="R101" i="34"/>
  <c r="Q112" i="34"/>
  <c r="S112" i="34" s="1"/>
  <c r="R112" i="34"/>
  <c r="Q31" i="34"/>
  <c r="S31" i="34" s="1"/>
  <c r="R31" i="34"/>
  <c r="R226" i="34"/>
  <c r="Q226" i="34"/>
  <c r="S226" i="34" s="1"/>
  <c r="Q242" i="34"/>
  <c r="R241" i="34"/>
  <c r="Q241" i="34"/>
  <c r="S241" i="34" s="1"/>
  <c r="R240" i="34"/>
  <c r="Q240" i="34"/>
  <c r="S240" i="34" s="1"/>
  <c r="R239" i="34"/>
  <c r="Q239" i="34"/>
  <c r="S239" i="34" s="1"/>
  <c r="R238" i="34"/>
  <c r="Q238" i="34"/>
  <c r="S238" i="34" s="1"/>
  <c r="R237" i="34"/>
  <c r="Q237" i="34"/>
  <c r="S237" i="34" s="1"/>
  <c r="R236" i="34"/>
  <c r="Q236" i="34"/>
  <c r="S236" i="34" s="1"/>
  <c r="R235" i="34"/>
  <c r="Q235" i="34"/>
  <c r="S235" i="34" s="1"/>
  <c r="R234" i="34"/>
  <c r="Q234" i="34"/>
  <c r="S234" i="34" s="1"/>
  <c r="R233" i="34"/>
  <c r="Q233" i="34"/>
  <c r="S233" i="34" s="1"/>
  <c r="R232" i="34"/>
  <c r="Q232" i="34"/>
  <c r="S232" i="34" s="1"/>
  <c r="R231" i="34"/>
  <c r="Q231" i="34"/>
  <c r="S231" i="34" s="1"/>
  <c r="R230" i="34"/>
  <c r="Q230" i="34"/>
  <c r="S230" i="34" s="1"/>
  <c r="F187" i="37"/>
  <c r="F188" i="37"/>
  <c r="F189" i="37"/>
  <c r="F190" i="37"/>
  <c r="F191" i="37"/>
  <c r="F192" i="37"/>
  <c r="F186" i="37"/>
  <c r="F123" i="37"/>
  <c r="F124" i="37"/>
  <c r="F125" i="37" s="1"/>
  <c r="F126" i="37" s="1"/>
  <c r="F127" i="37" s="1"/>
  <c r="F128" i="37" s="1"/>
  <c r="F129" i="37" s="1"/>
  <c r="F130" i="37" s="1"/>
  <c r="F131" i="37" s="1"/>
  <c r="F122" i="37"/>
  <c r="M8" i="37" a="1"/>
  <c r="M8" i="37" s="1"/>
  <c r="L8" i="37"/>
  <c r="O7" i="37"/>
  <c r="N7" i="37"/>
  <c r="M7" i="37" a="1"/>
  <c r="M7" i="37" s="1"/>
  <c r="L7" i="37"/>
  <c r="O6" i="37"/>
  <c r="N6" i="37"/>
  <c r="M6" i="37" a="1"/>
  <c r="M6" i="37" s="1"/>
  <c r="L6" i="37"/>
  <c r="N5" i="37"/>
  <c r="M5" i="37" a="1"/>
  <c r="M5" i="37" s="1"/>
  <c r="L5" i="37"/>
  <c r="K173" i="34"/>
  <c r="M173" i="34" s="1"/>
  <c r="L173" i="34"/>
  <c r="H173" i="34"/>
  <c r="J173" i="34" s="1"/>
  <c r="I173" i="34"/>
  <c r="K174" i="34"/>
  <c r="M174" i="34" s="1"/>
  <c r="L174" i="34"/>
  <c r="H174" i="34"/>
  <c r="J174" i="34" s="1"/>
  <c r="I174" i="34"/>
  <c r="K175" i="34"/>
  <c r="M175" i="34" s="1"/>
  <c r="L175" i="34"/>
  <c r="H175" i="34"/>
  <c r="J175" i="34" s="1"/>
  <c r="I175" i="34"/>
  <c r="K176" i="34"/>
  <c r="M176" i="34" s="1"/>
  <c r="L176" i="34"/>
  <c r="H176" i="34"/>
  <c r="J176" i="34" s="1"/>
  <c r="I176" i="34"/>
  <c r="K177" i="34"/>
  <c r="M177" i="34" s="1"/>
  <c r="L177" i="34"/>
  <c r="H177" i="34"/>
  <c r="J177" i="34" s="1"/>
  <c r="I177" i="34"/>
  <c r="K178" i="34"/>
  <c r="M178" i="34" s="1"/>
  <c r="L178" i="34"/>
  <c r="H178" i="34"/>
  <c r="J178" i="34" s="1"/>
  <c r="I178" i="34"/>
  <c r="K179" i="34"/>
  <c r="M179" i="34" s="1"/>
  <c r="L179" i="34"/>
  <c r="H179" i="34"/>
  <c r="J179" i="34" s="1"/>
  <c r="I179" i="34"/>
  <c r="K180" i="34"/>
  <c r="M180" i="34" s="1"/>
  <c r="L180" i="34"/>
  <c r="H180" i="34"/>
  <c r="J180" i="34" s="1"/>
  <c r="I180" i="34"/>
  <c r="K181" i="34"/>
  <c r="M181" i="34" s="1"/>
  <c r="L181" i="34"/>
  <c r="H181" i="34"/>
  <c r="J181" i="34" s="1"/>
  <c r="I181" i="34"/>
  <c r="K182" i="34"/>
  <c r="M182" i="34" s="1"/>
  <c r="L182" i="34"/>
  <c r="H182" i="34"/>
  <c r="J182" i="34" s="1"/>
  <c r="I182" i="34"/>
  <c r="K19" i="34"/>
  <c r="M19" i="34" s="1"/>
  <c r="L19" i="34"/>
  <c r="H19" i="34"/>
  <c r="J19" i="34" s="1"/>
  <c r="I19" i="34"/>
  <c r="K51" i="34"/>
  <c r="M51" i="34" s="1"/>
  <c r="L51" i="34"/>
  <c r="H51" i="34"/>
  <c r="J51" i="34" s="1"/>
  <c r="I51" i="34"/>
  <c r="K49" i="34"/>
  <c r="M49" i="34" s="1"/>
  <c r="L49" i="34"/>
  <c r="H49" i="34"/>
  <c r="J49" i="34" s="1"/>
  <c r="I49" i="34"/>
  <c r="K56" i="34"/>
  <c r="M56" i="34" s="1"/>
  <c r="L56" i="34"/>
  <c r="H56" i="34"/>
  <c r="J56" i="34" s="1"/>
  <c r="I56" i="34"/>
  <c r="K55" i="34"/>
  <c r="M55" i="34" s="1"/>
  <c r="L55" i="34"/>
  <c r="H55" i="34"/>
  <c r="J55" i="34" s="1"/>
  <c r="I55" i="34"/>
  <c r="K53" i="34"/>
  <c r="M53" i="34" s="1"/>
  <c r="L53" i="34"/>
  <c r="H53" i="34"/>
  <c r="J53" i="34" s="1"/>
  <c r="I53" i="34"/>
  <c r="K66" i="34"/>
  <c r="M66" i="34" s="1"/>
  <c r="L66" i="34"/>
  <c r="H66" i="34"/>
  <c r="J66" i="34" s="1"/>
  <c r="I66" i="34"/>
  <c r="K76" i="34"/>
  <c r="M76" i="34" s="1"/>
  <c r="L76" i="34"/>
  <c r="H76" i="34"/>
  <c r="J76" i="34" s="1"/>
  <c r="I76" i="34"/>
  <c r="K73" i="34"/>
  <c r="M73" i="34" s="1"/>
  <c r="L73" i="34"/>
  <c r="H73" i="34"/>
  <c r="J73" i="34" s="1"/>
  <c r="I73" i="34"/>
  <c r="K75" i="34"/>
  <c r="M75" i="34" s="1"/>
  <c r="L75" i="34"/>
  <c r="H75" i="34"/>
  <c r="J75" i="34" s="1"/>
  <c r="I75" i="34"/>
  <c r="K79" i="34"/>
  <c r="M79" i="34" s="1"/>
  <c r="L79" i="34"/>
  <c r="H79" i="34"/>
  <c r="J79" i="34" s="1"/>
  <c r="I79" i="34"/>
  <c r="K72" i="34"/>
  <c r="M72" i="34" s="1"/>
  <c r="L72" i="34"/>
  <c r="H72" i="34"/>
  <c r="J72" i="34" s="1"/>
  <c r="I72" i="34"/>
  <c r="K82" i="34"/>
  <c r="M82" i="34" s="1"/>
  <c r="L82" i="34"/>
  <c r="H82" i="34"/>
  <c r="J82" i="34" s="1"/>
  <c r="I82" i="34"/>
  <c r="K37" i="34"/>
  <c r="M37" i="34" s="1"/>
  <c r="L37" i="34"/>
  <c r="H37" i="34"/>
  <c r="J37" i="34" s="1"/>
  <c r="I37" i="34"/>
  <c r="K83" i="34"/>
  <c r="M83" i="34" s="1"/>
  <c r="L83" i="34"/>
  <c r="H83" i="34"/>
  <c r="J83" i="34" s="1"/>
  <c r="I83" i="34"/>
  <c r="K94" i="34"/>
  <c r="M94" i="34" s="1"/>
  <c r="L94" i="34"/>
  <c r="H94" i="34"/>
  <c r="J94" i="34" s="1"/>
  <c r="I94" i="34"/>
  <c r="K97" i="34"/>
  <c r="M97" i="34" s="1"/>
  <c r="L97" i="34"/>
  <c r="H97" i="34"/>
  <c r="J97" i="34" s="1"/>
  <c r="I97" i="34"/>
  <c r="K105" i="34"/>
  <c r="M105" i="34" s="1"/>
  <c r="L105" i="34"/>
  <c r="H105" i="34"/>
  <c r="J105" i="34" s="1"/>
  <c r="I105" i="34"/>
  <c r="K107" i="34"/>
  <c r="M107" i="34" s="1"/>
  <c r="L107" i="34"/>
  <c r="H107" i="34"/>
  <c r="J107" i="34" s="1"/>
  <c r="I107" i="34"/>
  <c r="K119" i="34"/>
  <c r="M119" i="34" s="1"/>
  <c r="L119" i="34"/>
  <c r="H119" i="34"/>
  <c r="J119" i="34" s="1"/>
  <c r="I119" i="34"/>
  <c r="K35" i="34"/>
  <c r="M35" i="34" s="1"/>
  <c r="L35" i="34"/>
  <c r="H35" i="34"/>
  <c r="J35" i="34" s="1"/>
  <c r="I35" i="34"/>
  <c r="K67" i="34"/>
  <c r="M67" i="34" s="1"/>
  <c r="L67" i="34"/>
  <c r="H67" i="34"/>
  <c r="J67" i="34" s="1"/>
  <c r="I67" i="34"/>
  <c r="K118" i="34"/>
  <c r="M118" i="34" s="1"/>
  <c r="L118" i="34"/>
  <c r="H118" i="34"/>
  <c r="J118" i="34" s="1"/>
  <c r="I118" i="34"/>
  <c r="K128" i="34"/>
  <c r="M128" i="34" s="1"/>
  <c r="L128" i="34"/>
  <c r="H128" i="34"/>
  <c r="J128" i="34" s="1"/>
  <c r="I128" i="34"/>
  <c r="K134" i="34"/>
  <c r="M134" i="34" s="1"/>
  <c r="L134" i="34"/>
  <c r="H134" i="34"/>
  <c r="J134" i="34" s="1"/>
  <c r="I134" i="34"/>
  <c r="K183" i="34"/>
  <c r="M183" i="34" s="1"/>
  <c r="L183" i="34"/>
  <c r="H183" i="34"/>
  <c r="J183" i="34" s="1"/>
  <c r="I183" i="34"/>
  <c r="K184" i="34"/>
  <c r="M184" i="34" s="1"/>
  <c r="L184" i="34"/>
  <c r="H184" i="34"/>
  <c r="J184" i="34" s="1"/>
  <c r="I184" i="34"/>
  <c r="K185" i="34"/>
  <c r="M185" i="34" s="1"/>
  <c r="L185" i="34"/>
  <c r="H185" i="34"/>
  <c r="J185" i="34" s="1"/>
  <c r="I185" i="34"/>
  <c r="K186" i="34"/>
  <c r="M186" i="34" s="1"/>
  <c r="L186" i="34"/>
  <c r="H186" i="34"/>
  <c r="J186" i="34" s="1"/>
  <c r="I186" i="34"/>
  <c r="K222" i="34"/>
  <c r="M222" i="34" s="1"/>
  <c r="L222" i="34"/>
  <c r="H222" i="34"/>
  <c r="J222" i="34" s="1"/>
  <c r="I222" i="34"/>
  <c r="K223" i="34"/>
  <c r="M223" i="34" s="1"/>
  <c r="L223" i="34"/>
  <c r="H223" i="34"/>
  <c r="J223" i="34" s="1"/>
  <c r="I223" i="34"/>
  <c r="K130" i="34"/>
  <c r="M130" i="34" s="1"/>
  <c r="L130" i="34"/>
  <c r="H130" i="34"/>
  <c r="J130" i="34" s="1"/>
  <c r="I130" i="34"/>
  <c r="K207" i="34"/>
  <c r="M207" i="34" s="1"/>
  <c r="L207" i="34"/>
  <c r="H207" i="34"/>
  <c r="J207" i="34" s="1"/>
  <c r="I207" i="34"/>
  <c r="K208" i="34"/>
  <c r="M208" i="34" s="1"/>
  <c r="L208" i="34"/>
  <c r="H208" i="34"/>
  <c r="J208" i="34" s="1"/>
  <c r="I208" i="34"/>
  <c r="K209" i="34"/>
  <c r="M209" i="34" s="1"/>
  <c r="L209" i="34"/>
  <c r="H209" i="34"/>
  <c r="J209" i="34" s="1"/>
  <c r="I209" i="34"/>
  <c r="K210" i="34"/>
  <c r="M210" i="34" s="1"/>
  <c r="L210" i="34"/>
  <c r="H210" i="34"/>
  <c r="J210" i="34" s="1"/>
  <c r="I210" i="34"/>
  <c r="K211" i="34"/>
  <c r="M211" i="34" s="1"/>
  <c r="L211" i="34"/>
  <c r="H211" i="34"/>
  <c r="J211" i="34" s="1"/>
  <c r="I211" i="34"/>
  <c r="K212" i="34"/>
  <c r="M212" i="34" s="1"/>
  <c r="L212" i="34"/>
  <c r="H212" i="34"/>
  <c r="J212" i="34" s="1"/>
  <c r="I212" i="34"/>
  <c r="K213" i="34"/>
  <c r="M213" i="34" s="1"/>
  <c r="L213" i="34"/>
  <c r="H213" i="34"/>
  <c r="J213" i="34" s="1"/>
  <c r="I213" i="34"/>
  <c r="K214" i="34"/>
  <c r="M214" i="34" s="1"/>
  <c r="L214" i="34"/>
  <c r="H214" i="34"/>
  <c r="J214" i="34" s="1"/>
  <c r="I214" i="34"/>
  <c r="K215" i="34"/>
  <c r="M215" i="34" s="1"/>
  <c r="L215" i="34"/>
  <c r="H215" i="34"/>
  <c r="J215" i="34" s="1"/>
  <c r="I215" i="34"/>
  <c r="K216" i="34"/>
  <c r="M216" i="34" s="1"/>
  <c r="L216" i="34"/>
  <c r="H216" i="34"/>
  <c r="J216" i="34" s="1"/>
  <c r="I216" i="34"/>
  <c r="K217" i="34"/>
  <c r="M217" i="34" s="1"/>
  <c r="L217" i="34"/>
  <c r="H217" i="34"/>
  <c r="J217" i="34" s="1"/>
  <c r="I217" i="34"/>
  <c r="K218" i="34"/>
  <c r="M218" i="34" s="1"/>
  <c r="L218" i="34"/>
  <c r="H218" i="34"/>
  <c r="J218" i="34" s="1"/>
  <c r="I218" i="34"/>
  <c r="K219" i="34"/>
  <c r="M219" i="34" s="1"/>
  <c r="L219" i="34"/>
  <c r="H219" i="34"/>
  <c r="J219" i="34" s="1"/>
  <c r="I219" i="34"/>
  <c r="K220" i="34"/>
  <c r="M220" i="34" s="1"/>
  <c r="L220" i="34"/>
  <c r="H220" i="34"/>
  <c r="J220" i="34" s="1"/>
  <c r="I220" i="34"/>
  <c r="K221" i="34"/>
  <c r="M221" i="34" s="1"/>
  <c r="L221" i="34"/>
  <c r="H221" i="34"/>
  <c r="J221" i="34" s="1"/>
  <c r="I221" i="34"/>
  <c r="K30" i="34"/>
  <c r="M30" i="34" s="1"/>
  <c r="L30" i="34"/>
  <c r="H30" i="34"/>
  <c r="J30" i="34" s="1"/>
  <c r="I30" i="34"/>
  <c r="K59" i="34"/>
  <c r="M59" i="34" s="1"/>
  <c r="L59" i="34"/>
  <c r="H59" i="34"/>
  <c r="J59" i="34" s="1"/>
  <c r="I59" i="34"/>
  <c r="K74" i="34"/>
  <c r="M74" i="34" s="1"/>
  <c r="L74" i="34"/>
  <c r="H74" i="34"/>
  <c r="J74" i="34" s="1"/>
  <c r="I74" i="34"/>
  <c r="K50" i="34"/>
  <c r="M50" i="34" s="1"/>
  <c r="L50" i="34"/>
  <c r="H50" i="34"/>
  <c r="J50" i="34" s="1"/>
  <c r="I50" i="34"/>
  <c r="K81" i="34"/>
  <c r="M81" i="34" s="1"/>
  <c r="L81" i="34"/>
  <c r="H81" i="34"/>
  <c r="J81" i="34" s="1"/>
  <c r="I81" i="34"/>
  <c r="K93" i="34"/>
  <c r="M93" i="34" s="1"/>
  <c r="L93" i="34"/>
  <c r="H93" i="34"/>
  <c r="J93" i="34" s="1"/>
  <c r="I93" i="34"/>
  <c r="K64" i="34"/>
  <c r="M64" i="34" s="1"/>
  <c r="L64" i="34"/>
  <c r="H64" i="34"/>
  <c r="J64" i="34" s="1"/>
  <c r="I64" i="34"/>
  <c r="K110" i="34"/>
  <c r="M110" i="34" s="1"/>
  <c r="L110" i="34"/>
  <c r="H110" i="34"/>
  <c r="J110" i="34" s="1"/>
  <c r="I110" i="34"/>
  <c r="K116" i="34"/>
  <c r="M116" i="34" s="1"/>
  <c r="L116" i="34"/>
  <c r="H116" i="34"/>
  <c r="J116" i="34" s="1"/>
  <c r="I116" i="34"/>
  <c r="K22" i="34"/>
  <c r="M22" i="34" s="1"/>
  <c r="L22" i="34"/>
  <c r="H22" i="34"/>
  <c r="J22" i="34" s="1"/>
  <c r="I22" i="34"/>
  <c r="K124" i="34"/>
  <c r="M124" i="34" s="1"/>
  <c r="L124" i="34"/>
  <c r="H124" i="34"/>
  <c r="J124" i="34" s="1"/>
  <c r="I124" i="34"/>
  <c r="K92" i="34"/>
  <c r="M92" i="34" s="1"/>
  <c r="L92" i="34"/>
  <c r="H92" i="34"/>
  <c r="J92" i="34" s="1"/>
  <c r="I92" i="34"/>
  <c r="K132" i="34"/>
  <c r="M132" i="34" s="1"/>
  <c r="L132" i="34"/>
  <c r="H132" i="34"/>
  <c r="J132" i="34" s="1"/>
  <c r="I132" i="34"/>
  <c r="K20" i="34"/>
  <c r="M20" i="34" s="1"/>
  <c r="L20" i="34"/>
  <c r="H20" i="34"/>
  <c r="J20" i="34" s="1"/>
  <c r="I20" i="34"/>
  <c r="K61" i="34"/>
  <c r="M61" i="34" s="1"/>
  <c r="L61" i="34"/>
  <c r="H61" i="34"/>
  <c r="J61" i="34" s="1"/>
  <c r="I61" i="34"/>
  <c r="K160" i="34"/>
  <c r="M160" i="34" s="1"/>
  <c r="L160" i="34"/>
  <c r="H160" i="34"/>
  <c r="J160" i="34" s="1"/>
  <c r="I160" i="34"/>
  <c r="K32" i="34"/>
  <c r="M32" i="34" s="1"/>
  <c r="L32" i="34"/>
  <c r="H32" i="34"/>
  <c r="J32" i="34" s="1"/>
  <c r="I32" i="34"/>
  <c r="K27" i="34"/>
  <c r="M27" i="34" s="1"/>
  <c r="L27" i="34"/>
  <c r="H27" i="34"/>
  <c r="J27" i="34" s="1"/>
  <c r="I27" i="34"/>
  <c r="K28" i="34"/>
  <c r="M28" i="34" s="1"/>
  <c r="L28" i="34"/>
  <c r="H28" i="34"/>
  <c r="J28" i="34" s="1"/>
  <c r="I28" i="34"/>
  <c r="K33" i="34"/>
  <c r="M33" i="34" s="1"/>
  <c r="L33" i="34"/>
  <c r="H33" i="34"/>
  <c r="J33" i="34" s="1"/>
  <c r="I33" i="34"/>
  <c r="K40" i="34"/>
  <c r="M40" i="34" s="1"/>
  <c r="L40" i="34"/>
  <c r="H40" i="34"/>
  <c r="J40" i="34" s="1"/>
  <c r="I40" i="34"/>
  <c r="K62" i="34"/>
  <c r="M62" i="34" s="1"/>
  <c r="L62" i="34"/>
  <c r="H62" i="34"/>
  <c r="J62" i="34" s="1"/>
  <c r="I62" i="34"/>
  <c r="K78" i="34"/>
  <c r="M78" i="34" s="1"/>
  <c r="L78" i="34"/>
  <c r="H78" i="34"/>
  <c r="J78" i="34" s="1"/>
  <c r="I78" i="34"/>
  <c r="K85" i="34"/>
  <c r="M85" i="34" s="1"/>
  <c r="L85" i="34"/>
  <c r="H85" i="34"/>
  <c r="J85" i="34" s="1"/>
  <c r="I85" i="34"/>
  <c r="K6" i="34"/>
  <c r="M6" i="34" s="1"/>
  <c r="L6" i="34"/>
  <c r="H6" i="34"/>
  <c r="J6" i="34" s="1"/>
  <c r="I6" i="34"/>
  <c r="K120" i="34"/>
  <c r="M120" i="34" s="1"/>
  <c r="L120" i="34"/>
  <c r="H120" i="34"/>
  <c r="J120" i="34" s="1"/>
  <c r="I120" i="34"/>
  <c r="K200" i="34"/>
  <c r="M200" i="34" s="1"/>
  <c r="L200" i="34"/>
  <c r="H200" i="34"/>
  <c r="J200" i="34" s="1"/>
  <c r="I200" i="34"/>
  <c r="K201" i="34"/>
  <c r="M201" i="34" s="1"/>
  <c r="L201" i="34"/>
  <c r="H201" i="34"/>
  <c r="J201" i="34" s="1"/>
  <c r="I201" i="34"/>
  <c r="K202" i="34"/>
  <c r="M202" i="34" s="1"/>
  <c r="L202" i="34"/>
  <c r="H202" i="34"/>
  <c r="J202" i="34" s="1"/>
  <c r="I202" i="34"/>
  <c r="K203" i="34"/>
  <c r="M203" i="34" s="1"/>
  <c r="L203" i="34"/>
  <c r="H203" i="34"/>
  <c r="J203" i="34" s="1"/>
  <c r="I203" i="34"/>
  <c r="K204" i="34"/>
  <c r="M204" i="34" s="1"/>
  <c r="L204" i="34"/>
  <c r="H204" i="34"/>
  <c r="J204" i="34" s="1"/>
  <c r="I204" i="34"/>
  <c r="K205" i="34"/>
  <c r="M205" i="34" s="1"/>
  <c r="L205" i="34"/>
  <c r="H205" i="34"/>
  <c r="J205" i="34" s="1"/>
  <c r="I205" i="34"/>
  <c r="K206" i="34"/>
  <c r="M206" i="34" s="1"/>
  <c r="L206" i="34"/>
  <c r="H206" i="34"/>
  <c r="J206" i="34" s="1"/>
  <c r="I206" i="34"/>
  <c r="K68" i="34"/>
  <c r="M68" i="34" s="1"/>
  <c r="L68" i="34"/>
  <c r="H68" i="34"/>
  <c r="J68" i="34" s="1"/>
  <c r="I68" i="34"/>
  <c r="K71" i="34"/>
  <c r="M71" i="34" s="1"/>
  <c r="L71" i="34"/>
  <c r="H71" i="34"/>
  <c r="J71" i="34" s="1"/>
  <c r="I71" i="34"/>
  <c r="K90" i="34"/>
  <c r="M90" i="34" s="1"/>
  <c r="L90" i="34"/>
  <c r="H90" i="34"/>
  <c r="J90" i="34" s="1"/>
  <c r="I90" i="34"/>
  <c r="K91" i="34"/>
  <c r="M91" i="34" s="1"/>
  <c r="L91" i="34"/>
  <c r="H91" i="34"/>
  <c r="J91" i="34" s="1"/>
  <c r="I91" i="34"/>
  <c r="K98" i="34"/>
  <c r="M98" i="34" s="1"/>
  <c r="L98" i="34"/>
  <c r="H98" i="34"/>
  <c r="J98" i="34" s="1"/>
  <c r="I98" i="34"/>
  <c r="K102" i="34"/>
  <c r="M102" i="34" s="1"/>
  <c r="L102" i="34"/>
  <c r="H102" i="34"/>
  <c r="J102" i="34" s="1"/>
  <c r="I102" i="34"/>
  <c r="K106" i="34"/>
  <c r="M106" i="34" s="1"/>
  <c r="L106" i="34"/>
  <c r="H106" i="34"/>
  <c r="J106" i="34" s="1"/>
  <c r="I106" i="34"/>
  <c r="K113" i="34"/>
  <c r="M113" i="34" s="1"/>
  <c r="L113" i="34"/>
  <c r="H113" i="34"/>
  <c r="J113" i="34" s="1"/>
  <c r="I113" i="34"/>
  <c r="K114" i="34"/>
  <c r="M114" i="34" s="1"/>
  <c r="L114" i="34"/>
  <c r="H114" i="34"/>
  <c r="J114" i="34" s="1"/>
  <c r="I114" i="34"/>
  <c r="K117" i="34"/>
  <c r="M117" i="34" s="1"/>
  <c r="L117" i="34"/>
  <c r="H117" i="34"/>
  <c r="J117" i="34" s="1"/>
  <c r="I117" i="34"/>
  <c r="K123" i="34"/>
  <c r="M123" i="34" s="1"/>
  <c r="L123" i="34"/>
  <c r="H123" i="34"/>
  <c r="J123" i="34" s="1"/>
  <c r="I123" i="34"/>
  <c r="K126" i="34"/>
  <c r="M126" i="34" s="1"/>
  <c r="L126" i="34"/>
  <c r="H126" i="34"/>
  <c r="J126" i="34" s="1"/>
  <c r="I126" i="34"/>
  <c r="K125" i="34"/>
  <c r="M125" i="34" s="1"/>
  <c r="L125" i="34"/>
  <c r="H125" i="34"/>
  <c r="J125" i="34" s="1"/>
  <c r="I125" i="34"/>
  <c r="K129" i="34"/>
  <c r="M129" i="34" s="1"/>
  <c r="L129" i="34"/>
  <c r="H129" i="34"/>
  <c r="J129" i="34" s="1"/>
  <c r="I129" i="34"/>
  <c r="K146" i="34"/>
  <c r="M146" i="34" s="1"/>
  <c r="L146" i="34"/>
  <c r="H146" i="34"/>
  <c r="J146" i="34" s="1"/>
  <c r="I146" i="34"/>
  <c r="K12" i="34"/>
  <c r="M12" i="34" s="1"/>
  <c r="L12" i="34"/>
  <c r="H12" i="34"/>
  <c r="J12" i="34" s="1"/>
  <c r="I12" i="34"/>
  <c r="K147" i="34"/>
  <c r="M147" i="34" s="1"/>
  <c r="L147" i="34"/>
  <c r="H147" i="34"/>
  <c r="J147" i="34" s="1"/>
  <c r="I147" i="34"/>
  <c r="K148" i="34"/>
  <c r="M148" i="34" s="1"/>
  <c r="L148" i="34"/>
  <c r="H148" i="34"/>
  <c r="J148" i="34" s="1"/>
  <c r="I148" i="34"/>
  <c r="K8" i="34"/>
  <c r="M8" i="34" s="1"/>
  <c r="L8" i="34"/>
  <c r="H8" i="34"/>
  <c r="J8" i="34" s="1"/>
  <c r="I8" i="34"/>
  <c r="K24" i="34"/>
  <c r="M24" i="34" s="1"/>
  <c r="L24" i="34"/>
  <c r="H24" i="34"/>
  <c r="J24" i="34" s="1"/>
  <c r="I24" i="34"/>
  <c r="K34" i="34"/>
  <c r="M34" i="34" s="1"/>
  <c r="L34" i="34"/>
  <c r="H34" i="34"/>
  <c r="J34" i="34" s="1"/>
  <c r="I34" i="34"/>
  <c r="K41" i="34"/>
  <c r="M41" i="34" s="1"/>
  <c r="L41" i="34"/>
  <c r="H41" i="34"/>
  <c r="J41" i="34" s="1"/>
  <c r="I41" i="34"/>
  <c r="K36" i="34"/>
  <c r="M36" i="34" s="1"/>
  <c r="L36" i="34"/>
  <c r="H36" i="34"/>
  <c r="J36" i="34" s="1"/>
  <c r="I36" i="34"/>
  <c r="K46" i="34"/>
  <c r="M46" i="34" s="1"/>
  <c r="L46" i="34"/>
  <c r="H46" i="34"/>
  <c r="J46" i="34" s="1"/>
  <c r="I46" i="34"/>
  <c r="K47" i="34"/>
  <c r="M47" i="34" s="1"/>
  <c r="L47" i="34"/>
  <c r="H47" i="34"/>
  <c r="J47" i="34" s="1"/>
  <c r="I47" i="34"/>
  <c r="K88" i="34"/>
  <c r="M88" i="34" s="1"/>
  <c r="L88" i="34"/>
  <c r="H88" i="34"/>
  <c r="J88" i="34" s="1"/>
  <c r="I88" i="34"/>
  <c r="K69" i="34"/>
  <c r="M69" i="34" s="1"/>
  <c r="L69" i="34"/>
  <c r="H69" i="34"/>
  <c r="J69" i="34" s="1"/>
  <c r="I69" i="34"/>
  <c r="K89" i="34"/>
  <c r="M89" i="34" s="1"/>
  <c r="L89" i="34"/>
  <c r="H89" i="34"/>
  <c r="J89" i="34" s="1"/>
  <c r="I89" i="34"/>
  <c r="K158" i="34"/>
  <c r="M158" i="34" s="1"/>
  <c r="L158" i="34"/>
  <c r="H158" i="34"/>
  <c r="J158" i="34" s="1"/>
  <c r="I158" i="34"/>
  <c r="K159" i="34"/>
  <c r="M159" i="34" s="1"/>
  <c r="L159" i="34"/>
  <c r="H159" i="34"/>
  <c r="J159" i="34" s="1"/>
  <c r="I159" i="34"/>
  <c r="K156" i="34"/>
  <c r="M156" i="34" s="1"/>
  <c r="L156" i="34"/>
  <c r="H156" i="34"/>
  <c r="J156" i="34" s="1"/>
  <c r="I156" i="34"/>
  <c r="K157" i="34"/>
  <c r="M157" i="34" s="1"/>
  <c r="L157" i="34"/>
  <c r="H157" i="34"/>
  <c r="J157" i="34" s="1"/>
  <c r="I157" i="34"/>
  <c r="K108" i="34"/>
  <c r="M108" i="34" s="1"/>
  <c r="L108" i="34"/>
  <c r="H108" i="34"/>
  <c r="J108" i="34" s="1"/>
  <c r="I108" i="34"/>
  <c r="K60" i="34"/>
  <c r="M60" i="34" s="1"/>
  <c r="L60" i="34"/>
  <c r="H60" i="34"/>
  <c r="J60" i="34" s="1"/>
  <c r="I60" i="34"/>
  <c r="K96" i="34"/>
  <c r="M96" i="34" s="1"/>
  <c r="L96" i="34"/>
  <c r="H96" i="34"/>
  <c r="J96" i="34" s="1"/>
  <c r="I96" i="34"/>
  <c r="K131" i="34"/>
  <c r="M131" i="34" s="1"/>
  <c r="L131" i="34"/>
  <c r="H131" i="34"/>
  <c r="J131" i="34" s="1"/>
  <c r="I131" i="34"/>
  <c r="K149" i="34"/>
  <c r="M149" i="34" s="1"/>
  <c r="L149" i="34"/>
  <c r="H149" i="34"/>
  <c r="J149" i="34" s="1"/>
  <c r="I149" i="34"/>
  <c r="K150" i="34"/>
  <c r="M150" i="34" s="1"/>
  <c r="L150" i="34"/>
  <c r="H150" i="34"/>
  <c r="J150" i="34" s="1"/>
  <c r="I150" i="34"/>
  <c r="K151" i="34"/>
  <c r="M151" i="34" s="1"/>
  <c r="L151" i="34"/>
  <c r="H151" i="34"/>
  <c r="J151" i="34" s="1"/>
  <c r="I151" i="34"/>
  <c r="K152" i="34"/>
  <c r="M152" i="34" s="1"/>
  <c r="L152" i="34"/>
  <c r="H152" i="34"/>
  <c r="J152" i="34" s="1"/>
  <c r="I152" i="34"/>
  <c r="K153" i="34"/>
  <c r="M153" i="34" s="1"/>
  <c r="L153" i="34"/>
  <c r="H153" i="34"/>
  <c r="J153" i="34" s="1"/>
  <c r="I153" i="34"/>
  <c r="K154" i="34"/>
  <c r="M154" i="34" s="1"/>
  <c r="L154" i="34"/>
  <c r="H154" i="34"/>
  <c r="J154" i="34" s="1"/>
  <c r="I154" i="34"/>
  <c r="K155" i="34"/>
  <c r="M155" i="34" s="1"/>
  <c r="L155" i="34"/>
  <c r="H155" i="34"/>
  <c r="J155" i="34" s="1"/>
  <c r="I155" i="34"/>
  <c r="K5" i="34"/>
  <c r="M5" i="34" s="1"/>
  <c r="L5" i="34"/>
  <c r="H5" i="34"/>
  <c r="J5" i="34" s="1"/>
  <c r="I5" i="34"/>
  <c r="K39" i="34"/>
  <c r="M39" i="34" s="1"/>
  <c r="L39" i="34"/>
  <c r="H39" i="34"/>
  <c r="J39" i="34" s="1"/>
  <c r="I39" i="34"/>
  <c r="K54" i="34"/>
  <c r="M54" i="34" s="1"/>
  <c r="L54" i="34"/>
  <c r="H54" i="34"/>
  <c r="J54" i="34" s="1"/>
  <c r="I54" i="34"/>
  <c r="K57" i="34"/>
  <c r="M57" i="34" s="1"/>
  <c r="L57" i="34"/>
  <c r="H57" i="34"/>
  <c r="J57" i="34" s="1"/>
  <c r="I57" i="34"/>
  <c r="K70" i="34"/>
  <c r="M70" i="34" s="1"/>
  <c r="L70" i="34"/>
  <c r="H70" i="34"/>
  <c r="J70" i="34" s="1"/>
  <c r="I70" i="34"/>
  <c r="K87" i="34"/>
  <c r="M87" i="34" s="1"/>
  <c r="L87" i="34"/>
  <c r="H87" i="34"/>
  <c r="J87" i="34" s="1"/>
  <c r="I87" i="34"/>
  <c r="K9" i="34"/>
  <c r="M9" i="34" s="1"/>
  <c r="L9" i="34"/>
  <c r="H9" i="34"/>
  <c r="J9" i="34" s="1"/>
  <c r="I9" i="34"/>
  <c r="K104" i="34"/>
  <c r="M104" i="34" s="1"/>
  <c r="L104" i="34"/>
  <c r="H104" i="34"/>
  <c r="J104" i="34" s="1"/>
  <c r="I104" i="34"/>
  <c r="K109" i="34"/>
  <c r="M109" i="34" s="1"/>
  <c r="L109" i="34"/>
  <c r="H109" i="34"/>
  <c r="J109" i="34" s="1"/>
  <c r="I109" i="34"/>
  <c r="K189" i="34"/>
  <c r="M189" i="34" s="1"/>
  <c r="L189" i="34"/>
  <c r="H189" i="34"/>
  <c r="J189" i="34" s="1"/>
  <c r="I189" i="34"/>
  <c r="K190" i="34"/>
  <c r="M190" i="34" s="1"/>
  <c r="L190" i="34"/>
  <c r="H190" i="34"/>
  <c r="J190" i="34" s="1"/>
  <c r="I190" i="34"/>
  <c r="K191" i="34"/>
  <c r="M191" i="34" s="1"/>
  <c r="L191" i="34"/>
  <c r="H191" i="34"/>
  <c r="J191" i="34" s="1"/>
  <c r="I191" i="34"/>
  <c r="K192" i="34"/>
  <c r="M192" i="34" s="1"/>
  <c r="L192" i="34"/>
  <c r="H192" i="34"/>
  <c r="J192" i="34" s="1"/>
  <c r="I192" i="34"/>
  <c r="K193" i="34"/>
  <c r="M193" i="34" s="1"/>
  <c r="L193" i="34"/>
  <c r="H193" i="34"/>
  <c r="J193" i="34" s="1"/>
  <c r="I193" i="34"/>
  <c r="K194" i="34"/>
  <c r="M194" i="34" s="1"/>
  <c r="L194" i="34"/>
  <c r="H194" i="34"/>
  <c r="J194" i="34" s="1"/>
  <c r="I194" i="34"/>
  <c r="K195" i="34"/>
  <c r="M195" i="34" s="1"/>
  <c r="L195" i="34"/>
  <c r="H195" i="34"/>
  <c r="J195" i="34" s="1"/>
  <c r="I195" i="34"/>
  <c r="K196" i="34"/>
  <c r="M196" i="34" s="1"/>
  <c r="L196" i="34"/>
  <c r="H196" i="34"/>
  <c r="J196" i="34" s="1"/>
  <c r="I196" i="34"/>
  <c r="K197" i="34"/>
  <c r="M197" i="34" s="1"/>
  <c r="L197" i="34"/>
  <c r="H197" i="34"/>
  <c r="J197" i="34" s="1"/>
  <c r="I197" i="34"/>
  <c r="K198" i="34"/>
  <c r="M198" i="34" s="1"/>
  <c r="L198" i="34"/>
  <c r="H198" i="34"/>
  <c r="J198" i="34" s="1"/>
  <c r="I198" i="34"/>
  <c r="K199" i="34"/>
  <c r="M199" i="34" s="1"/>
  <c r="L199" i="34"/>
  <c r="H199" i="34"/>
  <c r="J199" i="34" s="1"/>
  <c r="I199" i="34"/>
  <c r="K21" i="34"/>
  <c r="M21" i="34" s="1"/>
  <c r="L21" i="34"/>
  <c r="H21" i="34"/>
  <c r="J21" i="34" s="1"/>
  <c r="I21" i="34"/>
  <c r="K45" i="34"/>
  <c r="M45" i="34" s="1"/>
  <c r="L45" i="34"/>
  <c r="H45" i="34"/>
  <c r="J45" i="34" s="1"/>
  <c r="I45" i="34"/>
  <c r="K122" i="34"/>
  <c r="M122" i="34" s="1"/>
  <c r="L122" i="34"/>
  <c r="H122" i="34"/>
  <c r="J122" i="34" s="1"/>
  <c r="I122" i="34"/>
  <c r="K95" i="34"/>
  <c r="M95" i="34" s="1"/>
  <c r="L95" i="34"/>
  <c r="H95" i="34"/>
  <c r="J95" i="34" s="1"/>
  <c r="I95" i="34"/>
  <c r="K100" i="34"/>
  <c r="M100" i="34" s="1"/>
  <c r="L100" i="34"/>
  <c r="H100" i="34"/>
  <c r="J100" i="34" s="1"/>
  <c r="I100" i="34"/>
  <c r="K133" i="34"/>
  <c r="M133" i="34" s="1"/>
  <c r="L133" i="34"/>
  <c r="H133" i="34"/>
  <c r="J133" i="34" s="1"/>
  <c r="I133" i="34"/>
  <c r="K187" i="34"/>
  <c r="M187" i="34" s="1"/>
  <c r="L187" i="34"/>
  <c r="H187" i="34"/>
  <c r="J187" i="34" s="1"/>
  <c r="I187" i="34"/>
  <c r="K188" i="34"/>
  <c r="M188" i="34" s="1"/>
  <c r="L188" i="34"/>
  <c r="H188" i="34"/>
  <c r="J188" i="34" s="1"/>
  <c r="I188" i="34"/>
  <c r="K25" i="34"/>
  <c r="M25" i="34" s="1"/>
  <c r="L25" i="34"/>
  <c r="H25" i="34"/>
  <c r="J25" i="34" s="1"/>
  <c r="I25" i="34"/>
  <c r="K86" i="34"/>
  <c r="M86" i="34" s="1"/>
  <c r="L86" i="34"/>
  <c r="H86" i="34"/>
  <c r="J86" i="34" s="1"/>
  <c r="I86" i="34"/>
  <c r="K111" i="34"/>
  <c r="M111" i="34" s="1"/>
  <c r="L111" i="34"/>
  <c r="H111" i="34"/>
  <c r="J111" i="34" s="1"/>
  <c r="I111" i="34"/>
  <c r="K115" i="34"/>
  <c r="M115" i="34" s="1"/>
  <c r="L115" i="34"/>
  <c r="H115" i="34"/>
  <c r="J115" i="34" s="1"/>
  <c r="I115" i="34"/>
  <c r="K121" i="34"/>
  <c r="M121" i="34" s="1"/>
  <c r="L121" i="34"/>
  <c r="H121" i="34"/>
  <c r="J121" i="34" s="1"/>
  <c r="I121" i="34"/>
  <c r="K80" i="34"/>
  <c r="M80" i="34" s="1"/>
  <c r="L80" i="34"/>
  <c r="H80" i="34"/>
  <c r="J80" i="34" s="1"/>
  <c r="I80" i="34"/>
  <c r="I172" i="34"/>
  <c r="H172" i="34"/>
  <c r="J172" i="34" s="1"/>
  <c r="I171" i="34"/>
  <c r="H171" i="34"/>
  <c r="J171" i="34" s="1"/>
  <c r="I170" i="34"/>
  <c r="H170" i="34"/>
  <c r="J170" i="34" s="1"/>
  <c r="I169" i="34"/>
  <c r="H169" i="34"/>
  <c r="J169" i="34" s="1"/>
  <c r="I168" i="34"/>
  <c r="H168" i="34"/>
  <c r="J168" i="34" s="1"/>
  <c r="I167" i="34"/>
  <c r="H167" i="34"/>
  <c r="J167" i="34" s="1"/>
  <c r="I166" i="34"/>
  <c r="H166" i="34"/>
  <c r="J166" i="34" s="1"/>
  <c r="I165" i="34"/>
  <c r="H165" i="34"/>
  <c r="J165" i="34" s="1"/>
  <c r="I164" i="34"/>
  <c r="H164" i="34"/>
  <c r="J164" i="34" s="1"/>
  <c r="I163" i="34"/>
  <c r="H163" i="34"/>
  <c r="J163" i="34" s="1"/>
  <c r="I162" i="34"/>
  <c r="H162" i="34"/>
  <c r="J162" i="34" s="1"/>
  <c r="I127" i="34"/>
  <c r="H127" i="34"/>
  <c r="J127" i="34" s="1"/>
  <c r="I52" i="34"/>
  <c r="H52" i="34"/>
  <c r="J52" i="34" s="1"/>
  <c r="I103" i="34"/>
  <c r="H103" i="34"/>
  <c r="J103" i="34" s="1"/>
  <c r="I13" i="34"/>
  <c r="H13" i="34"/>
  <c r="J13" i="34" s="1"/>
  <c r="I10" i="34"/>
  <c r="H10" i="34"/>
  <c r="J10" i="34" s="1"/>
  <c r="I84" i="34"/>
  <c r="H84" i="34"/>
  <c r="J84" i="34" s="1"/>
  <c r="I58" i="34"/>
  <c r="H58" i="34"/>
  <c r="J58" i="34" s="1"/>
  <c r="I63" i="34"/>
  <c r="H63" i="34"/>
  <c r="J63" i="34" s="1"/>
  <c r="I48" i="34"/>
  <c r="H48" i="34"/>
  <c r="J48" i="34" s="1"/>
  <c r="I44" i="34"/>
  <c r="H44" i="34"/>
  <c r="J44" i="34" s="1"/>
  <c r="I43" i="34"/>
  <c r="H43" i="34"/>
  <c r="J43" i="34" s="1"/>
  <c r="I38" i="34"/>
  <c r="H38" i="34"/>
  <c r="J38" i="34" s="1"/>
  <c r="I42" i="34"/>
  <c r="H42" i="34"/>
  <c r="J42" i="34" s="1"/>
  <c r="I29" i="34"/>
  <c r="H29" i="34"/>
  <c r="J29" i="34" s="1"/>
  <c r="I18" i="34"/>
  <c r="H18" i="34"/>
  <c r="J18" i="34" s="1"/>
  <c r="I16" i="34"/>
  <c r="H16" i="34"/>
  <c r="J16" i="34" s="1"/>
  <c r="I15" i="34"/>
  <c r="H15" i="34"/>
  <c r="J15" i="34" s="1"/>
  <c r="I14" i="34"/>
  <c r="H14" i="34"/>
  <c r="J14" i="34" s="1"/>
  <c r="I11" i="34"/>
  <c r="H11" i="34"/>
  <c r="J11" i="34" s="1"/>
  <c r="I145" i="34"/>
  <c r="H145" i="34"/>
  <c r="J145" i="34" s="1"/>
  <c r="I144" i="34"/>
  <c r="H144" i="34"/>
  <c r="J144" i="34" s="1"/>
  <c r="I143" i="34"/>
  <c r="H143" i="34"/>
  <c r="J143" i="34" s="1"/>
  <c r="I142" i="34"/>
  <c r="H142" i="34"/>
  <c r="J142" i="34" s="1"/>
  <c r="I141" i="34"/>
  <c r="H141" i="34"/>
  <c r="J141" i="34" s="1"/>
  <c r="I140" i="34"/>
  <c r="H140" i="34"/>
  <c r="J140" i="34" s="1"/>
  <c r="I139" i="34"/>
  <c r="H139" i="34"/>
  <c r="J139" i="34" s="1"/>
  <c r="I138" i="34"/>
  <c r="H138" i="34"/>
  <c r="J138" i="34" s="1"/>
  <c r="I137" i="34"/>
  <c r="H137" i="34"/>
  <c r="J137" i="34" s="1"/>
  <c r="I136" i="34"/>
  <c r="H136" i="34"/>
  <c r="J136" i="34" s="1"/>
  <c r="I135" i="34"/>
  <c r="H135" i="34"/>
  <c r="J135" i="34" s="1"/>
  <c r="I31" i="34"/>
  <c r="H31" i="34"/>
  <c r="J31" i="34" s="1"/>
  <c r="I112" i="34"/>
  <c r="H112" i="34"/>
  <c r="J112" i="34" s="1"/>
  <c r="I101" i="34"/>
  <c r="H101" i="34"/>
  <c r="J101" i="34" s="1"/>
  <c r="I99" i="34"/>
  <c r="H99" i="34"/>
  <c r="J99" i="34" s="1"/>
  <c r="I77" i="34"/>
  <c r="H77" i="34"/>
  <c r="J77" i="34" s="1"/>
  <c r="I65" i="34"/>
  <c r="H65" i="34"/>
  <c r="J65" i="34" s="1"/>
  <c r="I23" i="34"/>
  <c r="H23" i="34"/>
  <c r="J23" i="34" s="1"/>
  <c r="I17" i="34"/>
  <c r="H17" i="34"/>
  <c r="J17" i="34" s="1"/>
  <c r="I161" i="34"/>
  <c r="H161" i="34"/>
  <c r="J161" i="34" s="1"/>
  <c r="I225" i="34"/>
  <c r="H225" i="34"/>
  <c r="J225" i="34" s="1"/>
  <c r="I224" i="34"/>
  <c r="H224" i="34"/>
  <c r="J224" i="34" s="1"/>
  <c r="I226" i="34"/>
  <c r="H226" i="34"/>
  <c r="J226" i="34" s="1"/>
  <c r="L172" i="34"/>
  <c r="K172" i="34"/>
  <c r="M172" i="34" s="1"/>
  <c r="L171" i="34"/>
  <c r="K171" i="34"/>
  <c r="M171" i="34" s="1"/>
  <c r="L170" i="34"/>
  <c r="K170" i="34"/>
  <c r="M170" i="34" s="1"/>
  <c r="L169" i="34"/>
  <c r="K169" i="34"/>
  <c r="M169" i="34" s="1"/>
  <c r="L168" i="34"/>
  <c r="K168" i="34"/>
  <c r="M168" i="34" s="1"/>
  <c r="L167" i="34"/>
  <c r="K167" i="34"/>
  <c r="M167" i="34" s="1"/>
  <c r="L166" i="34"/>
  <c r="K166" i="34"/>
  <c r="M166" i="34" s="1"/>
  <c r="L165" i="34"/>
  <c r="K165" i="34"/>
  <c r="M165" i="34" s="1"/>
  <c r="L164" i="34"/>
  <c r="K164" i="34"/>
  <c r="M164" i="34" s="1"/>
  <c r="L163" i="34"/>
  <c r="K163" i="34"/>
  <c r="M163" i="34" s="1"/>
  <c r="L162" i="34"/>
  <c r="K162" i="34"/>
  <c r="M162" i="34" s="1"/>
  <c r="L127" i="34"/>
  <c r="K127" i="34"/>
  <c r="M127" i="34" s="1"/>
  <c r="L52" i="34"/>
  <c r="K52" i="34"/>
  <c r="M52" i="34" s="1"/>
  <c r="L103" i="34"/>
  <c r="K103" i="34"/>
  <c r="M103" i="34" s="1"/>
  <c r="L13" i="34"/>
  <c r="K13" i="34"/>
  <c r="M13" i="34" s="1"/>
  <c r="L10" i="34"/>
  <c r="K10" i="34"/>
  <c r="M10" i="34" s="1"/>
  <c r="L84" i="34"/>
  <c r="K84" i="34"/>
  <c r="M84" i="34" s="1"/>
  <c r="L58" i="34"/>
  <c r="K58" i="34"/>
  <c r="M58" i="34" s="1"/>
  <c r="L63" i="34"/>
  <c r="K63" i="34"/>
  <c r="M63" i="34" s="1"/>
  <c r="L48" i="34"/>
  <c r="K48" i="34"/>
  <c r="M48" i="34" s="1"/>
  <c r="L44" i="34"/>
  <c r="K44" i="34"/>
  <c r="M44" i="34" s="1"/>
  <c r="L43" i="34"/>
  <c r="K43" i="34"/>
  <c r="M43" i="34" s="1"/>
  <c r="L38" i="34"/>
  <c r="K38" i="34"/>
  <c r="M38" i="34" s="1"/>
  <c r="L42" i="34"/>
  <c r="K42" i="34"/>
  <c r="M42" i="34" s="1"/>
  <c r="L29" i="34"/>
  <c r="K29" i="34"/>
  <c r="M29" i="34" s="1"/>
  <c r="L18" i="34"/>
  <c r="K18" i="34"/>
  <c r="M18" i="34" s="1"/>
  <c r="L16" i="34"/>
  <c r="K16" i="34"/>
  <c r="M16" i="34" s="1"/>
  <c r="L15" i="34"/>
  <c r="K15" i="34"/>
  <c r="M15" i="34" s="1"/>
  <c r="L14" i="34"/>
  <c r="K14" i="34"/>
  <c r="M14" i="34" s="1"/>
  <c r="L11" i="34"/>
  <c r="K11" i="34"/>
  <c r="M11" i="34" s="1"/>
  <c r="L145" i="34"/>
  <c r="K145" i="34"/>
  <c r="M145" i="34" s="1"/>
  <c r="L144" i="34"/>
  <c r="K144" i="34"/>
  <c r="M144" i="34" s="1"/>
  <c r="L143" i="34"/>
  <c r="K143" i="34"/>
  <c r="M143" i="34" s="1"/>
  <c r="L142" i="34"/>
  <c r="K142" i="34"/>
  <c r="M142" i="34" s="1"/>
  <c r="L141" i="34"/>
  <c r="K141" i="34"/>
  <c r="M141" i="34" s="1"/>
  <c r="L140" i="34"/>
  <c r="K140" i="34"/>
  <c r="M140" i="34" s="1"/>
  <c r="L139" i="34"/>
  <c r="K139" i="34"/>
  <c r="M139" i="34" s="1"/>
  <c r="L138" i="34"/>
  <c r="K138" i="34"/>
  <c r="M138" i="34" s="1"/>
  <c r="L137" i="34"/>
  <c r="K137" i="34"/>
  <c r="M137" i="34" s="1"/>
  <c r="L136" i="34"/>
  <c r="K136" i="34"/>
  <c r="M136" i="34" s="1"/>
  <c r="L135" i="34"/>
  <c r="K135" i="34"/>
  <c r="M135" i="34" s="1"/>
  <c r="L31" i="34"/>
  <c r="K31" i="34"/>
  <c r="M31" i="34" s="1"/>
  <c r="L112" i="34"/>
  <c r="K112" i="34"/>
  <c r="M112" i="34" s="1"/>
  <c r="L101" i="34"/>
  <c r="K101" i="34"/>
  <c r="M101" i="34" s="1"/>
  <c r="L99" i="34"/>
  <c r="K99" i="34"/>
  <c r="M99" i="34" s="1"/>
  <c r="L77" i="34"/>
  <c r="K77" i="34"/>
  <c r="M77" i="34" s="1"/>
  <c r="L65" i="34"/>
  <c r="K65" i="34"/>
  <c r="M65" i="34" s="1"/>
  <c r="L23" i="34"/>
  <c r="K23" i="34"/>
  <c r="M23" i="34" s="1"/>
  <c r="L17" i="34"/>
  <c r="K17" i="34"/>
  <c r="M17" i="34" s="1"/>
  <c r="L161" i="34"/>
  <c r="K161" i="34"/>
  <c r="M161" i="34" s="1"/>
  <c r="L225" i="34"/>
  <c r="K225" i="34"/>
  <c r="M225" i="34" s="1"/>
  <c r="L224" i="34"/>
  <c r="K224" i="34"/>
  <c r="M224" i="34" s="1"/>
  <c r="L226" i="34"/>
  <c r="K226" i="34"/>
  <c r="M226" i="34" s="1"/>
  <c r="N226" i="34"/>
  <c r="P226" i="34" s="1"/>
  <c r="O226" i="34"/>
  <c r="N224" i="34"/>
  <c r="P224" i="34" s="1"/>
  <c r="O224" i="34"/>
  <c r="N225" i="34"/>
  <c r="P225" i="34" s="1"/>
  <c r="O225" i="34"/>
  <c r="N161" i="34"/>
  <c r="P161" i="34" s="1"/>
  <c r="O161" i="34"/>
  <c r="N17" i="34"/>
  <c r="P17" i="34" s="1"/>
  <c r="O17" i="34"/>
  <c r="N23" i="34"/>
  <c r="P23" i="34" s="1"/>
  <c r="O23" i="34"/>
  <c r="N65" i="34"/>
  <c r="P65" i="34" s="1"/>
  <c r="O65" i="34"/>
  <c r="N77" i="34"/>
  <c r="P77" i="34" s="1"/>
  <c r="O77" i="34"/>
  <c r="N99" i="34"/>
  <c r="P99" i="34" s="1"/>
  <c r="O99" i="34"/>
  <c r="N101" i="34"/>
  <c r="P101" i="34" s="1"/>
  <c r="O101" i="34"/>
  <c r="N112" i="34"/>
  <c r="P112" i="34" s="1"/>
  <c r="O112" i="34"/>
  <c r="N31" i="34"/>
  <c r="P31" i="34" s="1"/>
  <c r="O31" i="34"/>
  <c r="N135" i="34"/>
  <c r="P135" i="34" s="1"/>
  <c r="O135" i="34"/>
  <c r="N136" i="34"/>
  <c r="P136" i="34" s="1"/>
  <c r="O136" i="34"/>
  <c r="N137" i="34"/>
  <c r="P137" i="34" s="1"/>
  <c r="O137" i="34"/>
  <c r="N138" i="34"/>
  <c r="P138" i="34" s="1"/>
  <c r="O138" i="34"/>
  <c r="N139" i="34"/>
  <c r="P139" i="34" s="1"/>
  <c r="O139" i="34"/>
  <c r="N140" i="34"/>
  <c r="P140" i="34" s="1"/>
  <c r="O140" i="34"/>
  <c r="N141" i="34"/>
  <c r="P141" i="34" s="1"/>
  <c r="O141" i="34"/>
  <c r="N142" i="34"/>
  <c r="P142" i="34" s="1"/>
  <c r="O142" i="34"/>
  <c r="N143" i="34"/>
  <c r="P143" i="34" s="1"/>
  <c r="O143" i="34"/>
  <c r="N144" i="34"/>
  <c r="P144" i="34" s="1"/>
  <c r="O144" i="34"/>
  <c r="N145" i="34"/>
  <c r="P145" i="34" s="1"/>
  <c r="O145" i="34"/>
  <c r="N11" i="34"/>
  <c r="P11" i="34" s="1"/>
  <c r="O11" i="34"/>
  <c r="N14" i="34"/>
  <c r="P14" i="34" s="1"/>
  <c r="O14" i="34"/>
  <c r="N15" i="34"/>
  <c r="P15" i="34" s="1"/>
  <c r="O15" i="34"/>
  <c r="N16" i="34"/>
  <c r="P16" i="34" s="1"/>
  <c r="O16" i="34"/>
  <c r="N18" i="34"/>
  <c r="P18" i="34" s="1"/>
  <c r="O18" i="34"/>
  <c r="N29" i="34"/>
  <c r="P29" i="34" s="1"/>
  <c r="O29" i="34"/>
  <c r="N42" i="34"/>
  <c r="P42" i="34" s="1"/>
  <c r="O42" i="34"/>
  <c r="N38" i="34"/>
  <c r="P38" i="34" s="1"/>
  <c r="O38" i="34"/>
  <c r="N43" i="34"/>
  <c r="P43" i="34" s="1"/>
  <c r="O43" i="34"/>
  <c r="N44" i="34"/>
  <c r="P44" i="34" s="1"/>
  <c r="O44" i="34"/>
  <c r="N48" i="34"/>
  <c r="P48" i="34" s="1"/>
  <c r="O48" i="34"/>
  <c r="N63" i="34"/>
  <c r="P63" i="34" s="1"/>
  <c r="O63" i="34"/>
  <c r="N58" i="34"/>
  <c r="P58" i="34" s="1"/>
  <c r="O58" i="34"/>
  <c r="N84" i="34"/>
  <c r="P84" i="34" s="1"/>
  <c r="O84" i="34"/>
  <c r="N10" i="34"/>
  <c r="P10" i="34" s="1"/>
  <c r="O10" i="34"/>
  <c r="N13" i="34"/>
  <c r="P13" i="34" s="1"/>
  <c r="O13" i="34"/>
  <c r="N103" i="34"/>
  <c r="P103" i="34" s="1"/>
  <c r="O103" i="34"/>
  <c r="N52" i="34"/>
  <c r="P52" i="34" s="1"/>
  <c r="O52" i="34"/>
  <c r="N127" i="34"/>
  <c r="P127" i="34" s="1"/>
  <c r="O127" i="34"/>
  <c r="N162" i="34"/>
  <c r="P162" i="34" s="1"/>
  <c r="O162" i="34"/>
  <c r="N163" i="34"/>
  <c r="P163" i="34" s="1"/>
  <c r="O163" i="34"/>
  <c r="N164" i="34"/>
  <c r="P164" i="34" s="1"/>
  <c r="O164" i="34"/>
  <c r="N165" i="34"/>
  <c r="P165" i="34" s="1"/>
  <c r="O165" i="34"/>
  <c r="N166" i="34"/>
  <c r="P166" i="34" s="1"/>
  <c r="O166" i="34"/>
  <c r="N167" i="34"/>
  <c r="P167" i="34" s="1"/>
  <c r="O167" i="34"/>
  <c r="N168" i="34"/>
  <c r="P168" i="34" s="1"/>
  <c r="O168" i="34"/>
  <c r="N169" i="34"/>
  <c r="P169" i="34" s="1"/>
  <c r="O169" i="34"/>
  <c r="N170" i="34"/>
  <c r="P170" i="34" s="1"/>
  <c r="O170" i="34"/>
  <c r="N171" i="34"/>
  <c r="P171" i="34" s="1"/>
  <c r="O171" i="34"/>
  <c r="N172" i="34"/>
  <c r="P172" i="34" s="1"/>
  <c r="O172" i="34"/>
  <c r="N173" i="34"/>
  <c r="P173" i="34" s="1"/>
  <c r="O173" i="34"/>
  <c r="N174" i="34"/>
  <c r="P174" i="34" s="1"/>
  <c r="O174" i="34"/>
  <c r="N175" i="34"/>
  <c r="P175" i="34" s="1"/>
  <c r="O175" i="34"/>
  <c r="N176" i="34"/>
  <c r="P176" i="34" s="1"/>
  <c r="O176" i="34"/>
  <c r="N177" i="34"/>
  <c r="P177" i="34" s="1"/>
  <c r="O177" i="34"/>
  <c r="N178" i="34"/>
  <c r="P178" i="34" s="1"/>
  <c r="O178" i="34"/>
  <c r="N179" i="34"/>
  <c r="P179" i="34" s="1"/>
  <c r="O179" i="34"/>
  <c r="N180" i="34"/>
  <c r="P180" i="34" s="1"/>
  <c r="O180" i="34"/>
  <c r="N181" i="34"/>
  <c r="P181" i="34" s="1"/>
  <c r="O181" i="34"/>
  <c r="N182" i="34"/>
  <c r="P182" i="34" s="1"/>
  <c r="O182" i="34"/>
  <c r="N19" i="34"/>
  <c r="P19" i="34" s="1"/>
  <c r="O19" i="34"/>
  <c r="N51" i="34"/>
  <c r="P51" i="34" s="1"/>
  <c r="O51" i="34"/>
  <c r="N49" i="34"/>
  <c r="P49" i="34" s="1"/>
  <c r="O49" i="34"/>
  <c r="N56" i="34"/>
  <c r="P56" i="34" s="1"/>
  <c r="O56" i="34"/>
  <c r="N55" i="34"/>
  <c r="P55" i="34" s="1"/>
  <c r="O55" i="34"/>
  <c r="N53" i="34"/>
  <c r="P53" i="34" s="1"/>
  <c r="O53" i="34"/>
  <c r="N66" i="34"/>
  <c r="P66" i="34" s="1"/>
  <c r="O66" i="34"/>
  <c r="N76" i="34"/>
  <c r="P76" i="34" s="1"/>
  <c r="O76" i="34"/>
  <c r="N73" i="34"/>
  <c r="P73" i="34" s="1"/>
  <c r="O73" i="34"/>
  <c r="N75" i="34"/>
  <c r="P75" i="34" s="1"/>
  <c r="O75" i="34"/>
  <c r="N79" i="34"/>
  <c r="P79" i="34" s="1"/>
  <c r="O79" i="34"/>
  <c r="N72" i="34"/>
  <c r="P72" i="34" s="1"/>
  <c r="O72" i="34"/>
  <c r="N82" i="34"/>
  <c r="P82" i="34" s="1"/>
  <c r="O82" i="34"/>
  <c r="N37" i="34"/>
  <c r="P37" i="34" s="1"/>
  <c r="O37" i="34"/>
  <c r="N83" i="34"/>
  <c r="P83" i="34" s="1"/>
  <c r="O83" i="34"/>
  <c r="N94" i="34"/>
  <c r="P94" i="34" s="1"/>
  <c r="O94" i="34"/>
  <c r="N97" i="34"/>
  <c r="P97" i="34" s="1"/>
  <c r="O97" i="34"/>
  <c r="N105" i="34"/>
  <c r="P105" i="34" s="1"/>
  <c r="O105" i="34"/>
  <c r="N107" i="34"/>
  <c r="P107" i="34" s="1"/>
  <c r="O107" i="34"/>
  <c r="N119" i="34"/>
  <c r="P119" i="34" s="1"/>
  <c r="O119" i="34"/>
  <c r="N35" i="34"/>
  <c r="P35" i="34" s="1"/>
  <c r="O35" i="34"/>
  <c r="N67" i="34"/>
  <c r="P67" i="34" s="1"/>
  <c r="O67" i="34"/>
  <c r="N118" i="34"/>
  <c r="P118" i="34" s="1"/>
  <c r="O118" i="34"/>
  <c r="N128" i="34"/>
  <c r="P128" i="34" s="1"/>
  <c r="O128" i="34"/>
  <c r="N134" i="34"/>
  <c r="P134" i="34" s="1"/>
  <c r="O134" i="34"/>
  <c r="N183" i="34"/>
  <c r="P183" i="34" s="1"/>
  <c r="O183" i="34"/>
  <c r="N184" i="34"/>
  <c r="P184" i="34" s="1"/>
  <c r="O184" i="34"/>
  <c r="N185" i="34"/>
  <c r="P185" i="34" s="1"/>
  <c r="O185" i="34"/>
  <c r="N186" i="34"/>
  <c r="P186" i="34" s="1"/>
  <c r="O186" i="34"/>
  <c r="N222" i="34"/>
  <c r="P222" i="34" s="1"/>
  <c r="O222" i="34"/>
  <c r="N223" i="34"/>
  <c r="P223" i="34" s="1"/>
  <c r="O223" i="34"/>
  <c r="N130" i="34"/>
  <c r="P130" i="34" s="1"/>
  <c r="O130" i="34"/>
  <c r="N207" i="34"/>
  <c r="P207" i="34" s="1"/>
  <c r="O207" i="34"/>
  <c r="N208" i="34"/>
  <c r="P208" i="34" s="1"/>
  <c r="O208" i="34"/>
  <c r="N209" i="34"/>
  <c r="P209" i="34" s="1"/>
  <c r="O209" i="34"/>
  <c r="N210" i="34"/>
  <c r="P210" i="34" s="1"/>
  <c r="O210" i="34"/>
  <c r="N211" i="34"/>
  <c r="P211" i="34" s="1"/>
  <c r="O211" i="34"/>
  <c r="N212" i="34"/>
  <c r="P212" i="34" s="1"/>
  <c r="O212" i="34"/>
  <c r="N213" i="34"/>
  <c r="P213" i="34" s="1"/>
  <c r="O213" i="34"/>
  <c r="N214" i="34"/>
  <c r="P214" i="34" s="1"/>
  <c r="O214" i="34"/>
  <c r="N215" i="34"/>
  <c r="P215" i="34" s="1"/>
  <c r="O215" i="34"/>
  <c r="N216" i="34"/>
  <c r="P216" i="34" s="1"/>
  <c r="O216" i="34"/>
  <c r="N217" i="34"/>
  <c r="P217" i="34" s="1"/>
  <c r="O217" i="34"/>
  <c r="N218" i="34"/>
  <c r="P218" i="34" s="1"/>
  <c r="O218" i="34"/>
  <c r="N219" i="34"/>
  <c r="P219" i="34" s="1"/>
  <c r="O219" i="34"/>
  <c r="N220" i="34"/>
  <c r="P220" i="34" s="1"/>
  <c r="O220" i="34"/>
  <c r="N221" i="34"/>
  <c r="P221" i="34" s="1"/>
  <c r="O221" i="34"/>
  <c r="N30" i="34"/>
  <c r="P30" i="34" s="1"/>
  <c r="O30" i="34"/>
  <c r="N59" i="34"/>
  <c r="P59" i="34" s="1"/>
  <c r="O59" i="34"/>
  <c r="N74" i="34"/>
  <c r="P74" i="34" s="1"/>
  <c r="O74" i="34"/>
  <c r="N50" i="34"/>
  <c r="P50" i="34" s="1"/>
  <c r="O50" i="34"/>
  <c r="N81" i="34"/>
  <c r="P81" i="34" s="1"/>
  <c r="O81" i="34"/>
  <c r="N93" i="34"/>
  <c r="P93" i="34" s="1"/>
  <c r="O93" i="34"/>
  <c r="N64" i="34"/>
  <c r="P64" i="34" s="1"/>
  <c r="O64" i="34"/>
  <c r="N110" i="34"/>
  <c r="P110" i="34" s="1"/>
  <c r="O110" i="34"/>
  <c r="N116" i="34"/>
  <c r="P116" i="34" s="1"/>
  <c r="O116" i="34"/>
  <c r="N22" i="34"/>
  <c r="P22" i="34" s="1"/>
  <c r="O22" i="34"/>
  <c r="N124" i="34"/>
  <c r="P124" i="34" s="1"/>
  <c r="O124" i="34"/>
  <c r="N92" i="34"/>
  <c r="P92" i="34" s="1"/>
  <c r="O92" i="34"/>
  <c r="N132" i="34"/>
  <c r="P132" i="34" s="1"/>
  <c r="O132" i="34"/>
  <c r="N20" i="34"/>
  <c r="P20" i="34" s="1"/>
  <c r="O20" i="34"/>
  <c r="N61" i="34"/>
  <c r="P61" i="34" s="1"/>
  <c r="O61" i="34"/>
  <c r="N160" i="34"/>
  <c r="P160" i="34" s="1"/>
  <c r="O160" i="34"/>
  <c r="N32" i="34"/>
  <c r="P32" i="34" s="1"/>
  <c r="O32" i="34"/>
  <c r="N27" i="34"/>
  <c r="P27" i="34" s="1"/>
  <c r="O27" i="34"/>
  <c r="N28" i="34"/>
  <c r="P28" i="34" s="1"/>
  <c r="O28" i="34"/>
  <c r="N33" i="34"/>
  <c r="P33" i="34" s="1"/>
  <c r="O33" i="34"/>
  <c r="N40" i="34"/>
  <c r="P40" i="34" s="1"/>
  <c r="O40" i="34"/>
  <c r="N62" i="34"/>
  <c r="P62" i="34" s="1"/>
  <c r="O62" i="34"/>
  <c r="N78" i="34"/>
  <c r="P78" i="34" s="1"/>
  <c r="O78" i="34"/>
  <c r="N85" i="34"/>
  <c r="P85" i="34" s="1"/>
  <c r="O85" i="34"/>
  <c r="N6" i="34"/>
  <c r="P6" i="34" s="1"/>
  <c r="O6" i="34"/>
  <c r="N120" i="34"/>
  <c r="P120" i="34" s="1"/>
  <c r="O120" i="34"/>
  <c r="N200" i="34"/>
  <c r="P200" i="34" s="1"/>
  <c r="O200" i="34"/>
  <c r="N201" i="34"/>
  <c r="P201" i="34" s="1"/>
  <c r="O201" i="34"/>
  <c r="N202" i="34"/>
  <c r="P202" i="34" s="1"/>
  <c r="O202" i="34"/>
  <c r="N203" i="34"/>
  <c r="P203" i="34" s="1"/>
  <c r="O203" i="34"/>
  <c r="N204" i="34"/>
  <c r="P204" i="34" s="1"/>
  <c r="O204" i="34"/>
  <c r="N205" i="34"/>
  <c r="P205" i="34" s="1"/>
  <c r="O205" i="34"/>
  <c r="N206" i="34"/>
  <c r="P206" i="34" s="1"/>
  <c r="O206" i="34"/>
  <c r="N68" i="34"/>
  <c r="P68" i="34" s="1"/>
  <c r="O68" i="34"/>
  <c r="N71" i="34"/>
  <c r="P71" i="34" s="1"/>
  <c r="O71" i="34"/>
  <c r="N90" i="34"/>
  <c r="P90" i="34" s="1"/>
  <c r="O90" i="34"/>
  <c r="N91" i="34"/>
  <c r="P91" i="34" s="1"/>
  <c r="O91" i="34"/>
  <c r="N98" i="34"/>
  <c r="P98" i="34" s="1"/>
  <c r="O98" i="34"/>
  <c r="N102" i="34"/>
  <c r="P102" i="34" s="1"/>
  <c r="O102" i="34"/>
  <c r="N106" i="34"/>
  <c r="P106" i="34" s="1"/>
  <c r="O106" i="34"/>
  <c r="N113" i="34"/>
  <c r="P113" i="34" s="1"/>
  <c r="O113" i="34"/>
  <c r="N114" i="34"/>
  <c r="P114" i="34" s="1"/>
  <c r="O114" i="34"/>
  <c r="N117" i="34"/>
  <c r="P117" i="34" s="1"/>
  <c r="O117" i="34"/>
  <c r="N123" i="34"/>
  <c r="P123" i="34" s="1"/>
  <c r="O123" i="34"/>
  <c r="N126" i="34"/>
  <c r="P126" i="34" s="1"/>
  <c r="O126" i="34"/>
  <c r="N125" i="34"/>
  <c r="P125" i="34" s="1"/>
  <c r="O125" i="34"/>
  <c r="N129" i="34"/>
  <c r="P129" i="34" s="1"/>
  <c r="O129" i="34"/>
  <c r="N146" i="34"/>
  <c r="P146" i="34" s="1"/>
  <c r="O146" i="34"/>
  <c r="N12" i="34"/>
  <c r="P12" i="34" s="1"/>
  <c r="O12" i="34"/>
  <c r="N147" i="34"/>
  <c r="P147" i="34" s="1"/>
  <c r="O147" i="34"/>
  <c r="N148" i="34"/>
  <c r="P148" i="34" s="1"/>
  <c r="O148" i="34"/>
  <c r="N8" i="34"/>
  <c r="P8" i="34" s="1"/>
  <c r="O8" i="34"/>
  <c r="N24" i="34"/>
  <c r="P24" i="34" s="1"/>
  <c r="O24" i="34"/>
  <c r="N34" i="34"/>
  <c r="P34" i="34" s="1"/>
  <c r="O34" i="34"/>
  <c r="N41" i="34"/>
  <c r="P41" i="34" s="1"/>
  <c r="O41" i="34"/>
  <c r="N36" i="34"/>
  <c r="P36" i="34" s="1"/>
  <c r="O36" i="34"/>
  <c r="N46" i="34"/>
  <c r="P46" i="34" s="1"/>
  <c r="O46" i="34"/>
  <c r="N47" i="34"/>
  <c r="P47" i="34" s="1"/>
  <c r="O47" i="34"/>
  <c r="N88" i="34"/>
  <c r="P88" i="34" s="1"/>
  <c r="O88" i="34"/>
  <c r="N69" i="34"/>
  <c r="P69" i="34" s="1"/>
  <c r="O69" i="34"/>
  <c r="N89" i="34"/>
  <c r="P89" i="34" s="1"/>
  <c r="O89" i="34"/>
  <c r="N158" i="34"/>
  <c r="P158" i="34" s="1"/>
  <c r="O158" i="34"/>
  <c r="N159" i="34"/>
  <c r="P159" i="34" s="1"/>
  <c r="O159" i="34"/>
  <c r="N156" i="34"/>
  <c r="P156" i="34" s="1"/>
  <c r="O156" i="34"/>
  <c r="N157" i="34"/>
  <c r="P157" i="34" s="1"/>
  <c r="O157" i="34"/>
  <c r="N108" i="34"/>
  <c r="P108" i="34" s="1"/>
  <c r="O108" i="34"/>
  <c r="N60" i="34"/>
  <c r="P60" i="34" s="1"/>
  <c r="O60" i="34"/>
  <c r="N96" i="34"/>
  <c r="P96" i="34" s="1"/>
  <c r="O96" i="34"/>
  <c r="N131" i="34"/>
  <c r="P131" i="34" s="1"/>
  <c r="O131" i="34"/>
  <c r="N149" i="34"/>
  <c r="P149" i="34" s="1"/>
  <c r="O149" i="34"/>
  <c r="N150" i="34"/>
  <c r="P150" i="34" s="1"/>
  <c r="O150" i="34"/>
  <c r="N151" i="34"/>
  <c r="P151" i="34" s="1"/>
  <c r="O151" i="34"/>
  <c r="N152" i="34"/>
  <c r="P152" i="34" s="1"/>
  <c r="O152" i="34"/>
  <c r="N153" i="34"/>
  <c r="P153" i="34" s="1"/>
  <c r="O153" i="34"/>
  <c r="N154" i="34"/>
  <c r="P154" i="34" s="1"/>
  <c r="O154" i="34"/>
  <c r="N155" i="34"/>
  <c r="P155" i="34" s="1"/>
  <c r="O155" i="34"/>
  <c r="N5" i="34"/>
  <c r="P5" i="34" s="1"/>
  <c r="O5" i="34"/>
  <c r="N39" i="34"/>
  <c r="P39" i="34" s="1"/>
  <c r="O39" i="34"/>
  <c r="N54" i="34"/>
  <c r="P54" i="34" s="1"/>
  <c r="O54" i="34"/>
  <c r="N57" i="34"/>
  <c r="P57" i="34" s="1"/>
  <c r="O57" i="34"/>
  <c r="N70" i="34"/>
  <c r="P70" i="34" s="1"/>
  <c r="O70" i="34"/>
  <c r="N87" i="34"/>
  <c r="P87" i="34" s="1"/>
  <c r="O87" i="34"/>
  <c r="N9" i="34"/>
  <c r="P9" i="34" s="1"/>
  <c r="O9" i="34"/>
  <c r="N104" i="34"/>
  <c r="P104" i="34" s="1"/>
  <c r="O104" i="34"/>
  <c r="N109" i="34"/>
  <c r="P109" i="34" s="1"/>
  <c r="O109" i="34"/>
  <c r="N189" i="34"/>
  <c r="P189" i="34" s="1"/>
  <c r="O189" i="34"/>
  <c r="N190" i="34"/>
  <c r="P190" i="34" s="1"/>
  <c r="O190" i="34"/>
  <c r="N191" i="34"/>
  <c r="P191" i="34" s="1"/>
  <c r="O191" i="34"/>
  <c r="N192" i="34"/>
  <c r="P192" i="34" s="1"/>
  <c r="O192" i="34"/>
  <c r="N193" i="34"/>
  <c r="P193" i="34" s="1"/>
  <c r="O193" i="34"/>
  <c r="N194" i="34"/>
  <c r="P194" i="34" s="1"/>
  <c r="O194" i="34"/>
  <c r="N195" i="34"/>
  <c r="P195" i="34" s="1"/>
  <c r="O195" i="34"/>
  <c r="N196" i="34"/>
  <c r="P196" i="34" s="1"/>
  <c r="O196" i="34"/>
  <c r="N197" i="34"/>
  <c r="P197" i="34" s="1"/>
  <c r="O197" i="34"/>
  <c r="N198" i="34"/>
  <c r="P198" i="34" s="1"/>
  <c r="O198" i="34"/>
  <c r="N199" i="34"/>
  <c r="P199" i="34" s="1"/>
  <c r="O199" i="34"/>
  <c r="N21" i="34"/>
  <c r="P21" i="34" s="1"/>
  <c r="O21" i="34"/>
  <c r="N45" i="34"/>
  <c r="P45" i="34" s="1"/>
  <c r="O45" i="34"/>
  <c r="N122" i="34"/>
  <c r="P122" i="34" s="1"/>
  <c r="O122" i="34"/>
  <c r="N95" i="34"/>
  <c r="P95" i="34" s="1"/>
  <c r="O95" i="34"/>
  <c r="N100" i="34"/>
  <c r="P100" i="34" s="1"/>
  <c r="O100" i="34"/>
  <c r="N133" i="34"/>
  <c r="P133" i="34" s="1"/>
  <c r="O133" i="34"/>
  <c r="N187" i="34"/>
  <c r="P187" i="34" s="1"/>
  <c r="O187" i="34"/>
  <c r="N188" i="34"/>
  <c r="P188" i="34" s="1"/>
  <c r="O188" i="34"/>
  <c r="N25" i="34"/>
  <c r="P25" i="34" s="1"/>
  <c r="O25" i="34"/>
  <c r="N86" i="34"/>
  <c r="P86" i="34" s="1"/>
  <c r="O86" i="34"/>
  <c r="N111" i="34"/>
  <c r="P111" i="34" s="1"/>
  <c r="O111" i="34"/>
  <c r="N115" i="34"/>
  <c r="P115" i="34" s="1"/>
  <c r="O115" i="34"/>
  <c r="N121" i="34"/>
  <c r="P121" i="34" s="1"/>
  <c r="O121" i="34"/>
  <c r="N80" i="34"/>
  <c r="P80" i="34" s="1"/>
  <c r="O80" i="34"/>
  <c r="N230" i="34"/>
  <c r="P230" i="34" s="1"/>
  <c r="O230" i="34"/>
  <c r="N231" i="34"/>
  <c r="P231" i="34" s="1"/>
  <c r="O231" i="34"/>
  <c r="N232" i="34"/>
  <c r="P232" i="34" s="1"/>
  <c r="O232" i="34"/>
  <c r="N233" i="34"/>
  <c r="P233" i="34" s="1"/>
  <c r="O233" i="34"/>
  <c r="N234" i="34"/>
  <c r="P234" i="34" s="1"/>
  <c r="O234" i="34"/>
  <c r="N235" i="34"/>
  <c r="P235" i="34" s="1"/>
  <c r="O235" i="34"/>
  <c r="N236" i="34"/>
  <c r="P236" i="34" s="1"/>
  <c r="O236" i="34"/>
  <c r="N237" i="34"/>
  <c r="P237" i="34" s="1"/>
  <c r="O237" i="34"/>
  <c r="N238" i="34"/>
  <c r="P238" i="34" s="1"/>
  <c r="O238" i="34"/>
  <c r="N239" i="34"/>
  <c r="P239" i="34" s="1"/>
  <c r="O239" i="34"/>
  <c r="N240" i="34"/>
  <c r="P240" i="34" s="1"/>
  <c r="O240" i="34"/>
  <c r="N241" i="34"/>
  <c r="P241" i="34" s="1"/>
  <c r="O241" i="34"/>
  <c r="N242" i="34"/>
  <c r="W141" i="34"/>
  <c r="Y141" i="34" s="1"/>
  <c r="X141" i="34"/>
  <c r="W142" i="34"/>
  <c r="Y142" i="34" s="1"/>
  <c r="X142" i="34"/>
  <c r="W143" i="34"/>
  <c r="Y143" i="34" s="1"/>
  <c r="X143" i="34"/>
  <c r="W144" i="34"/>
  <c r="Y144" i="34" s="1"/>
  <c r="X144" i="34"/>
  <c r="W145" i="34"/>
  <c r="Y145" i="34" s="1"/>
  <c r="X145" i="34"/>
  <c r="W8" i="34"/>
  <c r="X8" i="34"/>
  <c r="W24" i="34"/>
  <c r="X24" i="34"/>
  <c r="W34" i="34"/>
  <c r="X34" i="34"/>
  <c r="W47" i="34"/>
  <c r="X47" i="34"/>
  <c r="W41" i="34"/>
  <c r="X41" i="34"/>
  <c r="W36" i="34"/>
  <c r="X36" i="34"/>
  <c r="W89" i="34"/>
  <c r="X89" i="34"/>
  <c r="W46" i="34"/>
  <c r="X46" i="34"/>
  <c r="W146" i="34"/>
  <c r="Y146" i="34" s="1"/>
  <c r="X146" i="34"/>
  <c r="W12" i="34"/>
  <c r="X12" i="34"/>
  <c r="W69" i="34"/>
  <c r="X69" i="34"/>
  <c r="W88" i="34"/>
  <c r="X88" i="34"/>
  <c r="W147" i="34"/>
  <c r="Y147" i="34" s="1"/>
  <c r="X147" i="34"/>
  <c r="W148" i="34"/>
  <c r="Y148" i="34" s="1"/>
  <c r="X148" i="34"/>
  <c r="W9" i="34"/>
  <c r="X9" i="34"/>
  <c r="W39" i="34"/>
  <c r="X39" i="34"/>
  <c r="W57" i="34"/>
  <c r="X57" i="34"/>
  <c r="W70" i="34"/>
  <c r="X70" i="34"/>
  <c r="W109" i="34"/>
  <c r="X109" i="34"/>
  <c r="W149" i="34"/>
  <c r="Y149" i="34" s="1"/>
  <c r="X149" i="34"/>
  <c r="W150" i="34"/>
  <c r="Y150" i="34" s="1"/>
  <c r="X150" i="34"/>
  <c r="W151" i="34"/>
  <c r="Y151" i="34" s="1"/>
  <c r="X151" i="34"/>
  <c r="W152" i="34"/>
  <c r="Y152" i="34" s="1"/>
  <c r="X152" i="34"/>
  <c r="W5" i="34"/>
  <c r="X5" i="34"/>
  <c r="W54" i="34"/>
  <c r="X54" i="34"/>
  <c r="W87" i="34"/>
  <c r="X87" i="34"/>
  <c r="W153" i="34"/>
  <c r="Y153" i="34" s="1"/>
  <c r="X153" i="34"/>
  <c r="W154" i="34"/>
  <c r="Y154" i="34" s="1"/>
  <c r="X154" i="34"/>
  <c r="W155" i="34"/>
  <c r="Y155" i="34" s="1"/>
  <c r="X155" i="34"/>
  <c r="W104" i="34"/>
  <c r="X104" i="34"/>
  <c r="W6" i="34"/>
  <c r="X6" i="34"/>
  <c r="W120" i="34"/>
  <c r="X120" i="34"/>
  <c r="W40" i="34"/>
  <c r="X40" i="34"/>
  <c r="W62" i="34"/>
  <c r="X62" i="34"/>
  <c r="W85" i="34"/>
  <c r="X85" i="34"/>
  <c r="W78" i="34"/>
  <c r="X78" i="34"/>
  <c r="W20" i="34"/>
  <c r="X20" i="34"/>
  <c r="W32" i="34"/>
  <c r="X32" i="34"/>
  <c r="W33" i="34"/>
  <c r="X33" i="34"/>
  <c r="W61" i="34"/>
  <c r="X61" i="34"/>
  <c r="W160" i="34"/>
  <c r="Y160" i="34" s="1"/>
  <c r="X160" i="34"/>
  <c r="W27" i="34"/>
  <c r="X27" i="34"/>
  <c r="W28" i="34"/>
  <c r="X28" i="34"/>
  <c r="W4" i="34"/>
  <c r="X4" i="34"/>
  <c r="W7" i="34"/>
  <c r="X7" i="34"/>
  <c r="W30" i="34"/>
  <c r="X30" i="34"/>
  <c r="W50" i="34"/>
  <c r="X50" i="34"/>
  <c r="W22" i="34"/>
  <c r="X22" i="34"/>
  <c r="W81" i="34"/>
  <c r="X81" i="34"/>
  <c r="W110" i="34"/>
  <c r="X110" i="34"/>
  <c r="W116" i="34"/>
  <c r="X116" i="34"/>
  <c r="W207" i="34"/>
  <c r="Y207" i="34" s="1"/>
  <c r="X207" i="34"/>
  <c r="W124" i="34"/>
  <c r="X124" i="34"/>
  <c r="W208" i="34"/>
  <c r="Y208" i="34" s="1"/>
  <c r="X208" i="34"/>
  <c r="W209" i="34"/>
  <c r="Y209" i="34" s="1"/>
  <c r="X209" i="34"/>
  <c r="W210" i="34"/>
  <c r="Y210" i="34" s="1"/>
  <c r="X210" i="34"/>
  <c r="W211" i="34"/>
  <c r="Y211" i="34" s="1"/>
  <c r="X211" i="34"/>
  <c r="W132" i="34"/>
  <c r="X132" i="34"/>
  <c r="W212" i="34"/>
  <c r="Y212" i="34" s="1"/>
  <c r="X212" i="34"/>
  <c r="W92" i="34"/>
  <c r="X92" i="34"/>
  <c r="W59" i="34"/>
  <c r="X59" i="34"/>
  <c r="W74" i="34"/>
  <c r="X74" i="34"/>
  <c r="W93" i="34"/>
  <c r="X93" i="34"/>
  <c r="W213" i="34"/>
  <c r="Y213" i="34" s="1"/>
  <c r="X213" i="34"/>
  <c r="W214" i="34"/>
  <c r="Y214" i="34" s="1"/>
  <c r="X214" i="34"/>
  <c r="W215" i="34"/>
  <c r="Y215" i="34" s="1"/>
  <c r="X215" i="34"/>
  <c r="W216" i="34"/>
  <c r="Y216" i="34" s="1"/>
  <c r="X216" i="34"/>
  <c r="W217" i="34"/>
  <c r="Y217" i="34" s="1"/>
  <c r="X217" i="34"/>
  <c r="W218" i="34"/>
  <c r="Y218" i="34" s="1"/>
  <c r="X218" i="34"/>
  <c r="W219" i="34"/>
  <c r="Y219" i="34" s="1"/>
  <c r="X219" i="34"/>
  <c r="W220" i="34"/>
  <c r="Y220" i="34" s="1"/>
  <c r="X220" i="34"/>
  <c r="W221" i="34"/>
  <c r="Y221" i="34" s="1"/>
  <c r="X221" i="34"/>
  <c r="W64" i="34"/>
  <c r="X64" i="34"/>
  <c r="W19" i="34"/>
  <c r="X19" i="34"/>
  <c r="W49" i="34"/>
  <c r="X49" i="34"/>
  <c r="W37" i="34"/>
  <c r="X37" i="34"/>
  <c r="W67" i="34"/>
  <c r="X67" i="34"/>
  <c r="W55" i="34"/>
  <c r="X55" i="34"/>
  <c r="W56" i="34"/>
  <c r="X56" i="34"/>
  <c r="W83" i="34"/>
  <c r="X83" i="34"/>
  <c r="W82" i="34"/>
  <c r="X82" i="34"/>
  <c r="W73" i="34"/>
  <c r="X73" i="34"/>
  <c r="W105" i="34"/>
  <c r="X105" i="34"/>
  <c r="W162" i="34"/>
  <c r="Y162" i="34" s="1"/>
  <c r="X162" i="34"/>
  <c r="W118" i="34"/>
  <c r="X118" i="34"/>
  <c r="W53" i="34"/>
  <c r="X53" i="34"/>
  <c r="W107" i="34"/>
  <c r="X107" i="34"/>
  <c r="W163" i="34"/>
  <c r="Y163" i="34" s="1"/>
  <c r="X163" i="34"/>
  <c r="W164" i="34"/>
  <c r="Y164" i="34" s="1"/>
  <c r="X164" i="34"/>
  <c r="W165" i="34"/>
  <c r="Y165" i="34" s="1"/>
  <c r="X165" i="34"/>
  <c r="W166" i="34"/>
  <c r="Y166" i="34" s="1"/>
  <c r="X166" i="34"/>
  <c r="W134" i="34"/>
  <c r="X134" i="34"/>
  <c r="W167" i="34"/>
  <c r="Y167" i="34" s="1"/>
  <c r="X167" i="34"/>
  <c r="W51" i="34"/>
  <c r="X51" i="34"/>
  <c r="W35" i="34"/>
  <c r="Y35" i="34" s="1"/>
  <c r="X35" i="34"/>
  <c r="W72" i="34"/>
  <c r="X72" i="34"/>
  <c r="W66" i="34"/>
  <c r="X66" i="34"/>
  <c r="W79" i="34"/>
  <c r="X79" i="34"/>
  <c r="W76" i="34"/>
  <c r="X76" i="34"/>
  <c r="W75" i="34"/>
  <c r="X75" i="34"/>
  <c r="W94" i="34"/>
  <c r="X94" i="34"/>
  <c r="W97" i="34"/>
  <c r="X97" i="34"/>
  <c r="W168" i="34"/>
  <c r="Y168" i="34" s="1"/>
  <c r="X168" i="34"/>
  <c r="W119" i="34"/>
  <c r="X119" i="34"/>
  <c r="W169" i="34"/>
  <c r="Y169" i="34" s="1"/>
  <c r="X169" i="34"/>
  <c r="W170" i="34"/>
  <c r="Y170" i="34" s="1"/>
  <c r="X170" i="34"/>
  <c r="W171" i="34"/>
  <c r="Y171" i="34" s="1"/>
  <c r="X171" i="34"/>
  <c r="W172" i="34"/>
  <c r="Y172" i="34" s="1"/>
  <c r="X172" i="34"/>
  <c r="W173" i="34"/>
  <c r="Y173" i="34" s="1"/>
  <c r="X173" i="34"/>
  <c r="W174" i="34"/>
  <c r="Y174" i="34" s="1"/>
  <c r="X174" i="34"/>
  <c r="W175" i="34"/>
  <c r="Y175" i="34" s="1"/>
  <c r="X175" i="34"/>
  <c r="W176" i="34"/>
  <c r="Y176" i="34" s="1"/>
  <c r="X176" i="34"/>
  <c r="W177" i="34"/>
  <c r="Y177" i="34" s="1"/>
  <c r="X177" i="34"/>
  <c r="W178" i="34"/>
  <c r="Y178" i="34" s="1"/>
  <c r="X178" i="34"/>
  <c r="W179" i="34"/>
  <c r="Y179" i="34" s="1"/>
  <c r="X179" i="34"/>
  <c r="W128" i="34"/>
  <c r="X128" i="34"/>
  <c r="W180" i="34"/>
  <c r="Y180" i="34" s="1"/>
  <c r="X180" i="34"/>
  <c r="W181" i="34"/>
  <c r="Y181" i="34" s="1"/>
  <c r="X181" i="34"/>
  <c r="W182" i="34"/>
  <c r="Y182" i="34" s="1"/>
  <c r="X182" i="34"/>
  <c r="W21" i="34"/>
  <c r="X21" i="34"/>
  <c r="W189" i="34"/>
  <c r="Y189" i="34" s="1"/>
  <c r="X189" i="34"/>
  <c r="W45" i="34"/>
  <c r="X45" i="34"/>
  <c r="W190" i="34"/>
  <c r="Y190" i="34" s="1"/>
  <c r="X190" i="34"/>
  <c r="W100" i="34"/>
  <c r="X100" i="34"/>
  <c r="W191" i="34"/>
  <c r="Y191" i="34" s="1"/>
  <c r="X191" i="34"/>
  <c r="W192" i="34"/>
  <c r="Y192" i="34" s="1"/>
  <c r="X192" i="34"/>
  <c r="W95" i="34"/>
  <c r="X95" i="34"/>
  <c r="W193" i="34"/>
  <c r="Y193" i="34" s="1"/>
  <c r="X193" i="34"/>
  <c r="W194" i="34"/>
  <c r="Y194" i="34" s="1"/>
  <c r="X194" i="34"/>
  <c r="W195" i="34"/>
  <c r="Y195" i="34" s="1"/>
  <c r="X195" i="34"/>
  <c r="W133" i="34"/>
  <c r="X133" i="34"/>
  <c r="W122" i="34"/>
  <c r="X122" i="34"/>
  <c r="W196" i="34"/>
  <c r="Y196" i="34" s="1"/>
  <c r="X196" i="34"/>
  <c r="W197" i="34"/>
  <c r="Y197" i="34" s="1"/>
  <c r="X197" i="34"/>
  <c r="W198" i="34"/>
  <c r="Y198" i="34" s="1"/>
  <c r="X198" i="34"/>
  <c r="W199" i="34"/>
  <c r="Y199" i="34" s="1"/>
  <c r="X199" i="34"/>
  <c r="W230" i="34"/>
  <c r="Y230" i="34" s="1"/>
  <c r="X230" i="34"/>
  <c r="W231" i="34"/>
  <c r="Y231" i="34" s="1"/>
  <c r="X231" i="34"/>
  <c r="W68" i="34"/>
  <c r="X68" i="34"/>
  <c r="W90" i="34"/>
  <c r="X90" i="34"/>
  <c r="W91" i="34"/>
  <c r="X91" i="34"/>
  <c r="W102" i="34"/>
  <c r="X102" i="34"/>
  <c r="W200" i="34"/>
  <c r="Y200" i="34" s="1"/>
  <c r="X200" i="34"/>
  <c r="W71" i="34"/>
  <c r="X71" i="34"/>
  <c r="W98" i="34"/>
  <c r="X98" i="34"/>
  <c r="W114" i="34"/>
  <c r="X114" i="34"/>
  <c r="W113" i="34"/>
  <c r="X113" i="34"/>
  <c r="W117" i="34"/>
  <c r="X117" i="34"/>
  <c r="W129" i="34"/>
  <c r="X129" i="34"/>
  <c r="W126" i="34"/>
  <c r="X126" i="34"/>
  <c r="W123" i="34"/>
  <c r="X123" i="34"/>
  <c r="W125" i="34"/>
  <c r="X125" i="34"/>
  <c r="W106" i="34"/>
  <c r="X106" i="34"/>
  <c r="W201" i="34"/>
  <c r="Y201" i="34" s="1"/>
  <c r="X201" i="34"/>
  <c r="W202" i="34"/>
  <c r="Y202" i="34" s="1"/>
  <c r="X202" i="34"/>
  <c r="W203" i="34"/>
  <c r="Y203" i="34" s="1"/>
  <c r="X203" i="34"/>
  <c r="W204" i="34"/>
  <c r="Y204" i="34" s="1"/>
  <c r="X204" i="34"/>
  <c r="W205" i="34"/>
  <c r="Y205" i="34" s="1"/>
  <c r="X205" i="34"/>
  <c r="W206" i="34"/>
  <c r="Y206" i="34" s="1"/>
  <c r="X206" i="34"/>
  <c r="W232" i="34"/>
  <c r="Y232" i="34" s="1"/>
  <c r="X232" i="34"/>
  <c r="W233" i="34"/>
  <c r="Y233" i="34" s="1"/>
  <c r="X233" i="34"/>
  <c r="W17" i="34"/>
  <c r="X17" i="34"/>
  <c r="W65" i="34"/>
  <c r="X65" i="34"/>
  <c r="W99" i="34"/>
  <c r="X99" i="34"/>
  <c r="W112" i="34"/>
  <c r="X112" i="34"/>
  <c r="W101" i="34"/>
  <c r="X101" i="34"/>
  <c r="W161" i="34"/>
  <c r="Y161" i="34" s="1"/>
  <c r="X161" i="34"/>
  <c r="W31" i="34"/>
  <c r="Y31" i="34" s="1"/>
  <c r="X31" i="34"/>
  <c r="W23" i="34"/>
  <c r="X23" i="34"/>
  <c r="W77" i="34"/>
  <c r="X77" i="34"/>
  <c r="W224" i="34"/>
  <c r="Y224" i="34" s="1"/>
  <c r="X224" i="34"/>
  <c r="W225" i="34"/>
  <c r="Y225" i="34" s="1"/>
  <c r="X225" i="34"/>
  <c r="W234" i="34"/>
  <c r="Y234" i="34" s="1"/>
  <c r="X234" i="34"/>
  <c r="W235" i="34"/>
  <c r="Y235" i="34" s="1"/>
  <c r="X235" i="34"/>
  <c r="W80" i="34"/>
  <c r="X80" i="34"/>
  <c r="W121" i="34"/>
  <c r="X121" i="34"/>
  <c r="W115" i="34"/>
  <c r="X115" i="34"/>
  <c r="W86" i="34"/>
  <c r="X86" i="34"/>
  <c r="W187" i="34"/>
  <c r="Y187" i="34" s="1"/>
  <c r="X187" i="34"/>
  <c r="W25" i="34"/>
  <c r="X25" i="34"/>
  <c r="W188" i="34"/>
  <c r="X188" i="34"/>
  <c r="W111" i="34"/>
  <c r="X111" i="34"/>
  <c r="W236" i="34"/>
  <c r="Y236" i="34" s="1"/>
  <c r="X236" i="34"/>
  <c r="W131" i="34"/>
  <c r="X131" i="34"/>
  <c r="W96" i="34"/>
  <c r="X96" i="34"/>
  <c r="W60" i="34"/>
  <c r="X60" i="34"/>
  <c r="W156" i="34"/>
  <c r="Y156" i="34" s="1"/>
  <c r="X156" i="34"/>
  <c r="W157" i="34"/>
  <c r="Y157" i="34" s="1"/>
  <c r="X157" i="34"/>
  <c r="W108" i="34"/>
  <c r="X108" i="34"/>
  <c r="W237" i="34"/>
  <c r="Y237" i="34" s="1"/>
  <c r="X237" i="34"/>
  <c r="W238" i="34"/>
  <c r="Y238" i="34" s="1"/>
  <c r="X238" i="34"/>
  <c r="W158" i="34"/>
  <c r="Y158" i="34" s="1"/>
  <c r="X158" i="34"/>
  <c r="W159" i="34"/>
  <c r="Y159" i="34" s="1"/>
  <c r="X159" i="34"/>
  <c r="W226" i="34"/>
  <c r="Y226" i="34" s="1"/>
  <c r="X226" i="34"/>
  <c r="W239" i="34"/>
  <c r="Y239" i="34" s="1"/>
  <c r="X239" i="34"/>
  <c r="W222" i="34"/>
  <c r="Y222" i="34" s="1"/>
  <c r="X222" i="34"/>
  <c r="W130" i="34"/>
  <c r="X130" i="34"/>
  <c r="W223" i="34"/>
  <c r="Y223" i="34" s="1"/>
  <c r="X223" i="34"/>
  <c r="W240" i="34"/>
  <c r="Y240" i="34" s="1"/>
  <c r="X240" i="34"/>
  <c r="W241" i="34"/>
  <c r="Y241" i="34" s="1"/>
  <c r="X241" i="34"/>
  <c r="W183" i="34"/>
  <c r="Y183" i="34" s="1"/>
  <c r="X183" i="34"/>
  <c r="W184" i="34"/>
  <c r="Y184" i="34" s="1"/>
  <c r="X184" i="34"/>
  <c r="W185" i="34"/>
  <c r="Y185" i="34" s="1"/>
  <c r="X185" i="34"/>
  <c r="W186" i="34"/>
  <c r="Y186" i="34" s="1"/>
  <c r="X186" i="34"/>
  <c r="X127" i="34"/>
  <c r="W127" i="34"/>
  <c r="Y127" i="34" s="1"/>
  <c r="X140" i="34"/>
  <c r="W140" i="34"/>
  <c r="Y140" i="34" s="1"/>
  <c r="X139" i="34"/>
  <c r="W139" i="34"/>
  <c r="Y139" i="34" s="1"/>
  <c r="X48" i="34"/>
  <c r="W48" i="34"/>
  <c r="X44" i="34"/>
  <c r="W44" i="34"/>
  <c r="X58" i="34"/>
  <c r="W58" i="34"/>
  <c r="X138" i="34"/>
  <c r="W138" i="34"/>
  <c r="Y138" i="34" s="1"/>
  <c r="X11" i="34"/>
  <c r="W11" i="34"/>
  <c r="X18" i="34"/>
  <c r="W18" i="34"/>
  <c r="X29" i="34"/>
  <c r="W29" i="34"/>
  <c r="X13" i="34"/>
  <c r="W13" i="34"/>
  <c r="X14" i="34"/>
  <c r="W14" i="34"/>
  <c r="X52" i="34"/>
  <c r="W52" i="34"/>
  <c r="X137" i="34"/>
  <c r="W137" i="34"/>
  <c r="Y137" i="34" s="1"/>
  <c r="X103" i="34"/>
  <c r="W103" i="34"/>
  <c r="X136" i="34"/>
  <c r="W136" i="34"/>
  <c r="Y136" i="34" s="1"/>
  <c r="X135" i="34"/>
  <c r="W135" i="34"/>
  <c r="Y135" i="34" s="1"/>
  <c r="X43" i="34"/>
  <c r="W43" i="34"/>
  <c r="X84" i="34"/>
  <c r="W84" i="34"/>
  <c r="X42" i="34"/>
  <c r="W42" i="34"/>
  <c r="X38" i="34"/>
  <c r="W38" i="34"/>
  <c r="X63" i="34"/>
  <c r="W63" i="34"/>
  <c r="X15" i="34"/>
  <c r="W15" i="34"/>
  <c r="X16" i="34"/>
  <c r="W16" i="34"/>
  <c r="X10" i="34"/>
  <c r="W10" i="34"/>
  <c r="T6" i="34"/>
  <c r="V6" i="34" s="1"/>
  <c r="U6" i="34"/>
  <c r="T120" i="34"/>
  <c r="V120" i="34" s="1"/>
  <c r="U120" i="34"/>
  <c r="T40" i="34"/>
  <c r="V40" i="34" s="1"/>
  <c r="U40" i="34"/>
  <c r="T62" i="34"/>
  <c r="V62" i="34" s="1"/>
  <c r="U62" i="34"/>
  <c r="T85" i="34"/>
  <c r="V85" i="34" s="1"/>
  <c r="U85" i="34"/>
  <c r="T78" i="34"/>
  <c r="V78" i="34" s="1"/>
  <c r="U78" i="34"/>
  <c r="T20" i="34"/>
  <c r="V20" i="34" s="1"/>
  <c r="U20" i="34"/>
  <c r="T32" i="34"/>
  <c r="V32" i="34" s="1"/>
  <c r="U32" i="34"/>
  <c r="T33" i="34"/>
  <c r="V33" i="34" s="1"/>
  <c r="U33" i="34"/>
  <c r="T61" i="34"/>
  <c r="V61" i="34" s="1"/>
  <c r="U61" i="34"/>
  <c r="T160" i="34"/>
  <c r="V160" i="34" s="1"/>
  <c r="U160" i="34"/>
  <c r="T27" i="34"/>
  <c r="V27" i="34" s="1"/>
  <c r="U27" i="34"/>
  <c r="T28" i="34"/>
  <c r="V28" i="34" s="1"/>
  <c r="U28" i="34"/>
  <c r="T4" i="34"/>
  <c r="V4" i="34" s="1"/>
  <c r="U4" i="34"/>
  <c r="T7" i="34"/>
  <c r="V7" i="34" s="1"/>
  <c r="U7" i="34"/>
  <c r="T30" i="34"/>
  <c r="V30" i="34" s="1"/>
  <c r="U30" i="34"/>
  <c r="T50" i="34"/>
  <c r="V50" i="34" s="1"/>
  <c r="U50" i="34"/>
  <c r="T22" i="34"/>
  <c r="V22" i="34" s="1"/>
  <c r="U22" i="34"/>
  <c r="T81" i="34"/>
  <c r="V81" i="34" s="1"/>
  <c r="U81" i="34"/>
  <c r="T110" i="34"/>
  <c r="V110" i="34" s="1"/>
  <c r="U110" i="34"/>
  <c r="T116" i="34"/>
  <c r="V116" i="34" s="1"/>
  <c r="U116" i="34"/>
  <c r="T207" i="34"/>
  <c r="V207" i="34" s="1"/>
  <c r="U207" i="34"/>
  <c r="T124" i="34"/>
  <c r="V124" i="34" s="1"/>
  <c r="U124" i="34"/>
  <c r="T208" i="34"/>
  <c r="V208" i="34" s="1"/>
  <c r="U208" i="34"/>
  <c r="T209" i="34"/>
  <c r="V209" i="34" s="1"/>
  <c r="U209" i="34"/>
  <c r="T210" i="34"/>
  <c r="V210" i="34" s="1"/>
  <c r="U210" i="34"/>
  <c r="T211" i="34"/>
  <c r="V211" i="34" s="1"/>
  <c r="U211" i="34"/>
  <c r="T132" i="34"/>
  <c r="V132" i="34" s="1"/>
  <c r="U132" i="34"/>
  <c r="T212" i="34"/>
  <c r="V212" i="34" s="1"/>
  <c r="U212" i="34"/>
  <c r="T92" i="34"/>
  <c r="V92" i="34" s="1"/>
  <c r="U92" i="34"/>
  <c r="T59" i="34"/>
  <c r="V59" i="34" s="1"/>
  <c r="U59" i="34"/>
  <c r="T74" i="34"/>
  <c r="V74" i="34" s="1"/>
  <c r="U74" i="34"/>
  <c r="T93" i="34"/>
  <c r="V93" i="34" s="1"/>
  <c r="U93" i="34"/>
  <c r="T213" i="34"/>
  <c r="V213" i="34" s="1"/>
  <c r="U213" i="34"/>
  <c r="T214" i="34"/>
  <c r="V214" i="34" s="1"/>
  <c r="U214" i="34"/>
  <c r="T215" i="34"/>
  <c r="V215" i="34" s="1"/>
  <c r="U215" i="34"/>
  <c r="T216" i="34"/>
  <c r="V216" i="34" s="1"/>
  <c r="U216" i="34"/>
  <c r="T217" i="34"/>
  <c r="V217" i="34" s="1"/>
  <c r="U217" i="34"/>
  <c r="T218" i="34"/>
  <c r="V218" i="34" s="1"/>
  <c r="U218" i="34"/>
  <c r="T219" i="34"/>
  <c r="V219" i="34" s="1"/>
  <c r="U219" i="34"/>
  <c r="T220" i="34"/>
  <c r="V220" i="34" s="1"/>
  <c r="U220" i="34"/>
  <c r="T221" i="34"/>
  <c r="V221" i="34" s="1"/>
  <c r="U221" i="34"/>
  <c r="T64" i="34"/>
  <c r="V64" i="34" s="1"/>
  <c r="U64" i="34"/>
  <c r="T19" i="34"/>
  <c r="V19" i="34" s="1"/>
  <c r="U19" i="34"/>
  <c r="T49" i="34"/>
  <c r="V49" i="34" s="1"/>
  <c r="U49" i="34"/>
  <c r="T37" i="34"/>
  <c r="V37" i="34" s="1"/>
  <c r="U37" i="34"/>
  <c r="T67" i="34"/>
  <c r="V67" i="34" s="1"/>
  <c r="U67" i="34"/>
  <c r="T55" i="34"/>
  <c r="V55" i="34" s="1"/>
  <c r="U55" i="34"/>
  <c r="T56" i="34"/>
  <c r="V56" i="34" s="1"/>
  <c r="U56" i="34"/>
  <c r="T83" i="34"/>
  <c r="V83" i="34" s="1"/>
  <c r="U83" i="34"/>
  <c r="T82" i="34"/>
  <c r="V82" i="34" s="1"/>
  <c r="U82" i="34"/>
  <c r="T73" i="34"/>
  <c r="V73" i="34" s="1"/>
  <c r="U73" i="34"/>
  <c r="T105" i="34"/>
  <c r="V105" i="34" s="1"/>
  <c r="U105" i="34"/>
  <c r="T162" i="34"/>
  <c r="V162" i="34" s="1"/>
  <c r="U162" i="34"/>
  <c r="T118" i="34"/>
  <c r="V118" i="34" s="1"/>
  <c r="U118" i="34"/>
  <c r="T53" i="34"/>
  <c r="V53" i="34" s="1"/>
  <c r="U53" i="34"/>
  <c r="T107" i="34"/>
  <c r="V107" i="34" s="1"/>
  <c r="U107" i="34"/>
  <c r="T163" i="34"/>
  <c r="V163" i="34" s="1"/>
  <c r="U163" i="34"/>
  <c r="T164" i="34"/>
  <c r="V164" i="34" s="1"/>
  <c r="U164" i="34"/>
  <c r="T165" i="34"/>
  <c r="V165" i="34" s="1"/>
  <c r="U165" i="34"/>
  <c r="T166" i="34"/>
  <c r="V166" i="34" s="1"/>
  <c r="U166" i="34"/>
  <c r="T134" i="34"/>
  <c r="V134" i="34" s="1"/>
  <c r="U134" i="34"/>
  <c r="T167" i="34"/>
  <c r="V167" i="34" s="1"/>
  <c r="U167" i="34"/>
  <c r="T51" i="34"/>
  <c r="V51" i="34" s="1"/>
  <c r="U51" i="34"/>
  <c r="T35" i="34"/>
  <c r="V35" i="34" s="1"/>
  <c r="U35" i="34"/>
  <c r="T72" i="34"/>
  <c r="V72" i="34" s="1"/>
  <c r="U72" i="34"/>
  <c r="T66" i="34"/>
  <c r="V66" i="34" s="1"/>
  <c r="U66" i="34"/>
  <c r="T79" i="34"/>
  <c r="V79" i="34" s="1"/>
  <c r="U79" i="34"/>
  <c r="T76" i="34"/>
  <c r="V76" i="34" s="1"/>
  <c r="U76" i="34"/>
  <c r="T75" i="34"/>
  <c r="V75" i="34" s="1"/>
  <c r="U75" i="34"/>
  <c r="T94" i="34"/>
  <c r="V94" i="34" s="1"/>
  <c r="U94" i="34"/>
  <c r="T97" i="34"/>
  <c r="V97" i="34" s="1"/>
  <c r="U97" i="34"/>
  <c r="T168" i="34"/>
  <c r="V168" i="34" s="1"/>
  <c r="U168" i="34"/>
  <c r="T119" i="34"/>
  <c r="V119" i="34" s="1"/>
  <c r="U119" i="34"/>
  <c r="T169" i="34"/>
  <c r="V169" i="34" s="1"/>
  <c r="U169" i="34"/>
  <c r="T170" i="34"/>
  <c r="V170" i="34" s="1"/>
  <c r="U170" i="34"/>
  <c r="T171" i="34"/>
  <c r="V171" i="34" s="1"/>
  <c r="U171" i="34"/>
  <c r="T172" i="34"/>
  <c r="V172" i="34" s="1"/>
  <c r="U172" i="34"/>
  <c r="T173" i="34"/>
  <c r="V173" i="34" s="1"/>
  <c r="U173" i="34"/>
  <c r="T174" i="34"/>
  <c r="V174" i="34" s="1"/>
  <c r="U174" i="34"/>
  <c r="T175" i="34"/>
  <c r="V175" i="34" s="1"/>
  <c r="U175" i="34"/>
  <c r="T176" i="34"/>
  <c r="V176" i="34" s="1"/>
  <c r="U176" i="34"/>
  <c r="T177" i="34"/>
  <c r="V177" i="34" s="1"/>
  <c r="U177" i="34"/>
  <c r="T178" i="34"/>
  <c r="V178" i="34" s="1"/>
  <c r="U178" i="34"/>
  <c r="T179" i="34"/>
  <c r="V179" i="34" s="1"/>
  <c r="U179" i="34"/>
  <c r="T128" i="34"/>
  <c r="V128" i="34" s="1"/>
  <c r="U128" i="34"/>
  <c r="T180" i="34"/>
  <c r="V180" i="34" s="1"/>
  <c r="U180" i="34"/>
  <c r="T181" i="34"/>
  <c r="V181" i="34" s="1"/>
  <c r="U181" i="34"/>
  <c r="T182" i="34"/>
  <c r="V182" i="34" s="1"/>
  <c r="U182" i="34"/>
  <c r="T21" i="34"/>
  <c r="V21" i="34" s="1"/>
  <c r="U21" i="34"/>
  <c r="T189" i="34"/>
  <c r="V189" i="34" s="1"/>
  <c r="U189" i="34"/>
  <c r="T45" i="34"/>
  <c r="V45" i="34" s="1"/>
  <c r="U45" i="34"/>
  <c r="T190" i="34"/>
  <c r="V190" i="34" s="1"/>
  <c r="U190" i="34"/>
  <c r="T100" i="34"/>
  <c r="V100" i="34" s="1"/>
  <c r="U100" i="34"/>
  <c r="T191" i="34"/>
  <c r="V191" i="34" s="1"/>
  <c r="U191" i="34"/>
  <c r="T192" i="34"/>
  <c r="V192" i="34" s="1"/>
  <c r="U192" i="34"/>
  <c r="T95" i="34"/>
  <c r="V95" i="34" s="1"/>
  <c r="U95" i="34"/>
  <c r="T193" i="34"/>
  <c r="V193" i="34" s="1"/>
  <c r="U193" i="34"/>
  <c r="T194" i="34"/>
  <c r="V194" i="34" s="1"/>
  <c r="U194" i="34"/>
  <c r="T195" i="34"/>
  <c r="V195" i="34" s="1"/>
  <c r="U195" i="34"/>
  <c r="T133" i="34"/>
  <c r="V133" i="34" s="1"/>
  <c r="U133" i="34"/>
  <c r="T122" i="34"/>
  <c r="V122" i="34" s="1"/>
  <c r="U122" i="34"/>
  <c r="T196" i="34"/>
  <c r="V196" i="34" s="1"/>
  <c r="U196" i="34"/>
  <c r="T197" i="34"/>
  <c r="V197" i="34" s="1"/>
  <c r="U197" i="34"/>
  <c r="T198" i="34"/>
  <c r="V198" i="34" s="1"/>
  <c r="U198" i="34"/>
  <c r="T199" i="34"/>
  <c r="V199" i="34" s="1"/>
  <c r="U199" i="34"/>
  <c r="T230" i="34"/>
  <c r="V230" i="34" s="1"/>
  <c r="U230" i="34"/>
  <c r="T231" i="34"/>
  <c r="V231" i="34" s="1"/>
  <c r="U231" i="34"/>
  <c r="T68" i="34"/>
  <c r="V68" i="34" s="1"/>
  <c r="U68" i="34"/>
  <c r="T90" i="34"/>
  <c r="V90" i="34" s="1"/>
  <c r="U90" i="34"/>
  <c r="T91" i="34"/>
  <c r="V91" i="34" s="1"/>
  <c r="U91" i="34"/>
  <c r="T102" i="34"/>
  <c r="V102" i="34" s="1"/>
  <c r="U102" i="34"/>
  <c r="T200" i="34"/>
  <c r="V200" i="34" s="1"/>
  <c r="U200" i="34"/>
  <c r="T71" i="34"/>
  <c r="V71" i="34" s="1"/>
  <c r="U71" i="34"/>
  <c r="T98" i="34"/>
  <c r="V98" i="34" s="1"/>
  <c r="U98" i="34"/>
  <c r="T114" i="34"/>
  <c r="V114" i="34" s="1"/>
  <c r="U114" i="34"/>
  <c r="T113" i="34"/>
  <c r="V113" i="34" s="1"/>
  <c r="U113" i="34"/>
  <c r="T117" i="34"/>
  <c r="V117" i="34" s="1"/>
  <c r="U117" i="34"/>
  <c r="T129" i="34"/>
  <c r="V129" i="34" s="1"/>
  <c r="U129" i="34"/>
  <c r="T126" i="34"/>
  <c r="V126" i="34" s="1"/>
  <c r="U126" i="34"/>
  <c r="T123" i="34"/>
  <c r="V123" i="34" s="1"/>
  <c r="U123" i="34"/>
  <c r="T125" i="34"/>
  <c r="V125" i="34" s="1"/>
  <c r="U125" i="34"/>
  <c r="T106" i="34"/>
  <c r="V106" i="34" s="1"/>
  <c r="U106" i="34"/>
  <c r="T201" i="34"/>
  <c r="V201" i="34" s="1"/>
  <c r="U201" i="34"/>
  <c r="T202" i="34"/>
  <c r="V202" i="34" s="1"/>
  <c r="U202" i="34"/>
  <c r="T203" i="34"/>
  <c r="V203" i="34" s="1"/>
  <c r="U203" i="34"/>
  <c r="T204" i="34"/>
  <c r="V204" i="34" s="1"/>
  <c r="U204" i="34"/>
  <c r="T205" i="34"/>
  <c r="V205" i="34" s="1"/>
  <c r="U205" i="34"/>
  <c r="T206" i="34"/>
  <c r="V206" i="34" s="1"/>
  <c r="U206" i="34"/>
  <c r="T232" i="34"/>
  <c r="V232" i="34" s="1"/>
  <c r="U232" i="34"/>
  <c r="T233" i="34"/>
  <c r="V233" i="34" s="1"/>
  <c r="U233" i="34"/>
  <c r="T17" i="34"/>
  <c r="V17" i="34" s="1"/>
  <c r="U17" i="34"/>
  <c r="T65" i="34"/>
  <c r="V65" i="34" s="1"/>
  <c r="U65" i="34"/>
  <c r="T99" i="34"/>
  <c r="V99" i="34" s="1"/>
  <c r="U99" i="34"/>
  <c r="T112" i="34"/>
  <c r="V112" i="34" s="1"/>
  <c r="U112" i="34"/>
  <c r="T101" i="34"/>
  <c r="V101" i="34" s="1"/>
  <c r="U101" i="34"/>
  <c r="T161" i="34"/>
  <c r="V161" i="34" s="1"/>
  <c r="U161" i="34"/>
  <c r="T31" i="34"/>
  <c r="V31" i="34" s="1"/>
  <c r="U31" i="34"/>
  <c r="T23" i="34"/>
  <c r="V23" i="34" s="1"/>
  <c r="U23" i="34"/>
  <c r="T77" i="34"/>
  <c r="V77" i="34" s="1"/>
  <c r="U77" i="34"/>
  <c r="T224" i="34"/>
  <c r="V224" i="34" s="1"/>
  <c r="U224" i="34"/>
  <c r="T225" i="34"/>
  <c r="V225" i="34" s="1"/>
  <c r="U225" i="34"/>
  <c r="T234" i="34"/>
  <c r="V234" i="34" s="1"/>
  <c r="U234" i="34"/>
  <c r="T235" i="34"/>
  <c r="V235" i="34" s="1"/>
  <c r="U235" i="34"/>
  <c r="T80" i="34"/>
  <c r="V80" i="34" s="1"/>
  <c r="U80" i="34"/>
  <c r="T121" i="34"/>
  <c r="V121" i="34" s="1"/>
  <c r="U121" i="34"/>
  <c r="T115" i="34"/>
  <c r="V115" i="34" s="1"/>
  <c r="U115" i="34"/>
  <c r="T86" i="34"/>
  <c r="V86" i="34" s="1"/>
  <c r="U86" i="34"/>
  <c r="T187" i="34"/>
  <c r="V187" i="34" s="1"/>
  <c r="U187" i="34"/>
  <c r="T25" i="34"/>
  <c r="V25" i="34" s="1"/>
  <c r="U25" i="34"/>
  <c r="T188" i="34"/>
  <c r="V188" i="34" s="1"/>
  <c r="U188" i="34"/>
  <c r="T111" i="34"/>
  <c r="V111" i="34" s="1"/>
  <c r="U111" i="34"/>
  <c r="T236" i="34"/>
  <c r="V236" i="34" s="1"/>
  <c r="U236" i="34"/>
  <c r="T131" i="34"/>
  <c r="V131" i="34" s="1"/>
  <c r="U131" i="34"/>
  <c r="T96" i="34"/>
  <c r="V96" i="34" s="1"/>
  <c r="U96" i="34"/>
  <c r="T60" i="34"/>
  <c r="V60" i="34" s="1"/>
  <c r="U60" i="34"/>
  <c r="T156" i="34"/>
  <c r="V156" i="34" s="1"/>
  <c r="U156" i="34"/>
  <c r="T157" i="34"/>
  <c r="V157" i="34" s="1"/>
  <c r="U157" i="34"/>
  <c r="T108" i="34"/>
  <c r="V108" i="34" s="1"/>
  <c r="U108" i="34"/>
  <c r="T237" i="34"/>
  <c r="V237" i="34" s="1"/>
  <c r="U237" i="34"/>
  <c r="T238" i="34"/>
  <c r="V238" i="34" s="1"/>
  <c r="U238" i="34"/>
  <c r="T158" i="34"/>
  <c r="V158" i="34" s="1"/>
  <c r="U158" i="34"/>
  <c r="T159" i="34"/>
  <c r="V159" i="34" s="1"/>
  <c r="U159" i="34"/>
  <c r="T226" i="34"/>
  <c r="V226" i="34" s="1"/>
  <c r="U226" i="34"/>
  <c r="T239" i="34"/>
  <c r="V239" i="34" s="1"/>
  <c r="U239" i="34"/>
  <c r="T222" i="34"/>
  <c r="V222" i="34" s="1"/>
  <c r="U222" i="34"/>
  <c r="T130" i="34"/>
  <c r="V130" i="34" s="1"/>
  <c r="U130" i="34"/>
  <c r="T223" i="34"/>
  <c r="V223" i="34" s="1"/>
  <c r="U223" i="34"/>
  <c r="T240" i="34"/>
  <c r="V240" i="34" s="1"/>
  <c r="U240" i="34"/>
  <c r="T241" i="34"/>
  <c r="V241" i="34" s="1"/>
  <c r="U241" i="34"/>
  <c r="T183" i="34"/>
  <c r="V183" i="34" s="1"/>
  <c r="U183" i="34"/>
  <c r="T184" i="34"/>
  <c r="V184" i="34" s="1"/>
  <c r="U184" i="34"/>
  <c r="T185" i="34"/>
  <c r="V185" i="34" s="1"/>
  <c r="U185" i="34"/>
  <c r="T186" i="34"/>
  <c r="V186" i="34" s="1"/>
  <c r="U186" i="34"/>
  <c r="U104" i="34"/>
  <c r="T104" i="34"/>
  <c r="V104" i="34" s="1"/>
  <c r="U155" i="34"/>
  <c r="T155" i="34"/>
  <c r="V155" i="34" s="1"/>
  <c r="U154" i="34"/>
  <c r="T154" i="34"/>
  <c r="V154" i="34" s="1"/>
  <c r="U153" i="34"/>
  <c r="T153" i="34"/>
  <c r="V153" i="34" s="1"/>
  <c r="U87" i="34"/>
  <c r="T87" i="34"/>
  <c r="V87" i="34" s="1"/>
  <c r="U54" i="34"/>
  <c r="T54" i="34"/>
  <c r="V54" i="34" s="1"/>
  <c r="U5" i="34"/>
  <c r="T5" i="34"/>
  <c r="V5" i="34" s="1"/>
  <c r="U152" i="34"/>
  <c r="T152" i="34"/>
  <c r="V152" i="34" s="1"/>
  <c r="U151" i="34"/>
  <c r="T151" i="34"/>
  <c r="V151" i="34" s="1"/>
  <c r="U150" i="34"/>
  <c r="T150" i="34"/>
  <c r="V150" i="34" s="1"/>
  <c r="U149" i="34"/>
  <c r="T149" i="34"/>
  <c r="V149" i="34" s="1"/>
  <c r="U109" i="34"/>
  <c r="T109" i="34"/>
  <c r="V109" i="34" s="1"/>
  <c r="U70" i="34"/>
  <c r="T70" i="34"/>
  <c r="V70" i="34" s="1"/>
  <c r="U57" i="34"/>
  <c r="T57" i="34"/>
  <c r="V57" i="34" s="1"/>
  <c r="U39" i="34"/>
  <c r="T39" i="34"/>
  <c r="V39" i="34" s="1"/>
  <c r="U9" i="34"/>
  <c r="T9" i="34"/>
  <c r="V9" i="34" s="1"/>
  <c r="U148" i="34"/>
  <c r="T148" i="34"/>
  <c r="V148" i="34" s="1"/>
  <c r="U147" i="34"/>
  <c r="T147" i="34"/>
  <c r="V147" i="34" s="1"/>
  <c r="U88" i="34"/>
  <c r="T88" i="34"/>
  <c r="V88" i="34" s="1"/>
  <c r="U69" i="34"/>
  <c r="T69" i="34"/>
  <c r="V69" i="34" s="1"/>
  <c r="U12" i="34"/>
  <c r="T12" i="34"/>
  <c r="V12" i="34" s="1"/>
  <c r="U146" i="34"/>
  <c r="T146" i="34"/>
  <c r="V146" i="34" s="1"/>
  <c r="U46" i="34"/>
  <c r="T46" i="34"/>
  <c r="V46" i="34" s="1"/>
  <c r="U89" i="34"/>
  <c r="T89" i="34"/>
  <c r="V89" i="34" s="1"/>
  <c r="U36" i="34"/>
  <c r="T36" i="34"/>
  <c r="V36" i="34" s="1"/>
  <c r="U41" i="34"/>
  <c r="T41" i="34"/>
  <c r="V41" i="34" s="1"/>
  <c r="U47" i="34"/>
  <c r="T47" i="34"/>
  <c r="V47" i="34" s="1"/>
  <c r="U34" i="34"/>
  <c r="T34" i="34"/>
  <c r="V34" i="34" s="1"/>
  <c r="U24" i="34"/>
  <c r="T24" i="34"/>
  <c r="V24" i="34" s="1"/>
  <c r="U8" i="34"/>
  <c r="T8" i="34"/>
  <c r="V8" i="34" s="1"/>
  <c r="U145" i="34"/>
  <c r="T145" i="34"/>
  <c r="V145" i="34" s="1"/>
  <c r="U144" i="34"/>
  <c r="T144" i="34"/>
  <c r="V144" i="34" s="1"/>
  <c r="U143" i="34"/>
  <c r="T143" i="34"/>
  <c r="V143" i="34" s="1"/>
  <c r="U142" i="34"/>
  <c r="T142" i="34"/>
  <c r="V142" i="34" s="1"/>
  <c r="U141" i="34"/>
  <c r="T141" i="34"/>
  <c r="V141" i="34" s="1"/>
  <c r="U127" i="34"/>
  <c r="T127" i="34"/>
  <c r="V127" i="34" s="1"/>
  <c r="U140" i="34"/>
  <c r="T140" i="34"/>
  <c r="V140" i="34" s="1"/>
  <c r="U139" i="34"/>
  <c r="T139" i="34"/>
  <c r="V139" i="34" s="1"/>
  <c r="U48" i="34"/>
  <c r="T48" i="34"/>
  <c r="V48" i="34" s="1"/>
  <c r="U44" i="34"/>
  <c r="T44" i="34"/>
  <c r="V44" i="34" s="1"/>
  <c r="U58" i="34"/>
  <c r="T58" i="34"/>
  <c r="V58" i="34" s="1"/>
  <c r="U138" i="34"/>
  <c r="T138" i="34"/>
  <c r="V138" i="34" s="1"/>
  <c r="U11" i="34"/>
  <c r="T11" i="34"/>
  <c r="V11" i="34" s="1"/>
  <c r="U18" i="34"/>
  <c r="T18" i="34"/>
  <c r="V18" i="34" s="1"/>
  <c r="U29" i="34"/>
  <c r="T29" i="34"/>
  <c r="V29" i="34" s="1"/>
  <c r="U13" i="34"/>
  <c r="T13" i="34"/>
  <c r="V13" i="34" s="1"/>
  <c r="U14" i="34"/>
  <c r="T14" i="34"/>
  <c r="V14" i="34" s="1"/>
  <c r="U52" i="34"/>
  <c r="T52" i="34"/>
  <c r="V52" i="34" s="1"/>
  <c r="U137" i="34"/>
  <c r="T137" i="34"/>
  <c r="V137" i="34" s="1"/>
  <c r="U103" i="34"/>
  <c r="T103" i="34"/>
  <c r="V103" i="34" s="1"/>
  <c r="U136" i="34"/>
  <c r="T136" i="34"/>
  <c r="V136" i="34" s="1"/>
  <c r="U135" i="34"/>
  <c r="T135" i="34"/>
  <c r="V135" i="34" s="1"/>
  <c r="U43" i="34"/>
  <c r="T43" i="34"/>
  <c r="V43" i="34" s="1"/>
  <c r="U84" i="34"/>
  <c r="T84" i="34"/>
  <c r="V84" i="34" s="1"/>
  <c r="U42" i="34"/>
  <c r="T42" i="34"/>
  <c r="V42" i="34" s="1"/>
  <c r="U38" i="34"/>
  <c r="T38" i="34"/>
  <c r="V38" i="34" s="1"/>
  <c r="U63" i="34"/>
  <c r="T63" i="34"/>
  <c r="V63" i="34" s="1"/>
  <c r="U15" i="34"/>
  <c r="T15" i="34"/>
  <c r="V15" i="34" s="1"/>
  <c r="U16" i="34"/>
  <c r="T16" i="34"/>
  <c r="V16" i="34" s="1"/>
  <c r="U10" i="34"/>
  <c r="T10" i="34"/>
  <c r="V10" i="34" s="1"/>
  <c r="F27" i="34"/>
  <c r="E27" i="34"/>
  <c r="G27" i="34" s="1"/>
  <c r="F160" i="34"/>
  <c r="E160" i="34"/>
  <c r="F61" i="34"/>
  <c r="E61" i="34"/>
  <c r="G61" i="34" s="1"/>
  <c r="F33" i="34"/>
  <c r="E33" i="34"/>
  <c r="G33" i="34" s="1"/>
  <c r="F32" i="34"/>
  <c r="E32" i="34"/>
  <c r="G32" i="34" s="1"/>
  <c r="F20" i="34"/>
  <c r="E20" i="34"/>
  <c r="G20" i="34" s="1"/>
  <c r="F78" i="34"/>
  <c r="E78" i="34"/>
  <c r="G78" i="34" s="1"/>
  <c r="F85" i="34"/>
  <c r="E85" i="34"/>
  <c r="G85" i="34" s="1"/>
  <c r="F62" i="34"/>
  <c r="E62" i="34"/>
  <c r="G62" i="34" s="1"/>
  <c r="F40" i="34"/>
  <c r="E40" i="34"/>
  <c r="G40" i="34" s="1"/>
  <c r="F120" i="34"/>
  <c r="E120" i="34"/>
  <c r="G120" i="34" s="1"/>
  <c r="F6" i="34"/>
  <c r="E6" i="34"/>
  <c r="G6" i="34" s="1"/>
  <c r="F104" i="34"/>
  <c r="E104" i="34"/>
  <c r="G104" i="34" s="1"/>
  <c r="F155" i="34"/>
  <c r="E155" i="34"/>
  <c r="F154" i="34"/>
  <c r="E154" i="34"/>
  <c r="G154" i="34" s="1"/>
  <c r="F153" i="34"/>
  <c r="E153" i="34"/>
  <c r="F87" i="34"/>
  <c r="E87" i="34"/>
  <c r="G87" i="34" s="1"/>
  <c r="F54" i="34"/>
  <c r="E54" i="34"/>
  <c r="G54" i="34" s="1"/>
  <c r="F5" i="34"/>
  <c r="E5" i="34"/>
  <c r="G5" i="34" s="1"/>
  <c r="F152" i="34"/>
  <c r="E152" i="34"/>
  <c r="F151" i="34"/>
  <c r="E151" i="34"/>
  <c r="G151" i="34" s="1"/>
  <c r="F150" i="34"/>
  <c r="E150" i="34"/>
  <c r="F149" i="34"/>
  <c r="E149" i="34"/>
  <c r="F109" i="34"/>
  <c r="E109" i="34"/>
  <c r="G109" i="34" s="1"/>
  <c r="F70" i="34"/>
  <c r="E70" i="34"/>
  <c r="G70" i="34" s="1"/>
  <c r="F57" i="34"/>
  <c r="E57" i="34"/>
  <c r="G57" i="34" s="1"/>
  <c r="F39" i="34"/>
  <c r="E39" i="34"/>
  <c r="G39" i="34" s="1"/>
  <c r="F9" i="34"/>
  <c r="E9" i="34"/>
  <c r="G9" i="34" s="1"/>
  <c r="F148" i="34"/>
  <c r="E148" i="34"/>
  <c r="F147" i="34"/>
  <c r="E147" i="34"/>
  <c r="F88" i="34"/>
  <c r="E88" i="34"/>
  <c r="G88" i="34" s="1"/>
  <c r="F69" i="34"/>
  <c r="E69" i="34"/>
  <c r="G69" i="34" s="1"/>
  <c r="F12" i="34"/>
  <c r="E12" i="34"/>
  <c r="G12" i="34" s="1"/>
  <c r="F146" i="34"/>
  <c r="E146" i="34"/>
  <c r="F46" i="34"/>
  <c r="E46" i="34"/>
  <c r="G46" i="34" s="1"/>
  <c r="F89" i="34"/>
  <c r="E89" i="34"/>
  <c r="G89" i="34" s="1"/>
  <c r="F36" i="34"/>
  <c r="E36" i="34"/>
  <c r="G36" i="34" s="1"/>
  <c r="F41" i="34"/>
  <c r="E41" i="34"/>
  <c r="G41" i="34" s="1"/>
  <c r="F47" i="34"/>
  <c r="E47" i="34"/>
  <c r="G47" i="34" s="1"/>
  <c r="F34" i="34"/>
  <c r="E34" i="34"/>
  <c r="G34" i="34" s="1"/>
  <c r="F24" i="34"/>
  <c r="E24" i="34"/>
  <c r="G24" i="34" s="1"/>
  <c r="F8" i="34"/>
  <c r="E8" i="34"/>
  <c r="G8" i="34" s="1"/>
  <c r="F145" i="34"/>
  <c r="E145" i="34"/>
  <c r="F144" i="34"/>
  <c r="E144" i="34"/>
  <c r="G144" i="34" s="1"/>
  <c r="F143" i="34"/>
  <c r="E143" i="34"/>
  <c r="F142" i="34"/>
  <c r="E142" i="34"/>
  <c r="F141" i="34"/>
  <c r="E141" i="34"/>
  <c r="F127" i="34"/>
  <c r="E127" i="34"/>
  <c r="F140" i="34"/>
  <c r="E140" i="34"/>
  <c r="F139" i="34"/>
  <c r="E139" i="34"/>
  <c r="F48" i="34"/>
  <c r="E48" i="34"/>
  <c r="G48" i="34" s="1"/>
  <c r="F44" i="34"/>
  <c r="E44" i="34"/>
  <c r="G44" i="34" s="1"/>
  <c r="F58" i="34"/>
  <c r="E58" i="34"/>
  <c r="G58" i="34" s="1"/>
  <c r="F138" i="34"/>
  <c r="E138" i="34"/>
  <c r="F11" i="34"/>
  <c r="E11" i="34"/>
  <c r="G11" i="34" s="1"/>
  <c r="F18" i="34"/>
  <c r="E18" i="34"/>
  <c r="G18" i="34" s="1"/>
  <c r="F29" i="34"/>
  <c r="E29" i="34"/>
  <c r="G29" i="34" s="1"/>
  <c r="F13" i="34"/>
  <c r="E13" i="34"/>
  <c r="G13" i="34" s="1"/>
  <c r="F14" i="34"/>
  <c r="E14" i="34"/>
  <c r="G14" i="34" s="1"/>
  <c r="F52" i="34"/>
  <c r="E52" i="34"/>
  <c r="G52" i="34" s="1"/>
  <c r="F137" i="34"/>
  <c r="E137" i="34"/>
  <c r="F103" i="34"/>
  <c r="E103" i="34"/>
  <c r="G103" i="34" s="1"/>
  <c r="F136" i="34"/>
  <c r="E136" i="34"/>
  <c r="F135" i="34"/>
  <c r="E135" i="34"/>
  <c r="F43" i="34"/>
  <c r="E43" i="34"/>
  <c r="G43" i="34" s="1"/>
  <c r="F84" i="34"/>
  <c r="E84" i="34"/>
  <c r="G84" i="34" s="1"/>
  <c r="F42" i="34"/>
  <c r="E42" i="34"/>
  <c r="G42" i="34" s="1"/>
  <c r="F38" i="34"/>
  <c r="E38" i="34"/>
  <c r="G38" i="34" s="1"/>
  <c r="F63" i="34"/>
  <c r="E63" i="34"/>
  <c r="G63" i="34" s="1"/>
  <c r="F15" i="34"/>
  <c r="E15" i="34"/>
  <c r="G15" i="34" s="1"/>
  <c r="F16" i="34"/>
  <c r="E16" i="34"/>
  <c r="G16" i="34" s="1"/>
  <c r="F10" i="34"/>
  <c r="E10" i="34"/>
  <c r="G10" i="34" s="1"/>
  <c r="E28" i="34"/>
  <c r="G28" i="34" s="1"/>
  <c r="F28" i="34"/>
  <c r="E30" i="34"/>
  <c r="G30" i="34" s="1"/>
  <c r="F30" i="34"/>
  <c r="E50" i="34"/>
  <c r="G50" i="34" s="1"/>
  <c r="F50" i="34"/>
  <c r="E22" i="34"/>
  <c r="G22" i="34" s="1"/>
  <c r="F22" i="34"/>
  <c r="E81" i="34"/>
  <c r="G81" i="34" s="1"/>
  <c r="F81" i="34"/>
  <c r="E110" i="34"/>
  <c r="G110" i="34" s="1"/>
  <c r="F110" i="34"/>
  <c r="E116" i="34"/>
  <c r="G116" i="34" s="1"/>
  <c r="F116" i="34"/>
  <c r="E207" i="34"/>
  <c r="F207" i="34"/>
  <c r="E124" i="34"/>
  <c r="G124" i="34" s="1"/>
  <c r="F124" i="34"/>
  <c r="E208" i="34"/>
  <c r="F208" i="34"/>
  <c r="E209" i="34"/>
  <c r="F209" i="34"/>
  <c r="E210" i="34"/>
  <c r="F210" i="34"/>
  <c r="E211" i="34"/>
  <c r="F211" i="34"/>
  <c r="E132" i="34"/>
  <c r="G132" i="34" s="1"/>
  <c r="F132" i="34"/>
  <c r="E212" i="34"/>
  <c r="F212" i="34"/>
  <c r="E92" i="34"/>
  <c r="G92" i="34" s="1"/>
  <c r="F92" i="34"/>
  <c r="E59" i="34"/>
  <c r="G59" i="34" s="1"/>
  <c r="F59" i="34"/>
  <c r="E74" i="34"/>
  <c r="G74" i="34" s="1"/>
  <c r="F74" i="34"/>
  <c r="E93" i="34"/>
  <c r="G93" i="34" s="1"/>
  <c r="F93" i="34"/>
  <c r="E213" i="34"/>
  <c r="F213" i="34"/>
  <c r="E214" i="34"/>
  <c r="F214" i="34"/>
  <c r="E215" i="34"/>
  <c r="F215" i="34"/>
  <c r="E216" i="34"/>
  <c r="F216" i="34"/>
  <c r="E217" i="34"/>
  <c r="F217" i="34"/>
  <c r="E218" i="34"/>
  <c r="F218" i="34"/>
  <c r="E219" i="34"/>
  <c r="F219" i="34"/>
  <c r="E220" i="34"/>
  <c r="F220" i="34"/>
  <c r="E221" i="34"/>
  <c r="F221" i="34"/>
  <c r="E64" i="34"/>
  <c r="G64" i="34" s="1"/>
  <c r="F64" i="34"/>
  <c r="E19" i="34"/>
  <c r="G19" i="34" s="1"/>
  <c r="F19" i="34"/>
  <c r="E49" i="34"/>
  <c r="G49" i="34" s="1"/>
  <c r="F49" i="34"/>
  <c r="E37" i="34"/>
  <c r="G37" i="34" s="1"/>
  <c r="F37" i="34"/>
  <c r="E67" i="34"/>
  <c r="G67" i="34" s="1"/>
  <c r="F67" i="34"/>
  <c r="E55" i="34"/>
  <c r="G55" i="34" s="1"/>
  <c r="F55" i="34"/>
  <c r="E56" i="34"/>
  <c r="G56" i="34" s="1"/>
  <c r="F56" i="34"/>
  <c r="E83" i="34"/>
  <c r="G83" i="34" s="1"/>
  <c r="F83" i="34"/>
  <c r="E82" i="34"/>
  <c r="G82" i="34" s="1"/>
  <c r="F82" i="34"/>
  <c r="E73" i="34"/>
  <c r="G73" i="34" s="1"/>
  <c r="F73" i="34"/>
  <c r="E105" i="34"/>
  <c r="G105" i="34" s="1"/>
  <c r="F105" i="34"/>
  <c r="E162" i="34"/>
  <c r="F162" i="34"/>
  <c r="E118" i="34"/>
  <c r="G118" i="34" s="1"/>
  <c r="F118" i="34"/>
  <c r="E53" i="34"/>
  <c r="G53" i="34" s="1"/>
  <c r="F53" i="34"/>
  <c r="E107" i="34"/>
  <c r="G107" i="34" s="1"/>
  <c r="F107" i="34"/>
  <c r="E163" i="34"/>
  <c r="F163" i="34"/>
  <c r="E164" i="34"/>
  <c r="F164" i="34"/>
  <c r="E165" i="34"/>
  <c r="F165" i="34"/>
  <c r="E166" i="34"/>
  <c r="F166" i="34"/>
  <c r="E134" i="34"/>
  <c r="G134" i="34" s="1"/>
  <c r="F134" i="34"/>
  <c r="E167" i="34"/>
  <c r="F167" i="34"/>
  <c r="E51" i="34"/>
  <c r="G51" i="34" s="1"/>
  <c r="F51" i="34"/>
  <c r="E35" i="34"/>
  <c r="F35" i="34"/>
  <c r="E72" i="34"/>
  <c r="G72" i="34" s="1"/>
  <c r="F72" i="34"/>
  <c r="E66" i="34"/>
  <c r="G66" i="34" s="1"/>
  <c r="F66" i="34"/>
  <c r="E79" i="34"/>
  <c r="G79" i="34" s="1"/>
  <c r="F79" i="34"/>
  <c r="E76" i="34"/>
  <c r="G76" i="34" s="1"/>
  <c r="F76" i="34"/>
  <c r="E75" i="34"/>
  <c r="G75" i="34" s="1"/>
  <c r="F75" i="34"/>
  <c r="E94" i="34"/>
  <c r="G94" i="34" s="1"/>
  <c r="F94" i="34"/>
  <c r="E97" i="34"/>
  <c r="G97" i="34" s="1"/>
  <c r="F97" i="34"/>
  <c r="E168" i="34"/>
  <c r="F168" i="34"/>
  <c r="E119" i="34"/>
  <c r="G119" i="34" s="1"/>
  <c r="F119" i="34"/>
  <c r="E169" i="34"/>
  <c r="F169" i="34"/>
  <c r="E170" i="34"/>
  <c r="F170" i="34"/>
  <c r="E171" i="34"/>
  <c r="F171" i="34"/>
  <c r="E172" i="34"/>
  <c r="F172" i="34"/>
  <c r="E173" i="34"/>
  <c r="F173" i="34"/>
  <c r="E174" i="34"/>
  <c r="F174" i="34"/>
  <c r="E175" i="34"/>
  <c r="F175" i="34"/>
  <c r="E176" i="34"/>
  <c r="F176" i="34"/>
  <c r="E177" i="34"/>
  <c r="F177" i="34"/>
  <c r="E178" i="34"/>
  <c r="F178" i="34"/>
  <c r="E179" i="34"/>
  <c r="F179" i="34"/>
  <c r="E128" i="34"/>
  <c r="G128" i="34" s="1"/>
  <c r="F128" i="34"/>
  <c r="E180" i="34"/>
  <c r="F180" i="34"/>
  <c r="E181" i="34"/>
  <c r="F181" i="34"/>
  <c r="E182" i="34"/>
  <c r="F182" i="34"/>
  <c r="E21" i="34"/>
  <c r="G21" i="34" s="1"/>
  <c r="F21" i="34"/>
  <c r="E189" i="34"/>
  <c r="F189" i="34"/>
  <c r="E45" i="34"/>
  <c r="G45" i="34" s="1"/>
  <c r="F45" i="34"/>
  <c r="E190" i="34"/>
  <c r="F190" i="34"/>
  <c r="E100" i="34"/>
  <c r="G100" i="34" s="1"/>
  <c r="F100" i="34"/>
  <c r="E191" i="34"/>
  <c r="F191" i="34"/>
  <c r="E192" i="34"/>
  <c r="F192" i="34"/>
  <c r="E95" i="34"/>
  <c r="G95" i="34" s="1"/>
  <c r="F95" i="34"/>
  <c r="E193" i="34"/>
  <c r="F193" i="34"/>
  <c r="E194" i="34"/>
  <c r="F194" i="34"/>
  <c r="E195" i="34"/>
  <c r="F195" i="34"/>
  <c r="E133" i="34"/>
  <c r="G133" i="34" s="1"/>
  <c r="F133" i="34"/>
  <c r="E122" i="34"/>
  <c r="G122" i="34" s="1"/>
  <c r="F122" i="34"/>
  <c r="E196" i="34"/>
  <c r="G196" i="34" s="1"/>
  <c r="F196" i="34"/>
  <c r="E197" i="34"/>
  <c r="F197" i="34"/>
  <c r="E198" i="34"/>
  <c r="F198" i="34"/>
  <c r="E199" i="34"/>
  <c r="F199" i="34"/>
  <c r="E230" i="34"/>
  <c r="F230" i="34"/>
  <c r="E231" i="34"/>
  <c r="F231" i="34"/>
  <c r="E68" i="34"/>
  <c r="G68" i="34" s="1"/>
  <c r="F68" i="34"/>
  <c r="E90" i="34"/>
  <c r="G90" i="34" s="1"/>
  <c r="F90" i="34"/>
  <c r="E91" i="34"/>
  <c r="G91" i="34" s="1"/>
  <c r="F91" i="34"/>
  <c r="E102" i="34"/>
  <c r="G102" i="34" s="1"/>
  <c r="F102" i="34"/>
  <c r="E200" i="34"/>
  <c r="F200" i="34"/>
  <c r="E71" i="34"/>
  <c r="G71" i="34" s="1"/>
  <c r="F71" i="34"/>
  <c r="E98" i="34"/>
  <c r="G98" i="34" s="1"/>
  <c r="F98" i="34"/>
  <c r="E114" i="34"/>
  <c r="G114" i="34" s="1"/>
  <c r="F114" i="34"/>
  <c r="E113" i="34"/>
  <c r="G113" i="34" s="1"/>
  <c r="F113" i="34"/>
  <c r="E117" i="34"/>
  <c r="G117" i="34" s="1"/>
  <c r="F117" i="34"/>
  <c r="E129" i="34"/>
  <c r="G129" i="34" s="1"/>
  <c r="F129" i="34"/>
  <c r="E126" i="34"/>
  <c r="G126" i="34" s="1"/>
  <c r="F126" i="34"/>
  <c r="E123" i="34"/>
  <c r="G123" i="34" s="1"/>
  <c r="F123" i="34"/>
  <c r="E125" i="34"/>
  <c r="G125" i="34" s="1"/>
  <c r="F125" i="34"/>
  <c r="E106" i="34"/>
  <c r="G106" i="34" s="1"/>
  <c r="F106" i="34"/>
  <c r="E201" i="34"/>
  <c r="F201" i="34"/>
  <c r="E202" i="34"/>
  <c r="F202" i="34"/>
  <c r="E203" i="34"/>
  <c r="F203" i="34"/>
  <c r="E204" i="34"/>
  <c r="F204" i="34"/>
  <c r="E205" i="34"/>
  <c r="F205" i="34"/>
  <c r="E206" i="34"/>
  <c r="F206" i="34"/>
  <c r="E232" i="34"/>
  <c r="F232" i="34"/>
  <c r="E233" i="34"/>
  <c r="F233" i="34"/>
  <c r="E17" i="34"/>
  <c r="G17" i="34" s="1"/>
  <c r="F17" i="34"/>
  <c r="E65" i="34"/>
  <c r="G65" i="34" s="1"/>
  <c r="F65" i="34"/>
  <c r="E99" i="34"/>
  <c r="G99" i="34" s="1"/>
  <c r="F99" i="34"/>
  <c r="E112" i="34"/>
  <c r="G112" i="34" s="1"/>
  <c r="F112" i="34"/>
  <c r="E101" i="34"/>
  <c r="G101" i="34" s="1"/>
  <c r="F101" i="34"/>
  <c r="E161" i="34"/>
  <c r="F161" i="34"/>
  <c r="E31" i="34"/>
  <c r="F31" i="34"/>
  <c r="E23" i="34"/>
  <c r="G23" i="34" s="1"/>
  <c r="F23" i="34"/>
  <c r="E77" i="34"/>
  <c r="G77" i="34" s="1"/>
  <c r="F77" i="34"/>
  <c r="E224" i="34"/>
  <c r="F224" i="34"/>
  <c r="E225" i="34"/>
  <c r="F225" i="34"/>
  <c r="E234" i="34"/>
  <c r="F234" i="34"/>
  <c r="E235" i="34"/>
  <c r="F235" i="34"/>
  <c r="E80" i="34"/>
  <c r="G80" i="34" s="1"/>
  <c r="F80" i="34"/>
  <c r="E121" i="34"/>
  <c r="G121" i="34" s="1"/>
  <c r="F121" i="34"/>
  <c r="E115" i="34"/>
  <c r="G115" i="34" s="1"/>
  <c r="F115" i="34"/>
  <c r="E86" i="34"/>
  <c r="G86" i="34" s="1"/>
  <c r="F86" i="34"/>
  <c r="E187" i="34"/>
  <c r="G187" i="34" s="1"/>
  <c r="F187" i="34"/>
  <c r="E25" i="34"/>
  <c r="G25" i="34" s="1"/>
  <c r="F25" i="34"/>
  <c r="E188" i="34"/>
  <c r="G188" i="34" s="1"/>
  <c r="F188" i="34"/>
  <c r="E111" i="34"/>
  <c r="G111" i="34" s="1"/>
  <c r="F111" i="34"/>
  <c r="E236" i="34"/>
  <c r="F236" i="34"/>
  <c r="E131" i="34"/>
  <c r="G131" i="34" s="1"/>
  <c r="F131" i="34"/>
  <c r="E96" i="34"/>
  <c r="G96" i="34" s="1"/>
  <c r="F96" i="34"/>
  <c r="E60" i="34"/>
  <c r="G60" i="34" s="1"/>
  <c r="F60" i="34"/>
  <c r="E156" i="34"/>
  <c r="F156" i="34"/>
  <c r="E157" i="34"/>
  <c r="F157" i="34"/>
  <c r="E108" i="34"/>
  <c r="G108" i="34" s="1"/>
  <c r="F108" i="34"/>
  <c r="E237" i="34"/>
  <c r="F237" i="34"/>
  <c r="E238" i="34"/>
  <c r="G238" i="34" s="1"/>
  <c r="F238" i="34"/>
  <c r="E158" i="34"/>
  <c r="F158" i="34"/>
  <c r="E159" i="34"/>
  <c r="F159" i="34"/>
  <c r="E226" i="34"/>
  <c r="F226" i="34"/>
  <c r="E239" i="34"/>
  <c r="F239" i="34"/>
  <c r="E222" i="34"/>
  <c r="F222" i="34"/>
  <c r="E130" i="34"/>
  <c r="G130" i="34" s="1"/>
  <c r="F130" i="34"/>
  <c r="E223" i="34"/>
  <c r="F223" i="34"/>
  <c r="E240" i="34"/>
  <c r="F240" i="34"/>
  <c r="E241" i="34"/>
  <c r="F241" i="34"/>
  <c r="E183" i="34"/>
  <c r="F183" i="34"/>
  <c r="E184" i="34"/>
  <c r="F184" i="34"/>
  <c r="E185" i="34"/>
  <c r="F185" i="34"/>
  <c r="E186" i="34"/>
  <c r="F186" i="34"/>
  <c r="L6" i="33"/>
  <c r="M6" i="33" a="1"/>
  <c r="M6" i="33" s="1"/>
  <c r="L7" i="33"/>
  <c r="M7" i="33" a="1"/>
  <c r="M7" i="33" s="1"/>
  <c r="L8" i="33"/>
  <c r="M8" i="33" a="1"/>
  <c r="M8" i="33" s="1"/>
  <c r="L9" i="33"/>
  <c r="M9" i="33" a="1"/>
  <c r="M9" i="33" s="1"/>
  <c r="M5" i="33" a="1"/>
  <c r="M5" i="33" s="1"/>
  <c r="L5" i="33"/>
  <c r="M8" i="19" a="1"/>
  <c r="M8" i="19" s="1"/>
  <c r="AD229" i="34" l="1" a="1"/>
  <c r="AD229" i="34" s="1"/>
  <c r="AD228" i="34" a="1"/>
  <c r="AD228" i="34" s="1"/>
  <c r="AE229" i="34" a="1"/>
  <c r="AE229" i="34" s="1"/>
  <c r="AE228" i="34" a="1"/>
  <c r="AE228" i="34" s="1"/>
  <c r="AF228" i="34" s="1"/>
  <c r="G227" i="34"/>
  <c r="AE154" i="34" a="1"/>
  <c r="AE154" i="34" s="1"/>
  <c r="AG154" i="34" s="1"/>
  <c r="AE196" i="34" a="1"/>
  <c r="AE196" i="34" s="1"/>
  <c r="AD154" i="34" a="1"/>
  <c r="AD154" i="34" s="1"/>
  <c r="AE187" i="34" a="1"/>
  <c r="AE187" i="34" s="1"/>
  <c r="AE151" i="34" a="1"/>
  <c r="AE151" i="34" s="1"/>
  <c r="AD187" i="34" a="1"/>
  <c r="AD187" i="34" s="1"/>
  <c r="AD196" i="34" a="1"/>
  <c r="AD196" i="34" s="1"/>
  <c r="AD151" i="34" a="1"/>
  <c r="AD151" i="34" s="1"/>
  <c r="AF154" i="34"/>
  <c r="AD144" i="34" a="1"/>
  <c r="AD144" i="34" s="1"/>
  <c r="AE144" i="34" a="1"/>
  <c r="AE144" i="34" s="1"/>
  <c r="F161" i="37"/>
  <c r="F152" i="37"/>
  <c r="F184" i="37"/>
  <c r="F180" i="37"/>
  <c r="F176" i="37"/>
  <c r="F172" i="37"/>
  <c r="F168" i="37"/>
  <c r="F164" i="37"/>
  <c r="F182" i="37"/>
  <c r="F178" i="37"/>
  <c r="F174" i="37"/>
  <c r="F170" i="37"/>
  <c r="F166" i="37"/>
  <c r="F162" i="37"/>
  <c r="F183" i="37"/>
  <c r="F179" i="37"/>
  <c r="F175" i="37"/>
  <c r="F171" i="37"/>
  <c r="F167" i="37"/>
  <c r="F163" i="37"/>
  <c r="F185" i="37"/>
  <c r="F181" i="37"/>
  <c r="F177" i="37"/>
  <c r="F173" i="37"/>
  <c r="F169" i="37"/>
  <c r="F165" i="37"/>
  <c r="F56" i="37"/>
  <c r="F144" i="37"/>
  <c r="F160" i="37"/>
  <c r="F96" i="37"/>
  <c r="F88" i="37"/>
  <c r="F112" i="37"/>
  <c r="F72" i="37"/>
  <c r="F138" i="37"/>
  <c r="F136" i="37"/>
  <c r="F104" i="37"/>
  <c r="F53" i="37"/>
  <c r="F57" i="37"/>
  <c r="F61" i="37"/>
  <c r="F65" i="37"/>
  <c r="F69" i="37"/>
  <c r="F73" i="37"/>
  <c r="F77" i="37"/>
  <c r="F81" i="37"/>
  <c r="F85" i="37"/>
  <c r="F89" i="37"/>
  <c r="F93" i="37"/>
  <c r="F97" i="37"/>
  <c r="F101" i="37"/>
  <c r="F105" i="37"/>
  <c r="F109" i="37"/>
  <c r="F113" i="37"/>
  <c r="F117" i="37"/>
  <c r="F50" i="37"/>
  <c r="F54" i="37"/>
  <c r="F58" i="37"/>
  <c r="F62" i="37"/>
  <c r="F66" i="37"/>
  <c r="F70" i="37"/>
  <c r="F74" i="37"/>
  <c r="F78" i="37"/>
  <c r="F82" i="37"/>
  <c r="F86" i="37"/>
  <c r="F51" i="37"/>
  <c r="F55" i="37"/>
  <c r="F59" i="37"/>
  <c r="F63" i="37"/>
  <c r="F67" i="37"/>
  <c r="F71" i="37"/>
  <c r="F75" i="37"/>
  <c r="F79" i="37"/>
  <c r="F83" i="37"/>
  <c r="F87" i="37"/>
  <c r="F91" i="37"/>
  <c r="F95" i="37"/>
  <c r="F99" i="37"/>
  <c r="F103" i="37"/>
  <c r="F107" i="37"/>
  <c r="F111" i="37"/>
  <c r="F115" i="37"/>
  <c r="F119" i="37"/>
  <c r="F156" i="37"/>
  <c r="F148" i="37"/>
  <c r="F140" i="37"/>
  <c r="F132" i="37"/>
  <c r="F116" i="37"/>
  <c r="F108" i="37"/>
  <c r="F100" i="37"/>
  <c r="F92" i="37"/>
  <c r="F80" i="37"/>
  <c r="F64" i="37"/>
  <c r="F154" i="37"/>
  <c r="F146" i="37"/>
  <c r="F114" i="37"/>
  <c r="F106" i="37"/>
  <c r="F98" i="37"/>
  <c r="F90" i="37"/>
  <c r="F76" i="37"/>
  <c r="F60" i="37"/>
  <c r="F133" i="37"/>
  <c r="F137" i="37"/>
  <c r="F141" i="37"/>
  <c r="F145" i="37"/>
  <c r="F149" i="37"/>
  <c r="F153" i="37"/>
  <c r="F157" i="37"/>
  <c r="F135" i="37"/>
  <c r="F139" i="37"/>
  <c r="F143" i="37"/>
  <c r="F147" i="37"/>
  <c r="F151" i="37"/>
  <c r="F155" i="37"/>
  <c r="F159" i="37"/>
  <c r="F158" i="37"/>
  <c r="F150" i="37"/>
  <c r="F142" i="37"/>
  <c r="F134" i="37"/>
  <c r="F118" i="37"/>
  <c r="F110" i="37"/>
  <c r="F102" i="37"/>
  <c r="F94" i="37"/>
  <c r="F84" i="37"/>
  <c r="F68" i="37"/>
  <c r="F52" i="37"/>
  <c r="F48" i="37"/>
  <c r="F21" i="37"/>
  <c r="F29" i="37"/>
  <c r="F5" i="37"/>
  <c r="F37" i="37"/>
  <c r="F13" i="37"/>
  <c r="F45" i="37"/>
  <c r="F22" i="37"/>
  <c r="F18" i="37"/>
  <c r="F14" i="37"/>
  <c r="F10" i="37"/>
  <c r="F6" i="37"/>
  <c r="F15" i="37"/>
  <c r="F31" i="37"/>
  <c r="F39" i="37"/>
  <c r="F9" i="37"/>
  <c r="F17" i="37"/>
  <c r="F25" i="37"/>
  <c r="F33" i="37"/>
  <c r="F41" i="37"/>
  <c r="F7" i="37"/>
  <c r="F23" i="37"/>
  <c r="F47" i="37"/>
  <c r="F11" i="37"/>
  <c r="F19" i="37"/>
  <c r="F27" i="37"/>
  <c r="F35" i="37"/>
  <c r="F43" i="37"/>
  <c r="F26" i="37"/>
  <c r="F30" i="37"/>
  <c r="F34" i="37"/>
  <c r="F38" i="37"/>
  <c r="F42" i="37"/>
  <c r="F46" i="37"/>
  <c r="F4" i="37"/>
  <c r="F8" i="37"/>
  <c r="F12" i="37"/>
  <c r="F16" i="37"/>
  <c r="F20" i="37"/>
  <c r="F24" i="37"/>
  <c r="F28" i="37"/>
  <c r="F32" i="37"/>
  <c r="F36" i="37"/>
  <c r="F40" i="37"/>
  <c r="F44" i="37"/>
  <c r="G200" i="34"/>
  <c r="AE200" i="34" s="1" a="1"/>
  <c r="AE200" i="34" s="1"/>
  <c r="AG200" i="34" s="1"/>
  <c r="G198" i="34"/>
  <c r="G191" i="34"/>
  <c r="AD191" i="34" s="1" a="1"/>
  <c r="AD191" i="34" s="1"/>
  <c r="G190" i="34"/>
  <c r="AE190" i="34" s="1" a="1"/>
  <c r="AE190" i="34" s="1"/>
  <c r="AG190" i="34" s="1"/>
  <c r="G177" i="34"/>
  <c r="AD177" i="34" s="1" a="1"/>
  <c r="AD177" i="34" s="1"/>
  <c r="G211" i="34"/>
  <c r="AE211" i="34" s="1" a="1"/>
  <c r="AE211" i="34" s="1"/>
  <c r="AG211" i="34" s="1"/>
  <c r="G145" i="34"/>
  <c r="AD145" i="34" s="1" a="1"/>
  <c r="AD145" i="34" s="1"/>
  <c r="G204" i="34"/>
  <c r="G230" i="34"/>
  <c r="G194" i="34"/>
  <c r="AE194" i="34" s="1" a="1"/>
  <c r="AE194" i="34" s="1"/>
  <c r="AG194" i="34" s="1"/>
  <c r="G182" i="34"/>
  <c r="AE182" i="34" s="1" a="1"/>
  <c r="AE182" i="34" s="1"/>
  <c r="AG182" i="34" s="1"/>
  <c r="G175" i="34"/>
  <c r="G167" i="34"/>
  <c r="G214" i="34"/>
  <c r="G212" i="34"/>
  <c r="G127" i="34"/>
  <c r="AE127" i="34" s="1" a="1"/>
  <c r="AE127" i="34" s="1"/>
  <c r="G223" i="34"/>
  <c r="AE223" i="34" s="1" a="1"/>
  <c r="AE223" i="34" s="1"/>
  <c r="AG223" i="34" s="1"/>
  <c r="G226" i="34"/>
  <c r="AD226" i="34" s="1" a="1"/>
  <c r="AD226" i="34" s="1"/>
  <c r="G237" i="34"/>
  <c r="G225" i="34"/>
  <c r="AE225" i="34" s="1" a="1"/>
  <c r="AE225" i="34" s="1"/>
  <c r="G31" i="34"/>
  <c r="AE31" i="34" s="1" a="1"/>
  <c r="AE31" i="34" s="1"/>
  <c r="G203" i="34"/>
  <c r="AE203" i="34" s="1" a="1"/>
  <c r="AE203" i="34" s="1"/>
  <c r="AG203" i="34" s="1"/>
  <c r="G174" i="34"/>
  <c r="G170" i="34"/>
  <c r="AD170" i="34" s="1" a="1"/>
  <c r="AD170" i="34" s="1"/>
  <c r="G163" i="34"/>
  <c r="G219" i="34"/>
  <c r="AE219" i="34" s="1" a="1"/>
  <c r="AE219" i="34" s="1"/>
  <c r="AG219" i="34" s="1"/>
  <c r="G213" i="34"/>
  <c r="AE213" i="34" s="1" a="1"/>
  <c r="AE213" i="34" s="1"/>
  <c r="AG213" i="34" s="1"/>
  <c r="G207" i="34"/>
  <c r="G233" i="34"/>
  <c r="G206" i="34"/>
  <c r="AD206" i="34" s="1" a="1"/>
  <c r="AD206" i="34" s="1"/>
  <c r="G202" i="34"/>
  <c r="G189" i="34"/>
  <c r="AD189" i="34" s="1" a="1"/>
  <c r="AD189" i="34" s="1"/>
  <c r="G180" i="34"/>
  <c r="AE180" i="34" s="1" a="1"/>
  <c r="AE180" i="34" s="1"/>
  <c r="AG180" i="34" s="1"/>
  <c r="G179" i="34"/>
  <c r="AD179" i="34" s="1" a="1"/>
  <c r="AD179" i="34" s="1"/>
  <c r="G173" i="34"/>
  <c r="G171" i="34"/>
  <c r="AE171" i="34" s="1" a="1"/>
  <c r="AE171" i="34" s="1"/>
  <c r="AG171" i="34" s="1"/>
  <c r="G169" i="34"/>
  <c r="G168" i="34"/>
  <c r="AD168" i="34" s="1" a="1"/>
  <c r="AD168" i="34" s="1"/>
  <c r="G35" i="34"/>
  <c r="AD35" i="34" s="1" a="1"/>
  <c r="AD35" i="34" s="1"/>
  <c r="G166" i="34"/>
  <c r="AD166" i="34" s="1" a="1"/>
  <c r="AD166" i="34" s="1"/>
  <c r="G164" i="34"/>
  <c r="AD164" i="34" s="1" a="1"/>
  <c r="AD164" i="34" s="1"/>
  <c r="G220" i="34"/>
  <c r="AD220" i="34" s="1" a="1"/>
  <c r="AD220" i="34" s="1"/>
  <c r="G218" i="34"/>
  <c r="G216" i="34"/>
  <c r="AE216" i="34" s="1" a="1"/>
  <c r="AE216" i="34" s="1"/>
  <c r="AG216" i="34" s="1"/>
  <c r="G209" i="34"/>
  <c r="AE209" i="34" s="1" a="1"/>
  <c r="AE209" i="34" s="1"/>
  <c r="AG209" i="34" s="1"/>
  <c r="G135" i="34"/>
  <c r="AE135" i="34" s="1" a="1"/>
  <c r="AE135" i="34" s="1"/>
  <c r="G138" i="34"/>
  <c r="AE138" i="34" s="1" a="1"/>
  <c r="AE138" i="34" s="1"/>
  <c r="AG138" i="34" s="1"/>
  <c r="G150" i="34"/>
  <c r="AD150" i="34" s="1" a="1"/>
  <c r="AD150" i="34" s="1"/>
  <c r="G160" i="34"/>
  <c r="G186" i="34"/>
  <c r="AE186" i="34" s="1" a="1"/>
  <c r="AE186" i="34" s="1"/>
  <c r="AG186" i="34" s="1"/>
  <c r="G184" i="34"/>
  <c r="AE184" i="34" s="1" a="1"/>
  <c r="AE184" i="34" s="1"/>
  <c r="AG184" i="34" s="1"/>
  <c r="G241" i="34"/>
  <c r="G222" i="34"/>
  <c r="G158" i="34"/>
  <c r="AD158" i="34" s="1" a="1"/>
  <c r="AD158" i="34" s="1"/>
  <c r="G157" i="34"/>
  <c r="G235" i="34"/>
  <c r="G139" i="34"/>
  <c r="AD139" i="34" s="1" a="1"/>
  <c r="AD139" i="34" s="1"/>
  <c r="G146" i="34"/>
  <c r="AD146" i="34" s="1" a="1"/>
  <c r="AD146" i="34" s="1"/>
  <c r="G149" i="34"/>
  <c r="AE149" i="34" s="1" a="1"/>
  <c r="AE149" i="34" s="1"/>
  <c r="AG149" i="34" s="1"/>
  <c r="G232" i="34"/>
  <c r="G205" i="34"/>
  <c r="AE205" i="34" s="1" a="1"/>
  <c r="AE205" i="34" s="1"/>
  <c r="AG205" i="34" s="1"/>
  <c r="G201" i="34"/>
  <c r="AE201" i="34" s="1" a="1"/>
  <c r="AE201" i="34" s="1"/>
  <c r="AG201" i="34" s="1"/>
  <c r="G231" i="34"/>
  <c r="G199" i="34"/>
  <c r="AD199" i="34" s="1" a="1"/>
  <c r="AD199" i="34" s="1"/>
  <c r="G197" i="34"/>
  <c r="AD197" i="34" s="1" a="1"/>
  <c r="AD197" i="34" s="1"/>
  <c r="G195" i="34"/>
  <c r="AE195" i="34" s="1" a="1"/>
  <c r="AE195" i="34" s="1"/>
  <c r="AG195" i="34" s="1"/>
  <c r="G193" i="34"/>
  <c r="AD193" i="34" s="1" a="1"/>
  <c r="AD193" i="34" s="1"/>
  <c r="G192" i="34"/>
  <c r="AE192" i="34" s="1" a="1"/>
  <c r="AE192" i="34" s="1"/>
  <c r="AG192" i="34" s="1"/>
  <c r="G181" i="34"/>
  <c r="AD181" i="34" s="1" a="1"/>
  <c r="AD181" i="34" s="1"/>
  <c r="G178" i="34"/>
  <c r="G176" i="34"/>
  <c r="AD176" i="34" s="1" a="1"/>
  <c r="AD176" i="34" s="1"/>
  <c r="G172" i="34"/>
  <c r="AD172" i="34" s="1" a="1"/>
  <c r="AD172" i="34" s="1"/>
  <c r="G165" i="34"/>
  <c r="G162" i="34"/>
  <c r="G221" i="34"/>
  <c r="AD221" i="34" s="1" a="1"/>
  <c r="AD221" i="34" s="1"/>
  <c r="G217" i="34"/>
  <c r="G215" i="34"/>
  <c r="AE215" i="34" s="1" a="1"/>
  <c r="AE215" i="34" s="1"/>
  <c r="AG215" i="34" s="1"/>
  <c r="G210" i="34"/>
  <c r="AD210" i="34" s="1" a="1"/>
  <c r="AD210" i="34" s="1"/>
  <c r="G208" i="34"/>
  <c r="AD208" i="34" s="1" a="1"/>
  <c r="AD208" i="34" s="1"/>
  <c r="G140" i="34"/>
  <c r="AE140" i="34" s="1" a="1"/>
  <c r="AE140" i="34" s="1"/>
  <c r="AG140" i="34" s="1"/>
  <c r="G142" i="34"/>
  <c r="AD142" i="34" s="1" a="1"/>
  <c r="AD142" i="34" s="1"/>
  <c r="G147" i="34"/>
  <c r="AD147" i="34" s="1" a="1"/>
  <c r="AD147" i="34" s="1"/>
  <c r="G155" i="34"/>
  <c r="G185" i="34"/>
  <c r="AD185" i="34" s="1" a="1"/>
  <c r="AD185" i="34" s="1"/>
  <c r="G183" i="34"/>
  <c r="AE183" i="34" s="1" a="1"/>
  <c r="AE183" i="34" s="1"/>
  <c r="AG183" i="34" s="1"/>
  <c r="G240" i="34"/>
  <c r="G239" i="34"/>
  <c r="G159" i="34"/>
  <c r="AE159" i="34" s="1" a="1"/>
  <c r="AE159" i="34" s="1"/>
  <c r="AG159" i="34" s="1"/>
  <c r="G156" i="34"/>
  <c r="G236" i="34"/>
  <c r="G234" i="34"/>
  <c r="G224" i="34"/>
  <c r="AD224" i="34" s="1" a="1"/>
  <c r="AD224" i="34" s="1"/>
  <c r="G161" i="34"/>
  <c r="AE161" i="34" s="1" a="1"/>
  <c r="AE161" i="34" s="1"/>
  <c r="G136" i="34"/>
  <c r="AE136" i="34" s="1" a="1"/>
  <c r="AE136" i="34" s="1"/>
  <c r="G137" i="34"/>
  <c r="AD137" i="34" s="1" a="1"/>
  <c r="AD137" i="34" s="1"/>
  <c r="G141" i="34"/>
  <c r="AE141" i="34" s="1" a="1"/>
  <c r="AE141" i="34" s="1"/>
  <c r="G143" i="34"/>
  <c r="AE143" i="34" s="1" a="1"/>
  <c r="AE143" i="34" s="1"/>
  <c r="G148" i="34"/>
  <c r="AE148" i="34" s="1" a="1"/>
  <c r="AE148" i="34" s="1"/>
  <c r="AG148" i="34" s="1"/>
  <c r="G152" i="34"/>
  <c r="G153" i="34"/>
  <c r="AD153" i="34" s="1" a="1"/>
  <c r="AD153" i="34" s="1"/>
  <c r="F6" i="33"/>
  <c r="F16" i="33"/>
  <c r="F10" i="33"/>
  <c r="F7" i="33"/>
  <c r="F12" i="33"/>
  <c r="F19" i="33"/>
  <c r="F22" i="33"/>
  <c r="F21" i="33"/>
  <c r="F23" i="33"/>
  <c r="F18" i="33"/>
  <c r="F9" i="33"/>
  <c r="F20" i="33"/>
  <c r="F11" i="33"/>
  <c r="F15" i="33"/>
  <c r="F5" i="33"/>
  <c r="F17" i="33"/>
  <c r="F208" i="33"/>
  <c r="F163" i="33"/>
  <c r="F152" i="33"/>
  <c r="F178" i="33"/>
  <c r="F176" i="33"/>
  <c r="F126" i="33"/>
  <c r="F154" i="33"/>
  <c r="F172" i="33"/>
  <c r="F189" i="33"/>
  <c r="F215" i="33"/>
  <c r="F148" i="33"/>
  <c r="F180" i="33"/>
  <c r="F181" i="33" s="1"/>
  <c r="F179" i="33"/>
  <c r="F138" i="33"/>
  <c r="F146" i="33"/>
  <c r="F157" i="33"/>
  <c r="F194" i="33"/>
  <c r="F129" i="33"/>
  <c r="F155" i="33"/>
  <c r="F173" i="33"/>
  <c r="F219" i="33"/>
  <c r="F135" i="33"/>
  <c r="F149" i="33"/>
  <c r="F216" i="33"/>
  <c r="F187" i="33"/>
  <c r="F185" i="33"/>
  <c r="F127" i="33"/>
  <c r="F164" i="33"/>
  <c r="F183" i="33"/>
  <c r="F209" i="33"/>
  <c r="F202" i="33"/>
  <c r="F203" i="33" s="1"/>
  <c r="F204" i="33" s="1"/>
  <c r="F132" i="33" s="1"/>
  <c r="F201" i="33"/>
  <c r="F200" i="33"/>
  <c r="F130" i="33"/>
  <c r="F177" i="33"/>
  <c r="F197" i="33"/>
  <c r="F156" i="33"/>
  <c r="F151" i="33"/>
  <c r="F191" i="33"/>
  <c r="F190" i="33"/>
  <c r="F125" i="33"/>
  <c r="F218" i="33"/>
  <c r="F170" i="33"/>
  <c r="F128" i="33"/>
  <c r="F186" i="33"/>
  <c r="F169" i="33"/>
  <c r="F124" i="33"/>
  <c r="F212" i="33"/>
  <c r="F211" i="33"/>
  <c r="F160" i="33"/>
  <c r="F198" i="33"/>
  <c r="F196" i="33"/>
  <c r="F193" i="33"/>
  <c r="F137" i="33"/>
  <c r="F217" i="33"/>
  <c r="F188" i="33"/>
  <c r="F153" i="33"/>
  <c r="F213" i="33"/>
  <c r="F210" i="33"/>
  <c r="F147" i="33"/>
  <c r="F144" i="33"/>
  <c r="F159" i="33"/>
  <c r="F199" i="33"/>
  <c r="F143" i="33"/>
  <c r="F158" i="33"/>
  <c r="F195" i="33"/>
  <c r="F175" i="33"/>
  <c r="F192" i="33"/>
  <c r="F174" i="33"/>
  <c r="F136" i="33"/>
  <c r="F171" i="33"/>
  <c r="F150" i="33"/>
  <c r="F141" i="33"/>
  <c r="F134" i="33"/>
  <c r="F214" i="33"/>
  <c r="F166" i="33"/>
  <c r="F165" i="33"/>
  <c r="F184" i="33"/>
  <c r="F220" i="33"/>
  <c r="F207" i="33"/>
  <c r="F133" i="33"/>
  <c r="F45" i="33"/>
  <c r="F41" i="33"/>
  <c r="F42" i="33" s="1"/>
  <c r="F101" i="33"/>
  <c r="F74" i="33"/>
  <c r="F81" i="33"/>
  <c r="F116" i="33"/>
  <c r="F121" i="33"/>
  <c r="F115" i="33"/>
  <c r="F114" i="33"/>
  <c r="F95" i="33"/>
  <c r="F38" i="33"/>
  <c r="F51" i="33"/>
  <c r="F93" i="33"/>
  <c r="F91" i="33"/>
  <c r="F31" i="33"/>
  <c r="F26" i="33"/>
  <c r="F30" i="33"/>
  <c r="F66" i="33"/>
  <c r="F36" i="33"/>
  <c r="F48" i="33"/>
  <c r="F87" i="33"/>
  <c r="F86" i="33"/>
  <c r="F29" i="33"/>
  <c r="F83" i="33"/>
  <c r="F84" i="33" s="1"/>
  <c r="F35" i="33"/>
  <c r="F100" i="33"/>
  <c r="F34" i="33"/>
  <c r="F98" i="33"/>
  <c r="F39" i="33"/>
  <c r="F43" i="33"/>
  <c r="F69" i="33"/>
  <c r="F54" i="33"/>
  <c r="F68" i="33"/>
  <c r="F123" i="33"/>
  <c r="F92" i="33"/>
  <c r="F37" i="33"/>
  <c r="F90" i="33"/>
  <c r="F61" i="33"/>
  <c r="F25" i="33"/>
  <c r="F111" i="33"/>
  <c r="F78" i="33"/>
  <c r="F109" i="33"/>
  <c r="F24" i="33"/>
  <c r="F107" i="33"/>
  <c r="F106" i="33"/>
  <c r="F52" i="33"/>
  <c r="F82" i="33"/>
  <c r="F75" i="33"/>
  <c r="F80" i="33"/>
  <c r="F73" i="33"/>
  <c r="F71" i="33"/>
  <c r="F56" i="33"/>
  <c r="F55" i="33"/>
  <c r="F33" i="33"/>
  <c r="F63" i="33"/>
  <c r="F94" i="33"/>
  <c r="F120" i="33"/>
  <c r="F118" i="33"/>
  <c r="F62" i="33"/>
  <c r="F50" i="33"/>
  <c r="F112" i="33"/>
  <c r="F89" i="33"/>
  <c r="F88" i="33"/>
  <c r="F65" i="33"/>
  <c r="F64" i="33"/>
  <c r="F108" i="33"/>
  <c r="F117" i="33"/>
  <c r="F59" i="33"/>
  <c r="F76" i="33"/>
  <c r="F77" i="33" s="1"/>
  <c r="F57" i="33" s="1"/>
  <c r="F40" i="33"/>
  <c r="F122" i="33"/>
  <c r="F99" i="33"/>
  <c r="F72" i="33"/>
  <c r="F79" i="33"/>
  <c r="F70" i="33"/>
  <c r="F97" i="33"/>
  <c r="F96" i="33"/>
  <c r="F28" i="33"/>
  <c r="F113" i="33"/>
  <c r="F119" i="33"/>
  <c r="F27" i="33"/>
  <c r="F32" i="33"/>
  <c r="F67" i="33"/>
  <c r="F53" i="33"/>
  <c r="F60" i="33"/>
  <c r="F49" i="33"/>
  <c r="F110" i="33"/>
  <c r="F47" i="33"/>
  <c r="F46" i="33"/>
  <c r="F85" i="33"/>
  <c r="F105" i="33"/>
  <c r="F58" i="33"/>
  <c r="E6" i="26"/>
  <c r="G6" i="26" s="1"/>
  <c r="F6" i="26"/>
  <c r="E19" i="26"/>
  <c r="G19" i="26" s="1"/>
  <c r="F19" i="26"/>
  <c r="E32" i="26"/>
  <c r="G32" i="26" s="1"/>
  <c r="F32" i="26"/>
  <c r="E16" i="26"/>
  <c r="G16" i="26" s="1"/>
  <c r="F16" i="26"/>
  <c r="E43" i="26"/>
  <c r="G43" i="26" s="1"/>
  <c r="F43" i="26"/>
  <c r="E37" i="26"/>
  <c r="G37" i="26" s="1"/>
  <c r="F37" i="26"/>
  <c r="E29" i="26"/>
  <c r="G29" i="26" s="1"/>
  <c r="F29" i="26"/>
  <c r="E11" i="26"/>
  <c r="G11" i="26" s="1"/>
  <c r="F11" i="26"/>
  <c r="E12" i="26"/>
  <c r="F12" i="26"/>
  <c r="E13" i="26"/>
  <c r="G13" i="26" s="1"/>
  <c r="F13" i="26"/>
  <c r="E17" i="26"/>
  <c r="G17" i="26" s="1"/>
  <c r="F17" i="26"/>
  <c r="E14" i="26"/>
  <c r="G14" i="26" s="1"/>
  <c r="F14" i="26"/>
  <c r="E20" i="26"/>
  <c r="G20" i="26" s="1"/>
  <c r="F20" i="26"/>
  <c r="E25" i="26"/>
  <c r="G25" i="26" s="1"/>
  <c r="F25" i="26"/>
  <c r="E44" i="26"/>
  <c r="F44" i="26"/>
  <c r="E33" i="26"/>
  <c r="G33" i="26" s="1"/>
  <c r="F33" i="26"/>
  <c r="E30" i="26"/>
  <c r="G30" i="26" s="1"/>
  <c r="F30" i="26"/>
  <c r="E41" i="26"/>
  <c r="G41" i="26" s="1"/>
  <c r="F41" i="26"/>
  <c r="E40" i="26"/>
  <c r="G40" i="26" s="1"/>
  <c r="F40" i="26"/>
  <c r="E15" i="26"/>
  <c r="G15" i="26" s="1"/>
  <c r="F15" i="26"/>
  <c r="E45" i="26"/>
  <c r="F45" i="26"/>
  <c r="E7" i="26"/>
  <c r="G7" i="26" s="1"/>
  <c r="F7" i="26"/>
  <c r="E38" i="26"/>
  <c r="G38" i="26" s="1"/>
  <c r="F38" i="26"/>
  <c r="E46" i="26"/>
  <c r="F46" i="26"/>
  <c r="E47" i="26"/>
  <c r="F47" i="26"/>
  <c r="E31" i="26"/>
  <c r="G31" i="26" s="1"/>
  <c r="F31" i="26"/>
  <c r="E48" i="26"/>
  <c r="F48" i="26"/>
  <c r="E8" i="26"/>
  <c r="G8" i="26" s="1"/>
  <c r="F8" i="26"/>
  <c r="E28" i="26"/>
  <c r="G28" i="26" s="1"/>
  <c r="F28" i="26"/>
  <c r="E27" i="26"/>
  <c r="G27" i="26" s="1"/>
  <c r="F27" i="26"/>
  <c r="E49" i="26"/>
  <c r="F49" i="26"/>
  <c r="E39" i="26"/>
  <c r="G39" i="26" s="1"/>
  <c r="F39" i="26"/>
  <c r="E21" i="26"/>
  <c r="G21" i="26" s="1"/>
  <c r="F21" i="26"/>
  <c r="E22" i="26"/>
  <c r="G22" i="26" s="1"/>
  <c r="F22" i="26"/>
  <c r="E26" i="26"/>
  <c r="G26" i="26" s="1"/>
  <c r="F26" i="26"/>
  <c r="E36" i="26"/>
  <c r="G36" i="26" s="1"/>
  <c r="F36" i="26"/>
  <c r="E23" i="26"/>
  <c r="G23" i="26" s="1"/>
  <c r="F23" i="26"/>
  <c r="E18" i="26"/>
  <c r="G18" i="26" s="1"/>
  <c r="F18" i="26"/>
  <c r="E35" i="26"/>
  <c r="G35" i="26" s="1"/>
  <c r="F35" i="26"/>
  <c r="E34" i="26"/>
  <c r="G34" i="26" s="1"/>
  <c r="F34" i="26"/>
  <c r="Q5" i="5"/>
  <c r="S5" i="5" s="1"/>
  <c r="R5" i="5"/>
  <c r="Q6" i="5"/>
  <c r="S6" i="5" s="1"/>
  <c r="R6" i="5"/>
  <c r="Q8" i="5"/>
  <c r="S8" i="5" s="1"/>
  <c r="R8" i="5"/>
  <c r="Q7" i="5"/>
  <c r="S7" i="5" s="1"/>
  <c r="R7" i="5"/>
  <c r="Q10" i="5"/>
  <c r="S10" i="5" s="1"/>
  <c r="R10" i="5"/>
  <c r="Q9" i="5"/>
  <c r="S9" i="5" s="1"/>
  <c r="R9" i="5"/>
  <c r="Q12" i="5"/>
  <c r="S12" i="5" s="1"/>
  <c r="R12" i="5"/>
  <c r="Q16" i="5"/>
  <c r="S16" i="5" s="1"/>
  <c r="R16" i="5"/>
  <c r="Q18" i="5"/>
  <c r="S18" i="5" s="1"/>
  <c r="R18" i="5"/>
  <c r="Q17" i="5"/>
  <c r="S17" i="5" s="1"/>
  <c r="R17" i="5"/>
  <c r="Q15" i="5"/>
  <c r="S15" i="5" s="1"/>
  <c r="R15" i="5"/>
  <c r="Q19" i="5"/>
  <c r="S19" i="5" s="1"/>
  <c r="R19" i="5"/>
  <c r="Q20" i="5"/>
  <c r="S20" i="5" s="1"/>
  <c r="R20" i="5"/>
  <c r="Q27" i="5"/>
  <c r="S27" i="5" s="1"/>
  <c r="R27" i="5"/>
  <c r="Q21" i="5"/>
  <c r="S21" i="5" s="1"/>
  <c r="R21" i="5"/>
  <c r="Q13" i="5"/>
  <c r="S13" i="5" s="1"/>
  <c r="R13" i="5"/>
  <c r="Q28" i="5"/>
  <c r="S28" i="5" s="1"/>
  <c r="R28" i="5"/>
  <c r="Q24" i="5"/>
  <c r="S24" i="5" s="1"/>
  <c r="R24" i="5"/>
  <c r="Q23" i="5"/>
  <c r="S23" i="5" s="1"/>
  <c r="R23" i="5"/>
  <c r="Q34" i="5"/>
  <c r="S34" i="5" s="1"/>
  <c r="R34" i="5"/>
  <c r="Q29" i="5"/>
  <c r="S29" i="5" s="1"/>
  <c r="R29" i="5"/>
  <c r="Q30" i="5"/>
  <c r="S30" i="5" s="1"/>
  <c r="R30" i="5"/>
  <c r="Q41" i="5"/>
  <c r="S41" i="5" s="1"/>
  <c r="R41" i="5"/>
  <c r="Q40" i="5"/>
  <c r="S40" i="5" s="1"/>
  <c r="R40" i="5"/>
  <c r="Q35" i="5"/>
  <c r="S35" i="5" s="1"/>
  <c r="R35" i="5"/>
  <c r="Q37" i="5"/>
  <c r="S37" i="5" s="1"/>
  <c r="R37" i="5"/>
  <c r="Q33" i="5"/>
  <c r="S33" i="5" s="1"/>
  <c r="R33" i="5"/>
  <c r="Q42" i="5"/>
  <c r="S42" i="5" s="1"/>
  <c r="R42" i="5"/>
  <c r="Q38" i="5"/>
  <c r="S38" i="5" s="1"/>
  <c r="R38" i="5"/>
  <c r="Q46" i="5"/>
  <c r="S46" i="5" s="1"/>
  <c r="R46" i="5"/>
  <c r="Q36" i="5"/>
  <c r="S36" i="5" s="1"/>
  <c r="R36" i="5"/>
  <c r="Q39" i="5"/>
  <c r="S39" i="5" s="1"/>
  <c r="R39" i="5"/>
  <c r="Q48" i="5"/>
  <c r="S48" i="5" s="1"/>
  <c r="R48" i="5"/>
  <c r="Q45" i="5"/>
  <c r="S45" i="5" s="1"/>
  <c r="R45" i="5"/>
  <c r="Q49" i="5"/>
  <c r="S49" i="5" s="1"/>
  <c r="R49" i="5"/>
  <c r="Q51" i="5"/>
  <c r="S51" i="5" s="1"/>
  <c r="R51" i="5"/>
  <c r="Q58" i="5"/>
  <c r="S58" i="5" s="1"/>
  <c r="R58" i="5"/>
  <c r="Q59" i="5"/>
  <c r="S59" i="5" s="1"/>
  <c r="R59" i="5"/>
  <c r="Q31" i="5"/>
  <c r="S31" i="5" s="1"/>
  <c r="R31" i="5"/>
  <c r="Q54" i="5"/>
  <c r="S54" i="5" s="1"/>
  <c r="R54" i="5"/>
  <c r="Q60" i="5"/>
  <c r="S60" i="5" s="1"/>
  <c r="R60" i="5"/>
  <c r="Q61" i="5"/>
  <c r="S61" i="5" s="1"/>
  <c r="R61" i="5"/>
  <c r="Q62" i="5"/>
  <c r="S62" i="5" s="1"/>
  <c r="R62" i="5"/>
  <c r="Q63" i="5"/>
  <c r="S63" i="5" s="1"/>
  <c r="R63" i="5"/>
  <c r="Q11" i="5"/>
  <c r="S11" i="5" s="1"/>
  <c r="R11" i="5"/>
  <c r="Q14" i="5"/>
  <c r="S14" i="5" s="1"/>
  <c r="R14" i="5"/>
  <c r="Q22" i="5"/>
  <c r="S22" i="5" s="1"/>
  <c r="R22" i="5"/>
  <c r="Q25" i="5"/>
  <c r="S25" i="5" s="1"/>
  <c r="R25" i="5"/>
  <c r="Q26" i="5"/>
  <c r="S26" i="5" s="1"/>
  <c r="R26" i="5"/>
  <c r="Q32" i="5"/>
  <c r="S32" i="5" s="1"/>
  <c r="R32" i="5"/>
  <c r="Q44" i="5"/>
  <c r="S44" i="5" s="1"/>
  <c r="R44" i="5"/>
  <c r="Q43" i="5"/>
  <c r="S43" i="5" s="1"/>
  <c r="R43" i="5"/>
  <c r="Q50" i="5"/>
  <c r="S50" i="5" s="1"/>
  <c r="R50" i="5"/>
  <c r="Q47" i="5"/>
  <c r="S47" i="5" s="1"/>
  <c r="R47" i="5"/>
  <c r="Q53" i="5"/>
  <c r="S53" i="5" s="1"/>
  <c r="R53" i="5"/>
  <c r="Q55" i="5"/>
  <c r="S55" i="5" s="1"/>
  <c r="R55" i="5"/>
  <c r="Q56" i="5"/>
  <c r="S56" i="5" s="1"/>
  <c r="R56" i="5"/>
  <c r="Q52" i="5"/>
  <c r="S52" i="5" s="1"/>
  <c r="R52" i="5"/>
  <c r="Q57" i="5"/>
  <c r="S57" i="5" s="1"/>
  <c r="R57" i="5"/>
  <c r="R4" i="5"/>
  <c r="Q4" i="5"/>
  <c r="S4" i="5" s="1"/>
  <c r="N5" i="5"/>
  <c r="P5" i="5" s="1"/>
  <c r="O5" i="5"/>
  <c r="N6" i="5"/>
  <c r="P6" i="5" s="1"/>
  <c r="O6" i="5"/>
  <c r="N8" i="5"/>
  <c r="P8" i="5" s="1"/>
  <c r="O8" i="5"/>
  <c r="N7" i="5"/>
  <c r="P7" i="5" s="1"/>
  <c r="O7" i="5"/>
  <c r="N10" i="5"/>
  <c r="P10" i="5" s="1"/>
  <c r="O10" i="5"/>
  <c r="N9" i="5"/>
  <c r="P9" i="5" s="1"/>
  <c r="O9" i="5"/>
  <c r="N12" i="5"/>
  <c r="P12" i="5" s="1"/>
  <c r="O12" i="5"/>
  <c r="N16" i="5"/>
  <c r="P16" i="5" s="1"/>
  <c r="O16" i="5"/>
  <c r="N18" i="5"/>
  <c r="P18" i="5" s="1"/>
  <c r="O18" i="5"/>
  <c r="N17" i="5"/>
  <c r="P17" i="5" s="1"/>
  <c r="O17" i="5"/>
  <c r="N15" i="5"/>
  <c r="P15" i="5" s="1"/>
  <c r="O15" i="5"/>
  <c r="N19" i="5"/>
  <c r="P19" i="5" s="1"/>
  <c r="O19" i="5"/>
  <c r="N20" i="5"/>
  <c r="P20" i="5" s="1"/>
  <c r="O20" i="5"/>
  <c r="N27" i="5"/>
  <c r="P27" i="5" s="1"/>
  <c r="O27" i="5"/>
  <c r="N21" i="5"/>
  <c r="P21" i="5" s="1"/>
  <c r="O21" i="5"/>
  <c r="N13" i="5"/>
  <c r="P13" i="5" s="1"/>
  <c r="O13" i="5"/>
  <c r="N28" i="5"/>
  <c r="P28" i="5" s="1"/>
  <c r="O28" i="5"/>
  <c r="N24" i="5"/>
  <c r="P24" i="5" s="1"/>
  <c r="O24" i="5"/>
  <c r="N23" i="5"/>
  <c r="P23" i="5" s="1"/>
  <c r="O23" i="5"/>
  <c r="N34" i="5"/>
  <c r="P34" i="5" s="1"/>
  <c r="O34" i="5"/>
  <c r="N29" i="5"/>
  <c r="P29" i="5" s="1"/>
  <c r="O29" i="5"/>
  <c r="N30" i="5"/>
  <c r="P30" i="5" s="1"/>
  <c r="O30" i="5"/>
  <c r="N41" i="5"/>
  <c r="P41" i="5" s="1"/>
  <c r="O41" i="5"/>
  <c r="N40" i="5"/>
  <c r="P40" i="5" s="1"/>
  <c r="O40" i="5"/>
  <c r="N35" i="5"/>
  <c r="P35" i="5" s="1"/>
  <c r="O35" i="5"/>
  <c r="N37" i="5"/>
  <c r="P37" i="5" s="1"/>
  <c r="O37" i="5"/>
  <c r="N33" i="5"/>
  <c r="P33" i="5" s="1"/>
  <c r="O33" i="5"/>
  <c r="N42" i="5"/>
  <c r="P42" i="5" s="1"/>
  <c r="O42" i="5"/>
  <c r="N38" i="5"/>
  <c r="P38" i="5" s="1"/>
  <c r="O38" i="5"/>
  <c r="N46" i="5"/>
  <c r="P46" i="5" s="1"/>
  <c r="O46" i="5"/>
  <c r="N36" i="5"/>
  <c r="P36" i="5" s="1"/>
  <c r="O36" i="5"/>
  <c r="N39" i="5"/>
  <c r="P39" i="5" s="1"/>
  <c r="O39" i="5"/>
  <c r="N48" i="5"/>
  <c r="P48" i="5" s="1"/>
  <c r="O48" i="5"/>
  <c r="N45" i="5"/>
  <c r="P45" i="5" s="1"/>
  <c r="O45" i="5"/>
  <c r="N49" i="5"/>
  <c r="P49" i="5" s="1"/>
  <c r="O49" i="5"/>
  <c r="N51" i="5"/>
  <c r="P51" i="5" s="1"/>
  <c r="O51" i="5"/>
  <c r="N58" i="5"/>
  <c r="P58" i="5" s="1"/>
  <c r="O58" i="5"/>
  <c r="N59" i="5"/>
  <c r="P59" i="5" s="1"/>
  <c r="O59" i="5"/>
  <c r="N31" i="5"/>
  <c r="P31" i="5" s="1"/>
  <c r="O31" i="5"/>
  <c r="N54" i="5"/>
  <c r="P54" i="5" s="1"/>
  <c r="O54" i="5"/>
  <c r="N60" i="5"/>
  <c r="P60" i="5" s="1"/>
  <c r="O60" i="5"/>
  <c r="N61" i="5"/>
  <c r="P61" i="5" s="1"/>
  <c r="O61" i="5"/>
  <c r="N62" i="5"/>
  <c r="P62" i="5" s="1"/>
  <c r="O62" i="5"/>
  <c r="N63" i="5"/>
  <c r="P63" i="5" s="1"/>
  <c r="O63" i="5"/>
  <c r="N11" i="5"/>
  <c r="P11" i="5" s="1"/>
  <c r="O11" i="5"/>
  <c r="N14" i="5"/>
  <c r="P14" i="5" s="1"/>
  <c r="O14" i="5"/>
  <c r="N22" i="5"/>
  <c r="P22" i="5" s="1"/>
  <c r="O22" i="5"/>
  <c r="N25" i="5"/>
  <c r="P25" i="5" s="1"/>
  <c r="O25" i="5"/>
  <c r="N26" i="5"/>
  <c r="P26" i="5" s="1"/>
  <c r="O26" i="5"/>
  <c r="N32" i="5"/>
  <c r="P32" i="5" s="1"/>
  <c r="O32" i="5"/>
  <c r="N44" i="5"/>
  <c r="P44" i="5" s="1"/>
  <c r="O44" i="5"/>
  <c r="N43" i="5"/>
  <c r="P43" i="5" s="1"/>
  <c r="O43" i="5"/>
  <c r="N50" i="5"/>
  <c r="P50" i="5" s="1"/>
  <c r="O50" i="5"/>
  <c r="N47" i="5"/>
  <c r="P47" i="5" s="1"/>
  <c r="O47" i="5"/>
  <c r="N53" i="5"/>
  <c r="P53" i="5" s="1"/>
  <c r="O53" i="5"/>
  <c r="N55" i="5"/>
  <c r="P55" i="5" s="1"/>
  <c r="O55" i="5"/>
  <c r="N56" i="5"/>
  <c r="P56" i="5" s="1"/>
  <c r="O56" i="5"/>
  <c r="N52" i="5"/>
  <c r="P52" i="5" s="1"/>
  <c r="O52" i="5"/>
  <c r="N57" i="5"/>
  <c r="P57" i="5" s="1"/>
  <c r="O57" i="5"/>
  <c r="O4" i="5"/>
  <c r="N4" i="5"/>
  <c r="P4" i="5" s="1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78" i="6"/>
  <c r="F79" i="6"/>
  <c r="F80" i="6"/>
  <c r="F81" i="6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77" i="6"/>
  <c r="F39" i="6"/>
  <c r="F35" i="6"/>
  <c r="F31" i="6"/>
  <c r="F27" i="6"/>
  <c r="F23" i="6"/>
  <c r="F19" i="6"/>
  <c r="F15" i="6"/>
  <c r="F11" i="6"/>
  <c r="F7" i="6"/>
  <c r="M6" i="6" a="1"/>
  <c r="M6" i="6" s="1"/>
  <c r="L6" i="6"/>
  <c r="F5" i="6" s="1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15" i="4"/>
  <c r="F11" i="4"/>
  <c r="F7" i="4"/>
  <c r="M5" i="4" a="1"/>
  <c r="M5" i="4" s="1"/>
  <c r="L5" i="4"/>
  <c r="F5" i="4" s="1"/>
  <c r="Q10" i="26"/>
  <c r="S10" i="26" s="1"/>
  <c r="R10" i="26"/>
  <c r="Q9" i="26"/>
  <c r="S9" i="26" s="1"/>
  <c r="R9" i="26"/>
  <c r="Q24" i="26"/>
  <c r="S24" i="26" s="1"/>
  <c r="R24" i="26"/>
  <c r="Q42" i="26"/>
  <c r="S42" i="26" s="1"/>
  <c r="R42" i="26"/>
  <c r="Q5" i="26"/>
  <c r="S5" i="26" s="1"/>
  <c r="R5" i="26"/>
  <c r="Q6" i="26"/>
  <c r="S6" i="26" s="1"/>
  <c r="R6" i="26"/>
  <c r="Q19" i="26"/>
  <c r="S19" i="26" s="1"/>
  <c r="R19" i="26"/>
  <c r="Q32" i="26"/>
  <c r="S32" i="26" s="1"/>
  <c r="R32" i="26"/>
  <c r="Q16" i="26"/>
  <c r="S16" i="26" s="1"/>
  <c r="R16" i="26"/>
  <c r="Q43" i="26"/>
  <c r="S43" i="26" s="1"/>
  <c r="R43" i="26"/>
  <c r="Q37" i="26"/>
  <c r="S37" i="26" s="1"/>
  <c r="R37" i="26"/>
  <c r="Q29" i="26"/>
  <c r="S29" i="26" s="1"/>
  <c r="R29" i="26"/>
  <c r="Q11" i="26"/>
  <c r="S11" i="26" s="1"/>
  <c r="R11" i="26"/>
  <c r="Q12" i="26"/>
  <c r="S12" i="26" s="1"/>
  <c r="R12" i="26"/>
  <c r="Q13" i="26"/>
  <c r="S13" i="26" s="1"/>
  <c r="R13" i="26"/>
  <c r="Q17" i="26"/>
  <c r="S17" i="26" s="1"/>
  <c r="R17" i="26"/>
  <c r="Q14" i="26"/>
  <c r="S14" i="26" s="1"/>
  <c r="R14" i="26"/>
  <c r="Q20" i="26"/>
  <c r="S20" i="26" s="1"/>
  <c r="R20" i="26"/>
  <c r="Q25" i="26"/>
  <c r="S25" i="26" s="1"/>
  <c r="R25" i="26"/>
  <c r="Q44" i="26"/>
  <c r="S44" i="26" s="1"/>
  <c r="R44" i="26"/>
  <c r="Q33" i="26"/>
  <c r="S33" i="26" s="1"/>
  <c r="R33" i="26"/>
  <c r="Q30" i="26"/>
  <c r="S30" i="26" s="1"/>
  <c r="R30" i="26"/>
  <c r="Q41" i="26"/>
  <c r="S41" i="26" s="1"/>
  <c r="R41" i="26"/>
  <c r="Q40" i="26"/>
  <c r="S40" i="26" s="1"/>
  <c r="R40" i="26"/>
  <c r="Q15" i="26"/>
  <c r="S15" i="26" s="1"/>
  <c r="R15" i="26"/>
  <c r="Q45" i="26"/>
  <c r="S45" i="26" s="1"/>
  <c r="R45" i="26"/>
  <c r="Q7" i="26"/>
  <c r="S7" i="26" s="1"/>
  <c r="R7" i="26"/>
  <c r="Q38" i="26"/>
  <c r="S38" i="26" s="1"/>
  <c r="R38" i="26"/>
  <c r="Q46" i="26"/>
  <c r="S46" i="26" s="1"/>
  <c r="R46" i="26"/>
  <c r="Q47" i="26"/>
  <c r="S47" i="26" s="1"/>
  <c r="R47" i="26"/>
  <c r="Q31" i="26"/>
  <c r="S31" i="26" s="1"/>
  <c r="R31" i="26"/>
  <c r="Q48" i="26"/>
  <c r="S48" i="26" s="1"/>
  <c r="R48" i="26"/>
  <c r="Q8" i="26"/>
  <c r="S8" i="26" s="1"/>
  <c r="R8" i="26"/>
  <c r="Q28" i="26"/>
  <c r="S28" i="26" s="1"/>
  <c r="R28" i="26"/>
  <c r="Q27" i="26"/>
  <c r="S27" i="26" s="1"/>
  <c r="R27" i="26"/>
  <c r="Q49" i="26"/>
  <c r="S49" i="26" s="1"/>
  <c r="R49" i="26"/>
  <c r="Q39" i="26"/>
  <c r="S39" i="26" s="1"/>
  <c r="R39" i="26"/>
  <c r="Q21" i="26"/>
  <c r="S21" i="26" s="1"/>
  <c r="R21" i="26"/>
  <c r="Q22" i="26"/>
  <c r="S22" i="26" s="1"/>
  <c r="R22" i="26"/>
  <c r="Q26" i="26"/>
  <c r="S26" i="26" s="1"/>
  <c r="R26" i="26"/>
  <c r="Q36" i="26"/>
  <c r="S36" i="26" s="1"/>
  <c r="R36" i="26"/>
  <c r="Q23" i="26"/>
  <c r="S23" i="26" s="1"/>
  <c r="R23" i="26"/>
  <c r="Q18" i="26"/>
  <c r="S18" i="26" s="1"/>
  <c r="R18" i="26"/>
  <c r="Q35" i="26"/>
  <c r="S35" i="26" s="1"/>
  <c r="R35" i="26"/>
  <c r="Q34" i="26"/>
  <c r="S34" i="26" s="1"/>
  <c r="R34" i="26"/>
  <c r="R4" i="26"/>
  <c r="Q4" i="26"/>
  <c r="S4" i="26" s="1"/>
  <c r="AA56" i="26"/>
  <c r="Z56" i="26"/>
  <c r="AB56" i="26" s="1"/>
  <c r="AA55" i="26"/>
  <c r="Z55" i="26"/>
  <c r="AB55" i="26" s="1"/>
  <c r="AA54" i="26"/>
  <c r="Z54" i="26"/>
  <c r="AB54" i="26" s="1"/>
  <c r="AA53" i="26"/>
  <c r="Z53" i="26"/>
  <c r="AB53" i="26" s="1"/>
  <c r="AA52" i="26"/>
  <c r="Z52" i="26"/>
  <c r="AB52" i="26" s="1"/>
  <c r="AA51" i="26"/>
  <c r="Z51" i="26"/>
  <c r="AB51" i="26" s="1"/>
  <c r="AA50" i="26"/>
  <c r="Z50" i="26"/>
  <c r="AB50" i="26" s="1"/>
  <c r="AA34" i="26"/>
  <c r="Z34" i="26"/>
  <c r="AA35" i="26"/>
  <c r="Z35" i="26"/>
  <c r="AA18" i="26"/>
  <c r="Z18" i="26"/>
  <c r="AA23" i="26"/>
  <c r="Z23" i="26"/>
  <c r="AA36" i="26"/>
  <c r="Z36" i="26"/>
  <c r="AA26" i="26"/>
  <c r="Z26" i="26"/>
  <c r="AA22" i="26"/>
  <c r="Z22" i="26"/>
  <c r="AA21" i="26"/>
  <c r="Z21" i="26"/>
  <c r="AA39" i="26"/>
  <c r="Z39" i="26"/>
  <c r="AA49" i="26"/>
  <c r="Z49" i="26"/>
  <c r="AB49" i="26" s="1"/>
  <c r="AA27" i="26"/>
  <c r="Z27" i="26"/>
  <c r="AA28" i="26"/>
  <c r="Z28" i="26"/>
  <c r="AA8" i="26"/>
  <c r="Z8" i="26"/>
  <c r="AA48" i="26"/>
  <c r="Z48" i="26"/>
  <c r="AB48" i="26" s="1"/>
  <c r="AA31" i="26"/>
  <c r="Z31" i="26"/>
  <c r="AA47" i="26"/>
  <c r="Z47" i="26"/>
  <c r="AB47" i="26" s="1"/>
  <c r="AA46" i="26"/>
  <c r="Z46" i="26"/>
  <c r="AB46" i="26" s="1"/>
  <c r="AA38" i="26"/>
  <c r="Z38" i="26"/>
  <c r="AA7" i="26"/>
  <c r="Z7" i="26"/>
  <c r="AA45" i="26"/>
  <c r="Z45" i="26"/>
  <c r="AB45" i="26" s="1"/>
  <c r="AA15" i="26"/>
  <c r="Z15" i="26"/>
  <c r="AA40" i="26"/>
  <c r="Z40" i="26"/>
  <c r="AA41" i="26"/>
  <c r="Z41" i="26"/>
  <c r="AA30" i="26"/>
  <c r="Z30" i="26"/>
  <c r="AA33" i="26"/>
  <c r="Z33" i="26"/>
  <c r="AA44" i="26"/>
  <c r="Z44" i="26"/>
  <c r="AB44" i="26" s="1"/>
  <c r="AA25" i="26"/>
  <c r="Z25" i="26"/>
  <c r="AA20" i="26"/>
  <c r="Z20" i="26"/>
  <c r="AA14" i="26"/>
  <c r="Z14" i="26"/>
  <c r="AA17" i="26"/>
  <c r="Z17" i="26"/>
  <c r="AA13" i="26"/>
  <c r="Z13" i="26"/>
  <c r="AA12" i="26"/>
  <c r="Z12" i="26"/>
  <c r="AB12" i="26" s="1"/>
  <c r="AA11" i="26"/>
  <c r="Z11" i="26"/>
  <c r="AA29" i="26"/>
  <c r="Z29" i="26"/>
  <c r="AA37" i="26"/>
  <c r="Z37" i="26"/>
  <c r="AA43" i="26"/>
  <c r="Z43" i="26"/>
  <c r="AA16" i="26"/>
  <c r="Z16" i="26"/>
  <c r="AA32" i="26"/>
  <c r="Z32" i="26"/>
  <c r="AA19" i="26"/>
  <c r="Z19" i="26"/>
  <c r="AA6" i="26"/>
  <c r="Z6" i="26"/>
  <c r="AA5" i="26"/>
  <c r="Z5" i="26"/>
  <c r="AA42" i="26"/>
  <c r="Z42" i="26"/>
  <c r="AA24" i="26"/>
  <c r="Z24" i="26"/>
  <c r="AA9" i="26"/>
  <c r="Z9" i="26"/>
  <c r="AA10" i="26"/>
  <c r="Z10" i="26"/>
  <c r="AA4" i="26"/>
  <c r="Z4" i="26"/>
  <c r="O56" i="26"/>
  <c r="N56" i="26"/>
  <c r="P56" i="26" s="1"/>
  <c r="O55" i="26"/>
  <c r="N55" i="26"/>
  <c r="P55" i="26" s="1"/>
  <c r="O54" i="26"/>
  <c r="N54" i="26"/>
  <c r="P54" i="26" s="1"/>
  <c r="O53" i="26"/>
  <c r="N53" i="26"/>
  <c r="P53" i="26" s="1"/>
  <c r="O52" i="26"/>
  <c r="N52" i="26"/>
  <c r="P52" i="26" s="1"/>
  <c r="O51" i="26"/>
  <c r="N51" i="26"/>
  <c r="P51" i="26" s="1"/>
  <c r="O50" i="26"/>
  <c r="N50" i="26"/>
  <c r="P50" i="26" s="1"/>
  <c r="O34" i="26"/>
  <c r="N34" i="26"/>
  <c r="P34" i="26" s="1"/>
  <c r="O35" i="26"/>
  <c r="N35" i="26"/>
  <c r="P35" i="26" s="1"/>
  <c r="O18" i="26"/>
  <c r="N18" i="26"/>
  <c r="P18" i="26" s="1"/>
  <c r="O23" i="26"/>
  <c r="N23" i="26"/>
  <c r="P23" i="26" s="1"/>
  <c r="O36" i="26"/>
  <c r="N36" i="26"/>
  <c r="P36" i="26" s="1"/>
  <c r="O26" i="26"/>
  <c r="N26" i="26"/>
  <c r="P26" i="26" s="1"/>
  <c r="O22" i="26"/>
  <c r="N22" i="26"/>
  <c r="P22" i="26" s="1"/>
  <c r="O21" i="26"/>
  <c r="N21" i="26"/>
  <c r="P21" i="26" s="1"/>
  <c r="O39" i="26"/>
  <c r="N39" i="26"/>
  <c r="P39" i="26" s="1"/>
  <c r="O49" i="26"/>
  <c r="N49" i="26"/>
  <c r="P49" i="26" s="1"/>
  <c r="O27" i="26"/>
  <c r="N27" i="26"/>
  <c r="P27" i="26" s="1"/>
  <c r="O28" i="26"/>
  <c r="N28" i="26"/>
  <c r="P28" i="26" s="1"/>
  <c r="O8" i="26"/>
  <c r="N8" i="26"/>
  <c r="P8" i="26" s="1"/>
  <c r="O48" i="26"/>
  <c r="N48" i="26"/>
  <c r="P48" i="26" s="1"/>
  <c r="O31" i="26"/>
  <c r="N31" i="26"/>
  <c r="P31" i="26" s="1"/>
  <c r="O47" i="26"/>
  <c r="N47" i="26"/>
  <c r="P47" i="26" s="1"/>
  <c r="O46" i="26"/>
  <c r="N46" i="26"/>
  <c r="P46" i="26" s="1"/>
  <c r="O38" i="26"/>
  <c r="N38" i="26"/>
  <c r="P38" i="26" s="1"/>
  <c r="O7" i="26"/>
  <c r="N7" i="26"/>
  <c r="P7" i="26" s="1"/>
  <c r="O45" i="26"/>
  <c r="N45" i="26"/>
  <c r="P45" i="26" s="1"/>
  <c r="O15" i="26"/>
  <c r="N15" i="26"/>
  <c r="P15" i="26" s="1"/>
  <c r="O40" i="26"/>
  <c r="N40" i="26"/>
  <c r="P40" i="26" s="1"/>
  <c r="O41" i="26"/>
  <c r="N41" i="26"/>
  <c r="P41" i="26" s="1"/>
  <c r="O30" i="26"/>
  <c r="N30" i="26"/>
  <c r="P30" i="26" s="1"/>
  <c r="O33" i="26"/>
  <c r="N33" i="26"/>
  <c r="P33" i="26" s="1"/>
  <c r="O44" i="26"/>
  <c r="N44" i="26"/>
  <c r="P44" i="26" s="1"/>
  <c r="O25" i="26"/>
  <c r="N25" i="26"/>
  <c r="P25" i="26" s="1"/>
  <c r="O20" i="26"/>
  <c r="N20" i="26"/>
  <c r="P20" i="26" s="1"/>
  <c r="O14" i="26"/>
  <c r="N14" i="26"/>
  <c r="P14" i="26" s="1"/>
  <c r="O17" i="26"/>
  <c r="N17" i="26"/>
  <c r="P17" i="26" s="1"/>
  <c r="O13" i="26"/>
  <c r="N13" i="26"/>
  <c r="P13" i="26" s="1"/>
  <c r="O12" i="26"/>
  <c r="N12" i="26"/>
  <c r="P12" i="26" s="1"/>
  <c r="O11" i="26"/>
  <c r="N11" i="26"/>
  <c r="P11" i="26" s="1"/>
  <c r="O29" i="26"/>
  <c r="N29" i="26"/>
  <c r="P29" i="26" s="1"/>
  <c r="O37" i="26"/>
  <c r="N37" i="26"/>
  <c r="P37" i="26" s="1"/>
  <c r="O43" i="26"/>
  <c r="N43" i="26"/>
  <c r="P43" i="26" s="1"/>
  <c r="O16" i="26"/>
  <c r="N16" i="26"/>
  <c r="P16" i="26" s="1"/>
  <c r="O32" i="26"/>
  <c r="N32" i="26"/>
  <c r="P32" i="26" s="1"/>
  <c r="O19" i="26"/>
  <c r="N19" i="26"/>
  <c r="P19" i="26" s="1"/>
  <c r="O6" i="26"/>
  <c r="N6" i="26"/>
  <c r="P6" i="26" s="1"/>
  <c r="O5" i="26"/>
  <c r="N5" i="26"/>
  <c r="P5" i="26" s="1"/>
  <c r="O42" i="26"/>
  <c r="N42" i="26"/>
  <c r="P42" i="26" s="1"/>
  <c r="O24" i="26"/>
  <c r="N24" i="26"/>
  <c r="P24" i="26" s="1"/>
  <c r="O9" i="26"/>
  <c r="N9" i="26"/>
  <c r="P9" i="26" s="1"/>
  <c r="O10" i="26"/>
  <c r="N10" i="26"/>
  <c r="P10" i="26" s="1"/>
  <c r="O4" i="26"/>
  <c r="N4" i="26"/>
  <c r="P4" i="26" s="1"/>
  <c r="T5" i="5"/>
  <c r="V5" i="5" s="1"/>
  <c r="U5" i="5"/>
  <c r="T6" i="5"/>
  <c r="V6" i="5" s="1"/>
  <c r="U6" i="5"/>
  <c r="T8" i="5"/>
  <c r="V8" i="5" s="1"/>
  <c r="U8" i="5"/>
  <c r="T7" i="5"/>
  <c r="V7" i="5" s="1"/>
  <c r="U7" i="5"/>
  <c r="T10" i="5"/>
  <c r="V10" i="5" s="1"/>
  <c r="U10" i="5"/>
  <c r="T9" i="5"/>
  <c r="V9" i="5" s="1"/>
  <c r="U9" i="5"/>
  <c r="T12" i="5"/>
  <c r="V12" i="5" s="1"/>
  <c r="U12" i="5"/>
  <c r="T16" i="5"/>
  <c r="V16" i="5" s="1"/>
  <c r="U16" i="5"/>
  <c r="T18" i="5"/>
  <c r="V18" i="5" s="1"/>
  <c r="U18" i="5"/>
  <c r="T17" i="5"/>
  <c r="V17" i="5" s="1"/>
  <c r="U17" i="5"/>
  <c r="T15" i="5"/>
  <c r="V15" i="5" s="1"/>
  <c r="U15" i="5"/>
  <c r="T19" i="5"/>
  <c r="V19" i="5" s="1"/>
  <c r="U19" i="5"/>
  <c r="T20" i="5"/>
  <c r="V20" i="5" s="1"/>
  <c r="U20" i="5"/>
  <c r="T27" i="5"/>
  <c r="V27" i="5" s="1"/>
  <c r="U27" i="5"/>
  <c r="T21" i="5"/>
  <c r="V21" i="5" s="1"/>
  <c r="U21" i="5"/>
  <c r="T13" i="5"/>
  <c r="V13" i="5" s="1"/>
  <c r="U13" i="5"/>
  <c r="T28" i="5"/>
  <c r="V28" i="5" s="1"/>
  <c r="U28" i="5"/>
  <c r="T24" i="5"/>
  <c r="V24" i="5" s="1"/>
  <c r="U24" i="5"/>
  <c r="T23" i="5"/>
  <c r="V23" i="5" s="1"/>
  <c r="U23" i="5"/>
  <c r="T34" i="5"/>
  <c r="V34" i="5" s="1"/>
  <c r="U34" i="5"/>
  <c r="T29" i="5"/>
  <c r="V29" i="5" s="1"/>
  <c r="U29" i="5"/>
  <c r="T30" i="5"/>
  <c r="V30" i="5" s="1"/>
  <c r="U30" i="5"/>
  <c r="T41" i="5"/>
  <c r="V41" i="5" s="1"/>
  <c r="U41" i="5"/>
  <c r="T40" i="5"/>
  <c r="V40" i="5" s="1"/>
  <c r="U40" i="5"/>
  <c r="T35" i="5"/>
  <c r="V35" i="5" s="1"/>
  <c r="U35" i="5"/>
  <c r="T37" i="5"/>
  <c r="V37" i="5" s="1"/>
  <c r="U37" i="5"/>
  <c r="T33" i="5"/>
  <c r="V33" i="5" s="1"/>
  <c r="U33" i="5"/>
  <c r="T42" i="5"/>
  <c r="V42" i="5" s="1"/>
  <c r="U42" i="5"/>
  <c r="T38" i="5"/>
  <c r="V38" i="5" s="1"/>
  <c r="U38" i="5"/>
  <c r="T46" i="5"/>
  <c r="V46" i="5" s="1"/>
  <c r="U46" i="5"/>
  <c r="T36" i="5"/>
  <c r="V36" i="5" s="1"/>
  <c r="U36" i="5"/>
  <c r="T39" i="5"/>
  <c r="V39" i="5" s="1"/>
  <c r="U39" i="5"/>
  <c r="T48" i="5"/>
  <c r="V48" i="5" s="1"/>
  <c r="U48" i="5"/>
  <c r="T45" i="5"/>
  <c r="V45" i="5" s="1"/>
  <c r="U45" i="5"/>
  <c r="T49" i="5"/>
  <c r="V49" i="5" s="1"/>
  <c r="U49" i="5"/>
  <c r="T51" i="5"/>
  <c r="V51" i="5" s="1"/>
  <c r="U51" i="5"/>
  <c r="T58" i="5"/>
  <c r="V58" i="5" s="1"/>
  <c r="U58" i="5"/>
  <c r="T59" i="5"/>
  <c r="V59" i="5" s="1"/>
  <c r="U59" i="5"/>
  <c r="T31" i="5"/>
  <c r="V31" i="5" s="1"/>
  <c r="U31" i="5"/>
  <c r="T54" i="5"/>
  <c r="V54" i="5" s="1"/>
  <c r="U54" i="5"/>
  <c r="T60" i="5"/>
  <c r="V60" i="5" s="1"/>
  <c r="U60" i="5"/>
  <c r="T61" i="5"/>
  <c r="V61" i="5" s="1"/>
  <c r="U61" i="5"/>
  <c r="T62" i="5"/>
  <c r="V62" i="5" s="1"/>
  <c r="U62" i="5"/>
  <c r="T63" i="5"/>
  <c r="V63" i="5" s="1"/>
  <c r="U63" i="5"/>
  <c r="T11" i="5"/>
  <c r="V11" i="5" s="1"/>
  <c r="U11" i="5"/>
  <c r="T14" i="5"/>
  <c r="V14" i="5" s="1"/>
  <c r="U14" i="5"/>
  <c r="T22" i="5"/>
  <c r="V22" i="5" s="1"/>
  <c r="U22" i="5"/>
  <c r="T25" i="5"/>
  <c r="V25" i="5" s="1"/>
  <c r="U25" i="5"/>
  <c r="T26" i="5"/>
  <c r="V26" i="5" s="1"/>
  <c r="U26" i="5"/>
  <c r="T32" i="5"/>
  <c r="V32" i="5" s="1"/>
  <c r="U32" i="5"/>
  <c r="T44" i="5"/>
  <c r="V44" i="5" s="1"/>
  <c r="U44" i="5"/>
  <c r="T43" i="5"/>
  <c r="V43" i="5" s="1"/>
  <c r="U43" i="5"/>
  <c r="T50" i="5"/>
  <c r="V50" i="5" s="1"/>
  <c r="U50" i="5"/>
  <c r="T47" i="5"/>
  <c r="V47" i="5" s="1"/>
  <c r="U47" i="5"/>
  <c r="T53" i="5"/>
  <c r="V53" i="5" s="1"/>
  <c r="U53" i="5"/>
  <c r="T55" i="5"/>
  <c r="V55" i="5" s="1"/>
  <c r="U55" i="5"/>
  <c r="T56" i="5"/>
  <c r="V56" i="5" s="1"/>
  <c r="U56" i="5"/>
  <c r="T52" i="5"/>
  <c r="V52" i="5" s="1"/>
  <c r="U52" i="5"/>
  <c r="T57" i="5"/>
  <c r="V57" i="5" s="1"/>
  <c r="U57" i="5"/>
  <c r="U4" i="5"/>
  <c r="T4" i="5"/>
  <c r="V4" i="5" s="1"/>
  <c r="AD63" i="5"/>
  <c r="AC63" i="5"/>
  <c r="AE63" i="5" s="1"/>
  <c r="AD62" i="5"/>
  <c r="AC62" i="5"/>
  <c r="AE62" i="5" s="1"/>
  <c r="AD61" i="5"/>
  <c r="AC61" i="5"/>
  <c r="AE61" i="5" s="1"/>
  <c r="Z54" i="5"/>
  <c r="AB54" i="5" s="1"/>
  <c r="AA54" i="5"/>
  <c r="Z60" i="5"/>
  <c r="AB60" i="5" s="1"/>
  <c r="AA60" i="5"/>
  <c r="Z61" i="5"/>
  <c r="AB61" i="5" s="1"/>
  <c r="AA61" i="5"/>
  <c r="Z62" i="5"/>
  <c r="AB62" i="5" s="1"/>
  <c r="AA62" i="5"/>
  <c r="Z63" i="5"/>
  <c r="AB63" i="5" s="1"/>
  <c r="AA63" i="5"/>
  <c r="Z11" i="5"/>
  <c r="AB11" i="5" s="1"/>
  <c r="AA11" i="5"/>
  <c r="Z14" i="5"/>
  <c r="AB14" i="5" s="1"/>
  <c r="AA14" i="5"/>
  <c r="Z22" i="5"/>
  <c r="AB22" i="5" s="1"/>
  <c r="AA22" i="5"/>
  <c r="Z25" i="5"/>
  <c r="AB25" i="5" s="1"/>
  <c r="AA25" i="5"/>
  <c r="Z26" i="5"/>
  <c r="AB26" i="5" s="1"/>
  <c r="AA26" i="5"/>
  <c r="Z32" i="5"/>
  <c r="AB32" i="5" s="1"/>
  <c r="AA32" i="5"/>
  <c r="Z44" i="5"/>
  <c r="AB44" i="5" s="1"/>
  <c r="AA44" i="5"/>
  <c r="Z43" i="5"/>
  <c r="AB43" i="5" s="1"/>
  <c r="AA43" i="5"/>
  <c r="Z50" i="5"/>
  <c r="AB50" i="5" s="1"/>
  <c r="AA50" i="5"/>
  <c r="Z47" i="5"/>
  <c r="AB47" i="5" s="1"/>
  <c r="AA47" i="5"/>
  <c r="Z53" i="5"/>
  <c r="AB53" i="5" s="1"/>
  <c r="AA53" i="5"/>
  <c r="Z55" i="5"/>
  <c r="AB55" i="5" s="1"/>
  <c r="AA55" i="5"/>
  <c r="Z56" i="5"/>
  <c r="AB56" i="5" s="1"/>
  <c r="AA56" i="5"/>
  <c r="Z52" i="5"/>
  <c r="AB52" i="5" s="1"/>
  <c r="AA52" i="5"/>
  <c r="Z57" i="5"/>
  <c r="AB57" i="5" s="1"/>
  <c r="AA57" i="5"/>
  <c r="Z5" i="5"/>
  <c r="AB5" i="5" s="1"/>
  <c r="AA5" i="5"/>
  <c r="Z6" i="5"/>
  <c r="AB6" i="5" s="1"/>
  <c r="AA6" i="5"/>
  <c r="Z8" i="5"/>
  <c r="AB8" i="5" s="1"/>
  <c r="AA8" i="5"/>
  <c r="Z7" i="5"/>
  <c r="AB7" i="5" s="1"/>
  <c r="AA7" i="5"/>
  <c r="Z10" i="5"/>
  <c r="AB10" i="5" s="1"/>
  <c r="AA10" i="5"/>
  <c r="Z9" i="5"/>
  <c r="AB9" i="5" s="1"/>
  <c r="AA9" i="5"/>
  <c r="Z12" i="5"/>
  <c r="AB12" i="5" s="1"/>
  <c r="AA12" i="5"/>
  <c r="Z16" i="5"/>
  <c r="AB16" i="5" s="1"/>
  <c r="AA16" i="5"/>
  <c r="Z18" i="5"/>
  <c r="AB18" i="5" s="1"/>
  <c r="AA18" i="5"/>
  <c r="Z17" i="5"/>
  <c r="AB17" i="5" s="1"/>
  <c r="AA17" i="5"/>
  <c r="Z15" i="5"/>
  <c r="AB15" i="5" s="1"/>
  <c r="AA15" i="5"/>
  <c r="Z19" i="5"/>
  <c r="AB19" i="5" s="1"/>
  <c r="AA19" i="5"/>
  <c r="Z20" i="5"/>
  <c r="AB20" i="5" s="1"/>
  <c r="AA20" i="5"/>
  <c r="Z27" i="5"/>
  <c r="AB27" i="5" s="1"/>
  <c r="AA27" i="5"/>
  <c r="Z21" i="5"/>
  <c r="AB21" i="5" s="1"/>
  <c r="AA21" i="5"/>
  <c r="Z13" i="5"/>
  <c r="AB13" i="5" s="1"/>
  <c r="AA13" i="5"/>
  <c r="Z28" i="5"/>
  <c r="AB28" i="5" s="1"/>
  <c r="AA28" i="5"/>
  <c r="Z24" i="5"/>
  <c r="AB24" i="5" s="1"/>
  <c r="AA24" i="5"/>
  <c r="Z23" i="5"/>
  <c r="AB23" i="5" s="1"/>
  <c r="AA23" i="5"/>
  <c r="Z34" i="5"/>
  <c r="AB34" i="5" s="1"/>
  <c r="AA34" i="5"/>
  <c r="Z29" i="5"/>
  <c r="AB29" i="5" s="1"/>
  <c r="AA29" i="5"/>
  <c r="Z30" i="5"/>
  <c r="AB30" i="5" s="1"/>
  <c r="AA30" i="5"/>
  <c r="Z41" i="5"/>
  <c r="AB41" i="5" s="1"/>
  <c r="AA41" i="5"/>
  <c r="Z40" i="5"/>
  <c r="AB40" i="5" s="1"/>
  <c r="AA40" i="5"/>
  <c r="Z35" i="5"/>
  <c r="AB35" i="5" s="1"/>
  <c r="AA35" i="5"/>
  <c r="Z37" i="5"/>
  <c r="AB37" i="5" s="1"/>
  <c r="AA37" i="5"/>
  <c r="Z33" i="5"/>
  <c r="AB33" i="5" s="1"/>
  <c r="AA33" i="5"/>
  <c r="Z42" i="5"/>
  <c r="AB42" i="5" s="1"/>
  <c r="AA42" i="5"/>
  <c r="Z38" i="5"/>
  <c r="AB38" i="5" s="1"/>
  <c r="AA38" i="5"/>
  <c r="Z46" i="5"/>
  <c r="AB46" i="5" s="1"/>
  <c r="AA46" i="5"/>
  <c r="Z36" i="5"/>
  <c r="AB36" i="5" s="1"/>
  <c r="AA36" i="5"/>
  <c r="Z39" i="5"/>
  <c r="AB39" i="5" s="1"/>
  <c r="AA39" i="5"/>
  <c r="Z48" i="5"/>
  <c r="AB48" i="5" s="1"/>
  <c r="AA48" i="5"/>
  <c r="Z45" i="5"/>
  <c r="AB45" i="5" s="1"/>
  <c r="AA45" i="5"/>
  <c r="Z49" i="5"/>
  <c r="AB49" i="5" s="1"/>
  <c r="AA49" i="5"/>
  <c r="Z51" i="5"/>
  <c r="AB51" i="5" s="1"/>
  <c r="AA51" i="5"/>
  <c r="Z58" i="5"/>
  <c r="AB58" i="5" s="1"/>
  <c r="AA58" i="5"/>
  <c r="Z59" i="5"/>
  <c r="AB59" i="5" s="1"/>
  <c r="AA59" i="5"/>
  <c r="Z31" i="5"/>
  <c r="AB31" i="5" s="1"/>
  <c r="AA31" i="5"/>
  <c r="AA4" i="5"/>
  <c r="Z4" i="5"/>
  <c r="AB4" i="5" s="1"/>
  <c r="L43" i="5"/>
  <c r="K43" i="5"/>
  <c r="M43" i="5" s="1"/>
  <c r="L44" i="5"/>
  <c r="K44" i="5"/>
  <c r="M44" i="5" s="1"/>
  <c r="L32" i="5"/>
  <c r="K32" i="5"/>
  <c r="M32" i="5" s="1"/>
  <c r="L26" i="5"/>
  <c r="K26" i="5"/>
  <c r="M26" i="5" s="1"/>
  <c r="L25" i="5"/>
  <c r="K25" i="5"/>
  <c r="M25" i="5" s="1"/>
  <c r="L22" i="5"/>
  <c r="K22" i="5"/>
  <c r="M22" i="5" s="1"/>
  <c r="L14" i="5"/>
  <c r="K14" i="5"/>
  <c r="M14" i="5" s="1"/>
  <c r="L11" i="5"/>
  <c r="K11" i="5"/>
  <c r="M11" i="5" s="1"/>
  <c r="L63" i="5"/>
  <c r="K63" i="5"/>
  <c r="M63" i="5" s="1"/>
  <c r="L62" i="5"/>
  <c r="K62" i="5"/>
  <c r="M62" i="5" s="1"/>
  <c r="L61" i="5"/>
  <c r="K61" i="5"/>
  <c r="M61" i="5" s="1"/>
  <c r="L60" i="5"/>
  <c r="K60" i="5"/>
  <c r="M60" i="5" s="1"/>
  <c r="L54" i="5"/>
  <c r="K54" i="5"/>
  <c r="M54" i="5" s="1"/>
  <c r="L31" i="5"/>
  <c r="K31" i="5"/>
  <c r="M31" i="5" s="1"/>
  <c r="L59" i="5"/>
  <c r="K59" i="5"/>
  <c r="M59" i="5" s="1"/>
  <c r="L58" i="5"/>
  <c r="K58" i="5"/>
  <c r="M58" i="5" s="1"/>
  <c r="L51" i="5"/>
  <c r="K51" i="5"/>
  <c r="M51" i="5" s="1"/>
  <c r="L49" i="5"/>
  <c r="K49" i="5"/>
  <c r="M49" i="5" s="1"/>
  <c r="L45" i="5"/>
  <c r="K45" i="5"/>
  <c r="M45" i="5" s="1"/>
  <c r="L48" i="5"/>
  <c r="K48" i="5"/>
  <c r="M48" i="5" s="1"/>
  <c r="L39" i="5"/>
  <c r="K39" i="5"/>
  <c r="M39" i="5" s="1"/>
  <c r="L36" i="5"/>
  <c r="K36" i="5"/>
  <c r="M36" i="5" s="1"/>
  <c r="L46" i="5"/>
  <c r="K46" i="5"/>
  <c r="M46" i="5" s="1"/>
  <c r="L38" i="5"/>
  <c r="K38" i="5"/>
  <c r="M38" i="5" s="1"/>
  <c r="L42" i="5"/>
  <c r="K42" i="5"/>
  <c r="M42" i="5" s="1"/>
  <c r="L33" i="5"/>
  <c r="K33" i="5"/>
  <c r="M33" i="5" s="1"/>
  <c r="L37" i="5"/>
  <c r="K37" i="5"/>
  <c r="M37" i="5" s="1"/>
  <c r="L35" i="5"/>
  <c r="K35" i="5"/>
  <c r="M35" i="5" s="1"/>
  <c r="L40" i="5"/>
  <c r="K40" i="5"/>
  <c r="M40" i="5" s="1"/>
  <c r="L41" i="5"/>
  <c r="K41" i="5"/>
  <c r="M41" i="5" s="1"/>
  <c r="L30" i="5"/>
  <c r="K30" i="5"/>
  <c r="M30" i="5" s="1"/>
  <c r="L29" i="5"/>
  <c r="K29" i="5"/>
  <c r="M29" i="5" s="1"/>
  <c r="L34" i="5"/>
  <c r="K34" i="5"/>
  <c r="M34" i="5" s="1"/>
  <c r="L23" i="5"/>
  <c r="K23" i="5"/>
  <c r="M23" i="5" s="1"/>
  <c r="L24" i="5"/>
  <c r="K24" i="5"/>
  <c r="M24" i="5" s="1"/>
  <c r="L28" i="5"/>
  <c r="K28" i="5"/>
  <c r="M28" i="5" s="1"/>
  <c r="L13" i="5"/>
  <c r="K13" i="5"/>
  <c r="M13" i="5" s="1"/>
  <c r="L21" i="5"/>
  <c r="K21" i="5"/>
  <c r="M21" i="5" s="1"/>
  <c r="L27" i="5"/>
  <c r="K27" i="5"/>
  <c r="M27" i="5" s="1"/>
  <c r="L20" i="5"/>
  <c r="K20" i="5"/>
  <c r="M20" i="5" s="1"/>
  <c r="L19" i="5"/>
  <c r="K19" i="5"/>
  <c r="M19" i="5" s="1"/>
  <c r="L15" i="5"/>
  <c r="K15" i="5"/>
  <c r="M15" i="5" s="1"/>
  <c r="L17" i="5"/>
  <c r="K17" i="5"/>
  <c r="M17" i="5" s="1"/>
  <c r="L18" i="5"/>
  <c r="K18" i="5"/>
  <c r="M18" i="5" s="1"/>
  <c r="L16" i="5"/>
  <c r="K16" i="5"/>
  <c r="M16" i="5" s="1"/>
  <c r="L12" i="5"/>
  <c r="K12" i="5"/>
  <c r="M12" i="5" s="1"/>
  <c r="L9" i="5"/>
  <c r="K9" i="5"/>
  <c r="M9" i="5" s="1"/>
  <c r="L10" i="5"/>
  <c r="K10" i="5"/>
  <c r="M10" i="5" s="1"/>
  <c r="L7" i="5"/>
  <c r="K7" i="5"/>
  <c r="M7" i="5" s="1"/>
  <c r="L8" i="5"/>
  <c r="K8" i="5"/>
  <c r="M8" i="5" s="1"/>
  <c r="L6" i="5"/>
  <c r="K6" i="5"/>
  <c r="M6" i="5" s="1"/>
  <c r="L5" i="5"/>
  <c r="K5" i="5"/>
  <c r="M5" i="5" s="1"/>
  <c r="L4" i="5"/>
  <c r="K4" i="5"/>
  <c r="M4" i="5" s="1"/>
  <c r="I43" i="5"/>
  <c r="H43" i="5"/>
  <c r="J43" i="5" s="1"/>
  <c r="I44" i="5"/>
  <c r="H44" i="5"/>
  <c r="J44" i="5" s="1"/>
  <c r="I32" i="5"/>
  <c r="H32" i="5"/>
  <c r="J32" i="5" s="1"/>
  <c r="I26" i="5"/>
  <c r="H26" i="5"/>
  <c r="J26" i="5" s="1"/>
  <c r="I25" i="5"/>
  <c r="H25" i="5"/>
  <c r="J25" i="5" s="1"/>
  <c r="I22" i="5"/>
  <c r="H22" i="5"/>
  <c r="J22" i="5" s="1"/>
  <c r="I14" i="5"/>
  <c r="H14" i="5"/>
  <c r="J14" i="5" s="1"/>
  <c r="I11" i="5"/>
  <c r="H11" i="5"/>
  <c r="J11" i="5" s="1"/>
  <c r="I63" i="5"/>
  <c r="H63" i="5"/>
  <c r="J63" i="5" s="1"/>
  <c r="I62" i="5"/>
  <c r="H62" i="5"/>
  <c r="J62" i="5" s="1"/>
  <c r="I61" i="5"/>
  <c r="H61" i="5"/>
  <c r="J61" i="5" s="1"/>
  <c r="I60" i="5"/>
  <c r="H60" i="5"/>
  <c r="J60" i="5" s="1"/>
  <c r="I54" i="5"/>
  <c r="H54" i="5"/>
  <c r="J54" i="5" s="1"/>
  <c r="I31" i="5"/>
  <c r="H31" i="5"/>
  <c r="J31" i="5" s="1"/>
  <c r="I59" i="5"/>
  <c r="H59" i="5"/>
  <c r="J59" i="5" s="1"/>
  <c r="I58" i="5"/>
  <c r="H58" i="5"/>
  <c r="J58" i="5" s="1"/>
  <c r="I51" i="5"/>
  <c r="H51" i="5"/>
  <c r="J51" i="5" s="1"/>
  <c r="I49" i="5"/>
  <c r="H49" i="5"/>
  <c r="J49" i="5" s="1"/>
  <c r="I45" i="5"/>
  <c r="H45" i="5"/>
  <c r="J45" i="5" s="1"/>
  <c r="I48" i="5"/>
  <c r="H48" i="5"/>
  <c r="J48" i="5" s="1"/>
  <c r="I39" i="5"/>
  <c r="H39" i="5"/>
  <c r="J39" i="5" s="1"/>
  <c r="I36" i="5"/>
  <c r="H36" i="5"/>
  <c r="J36" i="5" s="1"/>
  <c r="I46" i="5"/>
  <c r="H46" i="5"/>
  <c r="J46" i="5" s="1"/>
  <c r="I38" i="5"/>
  <c r="H38" i="5"/>
  <c r="J38" i="5" s="1"/>
  <c r="I42" i="5"/>
  <c r="H42" i="5"/>
  <c r="J42" i="5" s="1"/>
  <c r="I33" i="5"/>
  <c r="H33" i="5"/>
  <c r="J33" i="5" s="1"/>
  <c r="I37" i="5"/>
  <c r="H37" i="5"/>
  <c r="J37" i="5" s="1"/>
  <c r="I35" i="5"/>
  <c r="H35" i="5"/>
  <c r="J35" i="5" s="1"/>
  <c r="I40" i="5"/>
  <c r="H40" i="5"/>
  <c r="J40" i="5" s="1"/>
  <c r="I41" i="5"/>
  <c r="H41" i="5"/>
  <c r="J41" i="5" s="1"/>
  <c r="I30" i="5"/>
  <c r="H30" i="5"/>
  <c r="J30" i="5" s="1"/>
  <c r="I29" i="5"/>
  <c r="H29" i="5"/>
  <c r="J29" i="5" s="1"/>
  <c r="I34" i="5"/>
  <c r="H34" i="5"/>
  <c r="J34" i="5" s="1"/>
  <c r="I23" i="5"/>
  <c r="H23" i="5"/>
  <c r="J23" i="5" s="1"/>
  <c r="I24" i="5"/>
  <c r="H24" i="5"/>
  <c r="J24" i="5" s="1"/>
  <c r="I28" i="5"/>
  <c r="H28" i="5"/>
  <c r="J28" i="5" s="1"/>
  <c r="I13" i="5"/>
  <c r="H13" i="5"/>
  <c r="J13" i="5" s="1"/>
  <c r="I21" i="5"/>
  <c r="H21" i="5"/>
  <c r="J21" i="5" s="1"/>
  <c r="I27" i="5"/>
  <c r="H27" i="5"/>
  <c r="J27" i="5" s="1"/>
  <c r="I20" i="5"/>
  <c r="H20" i="5"/>
  <c r="J20" i="5" s="1"/>
  <c r="I19" i="5"/>
  <c r="H19" i="5"/>
  <c r="J19" i="5" s="1"/>
  <c r="I15" i="5"/>
  <c r="H15" i="5"/>
  <c r="J15" i="5" s="1"/>
  <c r="I17" i="5"/>
  <c r="H17" i="5"/>
  <c r="J17" i="5" s="1"/>
  <c r="I18" i="5"/>
  <c r="H18" i="5"/>
  <c r="J18" i="5" s="1"/>
  <c r="I16" i="5"/>
  <c r="H16" i="5"/>
  <c r="J16" i="5" s="1"/>
  <c r="I12" i="5"/>
  <c r="H12" i="5"/>
  <c r="J12" i="5" s="1"/>
  <c r="I9" i="5"/>
  <c r="H9" i="5"/>
  <c r="J9" i="5" s="1"/>
  <c r="I10" i="5"/>
  <c r="H10" i="5"/>
  <c r="J10" i="5" s="1"/>
  <c r="I7" i="5"/>
  <c r="H7" i="5"/>
  <c r="J7" i="5" s="1"/>
  <c r="I8" i="5"/>
  <c r="H8" i="5"/>
  <c r="J8" i="5" s="1"/>
  <c r="I6" i="5"/>
  <c r="H6" i="5"/>
  <c r="J6" i="5" s="1"/>
  <c r="I5" i="5"/>
  <c r="H5" i="5"/>
  <c r="J5" i="5" s="1"/>
  <c r="I4" i="5"/>
  <c r="H4" i="5"/>
  <c r="J4" i="5" s="1"/>
  <c r="E40" i="5"/>
  <c r="G40" i="5" s="1"/>
  <c r="F40" i="5"/>
  <c r="E35" i="5"/>
  <c r="G35" i="5" s="1"/>
  <c r="F35" i="5"/>
  <c r="E37" i="5"/>
  <c r="G37" i="5" s="1"/>
  <c r="F37" i="5"/>
  <c r="E33" i="5"/>
  <c r="G33" i="5" s="1"/>
  <c r="F33" i="5"/>
  <c r="E42" i="5"/>
  <c r="G42" i="5" s="1"/>
  <c r="F42" i="5"/>
  <c r="E38" i="5"/>
  <c r="G38" i="5" s="1"/>
  <c r="F38" i="5"/>
  <c r="E46" i="5"/>
  <c r="G46" i="5" s="1"/>
  <c r="F46" i="5"/>
  <c r="E36" i="5"/>
  <c r="F36" i="5"/>
  <c r="E39" i="5"/>
  <c r="G39" i="5" s="1"/>
  <c r="F39" i="5"/>
  <c r="E48" i="5"/>
  <c r="G48" i="5" s="1"/>
  <c r="F48" i="5"/>
  <c r="E45" i="5"/>
  <c r="G45" i="5" s="1"/>
  <c r="F45" i="5"/>
  <c r="E49" i="5"/>
  <c r="G49" i="5" s="1"/>
  <c r="F49" i="5"/>
  <c r="E51" i="5"/>
  <c r="G51" i="5" s="1"/>
  <c r="F51" i="5"/>
  <c r="E58" i="5"/>
  <c r="F58" i="5"/>
  <c r="E59" i="5"/>
  <c r="F59" i="5"/>
  <c r="E31" i="5"/>
  <c r="G31" i="5" s="1"/>
  <c r="F31" i="5"/>
  <c r="E54" i="5"/>
  <c r="F54" i="5"/>
  <c r="E60" i="5"/>
  <c r="F60" i="5"/>
  <c r="E61" i="5"/>
  <c r="F61" i="5"/>
  <c r="E62" i="5"/>
  <c r="F62" i="5"/>
  <c r="E63" i="5"/>
  <c r="F63" i="5"/>
  <c r="E11" i="5"/>
  <c r="G11" i="5" s="1"/>
  <c r="F11" i="5"/>
  <c r="E14" i="5"/>
  <c r="G14" i="5" s="1"/>
  <c r="F14" i="5"/>
  <c r="E22" i="5"/>
  <c r="G22" i="5" s="1"/>
  <c r="F22" i="5"/>
  <c r="E25" i="5"/>
  <c r="G25" i="5" s="1"/>
  <c r="F25" i="5"/>
  <c r="E26" i="5"/>
  <c r="F26" i="5"/>
  <c r="E32" i="5"/>
  <c r="G32" i="5" s="1"/>
  <c r="F32" i="5"/>
  <c r="E44" i="5"/>
  <c r="G44" i="5" s="1"/>
  <c r="F44" i="5"/>
  <c r="E43" i="5"/>
  <c r="G43" i="5" s="1"/>
  <c r="F43" i="5"/>
  <c r="E50" i="5"/>
  <c r="G50" i="5" s="1"/>
  <c r="F50" i="5"/>
  <c r="E47" i="5"/>
  <c r="F47" i="5"/>
  <c r="E53" i="5"/>
  <c r="F53" i="5"/>
  <c r="E55" i="5"/>
  <c r="F55" i="5"/>
  <c r="E56" i="5"/>
  <c r="F56" i="5"/>
  <c r="E52" i="5"/>
  <c r="F52" i="5"/>
  <c r="E57" i="5"/>
  <c r="F57" i="5"/>
  <c r="F41" i="5"/>
  <c r="E41" i="5"/>
  <c r="G41" i="5" s="1"/>
  <c r="F30" i="5"/>
  <c r="E30" i="5"/>
  <c r="G30" i="5" s="1"/>
  <c r="F29" i="5"/>
  <c r="E29" i="5"/>
  <c r="G29" i="5" s="1"/>
  <c r="F34" i="5"/>
  <c r="E34" i="5"/>
  <c r="F23" i="5"/>
  <c r="E23" i="5"/>
  <c r="G23" i="5" s="1"/>
  <c r="F24" i="5"/>
  <c r="E24" i="5"/>
  <c r="G24" i="5" s="1"/>
  <c r="F28" i="5"/>
  <c r="E28" i="5"/>
  <c r="G28" i="5" s="1"/>
  <c r="F13" i="5"/>
  <c r="E13" i="5"/>
  <c r="G13" i="5" s="1"/>
  <c r="F21" i="5"/>
  <c r="E21" i="5"/>
  <c r="G21" i="5" s="1"/>
  <c r="F27" i="5"/>
  <c r="E27" i="5"/>
  <c r="G27" i="5" s="1"/>
  <c r="F20" i="5"/>
  <c r="E20" i="5"/>
  <c r="G20" i="5" s="1"/>
  <c r="F19" i="5"/>
  <c r="E19" i="5"/>
  <c r="G19" i="5" s="1"/>
  <c r="F15" i="5"/>
  <c r="E15" i="5"/>
  <c r="G15" i="5" s="1"/>
  <c r="F17" i="5"/>
  <c r="E17" i="5"/>
  <c r="G17" i="5" s="1"/>
  <c r="F18" i="5"/>
  <c r="E18" i="5"/>
  <c r="G18" i="5" s="1"/>
  <c r="F16" i="5"/>
  <c r="E16" i="5"/>
  <c r="G16" i="5" s="1"/>
  <c r="F12" i="5"/>
  <c r="E12" i="5"/>
  <c r="G12" i="5" s="1"/>
  <c r="F9" i="5"/>
  <c r="E9" i="5"/>
  <c r="G9" i="5" s="1"/>
  <c r="F10" i="5"/>
  <c r="E10" i="5"/>
  <c r="G10" i="5" s="1"/>
  <c r="F7" i="5"/>
  <c r="E7" i="5"/>
  <c r="G7" i="5" s="1"/>
  <c r="F8" i="5"/>
  <c r="E8" i="5"/>
  <c r="G8" i="5" s="1"/>
  <c r="F6" i="5"/>
  <c r="E6" i="5"/>
  <c r="G6" i="5" s="1"/>
  <c r="F5" i="5"/>
  <c r="E5" i="5"/>
  <c r="G5" i="5" s="1"/>
  <c r="F4" i="5"/>
  <c r="E4" i="5"/>
  <c r="G4" i="5" s="1"/>
  <c r="E10" i="26"/>
  <c r="G10" i="26" s="1"/>
  <c r="F10" i="26"/>
  <c r="E9" i="26"/>
  <c r="G9" i="26" s="1"/>
  <c r="F9" i="26"/>
  <c r="E24" i="26"/>
  <c r="G24" i="26" s="1"/>
  <c r="F24" i="26"/>
  <c r="E42" i="26"/>
  <c r="G42" i="26" s="1"/>
  <c r="F42" i="26"/>
  <c r="G5" i="26"/>
  <c r="F5" i="26"/>
  <c r="F4" i="26"/>
  <c r="E4" i="26"/>
  <c r="G4" i="26" s="1"/>
  <c r="M8" i="16" a="1"/>
  <c r="M8" i="16" s="1"/>
  <c r="L8" i="16"/>
  <c r="M7" i="16" a="1"/>
  <c r="M7" i="16" s="1"/>
  <c r="L7" i="16"/>
  <c r="M6" i="16" a="1"/>
  <c r="M6" i="16" s="1"/>
  <c r="F71" i="16" s="1"/>
  <c r="L6" i="16"/>
  <c r="F70" i="16" s="1"/>
  <c r="M5" i="16" a="1"/>
  <c r="M5" i="16" s="1"/>
  <c r="L5" i="16"/>
  <c r="K47" i="26"/>
  <c r="M47" i="26" s="1"/>
  <c r="L47" i="26"/>
  <c r="K31" i="26"/>
  <c r="M31" i="26" s="1"/>
  <c r="L31" i="26"/>
  <c r="K48" i="26"/>
  <c r="M48" i="26" s="1"/>
  <c r="L48" i="26"/>
  <c r="K8" i="26"/>
  <c r="M8" i="26" s="1"/>
  <c r="L8" i="26"/>
  <c r="K28" i="26"/>
  <c r="M28" i="26" s="1"/>
  <c r="L28" i="26"/>
  <c r="K27" i="26"/>
  <c r="M27" i="26" s="1"/>
  <c r="L27" i="26"/>
  <c r="K49" i="26"/>
  <c r="M49" i="26" s="1"/>
  <c r="L49" i="26"/>
  <c r="K39" i="26"/>
  <c r="M39" i="26" s="1"/>
  <c r="L39" i="26"/>
  <c r="K21" i="26"/>
  <c r="M21" i="26" s="1"/>
  <c r="L21" i="26"/>
  <c r="K22" i="26"/>
  <c r="M22" i="26" s="1"/>
  <c r="L22" i="26"/>
  <c r="K26" i="26"/>
  <c r="M26" i="26" s="1"/>
  <c r="L26" i="26"/>
  <c r="K36" i="26"/>
  <c r="M36" i="26" s="1"/>
  <c r="L36" i="26"/>
  <c r="K23" i="26"/>
  <c r="M23" i="26" s="1"/>
  <c r="L23" i="26"/>
  <c r="K18" i="26"/>
  <c r="M18" i="26" s="1"/>
  <c r="L18" i="26"/>
  <c r="K35" i="26"/>
  <c r="M35" i="26" s="1"/>
  <c r="L35" i="26"/>
  <c r="K34" i="26"/>
  <c r="M34" i="26" s="1"/>
  <c r="L34" i="26"/>
  <c r="K10" i="26"/>
  <c r="M10" i="26" s="1"/>
  <c r="L10" i="26"/>
  <c r="K9" i="26"/>
  <c r="M9" i="26" s="1"/>
  <c r="L9" i="26"/>
  <c r="K24" i="26"/>
  <c r="M24" i="26" s="1"/>
  <c r="L24" i="26"/>
  <c r="K42" i="26"/>
  <c r="M42" i="26" s="1"/>
  <c r="L42" i="26"/>
  <c r="K5" i="26"/>
  <c r="M5" i="26" s="1"/>
  <c r="L5" i="26"/>
  <c r="K6" i="26"/>
  <c r="M6" i="26" s="1"/>
  <c r="L6" i="26"/>
  <c r="K19" i="26"/>
  <c r="M19" i="26" s="1"/>
  <c r="L19" i="26"/>
  <c r="K32" i="26"/>
  <c r="M32" i="26" s="1"/>
  <c r="L32" i="26"/>
  <c r="K16" i="26"/>
  <c r="M16" i="26" s="1"/>
  <c r="L16" i="26"/>
  <c r="K43" i="26"/>
  <c r="M43" i="26" s="1"/>
  <c r="L43" i="26"/>
  <c r="K37" i="26"/>
  <c r="M37" i="26" s="1"/>
  <c r="L37" i="26"/>
  <c r="K29" i="26"/>
  <c r="M29" i="26" s="1"/>
  <c r="L29" i="26"/>
  <c r="K11" i="26"/>
  <c r="M11" i="26" s="1"/>
  <c r="L11" i="26"/>
  <c r="K12" i="26"/>
  <c r="M12" i="26" s="1"/>
  <c r="L12" i="26"/>
  <c r="K13" i="26"/>
  <c r="M13" i="26" s="1"/>
  <c r="L13" i="26"/>
  <c r="K17" i="26"/>
  <c r="M17" i="26" s="1"/>
  <c r="L17" i="26"/>
  <c r="K14" i="26"/>
  <c r="M14" i="26" s="1"/>
  <c r="L14" i="26"/>
  <c r="K20" i="26"/>
  <c r="M20" i="26" s="1"/>
  <c r="L20" i="26"/>
  <c r="K25" i="26"/>
  <c r="M25" i="26" s="1"/>
  <c r="L25" i="26"/>
  <c r="K44" i="26"/>
  <c r="M44" i="26" s="1"/>
  <c r="L44" i="26"/>
  <c r="K33" i="26"/>
  <c r="M33" i="26" s="1"/>
  <c r="L33" i="26"/>
  <c r="K30" i="26"/>
  <c r="M30" i="26" s="1"/>
  <c r="L30" i="26"/>
  <c r="K41" i="26"/>
  <c r="M41" i="26" s="1"/>
  <c r="L41" i="26"/>
  <c r="K40" i="26"/>
  <c r="M40" i="26" s="1"/>
  <c r="L40" i="26"/>
  <c r="K15" i="26"/>
  <c r="M15" i="26" s="1"/>
  <c r="L15" i="26"/>
  <c r="K45" i="26"/>
  <c r="M45" i="26" s="1"/>
  <c r="L45" i="26"/>
  <c r="K7" i="26"/>
  <c r="M7" i="26" s="1"/>
  <c r="L7" i="26"/>
  <c r="K38" i="26"/>
  <c r="M38" i="26" s="1"/>
  <c r="L38" i="26"/>
  <c r="K46" i="26"/>
  <c r="M46" i="26" s="1"/>
  <c r="L46" i="26"/>
  <c r="L4" i="26"/>
  <c r="K4" i="26"/>
  <c r="M4" i="26" s="1"/>
  <c r="H10" i="26"/>
  <c r="J10" i="26" s="1"/>
  <c r="I10" i="26"/>
  <c r="H9" i="26"/>
  <c r="J9" i="26" s="1"/>
  <c r="I9" i="26"/>
  <c r="H24" i="26"/>
  <c r="J24" i="26" s="1"/>
  <c r="I24" i="26"/>
  <c r="H42" i="26"/>
  <c r="J42" i="26" s="1"/>
  <c r="I42" i="26"/>
  <c r="H5" i="26"/>
  <c r="J5" i="26" s="1"/>
  <c r="I5" i="26"/>
  <c r="H6" i="26"/>
  <c r="J6" i="26" s="1"/>
  <c r="I6" i="26"/>
  <c r="H19" i="26"/>
  <c r="J19" i="26" s="1"/>
  <c r="I19" i="26"/>
  <c r="H32" i="26"/>
  <c r="J32" i="26" s="1"/>
  <c r="I32" i="26"/>
  <c r="H16" i="26"/>
  <c r="J16" i="26" s="1"/>
  <c r="I16" i="26"/>
  <c r="H43" i="26"/>
  <c r="J43" i="26" s="1"/>
  <c r="I43" i="26"/>
  <c r="H37" i="26"/>
  <c r="J37" i="26" s="1"/>
  <c r="I37" i="26"/>
  <c r="H29" i="26"/>
  <c r="J29" i="26" s="1"/>
  <c r="I29" i="26"/>
  <c r="H11" i="26"/>
  <c r="J11" i="26" s="1"/>
  <c r="I11" i="26"/>
  <c r="H12" i="26"/>
  <c r="J12" i="26" s="1"/>
  <c r="I12" i="26"/>
  <c r="H13" i="26"/>
  <c r="J13" i="26" s="1"/>
  <c r="I13" i="26"/>
  <c r="H17" i="26"/>
  <c r="J17" i="26" s="1"/>
  <c r="I17" i="26"/>
  <c r="H14" i="26"/>
  <c r="J14" i="26" s="1"/>
  <c r="I14" i="26"/>
  <c r="H20" i="26"/>
  <c r="J20" i="26" s="1"/>
  <c r="I20" i="26"/>
  <c r="H25" i="26"/>
  <c r="J25" i="26" s="1"/>
  <c r="I25" i="26"/>
  <c r="H44" i="26"/>
  <c r="J44" i="26" s="1"/>
  <c r="I44" i="26"/>
  <c r="H33" i="26"/>
  <c r="J33" i="26" s="1"/>
  <c r="I33" i="26"/>
  <c r="H30" i="26"/>
  <c r="J30" i="26" s="1"/>
  <c r="I30" i="26"/>
  <c r="H41" i="26"/>
  <c r="J41" i="26" s="1"/>
  <c r="I41" i="26"/>
  <c r="H40" i="26"/>
  <c r="J40" i="26" s="1"/>
  <c r="I40" i="26"/>
  <c r="H15" i="26"/>
  <c r="J15" i="26" s="1"/>
  <c r="I15" i="26"/>
  <c r="H45" i="26"/>
  <c r="J45" i="26" s="1"/>
  <c r="I45" i="26"/>
  <c r="H7" i="26"/>
  <c r="J7" i="26" s="1"/>
  <c r="I7" i="26"/>
  <c r="H38" i="26"/>
  <c r="J38" i="26" s="1"/>
  <c r="I38" i="26"/>
  <c r="H46" i="26"/>
  <c r="J46" i="26" s="1"/>
  <c r="I46" i="26"/>
  <c r="H47" i="26"/>
  <c r="J47" i="26" s="1"/>
  <c r="I47" i="26"/>
  <c r="H31" i="26"/>
  <c r="J31" i="26" s="1"/>
  <c r="I31" i="26"/>
  <c r="H48" i="26"/>
  <c r="J48" i="26" s="1"/>
  <c r="I48" i="26"/>
  <c r="H8" i="26"/>
  <c r="J8" i="26" s="1"/>
  <c r="I8" i="26"/>
  <c r="H28" i="26"/>
  <c r="J28" i="26" s="1"/>
  <c r="I28" i="26"/>
  <c r="H27" i="26"/>
  <c r="J27" i="26" s="1"/>
  <c r="I27" i="26"/>
  <c r="H49" i="26"/>
  <c r="J49" i="26" s="1"/>
  <c r="I49" i="26"/>
  <c r="H39" i="26"/>
  <c r="J39" i="26" s="1"/>
  <c r="I39" i="26"/>
  <c r="H21" i="26"/>
  <c r="J21" i="26" s="1"/>
  <c r="I21" i="26"/>
  <c r="H22" i="26"/>
  <c r="J22" i="26" s="1"/>
  <c r="I22" i="26"/>
  <c r="H26" i="26"/>
  <c r="J26" i="26" s="1"/>
  <c r="I26" i="26"/>
  <c r="H36" i="26"/>
  <c r="J36" i="26" s="1"/>
  <c r="I36" i="26"/>
  <c r="H23" i="26"/>
  <c r="J23" i="26" s="1"/>
  <c r="I23" i="26"/>
  <c r="H18" i="26"/>
  <c r="J18" i="26" s="1"/>
  <c r="I18" i="26"/>
  <c r="H35" i="26"/>
  <c r="J35" i="26" s="1"/>
  <c r="I35" i="26"/>
  <c r="H34" i="26"/>
  <c r="J34" i="26" s="1"/>
  <c r="I34" i="26"/>
  <c r="I4" i="26"/>
  <c r="H4" i="26"/>
  <c r="J4" i="26" s="1"/>
  <c r="M8" i="32" a="1"/>
  <c r="M8" i="32"/>
  <c r="L8" i="32"/>
  <c r="F182" i="32" s="1"/>
  <c r="F183" i="32"/>
  <c r="F5" i="32"/>
  <c r="F6" i="32"/>
  <c r="F7" i="32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51" i="32"/>
  <c r="F52" i="32"/>
  <c r="F53" i="32"/>
  <c r="F54" i="32"/>
  <c r="F55" i="32"/>
  <c r="F56" i="32"/>
  <c r="F67" i="32"/>
  <c r="F68" i="32"/>
  <c r="F69" i="32"/>
  <c r="F70" i="32"/>
  <c r="F71" i="32"/>
  <c r="F72" i="32"/>
  <c r="F73" i="32"/>
  <c r="F74" i="32"/>
  <c r="F75" i="32"/>
  <c r="F76" i="32"/>
  <c r="F77" i="32"/>
  <c r="F78" i="32"/>
  <c r="F79" i="32"/>
  <c r="F80" i="32"/>
  <c r="F81" i="32"/>
  <c r="F82" i="32"/>
  <c r="F83" i="32"/>
  <c r="F84" i="32"/>
  <c r="F85" i="32"/>
  <c r="F86" i="32"/>
  <c r="F87" i="32"/>
  <c r="F88" i="32"/>
  <c r="F89" i="32"/>
  <c r="F90" i="32"/>
  <c r="F91" i="32"/>
  <c r="F92" i="32"/>
  <c r="F93" i="32"/>
  <c r="F94" i="32"/>
  <c r="F95" i="32"/>
  <c r="F96" i="32"/>
  <c r="F97" i="32"/>
  <c r="F98" i="32"/>
  <c r="F99" i="32"/>
  <c r="F100" i="32"/>
  <c r="F101" i="32"/>
  <c r="F102" i="32"/>
  <c r="F103" i="32"/>
  <c r="F104" i="32"/>
  <c r="F105" i="32"/>
  <c r="F106" i="32"/>
  <c r="F107" i="32"/>
  <c r="F108" i="32"/>
  <c r="F109" i="32"/>
  <c r="F110" i="32"/>
  <c r="F111" i="32"/>
  <c r="F112" i="32"/>
  <c r="F113" i="32"/>
  <c r="F114" i="32"/>
  <c r="F115" i="32"/>
  <c r="F116" i="32"/>
  <c r="F117" i="32"/>
  <c r="F118" i="32"/>
  <c r="F119" i="32"/>
  <c r="F129" i="32"/>
  <c r="F130" i="32"/>
  <c r="F131" i="32"/>
  <c r="F132" i="32"/>
  <c r="F133" i="32"/>
  <c r="F134" i="32"/>
  <c r="F135" i="32"/>
  <c r="F136" i="32"/>
  <c r="F137" i="32"/>
  <c r="F138" i="32"/>
  <c r="F139" i="32"/>
  <c r="F140" i="32"/>
  <c r="F141" i="32"/>
  <c r="F142" i="32"/>
  <c r="F143" i="32"/>
  <c r="F144" i="32"/>
  <c r="F145" i="32"/>
  <c r="F146" i="32"/>
  <c r="F147" i="32"/>
  <c r="F148" i="32"/>
  <c r="F149" i="32"/>
  <c r="F150" i="32"/>
  <c r="F151" i="32"/>
  <c r="F152" i="32"/>
  <c r="F153" i="32"/>
  <c r="F154" i="32"/>
  <c r="F155" i="32"/>
  <c r="F156" i="32"/>
  <c r="F157" i="32"/>
  <c r="F158" i="32"/>
  <c r="F159" i="32"/>
  <c r="F160" i="32"/>
  <c r="F161" i="32"/>
  <c r="F162" i="32"/>
  <c r="F163" i="32"/>
  <c r="F164" i="32"/>
  <c r="F165" i="32"/>
  <c r="F166" i="32"/>
  <c r="F167" i="32"/>
  <c r="F168" i="32"/>
  <c r="F169" i="32"/>
  <c r="F170" i="32"/>
  <c r="F171" i="32"/>
  <c r="F172" i="32"/>
  <c r="F173" i="32"/>
  <c r="F174" i="32"/>
  <c r="F181" i="32"/>
  <c r="F186" i="32"/>
  <c r="F189" i="32"/>
  <c r="F194" i="32"/>
  <c r="F197" i="32"/>
  <c r="F202" i="32"/>
  <c r="F205" i="32"/>
  <c r="L7" i="32"/>
  <c r="M7" i="32" a="1"/>
  <c r="M7" i="32" s="1"/>
  <c r="F177" i="32"/>
  <c r="F178" i="32"/>
  <c r="F179" i="32"/>
  <c r="F176" i="32"/>
  <c r="F122" i="32"/>
  <c r="F123" i="32" s="1"/>
  <c r="F124" i="32" s="1"/>
  <c r="F125" i="32" s="1"/>
  <c r="F126" i="32" s="1"/>
  <c r="F127" i="32" s="1"/>
  <c r="F59" i="32"/>
  <c r="F60" i="32" s="1"/>
  <c r="F61" i="32" s="1"/>
  <c r="F62" i="32" s="1"/>
  <c r="F63" i="32" s="1"/>
  <c r="F64" i="32" s="1"/>
  <c r="F65" i="32" s="1"/>
  <c r="F66" i="32" s="1"/>
  <c r="M6" i="32" a="1"/>
  <c r="M6" i="32" s="1"/>
  <c r="L6" i="32"/>
  <c r="M5" i="32" a="1"/>
  <c r="M5" i="32" s="1"/>
  <c r="L5" i="32"/>
  <c r="F259" i="31"/>
  <c r="F260" i="31" s="1"/>
  <c r="F261" i="31" s="1"/>
  <c r="F262" i="31" s="1"/>
  <c r="F263" i="31" s="1"/>
  <c r="F264" i="31" s="1"/>
  <c r="F265" i="31" s="1"/>
  <c r="F266" i="31" s="1"/>
  <c r="F267" i="31" s="1"/>
  <c r="F268" i="31" s="1"/>
  <c r="F269" i="31" s="1"/>
  <c r="F270" i="31" s="1"/>
  <c r="F271" i="31" s="1"/>
  <c r="F272" i="31" s="1"/>
  <c r="F258" i="31"/>
  <c r="F227" i="31"/>
  <c r="F231" i="31"/>
  <c r="F235" i="31"/>
  <c r="F239" i="31"/>
  <c r="F243" i="31"/>
  <c r="F247" i="31"/>
  <c r="F251" i="31"/>
  <c r="F255" i="31"/>
  <c r="F179" i="31"/>
  <c r="F180" i="31" s="1"/>
  <c r="F181" i="31" s="1"/>
  <c r="F182" i="31" s="1"/>
  <c r="F183" i="31" s="1"/>
  <c r="F184" i="31" s="1"/>
  <c r="F185" i="31" s="1"/>
  <c r="F186" i="31" s="1"/>
  <c r="F187" i="31" s="1"/>
  <c r="F188" i="31" s="1"/>
  <c r="F189" i="31" s="1"/>
  <c r="F115" i="31"/>
  <c r="F116" i="31" s="1"/>
  <c r="F117" i="31" s="1"/>
  <c r="F118" i="31" s="1"/>
  <c r="F119" i="31" s="1"/>
  <c r="F120" i="31" s="1"/>
  <c r="F121" i="31" s="1"/>
  <c r="F122" i="31" s="1"/>
  <c r="F123" i="31" s="1"/>
  <c r="F124" i="31" s="1"/>
  <c r="F125" i="31" s="1"/>
  <c r="F126" i="31" s="1"/>
  <c r="F127" i="31" s="1"/>
  <c r="F24" i="31"/>
  <c r="F25" i="31" s="1"/>
  <c r="F26" i="31" s="1"/>
  <c r="F27" i="31" s="1"/>
  <c r="F28" i="31" s="1"/>
  <c r="F29" i="31" s="1"/>
  <c r="F30" i="31" s="1"/>
  <c r="F31" i="31" s="1"/>
  <c r="L6" i="31"/>
  <c r="M6" i="31" a="1"/>
  <c r="M6" i="31" s="1"/>
  <c r="L7" i="31"/>
  <c r="M7" i="31" a="1"/>
  <c r="M7" i="31" s="1"/>
  <c r="L8" i="31"/>
  <c r="M8" i="31" a="1"/>
  <c r="M8" i="31" s="1"/>
  <c r="L9" i="31"/>
  <c r="M9" i="31" a="1"/>
  <c r="M9" i="31" s="1"/>
  <c r="L10" i="31"/>
  <c r="F228" i="31" s="1"/>
  <c r="M10" i="31" a="1"/>
  <c r="M10" i="31" s="1"/>
  <c r="F226" i="31" s="1"/>
  <c r="L11" i="31"/>
  <c r="M11" i="31" a="1"/>
  <c r="M11" i="31" s="1"/>
  <c r="M5" i="30" a="1"/>
  <c r="M5" i="30" s="1"/>
  <c r="L5" i="30"/>
  <c r="F8" i="27"/>
  <c r="F12" i="27"/>
  <c r="F16" i="27"/>
  <c r="F20" i="27"/>
  <c r="F24" i="27"/>
  <c r="F28" i="27"/>
  <c r="F32" i="27"/>
  <c r="F36" i="27"/>
  <c r="F40" i="27"/>
  <c r="F44" i="27"/>
  <c r="M5" i="27" a="1"/>
  <c r="M5" i="27" s="1"/>
  <c r="L5" i="27"/>
  <c r="F45" i="27" s="1"/>
  <c r="M6" i="29" a="1"/>
  <c r="M6" i="29" s="1"/>
  <c r="F190" i="29" s="1"/>
  <c r="M7" i="29" a="1"/>
  <c r="M7" i="29"/>
  <c r="F280" i="29" s="1"/>
  <c r="M8" i="29" a="1"/>
  <c r="M8" i="29" s="1"/>
  <c r="M5" i="29" a="1"/>
  <c r="M5" i="29"/>
  <c r="L6" i="29"/>
  <c r="L7" i="29"/>
  <c r="L8" i="29"/>
  <c r="L5" i="29"/>
  <c r="F362" i="29"/>
  <c r="F363" i="29"/>
  <c r="F364" i="29"/>
  <c r="F365" i="29"/>
  <c r="F366" i="29" s="1"/>
  <c r="F367" i="29" s="1"/>
  <c r="F361" i="29"/>
  <c r="F257" i="29"/>
  <c r="F258" i="29" s="1"/>
  <c r="F259" i="29" s="1"/>
  <c r="F260" i="29" s="1"/>
  <c r="F261" i="29" s="1"/>
  <c r="F262" i="29" s="1"/>
  <c r="F263" i="29" s="1"/>
  <c r="F264" i="29" s="1"/>
  <c r="F265" i="29" s="1"/>
  <c r="F256" i="29"/>
  <c r="F157" i="29"/>
  <c r="F158" i="29"/>
  <c r="F159" i="29"/>
  <c r="F160" i="29"/>
  <c r="F161" i="29" s="1"/>
  <c r="F162" i="29" s="1"/>
  <c r="F163" i="29" s="1"/>
  <c r="F164" i="29" s="1"/>
  <c r="F165" i="29" s="1"/>
  <c r="F166" i="29" s="1"/>
  <c r="F167" i="29" s="1"/>
  <c r="F156" i="29"/>
  <c r="F54" i="29"/>
  <c r="F55" i="29"/>
  <c r="F56" i="29"/>
  <c r="F57" i="29"/>
  <c r="F58" i="29" s="1"/>
  <c r="F59" i="29" s="1"/>
  <c r="F60" i="29" s="1"/>
  <c r="F61" i="29" s="1"/>
  <c r="F62" i="29" s="1"/>
  <c r="F63" i="29" s="1"/>
  <c r="F64" i="29" s="1"/>
  <c r="F65" i="29" s="1"/>
  <c r="F66" i="29" s="1"/>
  <c r="F53" i="29"/>
  <c r="O7" i="29"/>
  <c r="N7" i="29"/>
  <c r="O6" i="29"/>
  <c r="N6" i="29"/>
  <c r="N5" i="29"/>
  <c r="F98" i="29"/>
  <c r="M7" i="19" a="1"/>
  <c r="M7" i="19" s="1"/>
  <c r="M9" i="19" a="1"/>
  <c r="M9" i="19" s="1"/>
  <c r="M6" i="19" a="1"/>
  <c r="M6" i="19" s="1"/>
  <c r="L9" i="19"/>
  <c r="M5" i="19" a="1"/>
  <c r="M5" i="19" s="1"/>
  <c r="O6" i="19"/>
  <c r="O7" i="19"/>
  <c r="L6" i="19"/>
  <c r="L7" i="19"/>
  <c r="L8" i="19"/>
  <c r="L5" i="19"/>
  <c r="N5" i="19"/>
  <c r="N6" i="19"/>
  <c r="N7" i="19"/>
  <c r="F47" i="27"/>
  <c r="AG228" i="34" l="1"/>
  <c r="AE234" i="34" a="1"/>
  <c r="AE234" i="34" s="1"/>
  <c r="AD234" i="34" a="1"/>
  <c r="AD234" i="34" s="1"/>
  <c r="AE231" i="34" a="1"/>
  <c r="AE231" i="34" s="1"/>
  <c r="AD231" i="34" a="1"/>
  <c r="AD231" i="34" s="1"/>
  <c r="AD233" i="34" a="1"/>
  <c r="AD233" i="34" s="1"/>
  <c r="AE233" i="34" a="1"/>
  <c r="AE233" i="34" s="1"/>
  <c r="AE230" i="34" a="1"/>
  <c r="AE230" i="34" s="1"/>
  <c r="AD230" i="34" a="1"/>
  <c r="AD230" i="34" s="1"/>
  <c r="AD232" i="34" a="1"/>
  <c r="AD232" i="34" s="1"/>
  <c r="AE232" i="34" a="1"/>
  <c r="AE232" i="34" s="1"/>
  <c r="AF229" i="34"/>
  <c r="AG229" i="34"/>
  <c r="F232" i="19"/>
  <c r="AF141" i="34"/>
  <c r="AG141" i="34"/>
  <c r="AF31" i="34"/>
  <c r="AG31" i="34"/>
  <c r="AF187" i="34"/>
  <c r="AG187" i="34"/>
  <c r="AF225" i="34"/>
  <c r="AG225" i="34"/>
  <c r="AF127" i="34"/>
  <c r="AG127" i="34"/>
  <c r="AF144" i="34"/>
  <c r="AG144" i="34"/>
  <c r="AF136" i="34"/>
  <c r="AG136" i="34"/>
  <c r="AF196" i="34"/>
  <c r="AG196" i="34"/>
  <c r="F88" i="19"/>
  <c r="AF143" i="34"/>
  <c r="AG143" i="34"/>
  <c r="AF161" i="34"/>
  <c r="AG161" i="34"/>
  <c r="AF135" i="34"/>
  <c r="AG135" i="34"/>
  <c r="AF151" i="34"/>
  <c r="AG151" i="34"/>
  <c r="G59" i="5"/>
  <c r="AJ59" i="5" s="1" a="1"/>
  <c r="AJ59" i="5" s="1"/>
  <c r="G47" i="5"/>
  <c r="AJ47" i="5" s="1" a="1"/>
  <c r="AJ47" i="5" s="1"/>
  <c r="AD127" i="34" a="1"/>
  <c r="AD127" i="34" s="1"/>
  <c r="AD182" i="34" a="1"/>
  <c r="AD182" i="34" s="1"/>
  <c r="AD211" i="34" a="1"/>
  <c r="AD211" i="34" s="1"/>
  <c r="AD183" i="34" a="1"/>
  <c r="AD183" i="34" s="1"/>
  <c r="AD215" i="34" a="1"/>
  <c r="AD215" i="34" s="1"/>
  <c r="AE166" i="34" a="1"/>
  <c r="AE166" i="34" s="1"/>
  <c r="AD171" i="34" a="1"/>
  <c r="AD171" i="34" s="1"/>
  <c r="AD200" i="34" a="1"/>
  <c r="AD200" i="34" s="1"/>
  <c r="AE204" i="34" a="1"/>
  <c r="AE204" i="34" s="1"/>
  <c r="AD218" i="34" a="1"/>
  <c r="AD218" i="34" s="1"/>
  <c r="AD184" i="34" a="1"/>
  <c r="AD184" i="34" s="1"/>
  <c r="AE193" i="34" a="1"/>
  <c r="AE193" i="34" s="1"/>
  <c r="AE156" i="34" a="1"/>
  <c r="AE156" i="34" s="1"/>
  <c r="AF183" i="34"/>
  <c r="AF205" i="34"/>
  <c r="AE160" i="34" a="1"/>
  <c r="AE160" i="34" s="1"/>
  <c r="AF209" i="34"/>
  <c r="AE164" i="34" a="1"/>
  <c r="AE164" i="34" s="1"/>
  <c r="AF180" i="34"/>
  <c r="AF223" i="34"/>
  <c r="AF194" i="34"/>
  <c r="AF190" i="34"/>
  <c r="AE220" i="34" a="1"/>
  <c r="AE220" i="34" s="1"/>
  <c r="AE150" i="34" a="1"/>
  <c r="AE150" i="34" s="1"/>
  <c r="AD160" i="34" a="1"/>
  <c r="AD160" i="34" s="1"/>
  <c r="AD201" i="34" a="1"/>
  <c r="AD201" i="34" s="1"/>
  <c r="AE163" i="34" a="1"/>
  <c r="AE163" i="34" s="1"/>
  <c r="AD186" i="34" a="1"/>
  <c r="AD186" i="34" s="1"/>
  <c r="AE217" i="34" a="1"/>
  <c r="AE217" i="34" s="1"/>
  <c r="AE165" i="34" a="1"/>
  <c r="AE165" i="34" s="1"/>
  <c r="AE181" i="34" a="1"/>
  <c r="AE181" i="34" s="1"/>
  <c r="AD195" i="34" a="1"/>
  <c r="AD195" i="34" s="1"/>
  <c r="AE158" i="34" a="1"/>
  <c r="AE158" i="34" s="1"/>
  <c r="AF148" i="34"/>
  <c r="AF149" i="34"/>
  <c r="AF184" i="34"/>
  <c r="AE212" i="34" a="1"/>
  <c r="AE212" i="34" s="1"/>
  <c r="AE198" i="34" a="1"/>
  <c r="AE198" i="34" s="1"/>
  <c r="AD212" i="34" a="1"/>
  <c r="AD212" i="34" s="1"/>
  <c r="AD157" i="34" a="1"/>
  <c r="AD157" i="34" s="1"/>
  <c r="AD173" i="34" a="1"/>
  <c r="AD173" i="34" s="1"/>
  <c r="AD202" i="34" a="1"/>
  <c r="AD202" i="34" s="1"/>
  <c r="AE162" i="34" a="1"/>
  <c r="AE162" i="34" s="1"/>
  <c r="AE178" i="34" a="1"/>
  <c r="AE178" i="34" s="1"/>
  <c r="AF159" i="34"/>
  <c r="AF192" i="34"/>
  <c r="AF216" i="34"/>
  <c r="AF171" i="34"/>
  <c r="AE189" i="34" a="1"/>
  <c r="AE189" i="34" s="1"/>
  <c r="AE167" i="34" a="1"/>
  <c r="AE167" i="34" s="1"/>
  <c r="AF211" i="34"/>
  <c r="AE191" i="34" a="1"/>
  <c r="AE191" i="34" s="1"/>
  <c r="AE153" i="34" a="1"/>
  <c r="AE153" i="34" s="1"/>
  <c r="AD216" i="34" a="1"/>
  <c r="AD216" i="34" s="1"/>
  <c r="AE175" i="34" a="1"/>
  <c r="AE175" i="34" s="1"/>
  <c r="AE152" i="34" a="1"/>
  <c r="AE152" i="34" s="1"/>
  <c r="AE173" i="34" a="1"/>
  <c r="AE173" i="34" s="1"/>
  <c r="AE155" i="34" a="1"/>
  <c r="AE155" i="34" s="1"/>
  <c r="AD155" i="34" a="1"/>
  <c r="AD155" i="34" s="1"/>
  <c r="AE208" i="34" a="1"/>
  <c r="AE208" i="34" s="1"/>
  <c r="AE170" i="34" a="1"/>
  <c r="AE170" i="34" s="1"/>
  <c r="AD209" i="34" a="1"/>
  <c r="AD209" i="34" s="1"/>
  <c r="AE169" i="34" a="1"/>
  <c r="AE169" i="34" s="1"/>
  <c r="AD180" i="34" a="1"/>
  <c r="AD180" i="34" s="1"/>
  <c r="AD198" i="34" a="1"/>
  <c r="AD198" i="34" s="1"/>
  <c r="AD159" i="34" a="1"/>
  <c r="AD159" i="34" s="1"/>
  <c r="AD163" i="34" a="1"/>
  <c r="AD163" i="34" s="1"/>
  <c r="AE199" i="34" a="1"/>
  <c r="AE199" i="34" s="1"/>
  <c r="AE157" i="34" a="1"/>
  <c r="AE157" i="34" s="1"/>
  <c r="AD194" i="34" a="1"/>
  <c r="AD194" i="34" s="1"/>
  <c r="AD207" i="34" a="1"/>
  <c r="AD207" i="34" s="1"/>
  <c r="AD217" i="34" a="1"/>
  <c r="AD217" i="34" s="1"/>
  <c r="AD165" i="34" a="1"/>
  <c r="AD165" i="34" s="1"/>
  <c r="AE222" i="34" a="1"/>
  <c r="AE222" i="34" s="1"/>
  <c r="AE35" i="34" a="1"/>
  <c r="AE35" i="34" s="1"/>
  <c r="AF213" i="34"/>
  <c r="AE177" i="34" a="1"/>
  <c r="AE177" i="34" s="1"/>
  <c r="AE202" i="34" a="1"/>
  <c r="AE202" i="34" s="1"/>
  <c r="AF215" i="34"/>
  <c r="AF195" i="34"/>
  <c r="AF201" i="34"/>
  <c r="AF186" i="34"/>
  <c r="AE206" i="34" a="1"/>
  <c r="AE206" i="34" s="1"/>
  <c r="AF219" i="34"/>
  <c r="AF203" i="34"/>
  <c r="AE214" i="34" a="1"/>
  <c r="AE214" i="34" s="1"/>
  <c r="AF182" i="34"/>
  <c r="AF200" i="34"/>
  <c r="AD169" i="34" a="1"/>
  <c r="AD169" i="34" s="1"/>
  <c r="AD148" i="34" a="1"/>
  <c r="AD148" i="34" s="1"/>
  <c r="AE185" i="34" a="1"/>
  <c r="AE185" i="34" s="1"/>
  <c r="AE146" i="34" a="1"/>
  <c r="AE146" i="34" s="1"/>
  <c r="AE168" i="34" a="1"/>
  <c r="AE168" i="34" s="1"/>
  <c r="AE147" i="34" a="1"/>
  <c r="AE147" i="34" s="1"/>
  <c r="AE207" i="34" a="1"/>
  <c r="AE207" i="34" s="1"/>
  <c r="AD152" i="34" a="1"/>
  <c r="AD152" i="34" s="1"/>
  <c r="AE172" i="34" a="1"/>
  <c r="AE172" i="34" s="1"/>
  <c r="AE221" i="34" a="1"/>
  <c r="AE221" i="34" s="1"/>
  <c r="AD174" i="34" a="1"/>
  <c r="AD174" i="34" s="1"/>
  <c r="AD149" i="34" a="1"/>
  <c r="AD149" i="34" s="1"/>
  <c r="AD214" i="34" a="1"/>
  <c r="AD214" i="34" s="1"/>
  <c r="AD167" i="34" a="1"/>
  <c r="AD167" i="34" s="1"/>
  <c r="AD175" i="34" a="1"/>
  <c r="AD175" i="34" s="1"/>
  <c r="AD190" i="34" a="1"/>
  <c r="AD190" i="34" s="1"/>
  <c r="AD204" i="34" a="1"/>
  <c r="AD204" i="34" s="1"/>
  <c r="AE210" i="34" a="1"/>
  <c r="AE210" i="34" s="1"/>
  <c r="AD219" i="34" a="1"/>
  <c r="AD219" i="34" s="1"/>
  <c r="AE176" i="34" a="1"/>
  <c r="AE176" i="34" s="1"/>
  <c r="AE197" i="34" a="1"/>
  <c r="AE197" i="34" s="1"/>
  <c r="AD203" i="34" a="1"/>
  <c r="AD203" i="34" s="1"/>
  <c r="AD222" i="34" a="1"/>
  <c r="AD222" i="34" s="1"/>
  <c r="AE218" i="34" a="1"/>
  <c r="AE218" i="34" s="1"/>
  <c r="AE179" i="34" a="1"/>
  <c r="AE179" i="34" s="1"/>
  <c r="AD156" i="34" a="1"/>
  <c r="AD156" i="34" s="1"/>
  <c r="AD213" i="34" a="1"/>
  <c r="AD213" i="34" s="1"/>
  <c r="AD162" i="34" a="1"/>
  <c r="AD162" i="34" s="1"/>
  <c r="AD178" i="34" a="1"/>
  <c r="AD178" i="34" s="1"/>
  <c r="AD192" i="34" a="1"/>
  <c r="AD192" i="34" s="1"/>
  <c r="AD205" i="34" a="1"/>
  <c r="AD205" i="34" s="1"/>
  <c r="AD223" i="34" a="1"/>
  <c r="AD223" i="34" s="1"/>
  <c r="AE174" i="34" a="1"/>
  <c r="AE174" i="34" s="1"/>
  <c r="AE224" i="34" a="1"/>
  <c r="AE224" i="34" s="1"/>
  <c r="AD31" i="34" a="1"/>
  <c r="AD31" i="34" s="1"/>
  <c r="AD225" i="34" a="1"/>
  <c r="AD225" i="34" s="1"/>
  <c r="AD161" i="34" a="1"/>
  <c r="AD161" i="34" s="1"/>
  <c r="AD138" i="34" a="1"/>
  <c r="AD138" i="34" s="1"/>
  <c r="AD135" i="34" a="1"/>
  <c r="AD135" i="34" s="1"/>
  <c r="AD143" i="34" a="1"/>
  <c r="AD143" i="34" s="1"/>
  <c r="AD140" i="34" a="1"/>
  <c r="AD140" i="34" s="1"/>
  <c r="AD141" i="34" a="1"/>
  <c r="AD141" i="34" s="1"/>
  <c r="AD136" i="34" a="1"/>
  <c r="AD136" i="34" s="1"/>
  <c r="AF140" i="34"/>
  <c r="AF138" i="34"/>
  <c r="AE137" i="34" a="1"/>
  <c r="AE137" i="34" s="1"/>
  <c r="AE226" i="34" a="1"/>
  <c r="AE226" i="34" s="1"/>
  <c r="AE139" i="34" a="1"/>
  <c r="AE139" i="34" s="1"/>
  <c r="AE145" i="34" a="1"/>
  <c r="AE145" i="34" s="1"/>
  <c r="AE142" i="34" a="1"/>
  <c r="AE142" i="34" s="1"/>
  <c r="F182" i="33"/>
  <c r="F221" i="33" s="1"/>
  <c r="F205" i="33" s="1"/>
  <c r="F167" i="33" s="1"/>
  <c r="F142" i="33" s="1"/>
  <c r="F206" i="33" s="1"/>
  <c r="F139" i="33" s="1"/>
  <c r="F145" i="33" s="1"/>
  <c r="F140" i="33" s="1"/>
  <c r="F161" i="33" s="1"/>
  <c r="F162" i="33" s="1"/>
  <c r="F222" i="33" s="1"/>
  <c r="F168" i="33" s="1"/>
  <c r="G49" i="26"/>
  <c r="AG49" i="26" s="1" a="1"/>
  <c r="AG49" i="26" s="1"/>
  <c r="G48" i="26"/>
  <c r="AG48" i="26" s="1" a="1"/>
  <c r="AG48" i="26" s="1"/>
  <c r="G47" i="26"/>
  <c r="AH47" i="26" s="1" a="1"/>
  <c r="AH47" i="26" s="1"/>
  <c r="AJ47" i="26" s="1"/>
  <c r="G46" i="26"/>
  <c r="AH46" i="26" s="1" a="1"/>
  <c r="AH46" i="26" s="1"/>
  <c r="AJ46" i="26" s="1"/>
  <c r="G45" i="26"/>
  <c r="AG45" i="26" s="1" a="1"/>
  <c r="AG45" i="26" s="1"/>
  <c r="G44" i="26"/>
  <c r="AH44" i="26" s="1" a="1"/>
  <c r="AH44" i="26" s="1"/>
  <c r="AJ44" i="26" s="1"/>
  <c r="G12" i="26"/>
  <c r="AH12" i="26" s="1" a="1"/>
  <c r="AH12" i="26" s="1"/>
  <c r="G56" i="5"/>
  <c r="AK56" i="5" s="1" a="1"/>
  <c r="AK56" i="5" s="1"/>
  <c r="G61" i="5"/>
  <c r="AJ61" i="5" s="1" a="1"/>
  <c r="AJ61" i="5" s="1"/>
  <c r="G54" i="5"/>
  <c r="AJ54" i="5" s="1" a="1"/>
  <c r="AJ54" i="5" s="1"/>
  <c r="G34" i="5"/>
  <c r="AK47" i="5" a="1"/>
  <c r="AK47" i="5" s="1"/>
  <c r="G58" i="5"/>
  <c r="AK58" i="5" s="1" a="1"/>
  <c r="AK58" i="5" s="1"/>
  <c r="G57" i="5"/>
  <c r="AK57" i="5" s="1" a="1"/>
  <c r="AK57" i="5" s="1"/>
  <c r="G53" i="5"/>
  <c r="AJ53" i="5" s="1" a="1"/>
  <c r="AJ53" i="5" s="1"/>
  <c r="G63" i="5"/>
  <c r="AK63" i="5" s="1" a="1"/>
  <c r="AK63" i="5" s="1"/>
  <c r="G26" i="5"/>
  <c r="AK26" i="5" s="1" a="1"/>
  <c r="AK26" i="5" s="1"/>
  <c r="G52" i="5"/>
  <c r="AK52" i="5" s="1" a="1"/>
  <c r="AK52" i="5" s="1"/>
  <c r="G55" i="5"/>
  <c r="AK55" i="5" s="1" a="1"/>
  <c r="AK55" i="5" s="1"/>
  <c r="G62" i="5"/>
  <c r="AJ62" i="5" s="1" a="1"/>
  <c r="AJ62" i="5" s="1"/>
  <c r="G60" i="5"/>
  <c r="AK60" i="5" s="1" a="1"/>
  <c r="AK60" i="5" s="1"/>
  <c r="G36" i="5"/>
  <c r="AJ36" i="5" s="1" a="1"/>
  <c r="AJ36" i="5" s="1"/>
  <c r="F8" i="6"/>
  <c r="F12" i="6"/>
  <c r="F16" i="6"/>
  <c r="F20" i="6"/>
  <c r="F24" i="6"/>
  <c r="F28" i="6"/>
  <c r="F32" i="6"/>
  <c r="F36" i="6"/>
  <c r="F40" i="6"/>
  <c r="F9" i="6"/>
  <c r="F13" i="6"/>
  <c r="F17" i="6"/>
  <c r="F21" i="6"/>
  <c r="F25" i="6"/>
  <c r="F29" i="6"/>
  <c r="F33" i="6"/>
  <c r="F37" i="6"/>
  <c r="F41" i="6"/>
  <c r="F6" i="6"/>
  <c r="F10" i="6"/>
  <c r="F14" i="6"/>
  <c r="F18" i="6"/>
  <c r="F22" i="6"/>
  <c r="F26" i="6"/>
  <c r="F30" i="6"/>
  <c r="F34" i="6"/>
  <c r="F38" i="6"/>
  <c r="F42" i="6"/>
  <c r="F8" i="4"/>
  <c r="F12" i="4"/>
  <c r="F16" i="4"/>
  <c r="F9" i="4"/>
  <c r="F13" i="4"/>
  <c r="F17" i="4"/>
  <c r="F6" i="4"/>
  <c r="F10" i="4"/>
  <c r="F14" i="4"/>
  <c r="F69" i="16"/>
  <c r="F93" i="16"/>
  <c r="F89" i="16"/>
  <c r="F85" i="16"/>
  <c r="F81" i="16"/>
  <c r="F77" i="16"/>
  <c r="F73" i="16"/>
  <c r="F66" i="16"/>
  <c r="F92" i="16"/>
  <c r="F88" i="16"/>
  <c r="F84" i="16"/>
  <c r="F80" i="16"/>
  <c r="F76" i="16"/>
  <c r="F72" i="16"/>
  <c r="F67" i="16"/>
  <c r="F95" i="16"/>
  <c r="F91" i="16"/>
  <c r="F87" i="16"/>
  <c r="F83" i="16"/>
  <c r="F79" i="16"/>
  <c r="F75" i="16"/>
  <c r="F68" i="16"/>
  <c r="F94" i="16"/>
  <c r="F90" i="16"/>
  <c r="F86" i="16"/>
  <c r="F82" i="16"/>
  <c r="F78" i="16"/>
  <c r="F74" i="16"/>
  <c r="F37" i="16"/>
  <c r="F17" i="16"/>
  <c r="F49" i="16"/>
  <c r="F33" i="16"/>
  <c r="F5" i="16"/>
  <c r="F21" i="16"/>
  <c r="F45" i="16"/>
  <c r="F29" i="16"/>
  <c r="F9" i="16"/>
  <c r="F57" i="16"/>
  <c r="F41" i="16"/>
  <c r="F25" i="16"/>
  <c r="F13" i="16"/>
  <c r="F53" i="16"/>
  <c r="F22" i="16"/>
  <c r="F6" i="16"/>
  <c r="F10" i="16"/>
  <c r="F14" i="16"/>
  <c r="F18" i="16"/>
  <c r="F60" i="16"/>
  <c r="F56" i="16"/>
  <c r="F52" i="16"/>
  <c r="F48" i="16"/>
  <c r="F44" i="16"/>
  <c r="F40" i="16"/>
  <c r="F36" i="16"/>
  <c r="F32" i="16"/>
  <c r="F28" i="16"/>
  <c r="F24" i="16"/>
  <c r="F7" i="16"/>
  <c r="F11" i="16"/>
  <c r="F15" i="16"/>
  <c r="F19" i="16"/>
  <c r="F59" i="16"/>
  <c r="F55" i="16"/>
  <c r="F51" i="16"/>
  <c r="F47" i="16"/>
  <c r="F43" i="16"/>
  <c r="F39" i="16"/>
  <c r="F35" i="16"/>
  <c r="F31" i="16"/>
  <c r="F27" i="16"/>
  <c r="F23" i="16"/>
  <c r="F4" i="16"/>
  <c r="F8" i="16"/>
  <c r="F12" i="16"/>
  <c r="F16" i="16"/>
  <c r="F20" i="16"/>
  <c r="F58" i="16"/>
  <c r="F54" i="16"/>
  <c r="F50" i="16"/>
  <c r="F46" i="16"/>
  <c r="F42" i="16"/>
  <c r="F38" i="16"/>
  <c r="F34" i="16"/>
  <c r="F30" i="16"/>
  <c r="F26" i="16"/>
  <c r="F201" i="32"/>
  <c r="F193" i="32"/>
  <c r="F185" i="32"/>
  <c r="F206" i="32"/>
  <c r="F198" i="32"/>
  <c r="F190" i="32"/>
  <c r="F204" i="32"/>
  <c r="F200" i="32"/>
  <c r="F196" i="32"/>
  <c r="F192" i="32"/>
  <c r="F188" i="32"/>
  <c r="F184" i="32"/>
  <c r="F180" i="32"/>
  <c r="F203" i="32"/>
  <c r="F199" i="32"/>
  <c r="F195" i="32"/>
  <c r="F191" i="32"/>
  <c r="F187" i="32"/>
  <c r="F120" i="32"/>
  <c r="F57" i="32"/>
  <c r="F14" i="19"/>
  <c r="Y18" i="34" s="1"/>
  <c r="AD18" i="34" s="1" a="1"/>
  <c r="AD18" i="34" s="1"/>
  <c r="F375" i="19"/>
  <c r="F271" i="19"/>
  <c r="F254" i="31"/>
  <c r="F250" i="31"/>
  <c r="F246" i="31"/>
  <c r="F242" i="31"/>
  <c r="F238" i="31"/>
  <c r="F234" i="31"/>
  <c r="F230" i="31"/>
  <c r="F225" i="31"/>
  <c r="F253" i="31"/>
  <c r="F249" i="31"/>
  <c r="F245" i="31"/>
  <c r="F241" i="31"/>
  <c r="F237" i="31"/>
  <c r="F233" i="31"/>
  <c r="F229" i="31"/>
  <c r="F256" i="31"/>
  <c r="F252" i="31"/>
  <c r="F248" i="31"/>
  <c r="F244" i="31"/>
  <c r="F240" i="31"/>
  <c r="F236" i="31"/>
  <c r="F232" i="31"/>
  <c r="F191" i="31"/>
  <c r="F219" i="31"/>
  <c r="F210" i="31"/>
  <c r="F194" i="31"/>
  <c r="F192" i="31"/>
  <c r="F218" i="31"/>
  <c r="F206" i="31"/>
  <c r="F215" i="31"/>
  <c r="F202" i="31"/>
  <c r="F190" i="31"/>
  <c r="F214" i="31"/>
  <c r="F198" i="31"/>
  <c r="F221" i="31"/>
  <c r="F217" i="31"/>
  <c r="F213" i="31"/>
  <c r="F209" i="31"/>
  <c r="F205" i="31"/>
  <c r="F201" i="31"/>
  <c r="F197" i="31"/>
  <c r="F193" i="31"/>
  <c r="F220" i="31"/>
  <c r="F216" i="31"/>
  <c r="F212" i="31"/>
  <c r="F208" i="31"/>
  <c r="F204" i="31"/>
  <c r="F200" i="31"/>
  <c r="F196" i="31"/>
  <c r="F211" i="31"/>
  <c r="F207" i="31"/>
  <c r="F203" i="31"/>
  <c r="F199" i="31"/>
  <c r="F195" i="31"/>
  <c r="F76" i="31"/>
  <c r="F51" i="31"/>
  <c r="F132" i="31"/>
  <c r="F136" i="31"/>
  <c r="F140" i="31"/>
  <c r="F144" i="31"/>
  <c r="F148" i="31"/>
  <c r="F152" i="31"/>
  <c r="F156" i="31"/>
  <c r="F160" i="31"/>
  <c r="F164" i="31"/>
  <c r="F168" i="31"/>
  <c r="F172" i="31"/>
  <c r="F176" i="31"/>
  <c r="F107" i="31"/>
  <c r="F99" i="31"/>
  <c r="F84" i="31"/>
  <c r="F68" i="31"/>
  <c r="F38" i="31"/>
  <c r="F43" i="31"/>
  <c r="F169" i="31"/>
  <c r="F153" i="31"/>
  <c r="F137" i="31"/>
  <c r="F130" i="31"/>
  <c r="F112" i="31"/>
  <c r="F104" i="31"/>
  <c r="F96" i="31"/>
  <c r="F80" i="31"/>
  <c r="F64" i="31"/>
  <c r="F55" i="31"/>
  <c r="F39" i="31"/>
  <c r="F165" i="31"/>
  <c r="F149" i="31"/>
  <c r="F133" i="31"/>
  <c r="F111" i="31"/>
  <c r="F103" i="31"/>
  <c r="F92" i="31"/>
  <c r="F177" i="31"/>
  <c r="F161" i="31"/>
  <c r="F145" i="31"/>
  <c r="F129" i="31"/>
  <c r="F65" i="31"/>
  <c r="F69" i="31"/>
  <c r="F73" i="31"/>
  <c r="F77" i="31"/>
  <c r="F81" i="31"/>
  <c r="F85" i="31"/>
  <c r="F89" i="31"/>
  <c r="F93" i="31"/>
  <c r="F97" i="31"/>
  <c r="F101" i="31"/>
  <c r="F105" i="31"/>
  <c r="F109" i="31"/>
  <c r="F113" i="31"/>
  <c r="F66" i="31"/>
  <c r="F70" i="31"/>
  <c r="F74" i="31"/>
  <c r="F78" i="31"/>
  <c r="F82" i="31"/>
  <c r="F86" i="31"/>
  <c r="F90" i="31"/>
  <c r="F94" i="31"/>
  <c r="F98" i="31"/>
  <c r="F102" i="31"/>
  <c r="F106" i="31"/>
  <c r="F110" i="31"/>
  <c r="F63" i="31"/>
  <c r="F67" i="31"/>
  <c r="F71" i="31"/>
  <c r="F75" i="31"/>
  <c r="F79" i="31"/>
  <c r="F83" i="31"/>
  <c r="F87" i="31"/>
  <c r="F91" i="31"/>
  <c r="F95" i="31"/>
  <c r="F40" i="31"/>
  <c r="F44" i="31"/>
  <c r="F48" i="31"/>
  <c r="F52" i="31"/>
  <c r="F56" i="31"/>
  <c r="F37" i="31"/>
  <c r="F33" i="31"/>
  <c r="F41" i="31"/>
  <c r="F45" i="31"/>
  <c r="F49" i="31"/>
  <c r="F53" i="31"/>
  <c r="F57" i="31"/>
  <c r="F36" i="31"/>
  <c r="F32" i="31"/>
  <c r="F42" i="31"/>
  <c r="F46" i="31"/>
  <c r="F50" i="31"/>
  <c r="F54" i="31"/>
  <c r="F58" i="31"/>
  <c r="F35" i="31"/>
  <c r="F108" i="31"/>
  <c r="F100" i="31"/>
  <c r="F88" i="31"/>
  <c r="F72" i="31"/>
  <c r="F34" i="31"/>
  <c r="F47" i="31"/>
  <c r="F173" i="31"/>
  <c r="F157" i="31"/>
  <c r="F141" i="31"/>
  <c r="F175" i="31"/>
  <c r="F171" i="31"/>
  <c r="F167" i="31"/>
  <c r="F163" i="31"/>
  <c r="F159" i="31"/>
  <c r="F155" i="31"/>
  <c r="F151" i="31"/>
  <c r="F147" i="31"/>
  <c r="F143" i="31"/>
  <c r="F139" i="31"/>
  <c r="F135" i="31"/>
  <c r="F131" i="31"/>
  <c r="F128" i="31"/>
  <c r="F174" i="31"/>
  <c r="F170" i="31"/>
  <c r="F166" i="31"/>
  <c r="F162" i="31"/>
  <c r="F158" i="31"/>
  <c r="F154" i="31"/>
  <c r="F150" i="31"/>
  <c r="F146" i="31"/>
  <c r="F142" i="31"/>
  <c r="F138" i="31"/>
  <c r="F134" i="31"/>
  <c r="F45" i="30"/>
  <c r="F62" i="30"/>
  <c r="F58" i="30"/>
  <c r="F54" i="30"/>
  <c r="F50" i="30"/>
  <c r="F46" i="30"/>
  <c r="F61" i="30"/>
  <c r="F57" i="30"/>
  <c r="F53" i="30"/>
  <c r="F49" i="30"/>
  <c r="F64" i="30"/>
  <c r="F60" i="30"/>
  <c r="F56" i="30"/>
  <c r="F52" i="30"/>
  <c r="F48" i="30"/>
  <c r="F63" i="30"/>
  <c r="F59" i="30"/>
  <c r="F55" i="30"/>
  <c r="F51" i="30"/>
  <c r="F47" i="30"/>
  <c r="F5" i="30"/>
  <c r="F6" i="30"/>
  <c r="F10" i="30"/>
  <c r="F14" i="30"/>
  <c r="F18" i="30"/>
  <c r="F22" i="30"/>
  <c r="F26" i="30"/>
  <c r="F30" i="30"/>
  <c r="F34" i="30"/>
  <c r="F38" i="30"/>
  <c r="F42" i="30"/>
  <c r="F7" i="30"/>
  <c r="F11" i="30"/>
  <c r="F15" i="30"/>
  <c r="F19" i="30"/>
  <c r="F23" i="30"/>
  <c r="F27" i="30"/>
  <c r="F31" i="30"/>
  <c r="F35" i="30"/>
  <c r="F39" i="30"/>
  <c r="F43" i="30"/>
  <c r="F8" i="30"/>
  <c r="F12" i="30"/>
  <c r="F16" i="30"/>
  <c r="F20" i="30"/>
  <c r="F24" i="30"/>
  <c r="F28" i="30"/>
  <c r="F32" i="30"/>
  <c r="F36" i="30"/>
  <c r="F40" i="30"/>
  <c r="F44" i="30"/>
  <c r="F9" i="30"/>
  <c r="F13" i="30"/>
  <c r="F17" i="30"/>
  <c r="F21" i="30"/>
  <c r="F25" i="30"/>
  <c r="F29" i="30"/>
  <c r="F33" i="30"/>
  <c r="F37" i="30"/>
  <c r="F41" i="30"/>
  <c r="F48" i="27"/>
  <c r="F43" i="27"/>
  <c r="F39" i="27"/>
  <c r="F35" i="27"/>
  <c r="F31" i="27"/>
  <c r="F27" i="27"/>
  <c r="F23" i="27"/>
  <c r="F19" i="27"/>
  <c r="F15" i="27"/>
  <c r="F11" i="27"/>
  <c r="F7" i="27"/>
  <c r="F42" i="27"/>
  <c r="F38" i="27"/>
  <c r="F34" i="27"/>
  <c r="F30" i="27"/>
  <c r="F26" i="27"/>
  <c r="F22" i="27"/>
  <c r="F18" i="27"/>
  <c r="F14" i="27"/>
  <c r="F10" i="27"/>
  <c r="F6" i="27"/>
  <c r="F5" i="27"/>
  <c r="F41" i="27"/>
  <c r="F37" i="27"/>
  <c r="F33" i="27"/>
  <c r="F29" i="27"/>
  <c r="F25" i="27"/>
  <c r="F21" i="27"/>
  <c r="F17" i="27"/>
  <c r="F13" i="27"/>
  <c r="F9" i="27"/>
  <c r="F49" i="27"/>
  <c r="F50" i="27" s="1"/>
  <c r="F351" i="29"/>
  <c r="F335" i="29"/>
  <c r="F319" i="29"/>
  <c r="F303" i="29"/>
  <c r="F287" i="29"/>
  <c r="F347" i="29"/>
  <c r="F331" i="29"/>
  <c r="F315" i="29"/>
  <c r="F299" i="29"/>
  <c r="F283" i="29"/>
  <c r="F355" i="29"/>
  <c r="F339" i="29"/>
  <c r="F323" i="29"/>
  <c r="F307" i="29"/>
  <c r="F291" i="29"/>
  <c r="F359" i="29"/>
  <c r="F343" i="29"/>
  <c r="F327" i="29"/>
  <c r="F311" i="29"/>
  <c r="F295" i="29"/>
  <c r="F358" i="29"/>
  <c r="F354" i="29"/>
  <c r="F350" i="29"/>
  <c r="F346" i="29"/>
  <c r="F342" i="29"/>
  <c r="F338" i="29"/>
  <c r="F334" i="29"/>
  <c r="F330" i="29"/>
  <c r="F326" i="29"/>
  <c r="F322" i="29"/>
  <c r="F318" i="29"/>
  <c r="F314" i="29"/>
  <c r="F310" i="29"/>
  <c r="F306" i="29"/>
  <c r="F302" i="29"/>
  <c r="F298" i="29"/>
  <c r="F294" i="29"/>
  <c r="F290" i="29"/>
  <c r="F286" i="29"/>
  <c r="F282" i="29"/>
  <c r="F357" i="29"/>
  <c r="F353" i="29"/>
  <c r="F349" i="29"/>
  <c r="F345" i="29"/>
  <c r="F341" i="29"/>
  <c r="F337" i="29"/>
  <c r="F333" i="29"/>
  <c r="F329" i="29"/>
  <c r="F325" i="29"/>
  <c r="F321" i="29"/>
  <c r="F317" i="29"/>
  <c r="F313" i="29"/>
  <c r="F309" i="29"/>
  <c r="F305" i="29"/>
  <c r="F301" i="29"/>
  <c r="F297" i="29"/>
  <c r="F293" i="29"/>
  <c r="F289" i="29"/>
  <c r="F285" i="29"/>
  <c r="F281" i="29"/>
  <c r="F356" i="29"/>
  <c r="F352" i="29"/>
  <c r="F348" i="29"/>
  <c r="F344" i="29"/>
  <c r="F340" i="29"/>
  <c r="F336" i="29"/>
  <c r="F332" i="29"/>
  <c r="F328" i="29"/>
  <c r="F324" i="29"/>
  <c r="F320" i="29"/>
  <c r="F316" i="29"/>
  <c r="F312" i="29"/>
  <c r="F308" i="29"/>
  <c r="F304" i="29"/>
  <c r="F300" i="29"/>
  <c r="F296" i="29"/>
  <c r="F292" i="29"/>
  <c r="F288" i="29"/>
  <c r="F284" i="29"/>
  <c r="F97" i="29"/>
  <c r="F99" i="29"/>
  <c r="F170" i="29"/>
  <c r="F82" i="29"/>
  <c r="F5" i="29"/>
  <c r="F87" i="29"/>
  <c r="F93" i="29"/>
  <c r="F106" i="29"/>
  <c r="F4" i="29"/>
  <c r="F50" i="29"/>
  <c r="F17" i="29"/>
  <c r="F25" i="29"/>
  <c r="F138" i="29"/>
  <c r="F149" i="29"/>
  <c r="F266" i="29"/>
  <c r="F181" i="29"/>
  <c r="F33" i="29"/>
  <c r="F71" i="29"/>
  <c r="F117" i="29"/>
  <c r="F41" i="29"/>
  <c r="F128" i="29"/>
  <c r="F188" i="29"/>
  <c r="F182" i="29"/>
  <c r="F177" i="29"/>
  <c r="F172" i="29"/>
  <c r="F150" i="29"/>
  <c r="F145" i="29"/>
  <c r="F140" i="29"/>
  <c r="F134" i="29"/>
  <c r="F129" i="29"/>
  <c r="F124" i="29"/>
  <c r="F118" i="29"/>
  <c r="F113" i="29"/>
  <c r="F108" i="29"/>
  <c r="F102" i="29"/>
  <c r="F276" i="29"/>
  <c r="F272" i="29"/>
  <c r="F268" i="29"/>
  <c r="F252" i="29"/>
  <c r="F248" i="29"/>
  <c r="F244" i="29"/>
  <c r="F240" i="29"/>
  <c r="F236" i="29"/>
  <c r="F232" i="29"/>
  <c r="F228" i="29"/>
  <c r="F224" i="29"/>
  <c r="F220" i="29"/>
  <c r="F216" i="29"/>
  <c r="F212" i="29"/>
  <c r="F208" i="29"/>
  <c r="F204" i="29"/>
  <c r="F200" i="29"/>
  <c r="F196" i="29"/>
  <c r="F192" i="29"/>
  <c r="F275" i="29"/>
  <c r="F270" i="29"/>
  <c r="F254" i="29"/>
  <c r="F249" i="29"/>
  <c r="F243" i="29"/>
  <c r="F238" i="29"/>
  <c r="F233" i="29"/>
  <c r="F227" i="29"/>
  <c r="F222" i="29"/>
  <c r="F217" i="29"/>
  <c r="F211" i="29"/>
  <c r="F206" i="29"/>
  <c r="F201" i="29"/>
  <c r="F195" i="29"/>
  <c r="F278" i="29"/>
  <c r="F267" i="29"/>
  <c r="F251" i="29"/>
  <c r="F241" i="29"/>
  <c r="F230" i="29"/>
  <c r="F219" i="29"/>
  <c r="F209" i="29"/>
  <c r="F279" i="29"/>
  <c r="F274" i="29"/>
  <c r="F269" i="29"/>
  <c r="F253" i="29"/>
  <c r="F247" i="29"/>
  <c r="F242" i="29"/>
  <c r="F237" i="29"/>
  <c r="F231" i="29"/>
  <c r="F226" i="29"/>
  <c r="F221" i="29"/>
  <c r="F215" i="29"/>
  <c r="F210" i="29"/>
  <c r="F205" i="29"/>
  <c r="F199" i="29"/>
  <c r="F194" i="29"/>
  <c r="F273" i="29"/>
  <c r="F246" i="29"/>
  <c r="F235" i="29"/>
  <c r="F225" i="29"/>
  <c r="F214" i="29"/>
  <c r="F16" i="29"/>
  <c r="F24" i="29"/>
  <c r="F32" i="29"/>
  <c r="F40" i="29"/>
  <c r="F49" i="29"/>
  <c r="F70" i="29"/>
  <c r="F81" i="29"/>
  <c r="F91" i="29"/>
  <c r="F105" i="29"/>
  <c r="F116" i="29"/>
  <c r="F126" i="29"/>
  <c r="F137" i="29"/>
  <c r="F148" i="29"/>
  <c r="F169" i="29"/>
  <c r="F180" i="29"/>
  <c r="F191" i="29"/>
  <c r="F202" i="29"/>
  <c r="F218" i="29"/>
  <c r="F239" i="29"/>
  <c r="F193" i="29"/>
  <c r="F203" i="29"/>
  <c r="F223" i="29"/>
  <c r="F245" i="29"/>
  <c r="F94" i="29"/>
  <c r="F12" i="29"/>
  <c r="F20" i="29"/>
  <c r="F28" i="29"/>
  <c r="F36" i="29"/>
  <c r="F44" i="29"/>
  <c r="F75" i="29"/>
  <c r="F86" i="29"/>
  <c r="F100" i="29"/>
  <c r="F110" i="29"/>
  <c r="F121" i="29"/>
  <c r="F132" i="29"/>
  <c r="F142" i="29"/>
  <c r="F153" i="29"/>
  <c r="F174" i="29"/>
  <c r="F185" i="29"/>
  <c r="F197" i="29"/>
  <c r="F207" i="29"/>
  <c r="F229" i="29"/>
  <c r="F250" i="29"/>
  <c r="F271" i="29"/>
  <c r="F7" i="29"/>
  <c r="F13" i="29"/>
  <c r="F21" i="29"/>
  <c r="F29" i="29"/>
  <c r="F37" i="29"/>
  <c r="F45" i="29"/>
  <c r="F77" i="29"/>
  <c r="F101" i="29"/>
  <c r="F112" i="29"/>
  <c r="F122" i="29"/>
  <c r="F133" i="29"/>
  <c r="F144" i="29"/>
  <c r="F154" i="29"/>
  <c r="F176" i="29"/>
  <c r="F186" i="29"/>
  <c r="F198" i="29"/>
  <c r="F213" i="29"/>
  <c r="F234" i="29"/>
  <c r="F277" i="29"/>
  <c r="F10" i="29"/>
  <c r="F18" i="29"/>
  <c r="F26" i="29"/>
  <c r="F34" i="29"/>
  <c r="F42" i="29"/>
  <c r="F46" i="29"/>
  <c r="F67" i="29"/>
  <c r="F73" i="29"/>
  <c r="F78" i="29"/>
  <c r="F89" i="29"/>
  <c r="F96" i="29"/>
  <c r="F92" i="29"/>
  <c r="F88" i="29"/>
  <c r="F84" i="29"/>
  <c r="F80" i="29"/>
  <c r="F76" i="29"/>
  <c r="F72" i="29"/>
  <c r="F68" i="29"/>
  <c r="F48" i="29"/>
  <c r="F6" i="29"/>
  <c r="F8" i="29"/>
  <c r="F9" i="29"/>
  <c r="F14" i="29"/>
  <c r="F22" i="29"/>
  <c r="F30" i="29"/>
  <c r="F38" i="29"/>
  <c r="F51" i="29"/>
  <c r="F83" i="29"/>
  <c r="F187" i="29"/>
  <c r="F183" i="29"/>
  <c r="F179" i="29"/>
  <c r="F175" i="29"/>
  <c r="F171" i="29"/>
  <c r="F151" i="29"/>
  <c r="F147" i="29"/>
  <c r="F143" i="29"/>
  <c r="F139" i="29"/>
  <c r="F135" i="29"/>
  <c r="F131" i="29"/>
  <c r="F127" i="29"/>
  <c r="F123" i="29"/>
  <c r="F119" i="29"/>
  <c r="F115" i="29"/>
  <c r="F111" i="29"/>
  <c r="F107" i="29"/>
  <c r="F103" i="29"/>
  <c r="F11" i="29"/>
  <c r="F15" i="29"/>
  <c r="F19" i="29"/>
  <c r="F23" i="29"/>
  <c r="F27" i="29"/>
  <c r="F31" i="29"/>
  <c r="F35" i="29"/>
  <c r="F39" i="29"/>
  <c r="F43" i="29"/>
  <c r="F47" i="29"/>
  <c r="F69" i="29"/>
  <c r="F74" i="29"/>
  <c r="F79" i="29"/>
  <c r="F85" i="29"/>
  <c r="F90" i="29"/>
  <c r="F95" i="29"/>
  <c r="F104" i="29"/>
  <c r="F109" i="29"/>
  <c r="F114" i="29"/>
  <c r="F120" i="29"/>
  <c r="F125" i="29"/>
  <c r="F130" i="29"/>
  <c r="F136" i="29"/>
  <c r="F141" i="29"/>
  <c r="F146" i="29"/>
  <c r="F152" i="29"/>
  <c r="F168" i="29"/>
  <c r="F173" i="29"/>
  <c r="F178" i="29"/>
  <c r="F184" i="29"/>
  <c r="F189" i="29"/>
  <c r="F169" i="19"/>
  <c r="Y80" i="34" s="1"/>
  <c r="AD80" i="34" s="1" a="1"/>
  <c r="AD80" i="34" s="1"/>
  <c r="F164" i="19"/>
  <c r="Y39" i="34" s="1"/>
  <c r="AD39" i="34" s="1" a="1"/>
  <c r="AD39" i="34" s="1"/>
  <c r="F96" i="19"/>
  <c r="F144" i="19"/>
  <c r="F109" i="19"/>
  <c r="Y107" i="34" s="1"/>
  <c r="AD107" i="34" s="1" a="1"/>
  <c r="AD107" i="34" s="1"/>
  <c r="F93" i="19"/>
  <c r="F97" i="19"/>
  <c r="F121" i="19"/>
  <c r="Y78" i="34" s="1"/>
  <c r="AD78" i="34" s="1" a="1"/>
  <c r="AD78" i="34" s="1"/>
  <c r="F98" i="19"/>
  <c r="F81" i="19"/>
  <c r="F148" i="19"/>
  <c r="Y36" i="34" s="1"/>
  <c r="AD36" i="34" s="1" a="1"/>
  <c r="AD36" i="34" s="1"/>
  <c r="F260" i="19"/>
  <c r="Y122" i="34" s="1"/>
  <c r="AD122" i="34" s="1" a="1"/>
  <c r="AD122" i="34" s="1"/>
  <c r="F181" i="19"/>
  <c r="F152" i="19"/>
  <c r="F166" i="19"/>
  <c r="Y109" i="34" s="1"/>
  <c r="AD109" i="34" s="1" a="1"/>
  <c r="AD109" i="34" s="1"/>
  <c r="F114" i="19"/>
  <c r="F78" i="19"/>
  <c r="F117" i="19"/>
  <c r="AB35" i="26" s="1"/>
  <c r="AG35" i="26" s="1" a="1"/>
  <c r="AG35" i="26" s="1"/>
  <c r="F124" i="19"/>
  <c r="Y129" i="34" s="1"/>
  <c r="AD129" i="34" s="1" a="1"/>
  <c r="AD129" i="34" s="1"/>
  <c r="F138" i="19"/>
  <c r="F116" i="19"/>
  <c r="AB28" i="26" s="1"/>
  <c r="AG28" i="26" s="1" a="1"/>
  <c r="AG28" i="26" s="1"/>
  <c r="F76" i="19"/>
  <c r="F91" i="19"/>
  <c r="F178" i="19"/>
  <c r="F143" i="19"/>
  <c r="F111" i="19"/>
  <c r="Y128" i="34" s="1"/>
  <c r="AD128" i="34" s="1" a="1"/>
  <c r="AD128" i="34" s="1"/>
  <c r="F132" i="19"/>
  <c r="AB31" i="26" s="1"/>
  <c r="AG31" i="26" s="1" a="1"/>
  <c r="AG31" i="26" s="1"/>
  <c r="F141" i="19"/>
  <c r="F131" i="19"/>
  <c r="F108" i="19"/>
  <c r="Y82" i="34" s="1"/>
  <c r="AD82" i="34" s="1" a="1"/>
  <c r="AD82" i="34" s="1"/>
  <c r="F107" i="19"/>
  <c r="F123" i="19"/>
  <c r="Y71" i="34" s="1"/>
  <c r="AD71" i="34" s="1" a="1"/>
  <c r="AD71" i="34" s="1"/>
  <c r="F115" i="19"/>
  <c r="AB23" i="26" s="1"/>
  <c r="AG23" i="26" s="1" a="1"/>
  <c r="AG23" i="26" s="1"/>
  <c r="N22" i="38" s="1"/>
  <c r="F101" i="19"/>
  <c r="Y43" i="34" s="1"/>
  <c r="AD43" i="34" s="1" a="1"/>
  <c r="AD43" i="34" s="1"/>
  <c r="F233" i="19"/>
  <c r="F182" i="19"/>
  <c r="F133" i="19"/>
  <c r="AB38" i="26" s="1"/>
  <c r="AG38" i="26" s="1" a="1"/>
  <c r="AG38" i="26" s="1"/>
  <c r="F157" i="19"/>
  <c r="AB32" i="26" s="1"/>
  <c r="AG32" i="26" s="1" a="1"/>
  <c r="AG32" i="26" s="1"/>
  <c r="F122" i="19"/>
  <c r="F140" i="19"/>
  <c r="F130" i="19"/>
  <c r="F155" i="19"/>
  <c r="AB30" i="26" s="1"/>
  <c r="AG30" i="26" s="1" a="1"/>
  <c r="AG30" i="26" s="1"/>
  <c r="F102" i="19"/>
  <c r="F94" i="19"/>
  <c r="F106" i="19"/>
  <c r="F150" i="19"/>
  <c r="F99" i="19"/>
  <c r="F244" i="19"/>
  <c r="AB20" i="26" s="1"/>
  <c r="AG20" i="26" s="1" a="1"/>
  <c r="AG20" i="26" s="1"/>
  <c r="N19" i="38" s="1"/>
  <c r="F258" i="19"/>
  <c r="Y21" i="34" s="1"/>
  <c r="AD21" i="34" s="1" a="1"/>
  <c r="AD21" i="34" s="1"/>
  <c r="F180" i="19"/>
  <c r="F171" i="19"/>
  <c r="Y115" i="34" s="1"/>
  <c r="AD115" i="34" s="1" a="1"/>
  <c r="AD115" i="34" s="1"/>
  <c r="F112" i="19"/>
  <c r="Y119" i="34" s="1"/>
  <c r="AD119" i="34" s="1" a="1"/>
  <c r="AD119" i="34" s="1"/>
  <c r="F79" i="19"/>
  <c r="F110" i="19"/>
  <c r="Y72" i="34" s="1"/>
  <c r="AD72" i="34" s="1" a="1"/>
  <c r="AD72" i="34" s="1"/>
  <c r="F113" i="19"/>
  <c r="Y124" i="34" s="1"/>
  <c r="AD124" i="34" s="1" a="1"/>
  <c r="AD124" i="34" s="1"/>
  <c r="F168" i="19"/>
  <c r="Y95" i="34" s="1"/>
  <c r="AD95" i="34" s="1" a="1"/>
  <c r="AD95" i="34" s="1"/>
  <c r="F165" i="19"/>
  <c r="Y87" i="34" s="1"/>
  <c r="AD87" i="34" s="1" a="1"/>
  <c r="AD87" i="34" s="1"/>
  <c r="F160" i="19"/>
  <c r="F156" i="19"/>
  <c r="F170" i="19"/>
  <c r="Y86" i="34" s="1"/>
  <c r="AD86" i="34" s="1" a="1"/>
  <c r="AD86" i="34" s="1"/>
  <c r="F103" i="19"/>
  <c r="F139" i="19"/>
  <c r="F95" i="19"/>
  <c r="F137" i="19"/>
  <c r="F77" i="19"/>
  <c r="F154" i="19"/>
  <c r="F120" i="19"/>
  <c r="Y40" i="34" s="1"/>
  <c r="AD40" i="34" s="1" a="1"/>
  <c r="AD40" i="34" s="1"/>
  <c r="F92" i="19"/>
  <c r="F90" i="19"/>
  <c r="F100" i="19"/>
  <c r="Y44" i="34" s="1"/>
  <c r="AD44" i="34" s="1" a="1"/>
  <c r="AD44" i="34" s="1"/>
  <c r="F127" i="19"/>
  <c r="F259" i="19"/>
  <c r="Y45" i="34" s="1"/>
  <c r="AD45" i="34" s="1" a="1"/>
  <c r="AD45" i="34" s="1"/>
  <c r="F243" i="19"/>
  <c r="AB13" i="26" s="1"/>
  <c r="AG13" i="26" s="1" a="1"/>
  <c r="AG13" i="26" s="1"/>
  <c r="N12" i="38" s="1"/>
  <c r="F105" i="19"/>
  <c r="F83" i="19"/>
  <c r="F126" i="19"/>
  <c r="Y126" i="34" s="1"/>
  <c r="AD126" i="34" s="1" a="1"/>
  <c r="AD126" i="34" s="1"/>
  <c r="F142" i="19"/>
  <c r="F125" i="19"/>
  <c r="Y102" i="34" s="1"/>
  <c r="AD102" i="34" s="1" a="1"/>
  <c r="AD102" i="34" s="1"/>
  <c r="F82" i="19"/>
  <c r="F151" i="19"/>
  <c r="F84" i="19"/>
  <c r="F104" i="19"/>
  <c r="F146" i="19"/>
  <c r="F162" i="19"/>
  <c r="Y96" i="34" s="1"/>
  <c r="AD96" i="34" s="1" a="1"/>
  <c r="AD96" i="34" s="1"/>
  <c r="F129" i="19"/>
  <c r="F159" i="19"/>
  <c r="F149" i="19"/>
  <c r="Y34" i="34" s="1"/>
  <c r="AD34" i="34" s="1" a="1"/>
  <c r="AD34" i="34" s="1"/>
  <c r="F128" i="19"/>
  <c r="F136" i="19"/>
  <c r="F135" i="19"/>
  <c r="F161" i="19"/>
  <c r="F119" i="19"/>
  <c r="Y33" i="34" s="1"/>
  <c r="AD33" i="34" s="1" a="1"/>
  <c r="AD33" i="34" s="1"/>
  <c r="V44" i="38" s="1"/>
  <c r="F89" i="19"/>
  <c r="F153" i="19"/>
  <c r="AB24" i="26" s="1"/>
  <c r="AG24" i="26" s="1" a="1"/>
  <c r="AG24" i="26" s="1"/>
  <c r="N23" i="38" s="1"/>
  <c r="F80" i="19"/>
  <c r="F163" i="19"/>
  <c r="F118" i="19"/>
  <c r="F134" i="19"/>
  <c r="F85" i="19"/>
  <c r="F87" i="19"/>
  <c r="F147" i="19"/>
  <c r="Y24" i="34" s="1"/>
  <c r="AD24" i="34" s="1" a="1"/>
  <c r="AD24" i="34" s="1"/>
  <c r="F86" i="19"/>
  <c r="F62" i="19"/>
  <c r="Y90" i="34" s="1"/>
  <c r="AD90" i="34" s="1" a="1"/>
  <c r="AD90" i="34" s="1"/>
  <c r="F52" i="19"/>
  <c r="F41" i="19"/>
  <c r="Y120" i="34" s="1"/>
  <c r="AD120" i="34" s="1" a="1"/>
  <c r="AD120" i="34" s="1"/>
  <c r="F30" i="19"/>
  <c r="Y22" i="34" s="1"/>
  <c r="AD22" i="34" s="1" a="1"/>
  <c r="AD22" i="34" s="1"/>
  <c r="F20" i="19"/>
  <c r="AB6" i="26" s="1"/>
  <c r="AG6" i="26" s="1" a="1"/>
  <c r="AG6" i="26" s="1"/>
  <c r="N5" i="38" s="1"/>
  <c r="F10" i="19"/>
  <c r="Y10" i="34" s="1"/>
  <c r="AD10" i="34" s="1" a="1"/>
  <c r="AD10" i="34" s="1"/>
  <c r="F240" i="19"/>
  <c r="F206" i="19"/>
  <c r="Y64" i="34" s="1"/>
  <c r="AD64" i="34" s="1" a="1"/>
  <c r="AD64" i="34" s="1"/>
  <c r="F246" i="19"/>
  <c r="F61" i="19"/>
  <c r="F50" i="19"/>
  <c r="F40" i="19"/>
  <c r="Y17" i="34" s="1"/>
  <c r="AD17" i="34" s="1" a="1"/>
  <c r="AD17" i="34" s="1"/>
  <c r="F29" i="19"/>
  <c r="AB7" i="26" s="1"/>
  <c r="AG7" i="26" s="1" a="1"/>
  <c r="AG7" i="26" s="1"/>
  <c r="N6" i="38" s="1"/>
  <c r="F18" i="19"/>
  <c r="Y11" i="34" s="1"/>
  <c r="AD11" i="34" s="1" a="1"/>
  <c r="AD11" i="34" s="1"/>
  <c r="F9" i="19"/>
  <c r="Y13" i="34" s="1"/>
  <c r="AD13" i="34" s="1" a="1"/>
  <c r="AD13" i="34" s="1"/>
  <c r="F230" i="19"/>
  <c r="F248" i="19"/>
  <c r="AB43" i="26" s="1"/>
  <c r="AG43" i="26" s="1" a="1"/>
  <c r="AG43" i="26" s="1"/>
  <c r="F186" i="19"/>
  <c r="F68" i="19"/>
  <c r="Y76" i="34" s="1"/>
  <c r="AD76" i="34" s="1" a="1"/>
  <c r="AD76" i="34" s="1"/>
  <c r="F57" i="19"/>
  <c r="F46" i="19"/>
  <c r="Y52" i="34" s="1"/>
  <c r="AD52" i="34" s="1" a="1"/>
  <c r="AD52" i="34" s="1"/>
  <c r="F36" i="19"/>
  <c r="Y29" i="34" s="1"/>
  <c r="AD29" i="34" s="1" a="1"/>
  <c r="AD29" i="34" s="1"/>
  <c r="F25" i="19"/>
  <c r="Y26" i="34" s="1"/>
  <c r="F15" i="19"/>
  <c r="F204" i="19"/>
  <c r="F250" i="19"/>
  <c r="AB42" i="26" s="1"/>
  <c r="AG42" i="26" s="1" a="1"/>
  <c r="AG42" i="26" s="1"/>
  <c r="F237" i="19"/>
  <c r="F172" i="19"/>
  <c r="F66" i="19"/>
  <c r="F56" i="19"/>
  <c r="Y61" i="34" s="1"/>
  <c r="AD61" i="34" s="1" a="1"/>
  <c r="AD61" i="34" s="1"/>
  <c r="V42" i="38" s="1"/>
  <c r="F45" i="19"/>
  <c r="F34" i="19"/>
  <c r="AB10" i="26" s="1"/>
  <c r="AG10" i="26" s="1" a="1"/>
  <c r="AG10" i="26" s="1"/>
  <c r="N9" i="38" s="1"/>
  <c r="F24" i="19"/>
  <c r="Y8" i="34" s="1"/>
  <c r="AD8" i="34" s="1" a="1"/>
  <c r="AD8" i="34" s="1"/>
  <c r="F209" i="19"/>
  <c r="Y110" i="34" s="1"/>
  <c r="AD110" i="34" s="1" a="1"/>
  <c r="AD110" i="34" s="1"/>
  <c r="F249" i="19"/>
  <c r="AB37" i="26" s="1"/>
  <c r="AG37" i="26" s="1" a="1"/>
  <c r="AG37" i="26" s="1"/>
  <c r="F190" i="19"/>
  <c r="F390" i="19"/>
  <c r="F381" i="19"/>
  <c r="F370" i="19"/>
  <c r="F379" i="19"/>
  <c r="F364" i="19"/>
  <c r="F377" i="19"/>
  <c r="F4" i="19"/>
  <c r="F317" i="19"/>
  <c r="F268" i="19"/>
  <c r="F310" i="19"/>
  <c r="F290" i="19"/>
  <c r="Y112" i="34" s="1"/>
  <c r="AD112" i="34" s="1" a="1"/>
  <c r="AD112" i="34" s="1"/>
  <c r="F337" i="19"/>
  <c r="F329" i="19"/>
  <c r="F304" i="19"/>
  <c r="Y97" i="34" s="1"/>
  <c r="AD97" i="34" s="1" a="1"/>
  <c r="AD97" i="34" s="1"/>
  <c r="F280" i="19"/>
  <c r="F320" i="19"/>
  <c r="F278" i="19"/>
  <c r="F298" i="19"/>
  <c r="F348" i="19"/>
  <c r="F288" i="19"/>
  <c r="Y101" i="34" s="1"/>
  <c r="AD101" i="34" s="1" a="1"/>
  <c r="AD101" i="34" s="1"/>
  <c r="F334" i="19"/>
  <c r="F307" i="19"/>
  <c r="F295" i="19"/>
  <c r="Y37" i="34" s="1"/>
  <c r="AD37" i="34" s="1" a="1"/>
  <c r="AD37" i="34" s="1"/>
  <c r="F291" i="19"/>
  <c r="Y48" i="34" s="1"/>
  <c r="AD48" i="34" s="1" a="1"/>
  <c r="AD48" i="34" s="1"/>
  <c r="F285" i="19"/>
  <c r="Y23" i="34" s="1"/>
  <c r="AD23" i="34" s="1" a="1"/>
  <c r="AD23" i="34" s="1"/>
  <c r="F396" i="19"/>
  <c r="F380" i="19"/>
  <c r="F363" i="19"/>
  <c r="F376" i="19"/>
  <c r="F311" i="19"/>
  <c r="F306" i="19"/>
  <c r="Y105" i="34" s="1"/>
  <c r="AD105" i="34" s="1" a="1"/>
  <c r="AD105" i="34" s="1"/>
  <c r="F282" i="19"/>
  <c r="F321" i="19"/>
  <c r="F328" i="19"/>
  <c r="F327" i="19"/>
  <c r="F266" i="19"/>
  <c r="F301" i="19"/>
  <c r="Y94" i="34" s="1"/>
  <c r="AD94" i="34" s="1" a="1"/>
  <c r="AD94" i="34" s="1"/>
  <c r="F265" i="19"/>
  <c r="F345" i="19"/>
  <c r="F343" i="19"/>
  <c r="AB33" i="26" s="1"/>
  <c r="AG33" i="26" s="1" a="1"/>
  <c r="AG33" i="26" s="1"/>
  <c r="F350" i="19"/>
  <c r="F286" i="19"/>
  <c r="Y65" i="34" s="1"/>
  <c r="AD65" i="34" s="1" a="1"/>
  <c r="AD65" i="34" s="1"/>
  <c r="F274" i="19"/>
  <c r="F273" i="19"/>
  <c r="F263" i="19"/>
  <c r="F358" i="19"/>
  <c r="Y121" i="34" s="1"/>
  <c r="AD121" i="34" s="1" a="1"/>
  <c r="AD121" i="34" s="1"/>
  <c r="F179" i="19"/>
  <c r="F194" i="19"/>
  <c r="F213" i="19"/>
  <c r="F192" i="19"/>
  <c r="F222" i="19"/>
  <c r="Y98" i="34" s="1"/>
  <c r="AD98" i="34" s="1" a="1"/>
  <c r="AD98" i="34" s="1"/>
  <c r="F262" i="19"/>
  <c r="Y111" i="34" s="1"/>
  <c r="AD111" i="34" s="1" a="1"/>
  <c r="AD111" i="34" s="1"/>
  <c r="F191" i="19"/>
  <c r="F216" i="19"/>
  <c r="Y85" i="34" s="1"/>
  <c r="AD85" i="34" s="1" a="1"/>
  <c r="AD85" i="34" s="1"/>
  <c r="F215" i="19"/>
  <c r="F197" i="19"/>
  <c r="Y63" i="34" s="1"/>
  <c r="AD63" i="34" s="1" a="1"/>
  <c r="AD63" i="34" s="1"/>
  <c r="F245" i="19"/>
  <c r="AB25" i="26" s="1"/>
  <c r="AG25" i="26" s="1" a="1"/>
  <c r="AG25" i="26" s="1"/>
  <c r="N24" i="38" s="1"/>
  <c r="F185" i="19"/>
  <c r="F211" i="19"/>
  <c r="AB34" i="26" s="1"/>
  <c r="AG34" i="26" s="1" a="1"/>
  <c r="AG34" i="26" s="1"/>
  <c r="F8" i="19"/>
  <c r="Y7" i="34" s="1"/>
  <c r="F12" i="19"/>
  <c r="AB5" i="26" s="1"/>
  <c r="AG5" i="26" s="1" a="1"/>
  <c r="AG5" i="26" s="1"/>
  <c r="N4" i="38" s="1"/>
  <c r="F5" i="19"/>
  <c r="F19" i="19"/>
  <c r="AB4" i="26" s="1"/>
  <c r="AG4" i="26" s="1" a="1"/>
  <c r="AG4" i="26" s="1"/>
  <c r="N3" i="38" s="1"/>
  <c r="F23" i="19"/>
  <c r="Y19" i="34" s="1"/>
  <c r="AD19" i="34" s="1" a="1"/>
  <c r="AD19" i="34" s="1"/>
  <c r="V17" i="38" s="1"/>
  <c r="F27" i="19"/>
  <c r="Y20" i="34" s="1"/>
  <c r="AD20" i="34" s="1" a="1"/>
  <c r="AD20" i="34" s="1"/>
  <c r="F31" i="19"/>
  <c r="F35" i="19"/>
  <c r="F39" i="19"/>
  <c r="AB9" i="26" s="1"/>
  <c r="AG9" i="26" s="1" a="1"/>
  <c r="AG9" i="26" s="1"/>
  <c r="N8" i="38" s="1"/>
  <c r="F43" i="19"/>
  <c r="F47" i="19"/>
  <c r="F51" i="19"/>
  <c r="AB11" i="26" s="1"/>
  <c r="AG11" i="26" s="1" a="1"/>
  <c r="AG11" i="26" s="1"/>
  <c r="N10" i="38" s="1"/>
  <c r="F55" i="19"/>
  <c r="AB15" i="26" s="1"/>
  <c r="AG15" i="26" s="1" a="1"/>
  <c r="AG15" i="26" s="1"/>
  <c r="N14" i="38" s="1"/>
  <c r="F59" i="19"/>
  <c r="Y41" i="34" s="1"/>
  <c r="AD41" i="34" s="1" a="1"/>
  <c r="AD41" i="34" s="1"/>
  <c r="V33" i="38" s="1"/>
  <c r="F63" i="19"/>
  <c r="Y30" i="34" s="1"/>
  <c r="AD30" i="34" s="1" a="1"/>
  <c r="AD30" i="34" s="1"/>
  <c r="V22" i="38" s="1"/>
  <c r="F67" i="19"/>
  <c r="Y89" i="34" s="1"/>
  <c r="AD89" i="34" s="1" a="1"/>
  <c r="AD89" i="34" s="1"/>
  <c r="F70" i="19"/>
  <c r="AB21" i="26" s="1"/>
  <c r="AG21" i="26" s="1" a="1"/>
  <c r="AG21" i="26" s="1"/>
  <c r="N20" i="38" s="1"/>
  <c r="F65" i="19"/>
  <c r="AB27" i="26" s="1"/>
  <c r="AG27" i="26" s="1" a="1"/>
  <c r="AG27" i="26" s="1"/>
  <c r="F60" i="19"/>
  <c r="Y51" i="34" s="1"/>
  <c r="AD51" i="34" s="1" a="1"/>
  <c r="AD51" i="34" s="1"/>
  <c r="V37" i="38" s="1"/>
  <c r="F54" i="19"/>
  <c r="Y56" i="34" s="1"/>
  <c r="AD56" i="34" s="1" a="1"/>
  <c r="AD56" i="34" s="1"/>
  <c r="F49" i="19"/>
  <c r="Y53" i="34" s="1"/>
  <c r="AD53" i="34" s="1" a="1"/>
  <c r="AD53" i="34" s="1"/>
  <c r="V30" i="38" s="1"/>
  <c r="F44" i="19"/>
  <c r="Y32" i="34" s="1"/>
  <c r="AD32" i="34" s="1" a="1"/>
  <c r="AD32" i="34" s="1"/>
  <c r="F38" i="19"/>
  <c r="F33" i="19"/>
  <c r="F28" i="19"/>
  <c r="F22" i="19"/>
  <c r="F17" i="19"/>
  <c r="Y5" i="34" s="1"/>
  <c r="AD5" i="34" s="1" a="1"/>
  <c r="AD5" i="34" s="1"/>
  <c r="F13" i="19"/>
  <c r="F7" i="19"/>
  <c r="Y4" i="34" s="1"/>
  <c r="F384" i="19"/>
  <c r="Y132" i="34" s="1"/>
  <c r="AD132" i="34" s="1" a="1"/>
  <c r="AD132" i="34" s="1"/>
  <c r="F372" i="19"/>
  <c r="F393" i="19"/>
  <c r="F386" i="19"/>
  <c r="Y125" i="34" s="1"/>
  <c r="AD125" i="34" s="1" a="1"/>
  <c r="AD125" i="34" s="1"/>
  <c r="F378" i="19"/>
  <c r="F391" i="19"/>
  <c r="AB41" i="26" s="1"/>
  <c r="AG41" i="26" s="1" a="1"/>
  <c r="AG41" i="26" s="1"/>
  <c r="F360" i="19"/>
  <c r="F340" i="19"/>
  <c r="F352" i="19"/>
  <c r="F316" i="19"/>
  <c r="F281" i="19"/>
  <c r="F347" i="19"/>
  <c r="F318" i="19"/>
  <c r="Y117" i="34" s="1"/>
  <c r="AD117" i="34" s="1" a="1"/>
  <c r="AD117" i="34" s="1"/>
  <c r="F293" i="19"/>
  <c r="Y84" i="34" s="1"/>
  <c r="AD84" i="34" s="1" a="1"/>
  <c r="AD84" i="34" s="1"/>
  <c r="F302" i="19"/>
  <c r="Y79" i="34" s="1"/>
  <c r="AD79" i="34" s="1" a="1"/>
  <c r="AD79" i="34" s="1"/>
  <c r="F333" i="19"/>
  <c r="F308" i="19"/>
  <c r="Y74" i="34" s="1"/>
  <c r="AD74" i="34" s="1" a="1"/>
  <c r="AD74" i="34" s="1"/>
  <c r="F315" i="19"/>
  <c r="F356" i="19"/>
  <c r="Y100" i="34" s="1"/>
  <c r="AD100" i="34" s="1" a="1"/>
  <c r="AD100" i="34" s="1"/>
  <c r="F276" i="19"/>
  <c r="F275" i="19"/>
  <c r="F313" i="19"/>
  <c r="AB39" i="26" s="1"/>
  <c r="AG39" i="26" s="1" a="1"/>
  <c r="AG39" i="26" s="1"/>
  <c r="F342" i="19"/>
  <c r="AB14" i="26" s="1"/>
  <c r="AG14" i="26" s="1" a="1"/>
  <c r="AG14" i="26" s="1"/>
  <c r="N13" i="38" s="1"/>
  <c r="F341" i="19"/>
  <c r="AB19" i="26" s="1"/>
  <c r="AG19" i="26" s="1" a="1"/>
  <c r="AG19" i="26" s="1"/>
  <c r="N18" i="38" s="1"/>
  <c r="F226" i="19"/>
  <c r="F223" i="19"/>
  <c r="Y123" i="34" s="1"/>
  <c r="AD123" i="34" s="1" a="1"/>
  <c r="AD123" i="34" s="1"/>
  <c r="F225" i="19"/>
  <c r="F254" i="19"/>
  <c r="Y131" i="34" s="1"/>
  <c r="AD131" i="34" s="1" a="1"/>
  <c r="AD131" i="34" s="1"/>
  <c r="F177" i="19"/>
  <c r="F252" i="19"/>
  <c r="F217" i="19"/>
  <c r="F228" i="19"/>
  <c r="F198" i="19"/>
  <c r="Y58" i="34" s="1"/>
  <c r="AD58" i="34" s="1" a="1"/>
  <c r="AD58" i="34" s="1"/>
  <c r="F175" i="19"/>
  <c r="F255" i="19"/>
  <c r="Y54" i="34" s="1"/>
  <c r="AD54" i="34" s="1" a="1"/>
  <c r="AD54" i="34" s="1"/>
  <c r="F235" i="19"/>
  <c r="F210" i="19"/>
  <c r="AB22" i="26" s="1"/>
  <c r="AG22" i="26" s="1" a="1"/>
  <c r="AG22" i="26" s="1"/>
  <c r="N21" i="38" s="1"/>
  <c r="F389" i="19"/>
  <c r="Y88" i="34" s="1"/>
  <c r="AD88" i="34" s="1" a="1"/>
  <c r="AD88" i="34" s="1"/>
  <c r="F382" i="19"/>
  <c r="F362" i="19"/>
  <c r="F366" i="19"/>
  <c r="F368" i="19"/>
  <c r="F369" i="19"/>
  <c r="F394" i="19"/>
  <c r="AB40" i="26" s="1"/>
  <c r="AG40" i="26" s="1" a="1"/>
  <c r="AG40" i="26" s="1"/>
  <c r="F371" i="19"/>
  <c r="F388" i="19"/>
  <c r="F322" i="19"/>
  <c r="F323" i="19"/>
  <c r="F353" i="19"/>
  <c r="F312" i="19"/>
  <c r="AB36" i="26" s="1"/>
  <c r="AG36" i="26" s="1" a="1"/>
  <c r="AG36" i="26" s="1"/>
  <c r="F296" i="19"/>
  <c r="Y67" i="34" s="1"/>
  <c r="AD67" i="34" s="1" a="1"/>
  <c r="AD67" i="34" s="1"/>
  <c r="F314" i="19"/>
  <c r="AB18" i="26" s="1"/>
  <c r="AG18" i="26" s="1" a="1"/>
  <c r="AG18" i="26" s="1"/>
  <c r="N17" i="38" s="1"/>
  <c r="F287" i="19"/>
  <c r="Y77" i="34" s="1"/>
  <c r="AD77" i="34" s="1" a="1"/>
  <c r="AD77" i="34" s="1"/>
  <c r="F326" i="19"/>
  <c r="F277" i="19"/>
  <c r="F351" i="19"/>
  <c r="Y108" i="34" s="1"/>
  <c r="AD108" i="34" s="1" a="1"/>
  <c r="AD108" i="34" s="1"/>
  <c r="F264" i="19"/>
  <c r="F344" i="19"/>
  <c r="F336" i="19"/>
  <c r="F289" i="19"/>
  <c r="Y99" i="34" s="1"/>
  <c r="AD99" i="34" s="1" a="1"/>
  <c r="AD99" i="34" s="1"/>
  <c r="F346" i="19"/>
  <c r="F284" i="19"/>
  <c r="F305" i="19"/>
  <c r="Y118" i="34" s="1"/>
  <c r="AD118" i="34" s="1" a="1"/>
  <c r="AD118" i="34" s="1"/>
  <c r="F294" i="19"/>
  <c r="F331" i="19"/>
  <c r="F338" i="19"/>
  <c r="F355" i="19"/>
  <c r="F267" i="19"/>
  <c r="F339" i="19"/>
  <c r="F395" i="19"/>
  <c r="F367" i="19"/>
  <c r="F383" i="19"/>
  <c r="Y130" i="34" s="1"/>
  <c r="AD130" i="34" s="1" a="1"/>
  <c r="AD130" i="34" s="1"/>
  <c r="F269" i="19"/>
  <c r="F183" i="19"/>
  <c r="F234" i="19"/>
  <c r="F174" i="19"/>
  <c r="F214" i="19"/>
  <c r="Y62" i="34" s="1"/>
  <c r="AD62" i="34" s="1" a="1"/>
  <c r="AD62" i="34" s="1"/>
  <c r="F187" i="19"/>
  <c r="F247" i="19"/>
  <c r="AB29" i="26" s="1"/>
  <c r="AG29" i="26" s="1" a="1"/>
  <c r="AG29" i="26" s="1"/>
  <c r="F176" i="19"/>
  <c r="F256" i="19"/>
  <c r="Y70" i="34" s="1"/>
  <c r="AD70" i="34" s="1" a="1"/>
  <c r="AD70" i="34" s="1"/>
  <c r="F201" i="19"/>
  <c r="Y83" i="34" s="1"/>
  <c r="AD83" i="34" s="1" a="1"/>
  <c r="AD83" i="34" s="1"/>
  <c r="F205" i="19"/>
  <c r="Y81" i="34" s="1"/>
  <c r="AD81" i="34" s="1" a="1"/>
  <c r="AD81" i="34" s="1"/>
  <c r="F220" i="19"/>
  <c r="Y68" i="34" s="1"/>
  <c r="AD68" i="34" s="1" a="1"/>
  <c r="AD68" i="34" s="1"/>
  <c r="F221" i="19"/>
  <c r="Y91" i="34" s="1"/>
  <c r="AD91" i="34" s="1" a="1"/>
  <c r="AD91" i="34" s="1"/>
  <c r="F199" i="19"/>
  <c r="Y103" i="34" s="1"/>
  <c r="AD103" i="34" s="1" a="1"/>
  <c r="AD103" i="34" s="1"/>
  <c r="F207" i="19"/>
  <c r="Y92" i="34" s="1"/>
  <c r="AD92" i="34" s="1" a="1"/>
  <c r="AD92" i="34" s="1"/>
  <c r="F229" i="19"/>
  <c r="F218" i="19"/>
  <c r="F208" i="19"/>
  <c r="Y116" i="34" s="1"/>
  <c r="AD116" i="34" s="1" a="1"/>
  <c r="AD116" i="34" s="1"/>
  <c r="F224" i="19"/>
  <c r="Y114" i="34" s="1"/>
  <c r="AD114" i="34" s="1" a="1"/>
  <c r="AD114" i="34" s="1"/>
  <c r="F242" i="19"/>
  <c r="F261" i="19"/>
  <c r="Y188" i="34" s="1"/>
  <c r="AD188" i="34" s="1" a="1"/>
  <c r="AD188" i="34" s="1"/>
  <c r="F184" i="19"/>
  <c r="F195" i="19"/>
  <c r="F196" i="19"/>
  <c r="Y38" i="34" s="1"/>
  <c r="AD38" i="34" s="1" a="1"/>
  <c r="AD38" i="34" s="1"/>
  <c r="F219" i="19"/>
  <c r="Y106" i="34" s="1"/>
  <c r="AD106" i="34" s="1" a="1"/>
  <c r="AD106" i="34" s="1"/>
  <c r="F227" i="19"/>
  <c r="F189" i="19"/>
  <c r="F236" i="19"/>
  <c r="F69" i="19"/>
  <c r="Y50" i="34" s="1"/>
  <c r="AD50" i="34" s="1" a="1"/>
  <c r="AD50" i="34" s="1"/>
  <c r="V34" i="38" s="1"/>
  <c r="F64" i="19"/>
  <c r="AB17" i="26" s="1"/>
  <c r="AG17" i="26" s="1" a="1"/>
  <c r="AG17" i="26" s="1"/>
  <c r="N16" i="38" s="1"/>
  <c r="F58" i="19"/>
  <c r="Y42" i="34" s="1"/>
  <c r="AD42" i="34" s="1" a="1"/>
  <c r="AD42" i="34" s="1"/>
  <c r="V36" i="38" s="1"/>
  <c r="F53" i="19"/>
  <c r="F48" i="19"/>
  <c r="Y46" i="34" s="1"/>
  <c r="AD46" i="34" s="1" a="1"/>
  <c r="AD46" i="34" s="1"/>
  <c r="V40" i="38" s="1"/>
  <c r="F42" i="19"/>
  <c r="Y25" i="34" s="1"/>
  <c r="AD25" i="34" s="1" a="1"/>
  <c r="AD25" i="34" s="1"/>
  <c r="F37" i="19"/>
  <c r="AB16" i="26" s="1"/>
  <c r="AG16" i="26" s="1" a="1"/>
  <c r="AG16" i="26" s="1"/>
  <c r="N15" i="38" s="1"/>
  <c r="F32" i="19"/>
  <c r="Y15" i="34" s="1"/>
  <c r="AD15" i="34" s="1" a="1"/>
  <c r="AD15" i="34" s="1"/>
  <c r="V14" i="38" s="1"/>
  <c r="F26" i="19"/>
  <c r="AB8" i="26" s="1"/>
  <c r="AG8" i="26" s="1" a="1"/>
  <c r="AG8" i="26" s="1"/>
  <c r="N7" i="38" s="1"/>
  <c r="F21" i="19"/>
  <c r="Y16" i="34" s="1"/>
  <c r="AD16" i="34" s="1" a="1"/>
  <c r="AD16" i="34" s="1"/>
  <c r="F16" i="19"/>
  <c r="Y14" i="34" s="1"/>
  <c r="AD14" i="34" s="1" a="1"/>
  <c r="AD14" i="34" s="1"/>
  <c r="F11" i="19"/>
  <c r="Y9" i="34" s="1"/>
  <c r="AD9" i="34" s="1" a="1"/>
  <c r="AD9" i="34" s="1"/>
  <c r="F6" i="19"/>
  <c r="Y6" i="34" s="1"/>
  <c r="AD6" i="34" s="1" a="1"/>
  <c r="AD6" i="34" s="1"/>
  <c r="F373" i="19"/>
  <c r="F387" i="19"/>
  <c r="F392" i="19"/>
  <c r="F398" i="19"/>
  <c r="F365" i="19"/>
  <c r="F361" i="19"/>
  <c r="F359" i="19"/>
  <c r="F270" i="19"/>
  <c r="F357" i="19"/>
  <c r="Y133" i="34" s="1"/>
  <c r="AD133" i="34" s="1" a="1"/>
  <c r="AD133" i="34" s="1"/>
  <c r="F309" i="19"/>
  <c r="Y93" i="34" s="1"/>
  <c r="AD93" i="34" s="1" a="1"/>
  <c r="AD93" i="34" s="1"/>
  <c r="F330" i="19"/>
  <c r="F319" i="19"/>
  <c r="Y113" i="34" s="1"/>
  <c r="AD113" i="34" s="1" a="1"/>
  <c r="AD113" i="34" s="1"/>
  <c r="F354" i="19"/>
  <c r="Y104" i="34" s="1"/>
  <c r="AD104" i="34" s="1" a="1"/>
  <c r="AD104" i="34" s="1"/>
  <c r="F303" i="19"/>
  <c r="Y134" i="34" s="1"/>
  <c r="AD134" i="34" s="1" a="1"/>
  <c r="AD134" i="34" s="1"/>
  <c r="F279" i="19"/>
  <c r="F300" i="19"/>
  <c r="Y49" i="34" s="1"/>
  <c r="AD49" i="34" s="1" a="1"/>
  <c r="AD49" i="34" s="1"/>
  <c r="V43" i="38" s="1"/>
  <c r="F299" i="19"/>
  <c r="Y55" i="34" s="1"/>
  <c r="AD55" i="34" s="1" a="1"/>
  <c r="AD55" i="34" s="1"/>
  <c r="F349" i="19"/>
  <c r="F335" i="19"/>
  <c r="Y47" i="34" s="1"/>
  <c r="AD47" i="34" s="1" a="1"/>
  <c r="AD47" i="34" s="1"/>
  <c r="F325" i="19"/>
  <c r="F297" i="19"/>
  <c r="Y73" i="34" s="1"/>
  <c r="AD73" i="34" s="1" a="1"/>
  <c r="AD73" i="34" s="1"/>
  <c r="F324" i="19"/>
  <c r="F292" i="19"/>
  <c r="F272" i="19"/>
  <c r="F253" i="19"/>
  <c r="F193" i="19"/>
  <c r="F241" i="19"/>
  <c r="F239" i="19"/>
  <c r="F257" i="19"/>
  <c r="F238" i="19"/>
  <c r="F251" i="19"/>
  <c r="F203" i="19"/>
  <c r="Y66" i="34" s="1"/>
  <c r="AD66" i="34" s="1" a="1"/>
  <c r="AD66" i="34" s="1"/>
  <c r="F202" i="19"/>
  <c r="Y75" i="34" s="1"/>
  <c r="AD75" i="34" s="1" a="1"/>
  <c r="AD75" i="34" s="1"/>
  <c r="F212" i="19"/>
  <c r="AB26" i="26" s="1"/>
  <c r="AG26" i="26" s="1" a="1"/>
  <c r="AG26" i="26" s="1"/>
  <c r="N25" i="38" s="1"/>
  <c r="F188" i="19"/>
  <c r="F231" i="19"/>
  <c r="Y69" i="34" s="1"/>
  <c r="AD69" i="34" s="1" a="1"/>
  <c r="AD69" i="34" s="1"/>
  <c r="F173" i="19"/>
  <c r="N5" i="8"/>
  <c r="L5" i="8"/>
  <c r="M5" i="8"/>
  <c r="V35" i="38" l="1"/>
  <c r="V28" i="38"/>
  <c r="V31" i="38"/>
  <c r="V32" i="38"/>
  <c r="V41" i="38"/>
  <c r="V29" i="38"/>
  <c r="Y60" i="34"/>
  <c r="AD60" i="34" s="1" a="1"/>
  <c r="AD60" i="34" s="1"/>
  <c r="Y59" i="34"/>
  <c r="AD59" i="34" s="1" a="1"/>
  <c r="AD59" i="34" s="1"/>
  <c r="Y57" i="34"/>
  <c r="AD57" i="34" s="1" a="1"/>
  <c r="AD57" i="34" s="1"/>
  <c r="AE34" i="5"/>
  <c r="AK34" i="5" s="1" a="1"/>
  <c r="AK34" i="5" s="1"/>
  <c r="AK59" i="5" a="1"/>
  <c r="AK59" i="5" s="1"/>
  <c r="AM59" i="5" s="1"/>
  <c r="AE51" i="5"/>
  <c r="AJ51" i="5" s="1" a="1"/>
  <c r="AJ51" i="5" s="1"/>
  <c r="AE41" i="5"/>
  <c r="AJ41" i="5" s="1" a="1"/>
  <c r="AJ41" i="5" s="1"/>
  <c r="AE44" i="5"/>
  <c r="AJ44" i="5" s="1" a="1"/>
  <c r="AJ44" i="5" s="1"/>
  <c r="AE40" i="5"/>
  <c r="AJ40" i="5" s="1" a="1"/>
  <c r="AJ40" i="5" s="1"/>
  <c r="AE35" i="5"/>
  <c r="AJ35" i="5" s="1" a="1"/>
  <c r="AJ35" i="5" s="1"/>
  <c r="AE33" i="5"/>
  <c r="AK33" i="5" s="1" a="1"/>
  <c r="AK33" i="5" s="1"/>
  <c r="AE42" i="5"/>
  <c r="AJ42" i="5" s="1" a="1"/>
  <c r="AJ42" i="5" s="1"/>
  <c r="AE29" i="5"/>
  <c r="AJ29" i="5" s="1" a="1"/>
  <c r="AJ29" i="5" s="1"/>
  <c r="AE43" i="5"/>
  <c r="AJ43" i="5" s="1" a="1"/>
  <c r="AJ43" i="5" s="1"/>
  <c r="AE38" i="5"/>
  <c r="AJ38" i="5" s="1" a="1"/>
  <c r="AJ38" i="5" s="1"/>
  <c r="AE37" i="5"/>
  <c r="AJ37" i="5" s="1" a="1"/>
  <c r="AJ37" i="5" s="1"/>
  <c r="AE49" i="5"/>
  <c r="AJ49" i="5" s="1" a="1"/>
  <c r="AJ49" i="5" s="1"/>
  <c r="AE50" i="5"/>
  <c r="AJ50" i="5" s="1" a="1"/>
  <c r="AJ50" i="5" s="1"/>
  <c r="AE30" i="5"/>
  <c r="AJ30" i="5" s="1" a="1"/>
  <c r="AJ30" i="5" s="1"/>
  <c r="AE46" i="5"/>
  <c r="AJ46" i="5" s="1" a="1"/>
  <c r="AJ46" i="5" s="1"/>
  <c r="AE28" i="5"/>
  <c r="AJ28" i="5" s="1" a="1"/>
  <c r="AJ28" i="5" s="1"/>
  <c r="AE45" i="5"/>
  <c r="AJ45" i="5" s="1" a="1"/>
  <c r="AJ45" i="5" s="1"/>
  <c r="AE31" i="5"/>
  <c r="AJ31" i="5" s="1" a="1"/>
  <c r="AJ31" i="5" s="1"/>
  <c r="AE48" i="5"/>
  <c r="AJ48" i="5" s="1" a="1"/>
  <c r="AJ48" i="5" s="1"/>
  <c r="AE32" i="5"/>
  <c r="AJ32" i="5" s="1" a="1"/>
  <c r="AJ32" i="5" s="1"/>
  <c r="AE39" i="5"/>
  <c r="AJ39" i="5" s="1" a="1"/>
  <c r="AJ39" i="5" s="1"/>
  <c r="AE5" i="5"/>
  <c r="AJ5" i="5" s="1" a="1"/>
  <c r="AJ5" i="5" s="1"/>
  <c r="F4" i="38" s="1"/>
  <c r="AE12" i="5"/>
  <c r="AJ12" i="5" s="1" a="1"/>
  <c r="AJ12" i="5" s="1"/>
  <c r="F11" i="38" s="1"/>
  <c r="AE11" i="5"/>
  <c r="AJ11" i="5" s="1" a="1"/>
  <c r="AJ11" i="5" s="1"/>
  <c r="F10" i="38" s="1"/>
  <c r="AE17" i="5"/>
  <c r="AJ17" i="5" s="1" a="1"/>
  <c r="AJ17" i="5" s="1"/>
  <c r="F16" i="38" s="1"/>
  <c r="AE24" i="5"/>
  <c r="AJ24" i="5" s="1" a="1"/>
  <c r="AJ24" i="5" s="1"/>
  <c r="AE10" i="5"/>
  <c r="AJ10" i="5" s="1" a="1"/>
  <c r="AJ10" i="5" s="1"/>
  <c r="F9" i="38" s="1"/>
  <c r="AE14" i="5"/>
  <c r="AJ14" i="5" s="1" a="1"/>
  <c r="AJ14" i="5" s="1"/>
  <c r="F13" i="38" s="1"/>
  <c r="AE15" i="5"/>
  <c r="AJ15" i="5" s="1" a="1"/>
  <c r="AJ15" i="5" s="1"/>
  <c r="F14" i="38" s="1"/>
  <c r="AE6" i="5"/>
  <c r="AJ6" i="5" s="1" a="1"/>
  <c r="AJ6" i="5" s="1"/>
  <c r="F5" i="38" s="1"/>
  <c r="AE16" i="5"/>
  <c r="AJ16" i="5" s="1" a="1"/>
  <c r="AJ16" i="5" s="1"/>
  <c r="F15" i="38" s="1"/>
  <c r="AE18" i="5"/>
  <c r="AJ18" i="5" s="1" a="1"/>
  <c r="AJ18" i="5" s="1"/>
  <c r="F17" i="38" s="1"/>
  <c r="AE8" i="5"/>
  <c r="AJ8" i="5" s="1" a="1"/>
  <c r="AJ8" i="5" s="1"/>
  <c r="F7" i="38" s="1"/>
  <c r="AE4" i="5"/>
  <c r="AJ4" i="5" s="1" a="1"/>
  <c r="AJ4" i="5" s="1"/>
  <c r="F3" i="38" s="1"/>
  <c r="AE13" i="5"/>
  <c r="AJ13" i="5" s="1" a="1"/>
  <c r="AJ13" i="5" s="1"/>
  <c r="F12" i="38" s="1"/>
  <c r="AE25" i="5"/>
  <c r="AJ25" i="5" s="1" a="1"/>
  <c r="AJ25" i="5" s="1"/>
  <c r="AE21" i="5"/>
  <c r="AJ21" i="5" s="1" a="1"/>
  <c r="AJ21" i="5" s="1"/>
  <c r="AE23" i="5"/>
  <c r="AJ23" i="5" s="1" a="1"/>
  <c r="AJ23" i="5" s="1"/>
  <c r="AE9" i="5"/>
  <c r="AJ9" i="5" s="1" a="1"/>
  <c r="AJ9" i="5" s="1"/>
  <c r="F8" i="38" s="1"/>
  <c r="AE7" i="5"/>
  <c r="AJ7" i="5" s="1" a="1"/>
  <c r="AJ7" i="5" s="1"/>
  <c r="F6" i="38" s="1"/>
  <c r="AE19" i="5"/>
  <c r="AJ19" i="5" s="1" a="1"/>
  <c r="AJ19" i="5" s="1"/>
  <c r="AE22" i="5"/>
  <c r="AJ22" i="5" s="1" a="1"/>
  <c r="AJ22" i="5" s="1"/>
  <c r="AE20" i="5"/>
  <c r="AJ20" i="5" s="1" a="1"/>
  <c r="AJ20" i="5" s="1"/>
  <c r="AE27" i="5"/>
  <c r="AJ27" i="5" s="1" a="1"/>
  <c r="AJ27" i="5" s="1"/>
  <c r="AJ58" i="5" a="1"/>
  <c r="AJ58" i="5" s="1"/>
  <c r="AJ52" i="5" a="1"/>
  <c r="AJ52" i="5" s="1"/>
  <c r="AJ56" i="5" a="1"/>
  <c r="AJ56" i="5" s="1"/>
  <c r="AF230" i="34"/>
  <c r="AG230" i="34"/>
  <c r="AG231" i="34"/>
  <c r="AF231" i="34"/>
  <c r="AJ63" i="5" a="1"/>
  <c r="AJ63" i="5" s="1"/>
  <c r="AF232" i="34"/>
  <c r="AG232" i="34"/>
  <c r="AF233" i="34"/>
  <c r="AG233" i="34"/>
  <c r="AF234" i="34"/>
  <c r="AG234" i="34"/>
  <c r="V9" i="38"/>
  <c r="V24" i="38"/>
  <c r="Y12" i="34"/>
  <c r="AD12" i="34" s="1" a="1"/>
  <c r="AD12" i="34" s="1"/>
  <c r="V12" i="38" s="1"/>
  <c r="Y227" i="34"/>
  <c r="AD26" i="34" a="1"/>
  <c r="AD26" i="34" s="1"/>
  <c r="V25" i="38" s="1"/>
  <c r="AE26" i="34" a="1"/>
  <c r="AE26" i="34" s="1"/>
  <c r="V10" i="38"/>
  <c r="V7" i="38"/>
  <c r="V16" i="38"/>
  <c r="V19" i="38"/>
  <c r="V13" i="38"/>
  <c r="V20" i="38"/>
  <c r="V8" i="38"/>
  <c r="V21" i="38"/>
  <c r="V15" i="38"/>
  <c r="V5" i="38"/>
  <c r="V18" i="38"/>
  <c r="V23" i="38"/>
  <c r="AE7" i="34" a="1"/>
  <c r="AE7" i="34" s="1"/>
  <c r="AD7" i="34" a="1"/>
  <c r="AD7" i="34" s="1"/>
  <c r="V6" i="38" s="1"/>
  <c r="AL55" i="5"/>
  <c r="AM55" i="5"/>
  <c r="AL56" i="5"/>
  <c r="AM56" i="5"/>
  <c r="AF226" i="34"/>
  <c r="AG226" i="34"/>
  <c r="AF207" i="34"/>
  <c r="AG207" i="34"/>
  <c r="AF185" i="34"/>
  <c r="AG185" i="34"/>
  <c r="AF206" i="34"/>
  <c r="AG206" i="34"/>
  <c r="AF35" i="34"/>
  <c r="AG35" i="34"/>
  <c r="AF169" i="34"/>
  <c r="AG169" i="34"/>
  <c r="AF175" i="34"/>
  <c r="AG175" i="34"/>
  <c r="AF162" i="34"/>
  <c r="AG162" i="34"/>
  <c r="AF181" i="34"/>
  <c r="AG181" i="34"/>
  <c r="AF163" i="34"/>
  <c r="AG163" i="34"/>
  <c r="AF220" i="34"/>
  <c r="AG220" i="34"/>
  <c r="AL52" i="5"/>
  <c r="AM52" i="5"/>
  <c r="AL57" i="5"/>
  <c r="AM57" i="5"/>
  <c r="O11" i="38"/>
  <c r="AJ12" i="26"/>
  <c r="Q11" i="38" s="1"/>
  <c r="AF142" i="34"/>
  <c r="AG142" i="34"/>
  <c r="AF137" i="34"/>
  <c r="AG137" i="34"/>
  <c r="AF224" i="34"/>
  <c r="AG224" i="34"/>
  <c r="AF210" i="34"/>
  <c r="AG210" i="34"/>
  <c r="AF221" i="34"/>
  <c r="AG221" i="34"/>
  <c r="AF147" i="34"/>
  <c r="AG147" i="34"/>
  <c r="AF214" i="34"/>
  <c r="AG214" i="34"/>
  <c r="AF202" i="34"/>
  <c r="AG202" i="34"/>
  <c r="AF222" i="34"/>
  <c r="AG222" i="34"/>
  <c r="AF155" i="34"/>
  <c r="AG155" i="34"/>
  <c r="AF167" i="34"/>
  <c r="AG167" i="34"/>
  <c r="AF198" i="34"/>
  <c r="AG198" i="34"/>
  <c r="AF165" i="34"/>
  <c r="AG165" i="34"/>
  <c r="AF164" i="34"/>
  <c r="AG164" i="34"/>
  <c r="AF166" i="34"/>
  <c r="AG166" i="34"/>
  <c r="AL60" i="5"/>
  <c r="AM60" i="5"/>
  <c r="AL26" i="5"/>
  <c r="AM26" i="5"/>
  <c r="AL58" i="5"/>
  <c r="AM58" i="5"/>
  <c r="AF145" i="34"/>
  <c r="AG145" i="34"/>
  <c r="AF174" i="34"/>
  <c r="AG174" i="34"/>
  <c r="AF179" i="34"/>
  <c r="AG179" i="34"/>
  <c r="AF197" i="34"/>
  <c r="AG197" i="34"/>
  <c r="AF172" i="34"/>
  <c r="AG172" i="34"/>
  <c r="AF168" i="34"/>
  <c r="AG168" i="34"/>
  <c r="AF177" i="34"/>
  <c r="AG177" i="34"/>
  <c r="AF157" i="34"/>
  <c r="AG157" i="34"/>
  <c r="AF170" i="34"/>
  <c r="AG170" i="34"/>
  <c r="AF173" i="34"/>
  <c r="AG173" i="34"/>
  <c r="AF153" i="34"/>
  <c r="AG153" i="34"/>
  <c r="AF189" i="34"/>
  <c r="AG189" i="34"/>
  <c r="AF212" i="34"/>
  <c r="AG212" i="34"/>
  <c r="AF158" i="34"/>
  <c r="AG158" i="34"/>
  <c r="AF217" i="34"/>
  <c r="AG217" i="34"/>
  <c r="AF156" i="34"/>
  <c r="AG156" i="34"/>
  <c r="AF204" i="34"/>
  <c r="AG204" i="34"/>
  <c r="AL63" i="5"/>
  <c r="AM63" i="5"/>
  <c r="AL47" i="5"/>
  <c r="AM47" i="5"/>
  <c r="AF139" i="34"/>
  <c r="AG139" i="34"/>
  <c r="AF218" i="34"/>
  <c r="AG218" i="34"/>
  <c r="AF176" i="34"/>
  <c r="AG176" i="34"/>
  <c r="AF146" i="34"/>
  <c r="AG146" i="34"/>
  <c r="AF199" i="34"/>
  <c r="AG199" i="34"/>
  <c r="AF208" i="34"/>
  <c r="AG208" i="34"/>
  <c r="AF152" i="34"/>
  <c r="AG152" i="34"/>
  <c r="AF191" i="34"/>
  <c r="AG191" i="34"/>
  <c r="AF178" i="34"/>
  <c r="AG178" i="34"/>
  <c r="AF150" i="34"/>
  <c r="AG150" i="34"/>
  <c r="AF160" i="34"/>
  <c r="AG160" i="34"/>
  <c r="AF193" i="34"/>
  <c r="AG193" i="34"/>
  <c r="AI12" i="26"/>
  <c r="P11" i="38" s="1"/>
  <c r="AI47" i="26"/>
  <c r="AI44" i="26"/>
  <c r="AI46" i="26"/>
  <c r="AJ60" i="5" a="1"/>
  <c r="AJ60" i="5" s="1"/>
  <c r="AJ57" i="5" a="1"/>
  <c r="AJ57" i="5" s="1"/>
  <c r="AJ26" i="5" a="1"/>
  <c r="AJ26" i="5" s="1"/>
  <c r="AJ55" i="5" a="1"/>
  <c r="AJ55" i="5" s="1"/>
  <c r="AD4" i="34" a="1"/>
  <c r="AD4" i="34" s="1"/>
  <c r="V4" i="38" s="1"/>
  <c r="AE4" i="34" a="1"/>
  <c r="AE4" i="34" s="1"/>
  <c r="AG47" i="26" a="1"/>
  <c r="AG47" i="26" s="1"/>
  <c r="AG46" i="26" a="1"/>
  <c r="AG46" i="26" s="1"/>
  <c r="AG44" i="26" a="1"/>
  <c r="AG44" i="26" s="1"/>
  <c r="AG12" i="26" a="1"/>
  <c r="AG12" i="26" s="1"/>
  <c r="N11" i="38" s="1"/>
  <c r="AE93" i="34" a="1"/>
  <c r="AE93" i="34" s="1"/>
  <c r="AE42" i="34" a="1"/>
  <c r="AE42" i="34" s="1"/>
  <c r="AE92" i="34" a="1"/>
  <c r="AE92" i="34" s="1"/>
  <c r="AE54" i="34" a="1"/>
  <c r="AE54" i="34" s="1"/>
  <c r="AG54" i="34" s="1"/>
  <c r="AE89" i="34" a="1"/>
  <c r="AE89" i="34" s="1"/>
  <c r="AG89" i="34" s="1"/>
  <c r="AE98" i="34" a="1"/>
  <c r="AE98" i="34" s="1"/>
  <c r="AE76" i="34" a="1"/>
  <c r="AE76" i="34" s="1"/>
  <c r="AE13" i="34" a="1"/>
  <c r="AE13" i="34" s="1"/>
  <c r="AE120" i="34" a="1"/>
  <c r="AE120" i="34" s="1"/>
  <c r="AE24" i="34" a="1"/>
  <c r="AE24" i="34" s="1"/>
  <c r="W25" i="38" s="1"/>
  <c r="AE87" i="34" a="1"/>
  <c r="AE87" i="34" s="1"/>
  <c r="AE21" i="34" a="1"/>
  <c r="AE21" i="34" s="1"/>
  <c r="AE107" i="34" a="1"/>
  <c r="AE107" i="34" s="1"/>
  <c r="AE80" i="34" a="1"/>
  <c r="AE80" i="34" s="1"/>
  <c r="AE81" i="34" a="1"/>
  <c r="AE81" i="34" s="1"/>
  <c r="AE100" i="34" a="1"/>
  <c r="AE100" i="34" s="1"/>
  <c r="AE105" i="34" a="1"/>
  <c r="AE105" i="34" s="1"/>
  <c r="AE75" i="34" a="1"/>
  <c r="AE75" i="34" s="1"/>
  <c r="AE55" i="34" a="1"/>
  <c r="AE55" i="34" s="1"/>
  <c r="AG55" i="34" s="1"/>
  <c r="AE133" i="34" a="1"/>
  <c r="AE133" i="34" s="1"/>
  <c r="AE103" i="34" a="1"/>
  <c r="AE103" i="34" s="1"/>
  <c r="AE88" i="34" a="1"/>
  <c r="AE88" i="34" s="1"/>
  <c r="AE5" i="34" a="1"/>
  <c r="AE5" i="34" s="1"/>
  <c r="AE121" i="34" a="1"/>
  <c r="AE121" i="34" s="1"/>
  <c r="AE61" i="34" a="1"/>
  <c r="AE61" i="34" s="1"/>
  <c r="AE11" i="34" a="1"/>
  <c r="AE11" i="34" s="1"/>
  <c r="AE96" i="34" a="1"/>
  <c r="AE96" i="34" s="1"/>
  <c r="AE86" i="34" a="1"/>
  <c r="AE86" i="34" s="1"/>
  <c r="AE119" i="34" a="1"/>
  <c r="AE119" i="34" s="1"/>
  <c r="AE71" i="34" a="1"/>
  <c r="AE71" i="34" s="1"/>
  <c r="AE69" i="34" a="1"/>
  <c r="AE69" i="34" s="1"/>
  <c r="AE49" i="34" a="1"/>
  <c r="AE49" i="34" s="1"/>
  <c r="AE46" i="34" a="1"/>
  <c r="AE46" i="34" s="1"/>
  <c r="AE106" i="34" a="1"/>
  <c r="AE106" i="34" s="1"/>
  <c r="AE91" i="34" a="1"/>
  <c r="AE91" i="34" s="1"/>
  <c r="AE70" i="34" a="1"/>
  <c r="AE70" i="34" s="1"/>
  <c r="AE62" i="34" a="1"/>
  <c r="AE62" i="34" s="1"/>
  <c r="AE77" i="34" a="1"/>
  <c r="AE77" i="34" s="1"/>
  <c r="AE58" i="34" a="1"/>
  <c r="AE58" i="34" s="1"/>
  <c r="AG58" i="34" s="1"/>
  <c r="AE74" i="34" a="1"/>
  <c r="AE74" i="34" s="1"/>
  <c r="AE117" i="34" a="1"/>
  <c r="AE117" i="34" s="1"/>
  <c r="AE132" i="34" a="1"/>
  <c r="AE132" i="34" s="1"/>
  <c r="AE32" i="34" a="1"/>
  <c r="AE32" i="34" s="1"/>
  <c r="AE41" i="34" a="1"/>
  <c r="AE41" i="34" s="1"/>
  <c r="AE20" i="34" a="1"/>
  <c r="AE20" i="34" s="1"/>
  <c r="AE94" i="34" a="1"/>
  <c r="AE94" i="34" s="1"/>
  <c r="AE23" i="34" a="1"/>
  <c r="AE23" i="34" s="1"/>
  <c r="AE8" i="34" a="1"/>
  <c r="AE8" i="34" s="1"/>
  <c r="AE52" i="34" a="1"/>
  <c r="AE52" i="34" s="1"/>
  <c r="AE90" i="34" a="1"/>
  <c r="AE90" i="34" s="1"/>
  <c r="AE34" i="34" a="1"/>
  <c r="AE34" i="34" s="1"/>
  <c r="AE40" i="34" a="1"/>
  <c r="AE40" i="34" s="1"/>
  <c r="AG40" i="34" s="1"/>
  <c r="AE124" i="34" a="1"/>
  <c r="AE124" i="34" s="1"/>
  <c r="AE115" i="34" a="1"/>
  <c r="AE115" i="34" s="1"/>
  <c r="AE129" i="34" a="1"/>
  <c r="AE129" i="34" s="1"/>
  <c r="AE109" i="34" a="1"/>
  <c r="AE109" i="34" s="1"/>
  <c r="AE36" i="34" a="1"/>
  <c r="AE36" i="34" s="1"/>
  <c r="AG36" i="34" s="1"/>
  <c r="AE134" i="34" a="1"/>
  <c r="AE134" i="34" s="1"/>
  <c r="AE14" i="34" a="1"/>
  <c r="AE14" i="34" s="1"/>
  <c r="AE114" i="34" a="1"/>
  <c r="AE114" i="34" s="1"/>
  <c r="AE118" i="34" a="1"/>
  <c r="AE118" i="34" s="1"/>
  <c r="AE67" i="34" a="1"/>
  <c r="AE67" i="34" s="1"/>
  <c r="AG67" i="34" s="1"/>
  <c r="AE79" i="34" a="1"/>
  <c r="AE79" i="34" s="1"/>
  <c r="AE56" i="34" a="1"/>
  <c r="AE56" i="34" s="1"/>
  <c r="AG56" i="34" s="1"/>
  <c r="AE37" i="34" a="1"/>
  <c r="AE37" i="34" s="1"/>
  <c r="AE112" i="34" a="1"/>
  <c r="AE112" i="34" s="1"/>
  <c r="AE73" i="34" a="1"/>
  <c r="AE73" i="34" s="1"/>
  <c r="AE104" i="34" a="1"/>
  <c r="AE104" i="34" s="1"/>
  <c r="AE16" i="34" a="1"/>
  <c r="AE16" i="34" s="1"/>
  <c r="AE25" i="34" a="1"/>
  <c r="AE25" i="34" s="1"/>
  <c r="AE116" i="34" a="1"/>
  <c r="AE116" i="34" s="1"/>
  <c r="AE83" i="34" a="1"/>
  <c r="AE83" i="34" s="1"/>
  <c r="AE123" i="34" a="1"/>
  <c r="AE123" i="34" s="1"/>
  <c r="AE84" i="34" a="1"/>
  <c r="AE84" i="34" s="1"/>
  <c r="AE51" i="34" a="1"/>
  <c r="AE51" i="34" s="1"/>
  <c r="AE30" i="34" a="1"/>
  <c r="AE30" i="34" s="1"/>
  <c r="W29" i="38" s="1"/>
  <c r="AE85" i="34" a="1"/>
  <c r="AE85" i="34" s="1"/>
  <c r="AE65" i="34" a="1"/>
  <c r="AE65" i="34" s="1"/>
  <c r="AE97" i="34" a="1"/>
  <c r="AE97" i="34" s="1"/>
  <c r="AE110" i="34" a="1"/>
  <c r="AE110" i="34" s="1"/>
  <c r="AE29" i="34" a="1"/>
  <c r="AE29" i="34" s="1"/>
  <c r="AE10" i="34" a="1"/>
  <c r="AE10" i="34" s="1"/>
  <c r="AE33" i="34" a="1"/>
  <c r="AE33" i="34" s="1"/>
  <c r="AE126" i="34" a="1"/>
  <c r="AE126" i="34" s="1"/>
  <c r="AE45" i="34" a="1"/>
  <c r="AE45" i="34" s="1"/>
  <c r="AG45" i="34" s="1"/>
  <c r="AE95" i="34" a="1"/>
  <c r="AE95" i="34" s="1"/>
  <c r="AE122" i="34" a="1"/>
  <c r="AE122" i="34" s="1"/>
  <c r="AE78" i="34" a="1"/>
  <c r="AE78" i="34" s="1"/>
  <c r="AE66" i="34" a="1"/>
  <c r="AE66" i="34" s="1"/>
  <c r="AE113" i="34" a="1"/>
  <c r="AE113" i="34" s="1"/>
  <c r="AE6" i="34" a="1"/>
  <c r="AE6" i="34" s="1"/>
  <c r="AE50" i="34" a="1"/>
  <c r="AE50" i="34" s="1"/>
  <c r="AE188" i="34" a="1"/>
  <c r="AE188" i="34" s="1"/>
  <c r="AE47" i="34" a="1"/>
  <c r="AE47" i="34" s="1"/>
  <c r="AG47" i="34" s="1"/>
  <c r="AE9" i="34" a="1"/>
  <c r="AE9" i="34" s="1"/>
  <c r="AE15" i="34" a="1"/>
  <c r="AE15" i="34" s="1"/>
  <c r="AE38" i="34" a="1"/>
  <c r="AE38" i="34" s="1"/>
  <c r="AG38" i="34" s="1"/>
  <c r="AE68" i="34" a="1"/>
  <c r="AE68" i="34" s="1"/>
  <c r="AE130" i="34" a="1"/>
  <c r="AE130" i="34" s="1"/>
  <c r="AE99" i="34" a="1"/>
  <c r="AE99" i="34" s="1"/>
  <c r="AE108" i="34" a="1"/>
  <c r="AE108" i="34" s="1"/>
  <c r="AE131" i="34" a="1"/>
  <c r="AE131" i="34" s="1"/>
  <c r="AE125" i="34" a="1"/>
  <c r="AE125" i="34" s="1"/>
  <c r="AE53" i="34" a="1"/>
  <c r="AE53" i="34" s="1"/>
  <c r="AE19" i="34" a="1"/>
  <c r="AE19" i="34" s="1"/>
  <c r="AE63" i="34" a="1"/>
  <c r="AE63" i="34" s="1"/>
  <c r="AG63" i="34" s="1"/>
  <c r="AE111" i="34" a="1"/>
  <c r="AE111" i="34" s="1"/>
  <c r="AE48" i="34" a="1"/>
  <c r="AE48" i="34" s="1"/>
  <c r="AG48" i="34" s="1"/>
  <c r="AE101" i="34" a="1"/>
  <c r="AE101" i="34" s="1"/>
  <c r="AE17" i="34" a="1"/>
  <c r="AE17" i="34" s="1"/>
  <c r="AE64" i="34" a="1"/>
  <c r="AE64" i="34" s="1"/>
  <c r="AG64" i="34" s="1"/>
  <c r="AE22" i="34" a="1"/>
  <c r="AE22" i="34" s="1"/>
  <c r="AE102" i="34" a="1"/>
  <c r="AE102" i="34" s="1"/>
  <c r="AE44" i="34" a="1"/>
  <c r="AE44" i="34" s="1"/>
  <c r="AG44" i="34" s="1"/>
  <c r="AE72" i="34" a="1"/>
  <c r="AE72" i="34" s="1"/>
  <c r="AE43" i="34" a="1"/>
  <c r="AE43" i="34" s="1"/>
  <c r="AG43" i="34" s="1"/>
  <c r="AE82" i="34" a="1"/>
  <c r="AE82" i="34" s="1"/>
  <c r="AE128" i="34" a="1"/>
  <c r="AE128" i="34" s="1"/>
  <c r="AE39" i="34" a="1"/>
  <c r="AE39" i="34" s="1"/>
  <c r="AE18" i="34" a="1"/>
  <c r="AE18" i="34" s="1"/>
  <c r="Y27" i="34"/>
  <c r="AD27" i="34" s="1" a="1"/>
  <c r="AD27" i="34" s="1"/>
  <c r="V38" i="38" s="1"/>
  <c r="Y28" i="34"/>
  <c r="AD28" i="34" s="1" a="1"/>
  <c r="AD28" i="34" s="1"/>
  <c r="V39" i="38" s="1"/>
  <c r="AK61" i="5" a="1"/>
  <c r="AK61" i="5" s="1"/>
  <c r="AH48" i="26" a="1"/>
  <c r="AH48" i="26" s="1"/>
  <c r="AJ48" i="26" s="1"/>
  <c r="AH45" i="26" a="1"/>
  <c r="AH45" i="26" s="1"/>
  <c r="AJ45" i="26" s="1"/>
  <c r="AH49" i="26" a="1"/>
  <c r="AH49" i="26" s="1"/>
  <c r="AJ49" i="26" s="1"/>
  <c r="F44" i="33"/>
  <c r="F103" i="33" s="1"/>
  <c r="F104" i="33" s="1"/>
  <c r="AK62" i="5" a="1"/>
  <c r="AK62" i="5" s="1"/>
  <c r="AK53" i="5" a="1"/>
  <c r="AK53" i="5" s="1"/>
  <c r="AK36" i="5" a="1"/>
  <c r="AK36" i="5" s="1"/>
  <c r="AK54" i="5" a="1"/>
  <c r="AK54" i="5" s="1"/>
  <c r="AH40" i="26" a="1"/>
  <c r="AH40" i="26" s="1"/>
  <c r="AJ40" i="26" s="1"/>
  <c r="AH21" i="26" a="1"/>
  <c r="AH21" i="26" s="1"/>
  <c r="AH15" i="26" a="1"/>
  <c r="AH15" i="26" s="1"/>
  <c r="AH17" i="26" a="1"/>
  <c r="AH17" i="26" s="1"/>
  <c r="AH36" i="26" a="1"/>
  <c r="AH36" i="26" s="1"/>
  <c r="AJ36" i="26" s="1"/>
  <c r="AH39" i="26" a="1"/>
  <c r="AH39" i="26" s="1"/>
  <c r="AJ39" i="26" s="1"/>
  <c r="AH41" i="26" a="1"/>
  <c r="AH41" i="26" s="1"/>
  <c r="AJ41" i="26" s="1"/>
  <c r="AH42" i="26" a="1"/>
  <c r="AH42" i="26" s="1"/>
  <c r="AJ42" i="26" s="1"/>
  <c r="AH20" i="26" a="1"/>
  <c r="AH20" i="26" s="1"/>
  <c r="AH8" i="26" a="1"/>
  <c r="AH8" i="26" s="1"/>
  <c r="AH22" i="26" a="1"/>
  <c r="AH22" i="26" s="1"/>
  <c r="AH27" i="26" a="1"/>
  <c r="AH27" i="26" s="1"/>
  <c r="AJ27" i="26" s="1"/>
  <c r="AH5" i="26" a="1"/>
  <c r="AH5" i="26" s="1"/>
  <c r="AH25" i="26" a="1"/>
  <c r="AH25" i="26" s="1"/>
  <c r="AH43" i="26" a="1"/>
  <c r="AH43" i="26" s="1"/>
  <c r="AJ43" i="26" s="1"/>
  <c r="AH7" i="26" a="1"/>
  <c r="AH7" i="26" s="1"/>
  <c r="AH6" i="26" a="1"/>
  <c r="AH6" i="26" s="1"/>
  <c r="AH31" i="26" a="1"/>
  <c r="AH31" i="26" s="1"/>
  <c r="AJ31" i="26" s="1"/>
  <c r="AH18" i="26" a="1"/>
  <c r="AH18" i="26" s="1"/>
  <c r="AH19" i="26" a="1"/>
  <c r="AH19" i="26" s="1"/>
  <c r="AH9" i="26" a="1"/>
  <c r="AH9" i="26" s="1"/>
  <c r="AH33" i="26" a="1"/>
  <c r="AH33" i="26" s="1"/>
  <c r="AJ33" i="26" s="1"/>
  <c r="AH10" i="26" a="1"/>
  <c r="AH10" i="26" s="1"/>
  <c r="AH24" i="26" a="1"/>
  <c r="AH24" i="26" s="1"/>
  <c r="AH30" i="26" a="1"/>
  <c r="AH30" i="26" s="1"/>
  <c r="AJ30" i="26" s="1"/>
  <c r="AH32" i="26" a="1"/>
  <c r="AH32" i="26" s="1"/>
  <c r="AJ32" i="26" s="1"/>
  <c r="AH35" i="26" a="1"/>
  <c r="AH35" i="26" s="1"/>
  <c r="AJ35" i="26" s="1"/>
  <c r="AH26" i="26" a="1"/>
  <c r="AH26" i="26" s="1"/>
  <c r="AH16" i="26" a="1"/>
  <c r="AH16" i="26" s="1"/>
  <c r="AH29" i="26" a="1"/>
  <c r="AH29" i="26" s="1"/>
  <c r="AJ29" i="26" s="1"/>
  <c r="AH14" i="26" a="1"/>
  <c r="AH14" i="26" s="1"/>
  <c r="AH11" i="26" a="1"/>
  <c r="AH11" i="26" s="1"/>
  <c r="AH34" i="26" a="1"/>
  <c r="AH34" i="26" s="1"/>
  <c r="AJ34" i="26" s="1"/>
  <c r="AH37" i="26" a="1"/>
  <c r="AH37" i="26" s="1"/>
  <c r="AJ37" i="26" s="1"/>
  <c r="AH13" i="26" a="1"/>
  <c r="AH13" i="26" s="1"/>
  <c r="AH38" i="26" a="1"/>
  <c r="AH38" i="26" s="1"/>
  <c r="AJ38" i="26" s="1"/>
  <c r="AH23" i="26" a="1"/>
  <c r="AH23" i="26" s="1"/>
  <c r="AH28" i="26" a="1"/>
  <c r="AH28" i="26" s="1"/>
  <c r="AJ28" i="26" s="1"/>
  <c r="AH4" i="26" a="1"/>
  <c r="AH4" i="26" s="1"/>
  <c r="F72" i="8"/>
  <c r="F71" i="8"/>
  <c r="F99" i="8"/>
  <c r="F95" i="8"/>
  <c r="F91" i="8"/>
  <c r="F87" i="8"/>
  <c r="F83" i="8"/>
  <c r="F79" i="8"/>
  <c r="F75" i="8"/>
  <c r="F98" i="8"/>
  <c r="F94" i="8"/>
  <c r="F90" i="8"/>
  <c r="F86" i="8"/>
  <c r="F82" i="8"/>
  <c r="F78" i="8"/>
  <c r="F74" i="8"/>
  <c r="F70" i="8"/>
  <c r="F97" i="8"/>
  <c r="F93" i="8"/>
  <c r="F89" i="8"/>
  <c r="F85" i="8"/>
  <c r="F81" i="8"/>
  <c r="F77" i="8"/>
  <c r="F73" i="8"/>
  <c r="F66" i="8"/>
  <c r="F100" i="8"/>
  <c r="F96" i="8"/>
  <c r="F92" i="8"/>
  <c r="F88" i="8"/>
  <c r="F84" i="8"/>
  <c r="F80" i="8"/>
  <c r="F76" i="8"/>
  <c r="F7" i="8"/>
  <c r="F11" i="8"/>
  <c r="F15" i="8"/>
  <c r="F19" i="8"/>
  <c r="F23" i="8"/>
  <c r="F27" i="8"/>
  <c r="F31" i="8"/>
  <c r="F35" i="8"/>
  <c r="F39" i="8"/>
  <c r="F43" i="8"/>
  <c r="F47" i="8"/>
  <c r="F51" i="8"/>
  <c r="F55" i="8"/>
  <c r="F59" i="8"/>
  <c r="F63" i="8"/>
  <c r="F67" i="8"/>
  <c r="F8" i="8"/>
  <c r="F12" i="8"/>
  <c r="F16" i="8"/>
  <c r="F20" i="8"/>
  <c r="F24" i="8"/>
  <c r="F28" i="8"/>
  <c r="F32" i="8"/>
  <c r="F36" i="8"/>
  <c r="F40" i="8"/>
  <c r="F44" i="8"/>
  <c r="F48" i="8"/>
  <c r="F52" i="8"/>
  <c r="F56" i="8"/>
  <c r="F60" i="8"/>
  <c r="F64" i="8"/>
  <c r="F68" i="8"/>
  <c r="F4" i="8"/>
  <c r="F9" i="8"/>
  <c r="F13" i="8"/>
  <c r="F17" i="8"/>
  <c r="F21" i="8"/>
  <c r="F25" i="8"/>
  <c r="F29" i="8"/>
  <c r="F33" i="8"/>
  <c r="F37" i="8"/>
  <c r="F41" i="8"/>
  <c r="F45" i="8"/>
  <c r="F49" i="8"/>
  <c r="F53" i="8"/>
  <c r="F57" i="8"/>
  <c r="F61" i="8"/>
  <c r="F65" i="8"/>
  <c r="F69" i="8"/>
  <c r="F5" i="8"/>
  <c r="F6" i="8"/>
  <c r="F10" i="8"/>
  <c r="F14" i="8"/>
  <c r="F18" i="8"/>
  <c r="F22" i="8"/>
  <c r="F26" i="8"/>
  <c r="F30" i="8"/>
  <c r="F34" i="8"/>
  <c r="F38" i="8"/>
  <c r="F42" i="8"/>
  <c r="F46" i="8"/>
  <c r="F50" i="8"/>
  <c r="F54" i="8"/>
  <c r="F58" i="8"/>
  <c r="F62" i="8"/>
  <c r="AE60" i="34" l="1" a="1"/>
  <c r="AE60" i="34" s="1"/>
  <c r="AG60" i="34" s="1"/>
  <c r="W21" i="38"/>
  <c r="X29" i="38"/>
  <c r="V26" i="38"/>
  <c r="V11" i="38"/>
  <c r="V27" i="38"/>
  <c r="AE57" i="34" a="1"/>
  <c r="AE57" i="34" s="1"/>
  <c r="AG57" i="34" s="1"/>
  <c r="AE59" i="34" a="1"/>
  <c r="AE59" i="34" s="1"/>
  <c r="AG59" i="34" s="1"/>
  <c r="AK45" i="5" a="1"/>
  <c r="AK45" i="5" s="1"/>
  <c r="AL45" i="5" s="1"/>
  <c r="AJ34" i="5" a="1"/>
  <c r="AJ34" i="5" s="1"/>
  <c r="AK43" i="5" a="1"/>
  <c r="AK43" i="5" s="1"/>
  <c r="AL43" i="5" s="1"/>
  <c r="AK51" i="5" a="1"/>
  <c r="AK51" i="5" s="1"/>
  <c r="AM51" i="5" s="1"/>
  <c r="AK28" i="5" a="1"/>
  <c r="AK28" i="5" s="1"/>
  <c r="AL28" i="5" s="1"/>
  <c r="AL59" i="5"/>
  <c r="AK11" i="5" a="1"/>
  <c r="AK11" i="5" s="1"/>
  <c r="AM11" i="5" s="1"/>
  <c r="I10" i="38" s="1"/>
  <c r="AK9" i="5" a="1"/>
  <c r="AK9" i="5" s="1"/>
  <c r="AM9" i="5" s="1"/>
  <c r="I8" i="38" s="1"/>
  <c r="AK30" i="5" a="1"/>
  <c r="AK30" i="5" s="1"/>
  <c r="AM30" i="5" s="1"/>
  <c r="AK37" i="5" a="1"/>
  <c r="AK37" i="5" s="1"/>
  <c r="AL37" i="5" s="1"/>
  <c r="AK20" i="5" a="1"/>
  <c r="AK20" i="5" s="1"/>
  <c r="AM20" i="5" s="1"/>
  <c r="AK48" i="5" a="1"/>
  <c r="AK48" i="5" s="1"/>
  <c r="AL48" i="5" s="1"/>
  <c r="AK40" i="5" a="1"/>
  <c r="AK40" i="5" s="1"/>
  <c r="AL40" i="5" s="1"/>
  <c r="AK13" i="5" a="1"/>
  <c r="AK13" i="5" s="1"/>
  <c r="AM13" i="5" s="1"/>
  <c r="I12" i="38" s="1"/>
  <c r="AK10" i="5" a="1"/>
  <c r="AK10" i="5" s="1"/>
  <c r="AM10" i="5" s="1"/>
  <c r="I9" i="38" s="1"/>
  <c r="AK29" i="5" a="1"/>
  <c r="AK29" i="5" s="1"/>
  <c r="AM29" i="5" s="1"/>
  <c r="AK12" i="5" a="1"/>
  <c r="AK12" i="5" s="1"/>
  <c r="AM12" i="5" s="1"/>
  <c r="I11" i="38" s="1"/>
  <c r="AK49" i="5" a="1"/>
  <c r="AK49" i="5" s="1"/>
  <c r="AM49" i="5" s="1"/>
  <c r="AK39" i="5" a="1"/>
  <c r="AK39" i="5" s="1"/>
  <c r="AM39" i="5" s="1"/>
  <c r="AK42" i="5" a="1"/>
  <c r="AK42" i="5" s="1"/>
  <c r="AL42" i="5" s="1"/>
  <c r="AJ33" i="5" a="1"/>
  <c r="AJ33" i="5" s="1"/>
  <c r="AK32" i="5" a="1"/>
  <c r="AK32" i="5" s="1"/>
  <c r="AL32" i="5" s="1"/>
  <c r="AK44" i="5" a="1"/>
  <c r="AK44" i="5" s="1"/>
  <c r="AM44" i="5" s="1"/>
  <c r="AK46" i="5" a="1"/>
  <c r="AK46" i="5" s="1"/>
  <c r="AM46" i="5" s="1"/>
  <c r="AK14" i="5" a="1"/>
  <c r="AK14" i="5" s="1"/>
  <c r="AM14" i="5" s="1"/>
  <c r="I13" i="38" s="1"/>
  <c r="AK50" i="5" a="1"/>
  <c r="AK50" i="5" s="1"/>
  <c r="AM50" i="5" s="1"/>
  <c r="AK31" i="5" a="1"/>
  <c r="AK31" i="5" s="1"/>
  <c r="AL31" i="5" s="1"/>
  <c r="AK41" i="5" a="1"/>
  <c r="AK41" i="5" s="1"/>
  <c r="AM41" i="5" s="1"/>
  <c r="AK38" i="5" a="1"/>
  <c r="AK38" i="5" s="1"/>
  <c r="AM38" i="5" s="1"/>
  <c r="AK35" i="5" a="1"/>
  <c r="AK35" i="5" s="1"/>
  <c r="AM35" i="5" s="1"/>
  <c r="AK6" i="5" a="1"/>
  <c r="AK6" i="5" s="1"/>
  <c r="AM6" i="5" s="1"/>
  <c r="I5" i="38" s="1"/>
  <c r="AK8" i="5" a="1"/>
  <c r="AK8" i="5" s="1"/>
  <c r="AM8" i="5" s="1"/>
  <c r="I7" i="38" s="1"/>
  <c r="AK5" i="5" a="1"/>
  <c r="AK5" i="5" s="1"/>
  <c r="AM5" i="5" s="1"/>
  <c r="I4" i="38" s="1"/>
  <c r="AK23" i="5" a="1"/>
  <c r="AK23" i="5" s="1"/>
  <c r="AL23" i="5" s="1"/>
  <c r="AK24" i="5" a="1"/>
  <c r="AK24" i="5" s="1"/>
  <c r="AM24" i="5" s="1"/>
  <c r="AK4" i="5" a="1"/>
  <c r="AK4" i="5" s="1"/>
  <c r="AM4" i="5" s="1"/>
  <c r="I3" i="38" s="1"/>
  <c r="AK19" i="5" a="1"/>
  <c r="AK19" i="5" s="1"/>
  <c r="AM19" i="5" s="1"/>
  <c r="AK27" i="5" a="1"/>
  <c r="AK27" i="5" s="1"/>
  <c r="AM27" i="5" s="1"/>
  <c r="AK15" i="5" a="1"/>
  <c r="AK15" i="5" s="1"/>
  <c r="AM15" i="5" s="1"/>
  <c r="I14" i="38" s="1"/>
  <c r="AK21" i="5" a="1"/>
  <c r="AK21" i="5" s="1"/>
  <c r="AM21" i="5" s="1"/>
  <c r="AK25" i="5" a="1"/>
  <c r="AK25" i="5" s="1"/>
  <c r="AL25" i="5" s="1"/>
  <c r="AK18" i="5" a="1"/>
  <c r="AK18" i="5" s="1"/>
  <c r="G17" i="38" s="1"/>
  <c r="AK17" i="5" a="1"/>
  <c r="AK17" i="5" s="1"/>
  <c r="AM17" i="5" s="1"/>
  <c r="I16" i="38" s="1"/>
  <c r="AK16" i="5" a="1"/>
  <c r="AK16" i="5" s="1"/>
  <c r="AM16" i="5" s="1"/>
  <c r="I15" i="38" s="1"/>
  <c r="AK22" i="5" a="1"/>
  <c r="AK22" i="5" s="1"/>
  <c r="AM22" i="5" s="1"/>
  <c r="AK7" i="5" a="1"/>
  <c r="AK7" i="5" s="1"/>
  <c r="AM7" i="5" s="1"/>
  <c r="I6" i="38" s="1"/>
  <c r="AG61" i="34"/>
  <c r="Y42" i="38" s="1"/>
  <c r="W42" i="38"/>
  <c r="AG49" i="34"/>
  <c r="Y43" i="38" s="1"/>
  <c r="W43" i="38"/>
  <c r="AG33" i="34"/>
  <c r="Y44" i="38" s="1"/>
  <c r="W44" i="38"/>
  <c r="AG37" i="34"/>
  <c r="W41" i="38"/>
  <c r="AG46" i="34"/>
  <c r="W40" i="38"/>
  <c r="AG42" i="34"/>
  <c r="Y36" i="38" s="1"/>
  <c r="W36" i="38"/>
  <c r="AG51" i="34"/>
  <c r="Y37" i="38" s="1"/>
  <c r="W37" i="38"/>
  <c r="AJ26" i="26"/>
  <c r="Q25" i="38" s="1"/>
  <c r="O25" i="38"/>
  <c r="AJ25" i="26"/>
  <c r="Q24" i="38" s="1"/>
  <c r="O24" i="38"/>
  <c r="AJ23" i="26"/>
  <c r="Q22" i="38" s="1"/>
  <c r="O22" i="38"/>
  <c r="AJ24" i="26"/>
  <c r="Q23" i="38" s="1"/>
  <c r="O23" i="38"/>
  <c r="AJ22" i="26"/>
  <c r="Q21" i="38" s="1"/>
  <c r="O21" i="38"/>
  <c r="AJ21" i="26"/>
  <c r="Q20" i="38" s="1"/>
  <c r="O20" i="38"/>
  <c r="AJ20" i="26"/>
  <c r="Q19" i="38" s="1"/>
  <c r="O19" i="38"/>
  <c r="AG50" i="34"/>
  <c r="Y34" i="38" s="1"/>
  <c r="W34" i="38"/>
  <c r="AG39" i="34"/>
  <c r="Y35" i="38" s="1"/>
  <c r="W35" i="38"/>
  <c r="AG52" i="34"/>
  <c r="Y31" i="38" s="1"/>
  <c r="W31" i="38"/>
  <c r="AG34" i="34"/>
  <c r="W32" i="38"/>
  <c r="AG41" i="34"/>
  <c r="Y33" i="38" s="1"/>
  <c r="W33" i="38"/>
  <c r="AG53" i="34"/>
  <c r="Y30" i="38" s="1"/>
  <c r="W30" i="38"/>
  <c r="AG25" i="34"/>
  <c r="AG32" i="34"/>
  <c r="W28" i="38"/>
  <c r="AE12" i="34" a="1"/>
  <c r="AE12" i="34" s="1"/>
  <c r="AF12" i="34" s="1"/>
  <c r="AG23" i="34"/>
  <c r="AE227" i="34" a="1"/>
  <c r="AE227" i="34" s="1"/>
  <c r="AD227" i="34" a="1"/>
  <c r="AD227" i="34" s="1"/>
  <c r="AF26" i="34"/>
  <c r="AG26" i="34"/>
  <c r="V3" i="38"/>
  <c r="AF7" i="34"/>
  <c r="AG7" i="34"/>
  <c r="AL36" i="5"/>
  <c r="AM36" i="5"/>
  <c r="AL62" i="5"/>
  <c r="AM62" i="5"/>
  <c r="AL54" i="5"/>
  <c r="AM54" i="5"/>
  <c r="AL61" i="5"/>
  <c r="AM61" i="5"/>
  <c r="AL34" i="5"/>
  <c r="AM34" i="5"/>
  <c r="AL53" i="5"/>
  <c r="AM53" i="5"/>
  <c r="AG21" i="34"/>
  <c r="W23" i="38"/>
  <c r="AG24" i="34"/>
  <c r="W24" i="38"/>
  <c r="AJ19" i="26"/>
  <c r="Q18" i="38" s="1"/>
  <c r="O18" i="38"/>
  <c r="AJ18" i="26"/>
  <c r="Q17" i="38" s="1"/>
  <c r="O17" i="38"/>
  <c r="AG19" i="34"/>
  <c r="W17" i="38"/>
  <c r="AG29" i="34"/>
  <c r="W20" i="38"/>
  <c r="AG22" i="34"/>
  <c r="W19" i="38"/>
  <c r="AG30" i="34"/>
  <c r="W22" i="38"/>
  <c r="AG20" i="34"/>
  <c r="W18" i="38"/>
  <c r="AG15" i="34"/>
  <c r="W14" i="38"/>
  <c r="AG14" i="34"/>
  <c r="AG8" i="34"/>
  <c r="W6" i="38"/>
  <c r="AG5" i="34"/>
  <c r="W4" i="38"/>
  <c r="AG10" i="34"/>
  <c r="W8" i="38"/>
  <c r="AG18" i="34"/>
  <c r="W13" i="38"/>
  <c r="AG13" i="34"/>
  <c r="W9" i="38"/>
  <c r="AG4" i="34"/>
  <c r="W3" i="38"/>
  <c r="AG16" i="34"/>
  <c r="W15" i="38"/>
  <c r="AG17" i="34"/>
  <c r="W16" i="38"/>
  <c r="AG9" i="34"/>
  <c r="W7" i="38"/>
  <c r="AG6" i="34"/>
  <c r="W5" i="38"/>
  <c r="AG11" i="34"/>
  <c r="W10" i="38"/>
  <c r="AJ8" i="26"/>
  <c r="Q7" i="38" s="1"/>
  <c r="O7" i="38"/>
  <c r="AJ16" i="26"/>
  <c r="Q15" i="38" s="1"/>
  <c r="O15" i="38"/>
  <c r="AJ6" i="26"/>
  <c r="Q5" i="38" s="1"/>
  <c r="O5" i="38"/>
  <c r="AJ7" i="26"/>
  <c r="Q6" i="38" s="1"/>
  <c r="O6" i="38"/>
  <c r="AJ17" i="26"/>
  <c r="Q16" i="38" s="1"/>
  <c r="O16" i="38"/>
  <c r="AJ9" i="26"/>
  <c r="Q8" i="38" s="1"/>
  <c r="O8" i="38"/>
  <c r="AJ5" i="26"/>
  <c r="Q4" i="38" s="1"/>
  <c r="O4" i="38"/>
  <c r="AJ11" i="26"/>
  <c r="Q10" i="38" s="1"/>
  <c r="O10" i="38"/>
  <c r="AJ4" i="26"/>
  <c r="Q3" i="38" s="1"/>
  <c r="O3" i="38"/>
  <c r="AJ13" i="26"/>
  <c r="Q12" i="38" s="1"/>
  <c r="O12" i="38"/>
  <c r="AJ14" i="26"/>
  <c r="Q13" i="38" s="1"/>
  <c r="O13" i="38"/>
  <c r="AJ10" i="26"/>
  <c r="Q9" i="38" s="1"/>
  <c r="O9" i="38"/>
  <c r="AJ15" i="26"/>
  <c r="Q14" i="38" s="1"/>
  <c r="O14" i="38"/>
  <c r="AF72" i="34"/>
  <c r="AG72" i="34"/>
  <c r="AF99" i="34"/>
  <c r="AG99" i="34"/>
  <c r="AF126" i="34"/>
  <c r="AG126" i="34"/>
  <c r="AF124" i="34"/>
  <c r="AG124" i="34"/>
  <c r="AF76" i="34"/>
  <c r="AG76" i="34"/>
  <c r="AF82" i="34"/>
  <c r="AG82" i="34"/>
  <c r="AF102" i="34"/>
  <c r="AG102" i="34"/>
  <c r="AF101" i="34"/>
  <c r="AG101" i="34"/>
  <c r="AF131" i="34"/>
  <c r="AG131" i="34"/>
  <c r="AF68" i="34"/>
  <c r="AG68" i="34"/>
  <c r="AF113" i="34"/>
  <c r="AG113" i="34"/>
  <c r="AF95" i="34"/>
  <c r="AG95" i="34"/>
  <c r="AF116" i="34"/>
  <c r="AG116" i="34"/>
  <c r="AF73" i="34"/>
  <c r="AG73" i="34"/>
  <c r="AF79" i="34"/>
  <c r="AG79" i="34"/>
  <c r="AF129" i="34"/>
  <c r="AG129" i="34"/>
  <c r="AF74" i="34"/>
  <c r="AG74" i="34"/>
  <c r="AF62" i="34"/>
  <c r="AG62" i="34"/>
  <c r="AF119" i="34"/>
  <c r="AG119" i="34"/>
  <c r="AF103" i="34"/>
  <c r="AG103" i="34"/>
  <c r="AF105" i="34"/>
  <c r="AG105" i="34"/>
  <c r="AF107" i="34"/>
  <c r="AG107" i="34"/>
  <c r="AF120" i="34"/>
  <c r="AG120" i="34"/>
  <c r="AF93" i="34"/>
  <c r="AG93" i="34"/>
  <c r="AF111" i="34"/>
  <c r="AG111" i="34"/>
  <c r="AF110" i="34"/>
  <c r="AG110" i="34"/>
  <c r="AF85" i="34"/>
  <c r="AG85" i="34"/>
  <c r="AF118" i="34"/>
  <c r="AG118" i="34"/>
  <c r="AF90" i="34"/>
  <c r="AG90" i="34"/>
  <c r="AF94" i="34"/>
  <c r="AG94" i="34"/>
  <c r="AF91" i="34"/>
  <c r="AG91" i="34"/>
  <c r="AF69" i="34"/>
  <c r="AG69" i="34"/>
  <c r="AF87" i="34"/>
  <c r="AG87" i="34"/>
  <c r="AF92" i="34"/>
  <c r="AG92" i="34"/>
  <c r="AF108" i="34"/>
  <c r="AG108" i="34"/>
  <c r="AF188" i="34"/>
  <c r="AG188" i="34"/>
  <c r="AF66" i="34"/>
  <c r="AG66" i="34"/>
  <c r="AF65" i="34"/>
  <c r="AG65" i="34"/>
  <c r="AF84" i="34"/>
  <c r="AG84" i="34"/>
  <c r="AF112" i="34"/>
  <c r="AG112" i="34"/>
  <c r="AF134" i="34"/>
  <c r="AG134" i="34"/>
  <c r="AF115" i="34"/>
  <c r="AG115" i="34"/>
  <c r="AF70" i="34"/>
  <c r="AG70" i="34"/>
  <c r="AF86" i="34"/>
  <c r="AG86" i="34"/>
  <c r="AF121" i="34"/>
  <c r="AG121" i="34"/>
  <c r="AF133" i="34"/>
  <c r="AG133" i="34"/>
  <c r="AF100" i="34"/>
  <c r="AG100" i="34"/>
  <c r="AF78" i="34"/>
  <c r="AG78" i="34"/>
  <c r="AF123" i="34"/>
  <c r="AG123" i="34"/>
  <c r="AF132" i="34"/>
  <c r="AG132" i="34"/>
  <c r="AF96" i="34"/>
  <c r="AG96" i="34"/>
  <c r="AF81" i="34"/>
  <c r="AG81" i="34"/>
  <c r="AF128" i="34"/>
  <c r="AG128" i="34"/>
  <c r="AF125" i="34"/>
  <c r="AG125" i="34"/>
  <c r="AF130" i="34"/>
  <c r="AG130" i="34"/>
  <c r="AF122" i="34"/>
  <c r="AG122" i="34"/>
  <c r="AF97" i="34"/>
  <c r="AG97" i="34"/>
  <c r="AF83" i="34"/>
  <c r="AG83" i="34"/>
  <c r="AF104" i="34"/>
  <c r="AG104" i="34"/>
  <c r="AF114" i="34"/>
  <c r="AG114" i="34"/>
  <c r="AF109" i="34"/>
  <c r="AG109" i="34"/>
  <c r="AF117" i="34"/>
  <c r="AG117" i="34"/>
  <c r="AF77" i="34"/>
  <c r="AG77" i="34"/>
  <c r="AF106" i="34"/>
  <c r="AG106" i="34"/>
  <c r="AF71" i="34"/>
  <c r="AG71" i="34"/>
  <c r="AF88" i="34"/>
  <c r="AG88" i="34"/>
  <c r="AF75" i="34"/>
  <c r="AG75" i="34"/>
  <c r="AF80" i="34"/>
  <c r="AG80" i="34"/>
  <c r="AF98" i="34"/>
  <c r="AG98" i="34"/>
  <c r="AF43" i="34"/>
  <c r="AF48" i="34"/>
  <c r="AF45" i="34"/>
  <c r="AF25" i="34"/>
  <c r="AF67" i="34"/>
  <c r="AF60" i="34"/>
  <c r="AF32" i="34"/>
  <c r="AF13" i="34"/>
  <c r="AF4" i="34"/>
  <c r="AF19" i="34"/>
  <c r="AF47" i="34"/>
  <c r="AF10" i="34"/>
  <c r="AF59" i="34"/>
  <c r="AF51" i="34"/>
  <c r="X37" i="38" s="1"/>
  <c r="AF14" i="34"/>
  <c r="AF34" i="34"/>
  <c r="AF8" i="34"/>
  <c r="AF41" i="34"/>
  <c r="X33" i="38" s="1"/>
  <c r="AF46" i="34"/>
  <c r="AF61" i="34"/>
  <c r="AF89" i="34"/>
  <c r="AF18" i="34"/>
  <c r="AF22" i="34"/>
  <c r="AF53" i="34"/>
  <c r="X30" i="38" s="1"/>
  <c r="AF38" i="34"/>
  <c r="AF29" i="34"/>
  <c r="AF23" i="34"/>
  <c r="AF58" i="34"/>
  <c r="AF49" i="34"/>
  <c r="AF21" i="34"/>
  <c r="AF54" i="34"/>
  <c r="AF39" i="34"/>
  <c r="AF64" i="34"/>
  <c r="AF15" i="34"/>
  <c r="AF50" i="34"/>
  <c r="X34" i="38" s="1"/>
  <c r="AF16" i="34"/>
  <c r="AF37" i="34"/>
  <c r="AF36" i="34"/>
  <c r="AF5" i="34"/>
  <c r="AF55" i="34"/>
  <c r="AF44" i="34"/>
  <c r="AF17" i="34"/>
  <c r="AF63" i="34"/>
  <c r="AF9" i="34"/>
  <c r="AF6" i="34"/>
  <c r="AF33" i="34"/>
  <c r="X44" i="38" s="1"/>
  <c r="AF30" i="34"/>
  <c r="AF56" i="34"/>
  <c r="AF40" i="34"/>
  <c r="AF52" i="34"/>
  <c r="X31" i="38" s="1"/>
  <c r="AF20" i="34"/>
  <c r="AF11" i="34"/>
  <c r="AF24" i="34"/>
  <c r="X25" i="38" s="1"/>
  <c r="AF42" i="34"/>
  <c r="AI45" i="26"/>
  <c r="AI48" i="26"/>
  <c r="AI49" i="26"/>
  <c r="AI38" i="26"/>
  <c r="AI26" i="26"/>
  <c r="P25" i="38" s="1"/>
  <c r="AI24" i="26"/>
  <c r="P23" i="38" s="1"/>
  <c r="AI7" i="26"/>
  <c r="P6" i="38" s="1"/>
  <c r="AI27" i="26"/>
  <c r="AI17" i="26"/>
  <c r="P16" i="38" s="1"/>
  <c r="AI28" i="26"/>
  <c r="AI37" i="26"/>
  <c r="AI29" i="26"/>
  <c r="AI32" i="26"/>
  <c r="AI33" i="26"/>
  <c r="AI31" i="26"/>
  <c r="AI25" i="26"/>
  <c r="P24" i="38" s="1"/>
  <c r="AI8" i="26"/>
  <c r="P7" i="38" s="1"/>
  <c r="AI39" i="26"/>
  <c r="AI21" i="26"/>
  <c r="P20" i="38" s="1"/>
  <c r="AI23" i="26"/>
  <c r="P22" i="38" s="1"/>
  <c r="AI34" i="26"/>
  <c r="AI16" i="26"/>
  <c r="P15" i="38" s="1"/>
  <c r="AI30" i="26"/>
  <c r="AI9" i="26"/>
  <c r="P8" i="38" s="1"/>
  <c r="AI6" i="26"/>
  <c r="P5" i="38" s="1"/>
  <c r="AI5" i="26"/>
  <c r="P4" i="38" s="1"/>
  <c r="AI20" i="26"/>
  <c r="P19" i="38" s="1"/>
  <c r="AI36" i="26"/>
  <c r="AI40" i="26"/>
  <c r="AI11" i="26"/>
  <c r="P10" i="38" s="1"/>
  <c r="AI19" i="26"/>
  <c r="P18" i="38" s="1"/>
  <c r="AI42" i="26"/>
  <c r="AI4" i="26"/>
  <c r="P3" i="38" s="1"/>
  <c r="AI13" i="26"/>
  <c r="P12" i="38" s="1"/>
  <c r="AI14" i="26"/>
  <c r="P13" i="38" s="1"/>
  <c r="AI35" i="26"/>
  <c r="AI10" i="26"/>
  <c r="P9" i="38" s="1"/>
  <c r="AI18" i="26"/>
  <c r="P17" i="38" s="1"/>
  <c r="AI43" i="26"/>
  <c r="AI22" i="26"/>
  <c r="P21" i="38" s="1"/>
  <c r="AI41" i="26"/>
  <c r="AI15" i="26"/>
  <c r="P14" i="38" s="1"/>
  <c r="AL27" i="5"/>
  <c r="AL33" i="5"/>
  <c r="AM33" i="5"/>
  <c r="AE28" i="34" a="1"/>
  <c r="AE28" i="34" s="1"/>
  <c r="W27" i="38" s="1"/>
  <c r="AE27" i="34" a="1"/>
  <c r="AE27" i="34" s="1"/>
  <c r="W26" i="38" s="1"/>
  <c r="M5" i="31" a="1"/>
  <c r="M5" i="31" s="1"/>
  <c r="L5" i="31"/>
  <c r="Y22" i="38" l="1"/>
  <c r="Y25" i="38"/>
  <c r="AL20" i="5"/>
  <c r="X36" i="38"/>
  <c r="AF57" i="34"/>
  <c r="X40" i="38"/>
  <c r="X28" i="38"/>
  <c r="X41" i="38"/>
  <c r="X43" i="38"/>
  <c r="X22" i="38"/>
  <c r="X35" i="38"/>
  <c r="X42" i="38"/>
  <c r="X32" i="38"/>
  <c r="Y40" i="38"/>
  <c r="W11" i="38"/>
  <c r="Y29" i="38"/>
  <c r="Y28" i="38"/>
  <c r="Y32" i="38"/>
  <c r="Y41" i="38"/>
  <c r="AM45" i="5"/>
  <c r="AL30" i="5"/>
  <c r="AL11" i="5"/>
  <c r="H10" i="38" s="1"/>
  <c r="AM43" i="5"/>
  <c r="G10" i="38"/>
  <c r="AL39" i="5"/>
  <c r="AL51" i="5"/>
  <c r="AL24" i="5"/>
  <c r="AM42" i="5"/>
  <c r="AL13" i="5"/>
  <c r="H12" i="38" s="1"/>
  <c r="AM37" i="5"/>
  <c r="AM32" i="5"/>
  <c r="AM23" i="5"/>
  <c r="AM28" i="5"/>
  <c r="AL38" i="5"/>
  <c r="AL12" i="5"/>
  <c r="H11" i="38" s="1"/>
  <c r="AL50" i="5"/>
  <c r="G8" i="38"/>
  <c r="AL46" i="5"/>
  <c r="AL9" i="5"/>
  <c r="H8" i="38" s="1"/>
  <c r="AL29" i="5"/>
  <c r="AL41" i="5"/>
  <c r="G5" i="38"/>
  <c r="AL17" i="5"/>
  <c r="H16" i="38" s="1"/>
  <c r="AL10" i="5"/>
  <c r="H9" i="38" s="1"/>
  <c r="G14" i="38"/>
  <c r="AL44" i="5"/>
  <c r="AL15" i="5"/>
  <c r="H14" i="38" s="1"/>
  <c r="G3" i="38"/>
  <c r="G7" i="38"/>
  <c r="AM48" i="5"/>
  <c r="AL4" i="5"/>
  <c r="AL6" i="5"/>
  <c r="H5" i="38" s="1"/>
  <c r="AL8" i="5"/>
  <c r="H7" i="38" s="1"/>
  <c r="G15" i="38"/>
  <c r="AM31" i="5"/>
  <c r="G9" i="38"/>
  <c r="AL16" i="5"/>
  <c r="H15" i="38" s="1"/>
  <c r="G16" i="38"/>
  <c r="AL35" i="5"/>
  <c r="AL49" i="5"/>
  <c r="AM40" i="5"/>
  <c r="G11" i="38"/>
  <c r="G12" i="38"/>
  <c r="G13" i="38"/>
  <c r="AL22" i="5"/>
  <c r="AL14" i="5"/>
  <c r="H13" i="38" s="1"/>
  <c r="AL21" i="5"/>
  <c r="Y18" i="38"/>
  <c r="G4" i="38"/>
  <c r="AL19" i="5"/>
  <c r="AL5" i="5"/>
  <c r="H4" i="38" s="1"/>
  <c r="AM25" i="5"/>
  <c r="G6" i="38"/>
  <c r="AM18" i="5"/>
  <c r="I17" i="38" s="1"/>
  <c r="AL7" i="5"/>
  <c r="H6" i="38" s="1"/>
  <c r="AL18" i="5"/>
  <c r="H17" i="38" s="1"/>
  <c r="Y9" i="38"/>
  <c r="X4" i="38"/>
  <c r="AG28" i="34"/>
  <c r="Y39" i="38" s="1"/>
  <c r="W39" i="38"/>
  <c r="AG27" i="34"/>
  <c r="Y38" i="38" s="1"/>
  <c r="W38" i="38"/>
  <c r="Y13" i="38"/>
  <c r="X3" i="38"/>
  <c r="AG12" i="34"/>
  <c r="Y12" i="38" s="1"/>
  <c r="W12" i="38"/>
  <c r="X18" i="38"/>
  <c r="X24" i="38"/>
  <c r="X14" i="38"/>
  <c r="X12" i="38"/>
  <c r="Y3" i="38"/>
  <c r="AF227" i="34"/>
  <c r="AG227" i="34"/>
  <c r="X8" i="38"/>
  <c r="X15" i="38"/>
  <c r="X6" i="38"/>
  <c r="Y5" i="38"/>
  <c r="Y16" i="38"/>
  <c r="Y11" i="38"/>
  <c r="Y8" i="38"/>
  <c r="Y14" i="38"/>
  <c r="Y24" i="38"/>
  <c r="Y20" i="38"/>
  <c r="Y21" i="38"/>
  <c r="X5" i="38"/>
  <c r="Y10" i="38"/>
  <c r="Y7" i="38"/>
  <c r="Y15" i="38"/>
  <c r="Y4" i="38"/>
  <c r="Y19" i="38"/>
  <c r="Y17" i="38"/>
  <c r="Y23" i="38"/>
  <c r="Y6" i="38"/>
  <c r="X19" i="38"/>
  <c r="X10" i="38"/>
  <c r="X7" i="38"/>
  <c r="X11" i="38"/>
  <c r="X23" i="38"/>
  <c r="X20" i="38"/>
  <c r="X21" i="38"/>
  <c r="X13" i="38"/>
  <c r="X17" i="38"/>
  <c r="X16" i="38"/>
  <c r="X9" i="38"/>
  <c r="AF27" i="34"/>
  <c r="X38" i="38" s="1"/>
  <c r="AF28" i="34"/>
  <c r="X39" i="38" s="1"/>
  <c r="H3" i="38"/>
  <c r="F9" i="31"/>
  <c r="F13" i="31"/>
  <c r="F17" i="31"/>
  <c r="F21" i="31"/>
  <c r="F6" i="31"/>
  <c r="F10" i="31"/>
  <c r="F14" i="31"/>
  <c r="F18" i="31"/>
  <c r="F22" i="31"/>
  <c r="F7" i="31"/>
  <c r="F11" i="31"/>
  <c r="F15" i="31"/>
  <c r="F19" i="31"/>
  <c r="F5" i="31"/>
  <c r="F16" i="31"/>
  <c r="F20" i="31"/>
  <c r="F8" i="31"/>
  <c r="F12" i="31"/>
  <c r="Y26" i="38" l="1"/>
  <c r="X27" i="38"/>
  <c r="X26" i="38"/>
  <c r="Y27" i="38"/>
</calcChain>
</file>

<file path=xl/sharedStrings.xml><?xml version="1.0" encoding="utf-8"?>
<sst xmlns="http://schemas.openxmlformats.org/spreadsheetml/2006/main" count="8044" uniqueCount="1166">
  <si>
    <t>順位</t>
  </si>
  <si>
    <t>氏名</t>
  </si>
  <si>
    <t>記録</t>
  </si>
  <si>
    <t>所属</t>
  </si>
  <si>
    <t>早稲田大学</t>
  </si>
  <si>
    <t>東京大学</t>
  </si>
  <si>
    <t>横浜国立大学</t>
  </si>
  <si>
    <t>京都大学</t>
  </si>
  <si>
    <t>東北大学</t>
  </si>
  <si>
    <t>名古屋大学</t>
  </si>
  <si>
    <t>東京工業大学</t>
  </si>
  <si>
    <t>慶応義塾大学</t>
  </si>
  <si>
    <t>大阪大学</t>
  </si>
  <si>
    <t>神戸大学</t>
  </si>
  <si>
    <t>筑波大学</t>
  </si>
  <si>
    <t>広島大学</t>
  </si>
  <si>
    <t>東京農工大学</t>
  </si>
  <si>
    <t>一橋大学</t>
  </si>
  <si>
    <t>北海道大学</t>
  </si>
  <si>
    <t>金沢大学</t>
  </si>
  <si>
    <t>茨城大学</t>
  </si>
  <si>
    <t>千葉大学</t>
  </si>
  <si>
    <t>DISQ</t>
  </si>
  <si>
    <t>平均タイム</t>
    <rPh sb="0" eb="2">
      <t>ヘイキン</t>
    </rPh>
    <phoneticPr fontId="3"/>
  </si>
  <si>
    <t>偏差</t>
    <rPh sb="0" eb="2">
      <t>ヘンサ</t>
    </rPh>
    <phoneticPr fontId="3"/>
  </si>
  <si>
    <t>中央値</t>
    <rPh sb="0" eb="2">
      <t>チュウオウ</t>
    </rPh>
    <rPh sb="2" eb="3">
      <t>アタイ</t>
    </rPh>
    <phoneticPr fontId="3"/>
  </si>
  <si>
    <t>標準偏差</t>
    <rPh sb="0" eb="2">
      <t>ヒョウジュン</t>
    </rPh>
    <rPh sb="2" eb="4">
      <t>ヘンサ</t>
    </rPh>
    <phoneticPr fontId="3"/>
  </si>
  <si>
    <t>新潟大学</t>
  </si>
  <si>
    <t>慶應義塾大学</t>
  </si>
  <si>
    <t>静岡大学</t>
  </si>
  <si>
    <t>名古屋大学4</t>
  </si>
  <si>
    <t>名古屋大学3</t>
  </si>
  <si>
    <t>名古屋大学2</t>
  </si>
  <si>
    <t>静岡大学4</t>
  </si>
  <si>
    <t>静岡大学2</t>
  </si>
  <si>
    <t>静岡大学3</t>
  </si>
  <si>
    <t>東海インカレ</t>
    <rPh sb="0" eb="2">
      <t>トウカイ</t>
    </rPh>
    <phoneticPr fontId="3"/>
  </si>
  <si>
    <t>名大OLC</t>
  </si>
  <si>
    <t>静大OLC</t>
  </si>
  <si>
    <t>名工大OLC</t>
  </si>
  <si>
    <t>竹内公一</t>
  </si>
  <si>
    <t>竹内公一</t>
    <rPh sb="0" eb="2">
      <t>タケウチ</t>
    </rPh>
    <rPh sb="2" eb="4">
      <t>コウイチ</t>
    </rPh>
    <phoneticPr fontId="3"/>
  </si>
  <si>
    <t>三浦一将</t>
  </si>
  <si>
    <t>三浦一将</t>
    <rPh sb="0" eb="2">
      <t>ミウラ</t>
    </rPh>
    <rPh sb="2" eb="3">
      <t>イチ</t>
    </rPh>
    <rPh sb="3" eb="4">
      <t>ショウ</t>
    </rPh>
    <phoneticPr fontId="3"/>
  </si>
  <si>
    <t>竹内公一</t>
    <phoneticPr fontId="3"/>
  </si>
  <si>
    <t>前野達也</t>
  </si>
  <si>
    <t>棚橋一樹</t>
  </si>
  <si>
    <t>岩垣和也</t>
  </si>
  <si>
    <t>澤入圭司</t>
  </si>
  <si>
    <t>大森総司</t>
  </si>
  <si>
    <t>林雅人</t>
  </si>
  <si>
    <t>山本智士</t>
  </si>
  <si>
    <t>川口真司</t>
  </si>
  <si>
    <t>金津怜央奈</t>
  </si>
  <si>
    <t>住吉将英</t>
  </si>
  <si>
    <t>南雲裕貴</t>
  </si>
  <si>
    <t>西嶋就平</t>
  </si>
  <si>
    <t>紅林亮平</t>
  </si>
  <si>
    <t>芦本陸</t>
  </si>
  <si>
    <t>瀧下真一</t>
  </si>
  <si>
    <t>加藤祥吾</t>
  </si>
  <si>
    <t>虎走脩平</t>
  </si>
  <si>
    <t>棟方隆司</t>
  </si>
  <si>
    <t>伊村公志</t>
  </si>
  <si>
    <t>山下裕輝</t>
  </si>
  <si>
    <t>井上祐人</t>
  </si>
  <si>
    <t>相馬健太</t>
  </si>
  <si>
    <t>宮川大輝</t>
  </si>
  <si>
    <t>宇佐美明秀</t>
  </si>
  <si>
    <t>八木勇亮</t>
  </si>
  <si>
    <t>茶谷知哉</t>
  </si>
  <si>
    <t>青木健悟</t>
  </si>
  <si>
    <t>出口智士</t>
  </si>
  <si>
    <t>葉山旺</t>
  </si>
  <si>
    <t>村上淳哉</t>
  </si>
  <si>
    <t>野村進</t>
  </si>
  <si>
    <t>森田涼介</t>
  </si>
  <si>
    <t>鈴木康照</t>
  </si>
  <si>
    <t>田牧将馬</t>
  </si>
  <si>
    <t>矢田祐樹</t>
  </si>
  <si>
    <t>伊藤拓登</t>
  </si>
  <si>
    <t>安部智晴</t>
  </si>
  <si>
    <t>京屋陽介</t>
  </si>
  <si>
    <t>飯田晟樹</t>
  </si>
  <si>
    <t>和田佳丈</t>
  </si>
  <si>
    <t>新家康弘</t>
  </si>
  <si>
    <t>片桐悟</t>
  </si>
  <si>
    <t>脇田晃秀</t>
  </si>
  <si>
    <t>桑山倫博</t>
  </si>
  <si>
    <t>天野克則</t>
  </si>
  <si>
    <t>本田明良</t>
  </si>
  <si>
    <t>花川賢人</t>
  </si>
  <si>
    <t>野澤遼斗</t>
  </si>
  <si>
    <t>渡辺立人</t>
  </si>
  <si>
    <t>前田貴仁</t>
  </si>
  <si>
    <t>山田雄太</t>
  </si>
  <si>
    <t>藤井一樹</t>
  </si>
  <si>
    <t>壁谷汰知</t>
  </si>
  <si>
    <t>細川風輝</t>
  </si>
  <si>
    <t>小俣敦宏</t>
  </si>
  <si>
    <t>杉浦航</t>
  </si>
  <si>
    <t>小塚智貴</t>
  </si>
  <si>
    <t>稲垣光希</t>
  </si>
  <si>
    <t>浅田雄一</t>
  </si>
  <si>
    <t>中村亮佑</t>
  </si>
  <si>
    <t>藤永拓</t>
  </si>
  <si>
    <t>本田志成</t>
  </si>
  <si>
    <t>河原崎光揮</t>
  </si>
  <si>
    <t>岡村和於</t>
  </si>
  <si>
    <t>込山悠生</t>
  </si>
  <si>
    <t>井高秀</t>
  </si>
  <si>
    <t>松永隼</t>
  </si>
  <si>
    <t>岸田航陽</t>
  </si>
  <si>
    <t>松村裕輝</t>
  </si>
  <si>
    <t>前川泰吉</t>
  </si>
  <si>
    <t>高木悠甫</t>
  </si>
  <si>
    <t>粟生啓介</t>
  </si>
  <si>
    <t>小野達章</t>
  </si>
  <si>
    <t>杉浦智樹</t>
  </si>
  <si>
    <t>澤田陸</t>
  </si>
  <si>
    <t>森田悠生</t>
  </si>
  <si>
    <t>藤井悠輝</t>
  </si>
  <si>
    <t>加藤宏明</t>
  </si>
  <si>
    <t>石川創也</t>
  </si>
  <si>
    <t>南吏玖</t>
  </si>
  <si>
    <t>柴克樹</t>
  </si>
  <si>
    <t>速水駿</t>
  </si>
  <si>
    <t>谷平光一</t>
  </si>
  <si>
    <t>鈴木雄太</t>
  </si>
  <si>
    <t>鈴木啓耀</t>
  </si>
  <si>
    <t>森下晃成</t>
  </si>
  <si>
    <t>棚橋一樹</t>
    <phoneticPr fontId="3"/>
  </si>
  <si>
    <t>三浦一将</t>
    <phoneticPr fontId="3"/>
  </si>
  <si>
    <t>小谷淳史</t>
  </si>
  <si>
    <t>横江薫</t>
  </si>
  <si>
    <t>脇慎一郎</t>
  </si>
  <si>
    <t>杉田和也</t>
  </si>
  <si>
    <t>加藤祥伍</t>
  </si>
  <si>
    <t>桑山典博</t>
  </si>
  <si>
    <t>星野元希</t>
  </si>
  <si>
    <t>白鳥大毅</t>
  </si>
  <si>
    <t>東海スプリントセレ</t>
    <rPh sb="0" eb="2">
      <t>トウカイ</t>
    </rPh>
    <phoneticPr fontId="3"/>
  </si>
  <si>
    <t>桃井陽佑</t>
  </si>
  <si>
    <t>種市雅也</t>
  </si>
  <si>
    <t>伊藤樹</t>
  </si>
  <si>
    <t>大橋陽樹</t>
  </si>
  <si>
    <t>上島浩平</t>
  </si>
  <si>
    <t>伴広輝</t>
  </si>
  <si>
    <t>北見匠</t>
  </si>
  <si>
    <t>青芳龍</t>
  </si>
  <si>
    <t>山本明史</t>
  </si>
  <si>
    <t>川島聖也</t>
  </si>
  <si>
    <t>森河俊成</t>
  </si>
  <si>
    <t>八重樫篤矢</t>
  </si>
  <si>
    <t>横山裕晃</t>
  </si>
  <si>
    <t>椎名晃丈</t>
  </si>
  <si>
    <t>下江健史</t>
  </si>
  <si>
    <t>宮本樹</t>
  </si>
  <si>
    <t>豊田健登</t>
  </si>
  <si>
    <t>殿垣佳治</t>
  </si>
  <si>
    <t>渡邊大地</t>
  </si>
  <si>
    <t>中村僚宏</t>
  </si>
  <si>
    <t>上村太城</t>
  </si>
  <si>
    <t>小寺義伸</t>
  </si>
  <si>
    <t>小原和彦</t>
  </si>
  <si>
    <t>川名竣介</t>
  </si>
  <si>
    <t>上野康平</t>
  </si>
  <si>
    <t>櫻木嵩斗</t>
  </si>
  <si>
    <t>渡邊駿太</t>
  </si>
  <si>
    <t>長谷川望</t>
  </si>
  <si>
    <t>岡本洸彰</t>
  </si>
  <si>
    <t>金田蓮</t>
  </si>
  <si>
    <t>村井智也</t>
  </si>
  <si>
    <t>長井健太</t>
  </si>
  <si>
    <t>菅原晨太郎</t>
  </si>
  <si>
    <t>小松宗一郎</t>
  </si>
  <si>
    <t>石田晴輝</t>
  </si>
  <si>
    <t>茂原瑞基</t>
  </si>
  <si>
    <t>嶋崎渉</t>
  </si>
  <si>
    <t>谷口惠祐</t>
  </si>
  <si>
    <t>山本哲也</t>
  </si>
  <si>
    <t>椎名渉</t>
  </si>
  <si>
    <t>三家本雄貴</t>
  </si>
  <si>
    <t>高見澤翔一</t>
  </si>
  <si>
    <t>渡辺鷹志</t>
  </si>
  <si>
    <t>塩平真士</t>
  </si>
  <si>
    <t>薗部駿太</t>
  </si>
  <si>
    <t>齋藤佑樹</t>
  </si>
  <si>
    <t>浅井寛之</t>
  </si>
  <si>
    <t>冨田智司</t>
  </si>
  <si>
    <t>濱宇津佑亮</t>
  </si>
  <si>
    <t>柴沼健</t>
  </si>
  <si>
    <t>稲森剛</t>
  </si>
  <si>
    <t>佐藤遼平</t>
  </si>
  <si>
    <t>岩井龍之介</t>
  </si>
  <si>
    <t>長岡凌生</t>
  </si>
  <si>
    <t>谷口文弥</t>
  </si>
  <si>
    <t>田中創</t>
  </si>
  <si>
    <t>大石洋輔</t>
  </si>
  <si>
    <t>小牧弘季</t>
  </si>
  <si>
    <t>伊藤光祐</t>
  </si>
  <si>
    <t>松本萌希</t>
  </si>
  <si>
    <t>小池椋介</t>
  </si>
  <si>
    <t>大田将司</t>
  </si>
  <si>
    <t>金子哲士</t>
  </si>
  <si>
    <t>清水俊祐</t>
  </si>
  <si>
    <t>若松甫</t>
  </si>
  <si>
    <t>大野絢平</t>
  </si>
  <si>
    <t>衣笠舜登</t>
  </si>
  <si>
    <t>櫻井一樹</t>
  </si>
  <si>
    <t>和佐田祥太朗</t>
  </si>
  <si>
    <t>池田匠</t>
  </si>
  <si>
    <t>森川周</t>
  </si>
  <si>
    <t>江野弘太郎</t>
  </si>
  <si>
    <t>奥尾優理</t>
  </si>
  <si>
    <t>宮嶋哲矢</t>
  </si>
  <si>
    <t>河北拓人</t>
  </si>
  <si>
    <t>太田知也</t>
  </si>
  <si>
    <t>遠藤匠真</t>
  </si>
  <si>
    <t>本村汰一朗</t>
  </si>
  <si>
    <t>西下遼介</t>
  </si>
  <si>
    <t>河野貴大</t>
  </si>
  <si>
    <t>楠健志</t>
  </si>
  <si>
    <t>杉本舜</t>
  </si>
  <si>
    <t>丸山ゆう</t>
  </si>
  <si>
    <t>山内優太</t>
  </si>
  <si>
    <t>トータス</t>
  </si>
  <si>
    <t>O-Support</t>
  </si>
  <si>
    <t>朱雀OK</t>
  </si>
  <si>
    <t>OLCルーパー</t>
  </si>
  <si>
    <t>みちの会</t>
  </si>
  <si>
    <t>京葉OLクラブ</t>
  </si>
  <si>
    <t>入間市OLC</t>
  </si>
  <si>
    <t>京大ＯＬＣ</t>
  </si>
  <si>
    <t>早大OC</t>
  </si>
  <si>
    <t>京都OLC</t>
  </si>
  <si>
    <t>KOLC</t>
  </si>
  <si>
    <t>ES関東クラブ</t>
  </si>
  <si>
    <t>じゃじゃじゃOC</t>
  </si>
  <si>
    <t>東大OLK</t>
  </si>
  <si>
    <t>阪大OLC</t>
  </si>
  <si>
    <t>浜松学院大学短期大学部</t>
  </si>
  <si>
    <t>横浜市立大学</t>
  </si>
  <si>
    <t>東北大OLC</t>
  </si>
  <si>
    <t>P1</t>
  </si>
  <si>
    <t>P9</t>
  </si>
  <si>
    <t>DNF</t>
  </si>
  <si>
    <t>杏友会</t>
  </si>
  <si>
    <t>結城克哉</t>
  </si>
  <si>
    <t>小泉成行</t>
  </si>
  <si>
    <t>築地孝和</t>
  </si>
  <si>
    <t>谷川友太</t>
  </si>
  <si>
    <t>柳下大</t>
  </si>
  <si>
    <t>寺垣内航</t>
  </si>
  <si>
    <t>猪俣祐貴</t>
  </si>
  <si>
    <t>小泉知貴</t>
  </si>
  <si>
    <t>松下睦生</t>
  </si>
  <si>
    <t>南河駿</t>
  </si>
  <si>
    <t>宮西優太郎</t>
  </si>
  <si>
    <t>堀田遼</t>
  </si>
  <si>
    <t>橘孝祐</t>
  </si>
  <si>
    <t>藤原大樹</t>
  </si>
  <si>
    <t>松澤俊行</t>
  </si>
  <si>
    <t>加藤岬</t>
  </si>
  <si>
    <t>粂潤哉</t>
  </si>
  <si>
    <t>角田貴大</t>
  </si>
  <si>
    <t>新隆徳</t>
  </si>
  <si>
    <t>堀尾健太郎</t>
  </si>
  <si>
    <t>菅谷裕志</t>
  </si>
  <si>
    <t>松井健哉</t>
  </si>
  <si>
    <t>橋本正毅</t>
  </si>
  <si>
    <t>尾崎弘和</t>
  </si>
  <si>
    <t>松尾怜治</t>
  </si>
  <si>
    <t>東海高校</t>
  </si>
  <si>
    <t>麻布学園OLK</t>
  </si>
  <si>
    <t>サン・スーシ</t>
  </si>
  <si>
    <t>新潟大学OC</t>
  </si>
  <si>
    <t>筑波大附属高等学校</t>
  </si>
  <si>
    <t>P4</t>
  </si>
  <si>
    <t>P7</t>
  </si>
  <si>
    <t>唐木朋也</t>
  </si>
  <si>
    <t>祖父江有祐</t>
  </si>
  <si>
    <t>谷野文史</t>
  </si>
  <si>
    <t>金子隼人</t>
  </si>
  <si>
    <t>鈴木京佑</t>
  </si>
  <si>
    <t>根本夏林</t>
  </si>
  <si>
    <t>滝沢壮太</t>
  </si>
  <si>
    <t>龍堀巧</t>
  </si>
  <si>
    <t>国沢琉</t>
  </si>
  <si>
    <t>森清星也</t>
  </si>
  <si>
    <t>岩味桜祐</t>
  </si>
  <si>
    <t>伊藤祐</t>
  </si>
  <si>
    <t>金大OLC</t>
  </si>
  <si>
    <t>静岡OLC</t>
  </si>
  <si>
    <t>練馬OLC</t>
  </si>
  <si>
    <t>北大OLC</t>
  </si>
  <si>
    <t>神奈川県川崎市</t>
  </si>
  <si>
    <t>東工大OLT</t>
  </si>
  <si>
    <t>丘の上</t>
  </si>
  <si>
    <t>長野県OL協会</t>
  </si>
  <si>
    <t>八ヶ岳レジャーセンター</t>
  </si>
  <si>
    <t>ときわ走林会</t>
  </si>
  <si>
    <t>静岡大学OLC</t>
  </si>
  <si>
    <t>つばめ会27期</t>
  </si>
  <si>
    <t>広大OLC</t>
  </si>
  <si>
    <t>浜松OLC</t>
  </si>
  <si>
    <t>紅萠会</t>
  </si>
  <si>
    <t>大阪OLC</t>
  </si>
  <si>
    <t>HKIOF</t>
  </si>
  <si>
    <t>P2</t>
  </si>
  <si>
    <t>P5</t>
  </si>
  <si>
    <t>つばめ会</t>
  </si>
  <si>
    <t>P6</t>
  </si>
  <si>
    <t>緑桜会</t>
  </si>
  <si>
    <t>ECL</t>
  </si>
  <si>
    <t>入江崇</t>
  </si>
  <si>
    <t>大竹達也</t>
  </si>
  <si>
    <t>長縄知晃</t>
  </si>
  <si>
    <t>平山遼太</t>
  </si>
  <si>
    <t>新田見俊宣</t>
  </si>
  <si>
    <t>小向和希</t>
  </si>
  <si>
    <t>杉浦弘太郎</t>
  </si>
  <si>
    <t>嶋岡雅浩</t>
  </si>
  <si>
    <t>湯浅博晶</t>
  </si>
  <si>
    <t>金谷敏行</t>
  </si>
  <si>
    <t>蔵田真彦</t>
  </si>
  <si>
    <t>桑原大樹</t>
  </si>
  <si>
    <t>田中基士</t>
  </si>
  <si>
    <t>黒田幹朗</t>
  </si>
  <si>
    <t>近藤康満</t>
  </si>
  <si>
    <t>八神遥介</t>
  </si>
  <si>
    <t>稲田優幸</t>
  </si>
  <si>
    <t>田濃邦彦</t>
  </si>
  <si>
    <t>倉地草太</t>
  </si>
  <si>
    <t>石野夏幹</t>
  </si>
  <si>
    <t>山川登</t>
  </si>
  <si>
    <t>村上巧</t>
  </si>
  <si>
    <t>内藤愉孝</t>
  </si>
  <si>
    <t>比企野純一</t>
  </si>
  <si>
    <t>大田雄哉</t>
  </si>
  <si>
    <t>大東祐汰</t>
  </si>
  <si>
    <t>石渡望</t>
  </si>
  <si>
    <t>西名慧史</t>
  </si>
  <si>
    <t>太田裕士</t>
  </si>
  <si>
    <t>田中翔大</t>
  </si>
  <si>
    <t>玉木圭介</t>
  </si>
  <si>
    <t>山森汐莉</t>
  </si>
  <si>
    <t>白誕安</t>
  </si>
  <si>
    <t>板橋侑樹</t>
  </si>
  <si>
    <t>石山良太</t>
  </si>
  <si>
    <t>藤原真吾</t>
  </si>
  <si>
    <t>芳賀太史</t>
  </si>
  <si>
    <t>前田典歩</t>
  </si>
  <si>
    <t>濱口広</t>
  </si>
  <si>
    <t>大石征裕</t>
  </si>
  <si>
    <t>豊田伸平</t>
  </si>
  <si>
    <t>池田直人</t>
  </si>
  <si>
    <t>秋山周平</t>
  </si>
  <si>
    <t>岸祥太郎</t>
  </si>
  <si>
    <t>横浜OLクラブ</t>
  </si>
  <si>
    <t>渋谷で走る会</t>
  </si>
  <si>
    <t>三河OLC</t>
  </si>
  <si>
    <t>チームR</t>
  </si>
  <si>
    <t>永福OLC</t>
  </si>
  <si>
    <t>福島OLC</t>
  </si>
  <si>
    <t>昭和区</t>
  </si>
  <si>
    <t>長岡OLC</t>
  </si>
  <si>
    <t>京大OB</t>
  </si>
  <si>
    <t>千葉大OLC</t>
  </si>
  <si>
    <t>青葉会</t>
  </si>
  <si>
    <t>青波走行会</t>
  </si>
  <si>
    <t>OLP兵庫</t>
  </si>
  <si>
    <t>P3</t>
  </si>
  <si>
    <t>P10</t>
  </si>
  <si>
    <t>名大OB</t>
  </si>
  <si>
    <t>P17</t>
  </si>
  <si>
    <t>田邉拓也</t>
  </si>
  <si>
    <t>篠原岳夫</t>
  </si>
  <si>
    <t>村越真</t>
  </si>
  <si>
    <t>戸上直哉</t>
  </si>
  <si>
    <t>石坂翼樹</t>
  </si>
  <si>
    <t>国沢五月</t>
  </si>
  <si>
    <t>田中悠</t>
  </si>
  <si>
    <t>和田康次郎</t>
  </si>
  <si>
    <t>渡辺研也</t>
  </si>
  <si>
    <t>前田裕太</t>
  </si>
  <si>
    <t>安中勇大</t>
  </si>
  <si>
    <t>是永大地</t>
  </si>
  <si>
    <t>西村駿</t>
  </si>
  <si>
    <t>春日直也</t>
  </si>
  <si>
    <t>久米悠介</t>
  </si>
  <si>
    <t>外石裕太郎</t>
  </si>
  <si>
    <t>中谷鴻太</t>
  </si>
  <si>
    <t>河本将毅</t>
  </si>
  <si>
    <t>神谷孫斗</t>
  </si>
  <si>
    <t>戸澤貴志</t>
  </si>
  <si>
    <t>古田島貴之</t>
  </si>
  <si>
    <t>近藤恭一郎</t>
  </si>
  <si>
    <t>大木孝</t>
  </si>
  <si>
    <t>得能渉</t>
  </si>
  <si>
    <t>久米田誉晃</t>
  </si>
  <si>
    <t>清水伸好</t>
  </si>
  <si>
    <t>坂口祐生</t>
  </si>
  <si>
    <t>岩城大行</t>
  </si>
  <si>
    <t>古屋洸</t>
  </si>
  <si>
    <t>大江恒男</t>
  </si>
  <si>
    <t>磯邉岳晃</t>
  </si>
  <si>
    <t>小池剛大</t>
  </si>
  <si>
    <t>柏田芳樹</t>
  </si>
  <si>
    <t>高柳知朗</t>
  </si>
  <si>
    <t>石原湧樹</t>
  </si>
  <si>
    <t>加藤翔伍</t>
  </si>
  <si>
    <t>今泉将</t>
  </si>
  <si>
    <t>P8</t>
  </si>
  <si>
    <t>池田直樹</t>
  </si>
  <si>
    <t>国沢楽</t>
  </si>
  <si>
    <t>久保木航</t>
  </si>
  <si>
    <t>古殿直也</t>
  </si>
  <si>
    <t>中村太亮</t>
  </si>
  <si>
    <t>片岡勇仁</t>
  </si>
  <si>
    <t>熊澤拓飛</t>
  </si>
  <si>
    <t>生田崚</t>
  </si>
  <si>
    <t>菅野裕貴</t>
  </si>
  <si>
    <t>高橋洸太</t>
  </si>
  <si>
    <t>久保川和馬</t>
  </si>
  <si>
    <t>阿部央幸</t>
  </si>
  <si>
    <t>星野蒼太</t>
  </si>
  <si>
    <t>早川颯亮</t>
  </si>
  <si>
    <t>千坂美瑞希</t>
  </si>
  <si>
    <t>M20E</t>
    <phoneticPr fontId="3"/>
  </si>
  <si>
    <t>M20A</t>
    <phoneticPr fontId="3"/>
  </si>
  <si>
    <t>M21A1</t>
  </si>
  <si>
    <t>M21A1</t>
    <phoneticPr fontId="3"/>
  </si>
  <si>
    <t>M21A2</t>
  </si>
  <si>
    <t>M21A2</t>
    <phoneticPr fontId="3"/>
  </si>
  <si>
    <t>順位</t>
    <rPh sb="0" eb="2">
      <t>ジュンイ</t>
    </rPh>
    <phoneticPr fontId="3"/>
  </si>
  <si>
    <t>東海SS</t>
    <rPh sb="0" eb="2">
      <t>トウカイ</t>
    </rPh>
    <phoneticPr fontId="3"/>
  </si>
  <si>
    <t>東海IC</t>
    <rPh sb="0" eb="2">
      <t>トウカイ</t>
    </rPh>
    <phoneticPr fontId="3"/>
  </si>
  <si>
    <t>ICS</t>
    <phoneticPr fontId="3"/>
  </si>
  <si>
    <t>ICL</t>
    <phoneticPr fontId="3"/>
  </si>
  <si>
    <t>スコア</t>
    <phoneticPr fontId="3"/>
  </si>
  <si>
    <t>全日本</t>
    <rPh sb="0" eb="3">
      <t>ゼンニホン</t>
    </rPh>
    <phoneticPr fontId="3"/>
  </si>
  <si>
    <t>M21E</t>
    <phoneticPr fontId="3"/>
  </si>
  <si>
    <t>インカレスプリント2018</t>
    <phoneticPr fontId="3"/>
  </si>
  <si>
    <t>インカレロング2018</t>
    <phoneticPr fontId="3"/>
  </si>
  <si>
    <t>ME</t>
    <phoneticPr fontId="3"/>
  </si>
  <si>
    <t>最高成績</t>
    <rPh sb="0" eb="2">
      <t>サイコウ</t>
    </rPh>
    <rPh sb="2" eb="4">
      <t>セイセキ</t>
    </rPh>
    <phoneticPr fontId="3"/>
  </si>
  <si>
    <t>大会名</t>
    <rPh sb="0" eb="2">
      <t>タイカイ</t>
    </rPh>
    <rPh sb="2" eb="3">
      <t>メイ</t>
    </rPh>
    <phoneticPr fontId="3"/>
  </si>
  <si>
    <t>クラス</t>
    <phoneticPr fontId="3"/>
  </si>
  <si>
    <t>京葉OLC</t>
  </si>
  <si>
    <t>京大OLC</t>
  </si>
  <si>
    <t>川越OLC</t>
  </si>
  <si>
    <t>OLC珈琲</t>
  </si>
  <si>
    <t>名古屋大学院</t>
  </si>
  <si>
    <t>浜松市</t>
  </si>
  <si>
    <t>Kolc</t>
  </si>
  <si>
    <t>加西中学校</t>
  </si>
  <si>
    <t>方向音痴会</t>
  </si>
  <si>
    <t>kolc</t>
  </si>
  <si>
    <t>富山OLC</t>
  </si>
  <si>
    <t>つるまいOLC</t>
  </si>
  <si>
    <t>HKOC</t>
  </si>
  <si>
    <t>金沢メタ坊～ず</t>
  </si>
  <si>
    <t>岡本将志</t>
  </si>
  <si>
    <t>亀家貴志</t>
  </si>
  <si>
    <t>古池将樹</t>
  </si>
  <si>
    <t>片岡佑太</t>
  </si>
  <si>
    <t>福田雅秀</t>
  </si>
  <si>
    <t>和久田好秀</t>
  </si>
  <si>
    <t>南部三王</t>
  </si>
  <si>
    <t>樋口一志</t>
  </si>
  <si>
    <t>永松敦</t>
  </si>
  <si>
    <t>平野大輔</t>
  </si>
  <si>
    <t>横田智也</t>
  </si>
  <si>
    <t>藤本拓也</t>
  </si>
  <si>
    <t>福井陽貴</t>
  </si>
  <si>
    <t>田中創士</t>
  </si>
  <si>
    <t>山口雅弘</t>
  </si>
  <si>
    <t>長良颯太</t>
  </si>
  <si>
    <t>岩瀬史明</t>
  </si>
  <si>
    <t>上島通浩</t>
  </si>
  <si>
    <t>小池英希</t>
  </si>
  <si>
    <t>小澤宏紀</t>
  </si>
  <si>
    <t>中嶋律起</t>
  </si>
  <si>
    <t>IoPanWong</t>
  </si>
  <si>
    <t>畝林誠</t>
  </si>
  <si>
    <t>根ノ上</t>
    <rPh sb="0" eb="1">
      <t>ネ</t>
    </rPh>
    <rPh sb="2" eb="3">
      <t>ウエ</t>
    </rPh>
    <phoneticPr fontId="3"/>
  </si>
  <si>
    <t>MA</t>
    <phoneticPr fontId="3"/>
  </si>
  <si>
    <t>茨大OLD</t>
  </si>
  <si>
    <t>赤城山熊走</t>
  </si>
  <si>
    <t>OLK30期</t>
  </si>
  <si>
    <t>長岡ＯＬＣ</t>
  </si>
  <si>
    <t>OLK37期</t>
  </si>
  <si>
    <t>中野喬博</t>
  </si>
  <si>
    <t>小林大悟</t>
  </si>
  <si>
    <t>東将央</t>
  </si>
  <si>
    <t>川﨑翔</t>
  </si>
  <si>
    <t>桑原恒平</t>
  </si>
  <si>
    <t>望月ヤマト</t>
  </si>
  <si>
    <t>衣川浩輔</t>
  </si>
  <si>
    <t>浜野奎</t>
  </si>
  <si>
    <t>吉岡英晃</t>
  </si>
  <si>
    <t>三好将志</t>
  </si>
  <si>
    <t>鈴木大喜</t>
  </si>
  <si>
    <t>藤田純矢</t>
  </si>
  <si>
    <t>大倉崚吾</t>
  </si>
  <si>
    <t>堀江優貴</t>
  </si>
  <si>
    <t>阿部稜</t>
  </si>
  <si>
    <t>砂原和允</t>
  </si>
  <si>
    <t>中村直暉</t>
  </si>
  <si>
    <t>野沢星雅</t>
  </si>
  <si>
    <t>大橋遼</t>
  </si>
  <si>
    <t>蛭田晃仁</t>
  </si>
  <si>
    <t>菅沼友仁</t>
  </si>
  <si>
    <t>岡田怜真</t>
  </si>
  <si>
    <t>岩佐一大</t>
  </si>
  <si>
    <t>三科圭史</t>
  </si>
  <si>
    <t>新貝康将</t>
  </si>
  <si>
    <t>伊藤拓斗</t>
  </si>
  <si>
    <t>桃本一輝</t>
  </si>
  <si>
    <t>杏友会/es関東c</t>
  </si>
  <si>
    <t>神大OLK</t>
  </si>
  <si>
    <t>チーバ君を応援する会</t>
  </si>
  <si>
    <t>参</t>
  </si>
  <si>
    <t>紺野俊介</t>
  </si>
  <si>
    <t>木島佑輔</t>
  </si>
  <si>
    <t>細川知希</t>
  </si>
  <si>
    <t>坂梨敬哉</t>
  </si>
  <si>
    <t>早川徹彦</t>
  </si>
  <si>
    <t>原田龍馬</t>
  </si>
  <si>
    <t>吉澤雄大</t>
  </si>
  <si>
    <t>三瀬遼太郎</t>
  </si>
  <si>
    <t>小山清</t>
  </si>
  <si>
    <t>上村大城</t>
  </si>
  <si>
    <t>江野弘太朗</t>
  </si>
  <si>
    <t>徳増宏基</t>
  </si>
  <si>
    <t>千葉妙</t>
  </si>
  <si>
    <t>七五三碧</t>
  </si>
  <si>
    <t>藤本翔太</t>
  </si>
  <si>
    <t>新粥文哉</t>
  </si>
  <si>
    <t>植田翔大</t>
  </si>
  <si>
    <t>石井悠太</t>
  </si>
  <si>
    <t>尾山直駿</t>
  </si>
  <si>
    <t>原田慧吾</t>
  </si>
  <si>
    <t>内海瞭</t>
  </si>
  <si>
    <t>小柴滉平</t>
  </si>
  <si>
    <t>小野裕登</t>
  </si>
  <si>
    <t>泰井宙輝</t>
  </si>
  <si>
    <t>清水有希</t>
  </si>
  <si>
    <t>高橋秀明</t>
  </si>
  <si>
    <t>平野光</t>
  </si>
  <si>
    <t>榎智弘</t>
  </si>
  <si>
    <t>法月奏太</t>
  </si>
  <si>
    <t>東大OLK</t>
    <rPh sb="0" eb="2">
      <t>トウダイ</t>
    </rPh>
    <phoneticPr fontId="3"/>
  </si>
  <si>
    <t>岩手大学</t>
  </si>
  <si>
    <t>福島大学</t>
  </si>
  <si>
    <t>MUL1</t>
  </si>
  <si>
    <t>MUL1</t>
    <phoneticPr fontId="3"/>
  </si>
  <si>
    <t>MUL2</t>
  </si>
  <si>
    <t>MUL3</t>
  </si>
  <si>
    <t>森元駿介</t>
  </si>
  <si>
    <t>三好将史</t>
  </si>
  <si>
    <t>種澤遼太郎</t>
  </si>
  <si>
    <t>髙本育弥</t>
  </si>
  <si>
    <t>五十嵐央人</t>
  </si>
  <si>
    <t>堀江直人</t>
  </si>
  <si>
    <t>上野渉</t>
  </si>
  <si>
    <t>小川一真</t>
  </si>
  <si>
    <t>島田雄二</t>
  </si>
  <si>
    <t>石森晃</t>
  </si>
  <si>
    <t>鈴木皓紀</t>
  </si>
  <si>
    <t>田中陽祐</t>
  </si>
  <si>
    <t>小平修</t>
  </si>
  <si>
    <t>土井一輝</t>
  </si>
  <si>
    <t>吉原幸輝</t>
  </si>
  <si>
    <t>佐藤公洋</t>
  </si>
  <si>
    <t>斎藤滉弥</t>
  </si>
  <si>
    <t>佐藤太一</t>
  </si>
  <si>
    <t>石田健太郎</t>
  </si>
  <si>
    <t>佐藤世帆</t>
  </si>
  <si>
    <t>河合郁弥</t>
  </si>
  <si>
    <t>米沢嘉彦</t>
  </si>
  <si>
    <t>白旗洸太</t>
  </si>
  <si>
    <t>佐藤和真</t>
  </si>
  <si>
    <t>清水慎太郎</t>
  </si>
  <si>
    <t>瀬領勇司</t>
  </si>
  <si>
    <t>窪田信司</t>
  </si>
  <si>
    <t>柳康太</t>
  </si>
  <si>
    <t>後藤幸大</t>
  </si>
  <si>
    <t>熊谷新吉</t>
  </si>
  <si>
    <t>吉田輝</t>
  </si>
  <si>
    <t>山下政泰</t>
  </si>
  <si>
    <t>高松涼</t>
  </si>
  <si>
    <t>佐藤健斗</t>
  </si>
  <si>
    <t>荒井純</t>
  </si>
  <si>
    <t>二瓶勢真</t>
  </si>
  <si>
    <t>高野陽平</t>
  </si>
  <si>
    <t>熊谷隼</t>
  </si>
  <si>
    <t>青野綾介</t>
  </si>
  <si>
    <t>安達郁哉</t>
  </si>
  <si>
    <t>西村肇倫</t>
  </si>
  <si>
    <t>木下雄大</t>
  </si>
  <si>
    <t>田口滉一</t>
  </si>
  <si>
    <t>室谷拓冶</t>
  </si>
  <si>
    <t>岡田翔太</t>
  </si>
  <si>
    <t>大屋和貴</t>
  </si>
  <si>
    <t>池田順一</t>
  </si>
  <si>
    <t>鎌田和希</t>
  </si>
  <si>
    <t>今井雅啓</t>
  </si>
  <si>
    <t>木下達仁</t>
  </si>
  <si>
    <t>山越広登</t>
  </si>
  <si>
    <t>奥脇琢朗</t>
  </si>
  <si>
    <t>飛島寛人</t>
  </si>
  <si>
    <t>関戸一樹</t>
  </si>
  <si>
    <t>村本周平</t>
  </si>
  <si>
    <t>岩手県立大学</t>
  </si>
  <si>
    <t>金沢工業大学</t>
  </si>
  <si>
    <t>MUL2</t>
    <phoneticPr fontId="3"/>
  </si>
  <si>
    <t>渡邊寛希</t>
  </si>
  <si>
    <t>鳥居洸太</t>
  </si>
  <si>
    <t>小泉惇平</t>
  </si>
  <si>
    <t>保苅優</t>
  </si>
  <si>
    <t>到津春樹</t>
  </si>
  <si>
    <t>篠原幹博</t>
  </si>
  <si>
    <t>川崎翔</t>
  </si>
  <si>
    <t>後藤和樹</t>
  </si>
  <si>
    <t>田中駿行</t>
  </si>
  <si>
    <t>吉田薪史</t>
  </si>
  <si>
    <t>島崎誠也</t>
  </si>
  <si>
    <t>吉田涼哉</t>
  </si>
  <si>
    <t>松本明訓</t>
  </si>
  <si>
    <t>瀬田龍之介</t>
  </si>
  <si>
    <t>西平楽</t>
  </si>
  <si>
    <t>出原優一</t>
  </si>
  <si>
    <t>池宮大稀</t>
  </si>
  <si>
    <t>深野広大</t>
  </si>
  <si>
    <t>池田京史</t>
  </si>
  <si>
    <t>津田卓磨</t>
  </si>
  <si>
    <t>徳地研人</t>
  </si>
  <si>
    <t>山田基生</t>
  </si>
  <si>
    <t>石井大成</t>
  </si>
  <si>
    <t>山﨑星雅</t>
  </si>
  <si>
    <t>福永貴弘</t>
  </si>
  <si>
    <t>古川智也</t>
  </si>
  <si>
    <t>清水裕太</t>
  </si>
  <si>
    <t>竹内佑輔</t>
  </si>
  <si>
    <t>宮下旺</t>
  </si>
  <si>
    <t>三上拓真</t>
  </si>
  <si>
    <t>森田夏水</t>
  </si>
  <si>
    <t>石崎建</t>
  </si>
  <si>
    <t>浴歩輝</t>
  </si>
  <si>
    <t>長谷川拓海</t>
  </si>
  <si>
    <t>屋口正鷹</t>
  </si>
  <si>
    <t>荒木亮哉</t>
  </si>
  <si>
    <t>森泉達貴</t>
  </si>
  <si>
    <t>黒澤祐貴</t>
  </si>
  <si>
    <t>周藤裕</t>
  </si>
  <si>
    <t>村山泰眸</t>
  </si>
  <si>
    <t>長谷川野</t>
  </si>
  <si>
    <t>小池一輝</t>
  </si>
  <si>
    <t>豊國郁人</t>
  </si>
  <si>
    <t>飯田泰史</t>
  </si>
  <si>
    <t>森山凌佑</t>
  </si>
  <si>
    <t>松永佳大</t>
  </si>
  <si>
    <t>坂田誠智</t>
  </si>
  <si>
    <t>北川賢也</t>
  </si>
  <si>
    <t>神戸麻衣</t>
  </si>
  <si>
    <t>篠﨑崇智</t>
  </si>
  <si>
    <t>長南昌吾</t>
  </si>
  <si>
    <t>日吉将大</t>
  </si>
  <si>
    <t>山浦夏樹</t>
  </si>
  <si>
    <t>尾崎涼太</t>
  </si>
  <si>
    <t>小森達郎</t>
  </si>
  <si>
    <t>稲島一真</t>
  </si>
  <si>
    <t>本多一成</t>
  </si>
  <si>
    <t>押切嶺於</t>
  </si>
  <si>
    <t>橋本勇士</t>
  </si>
  <si>
    <t>柿沼晴喜</t>
  </si>
  <si>
    <t>岩﨑正嗣</t>
  </si>
  <si>
    <t>植木崇史</t>
  </si>
  <si>
    <t>山下聡太</t>
  </si>
  <si>
    <t>島津仁</t>
  </si>
  <si>
    <t>佐々木海斗</t>
  </si>
  <si>
    <t>関東学院大学</t>
  </si>
  <si>
    <t>東京理科大学</t>
  </si>
  <si>
    <t>MUL3</t>
    <phoneticPr fontId="3"/>
  </si>
  <si>
    <t>佐藤誠也</t>
  </si>
  <si>
    <t>高橋英人</t>
  </si>
  <si>
    <t>常見圭汰</t>
  </si>
  <si>
    <t>沖中陽幸</t>
  </si>
  <si>
    <t>鶴原啓</t>
  </si>
  <si>
    <t>清水直</t>
  </si>
  <si>
    <t>邊見侑也</t>
  </si>
  <si>
    <t>今松亮太</t>
  </si>
  <si>
    <t>稲岡雄介</t>
  </si>
  <si>
    <t>髙野智也</t>
  </si>
  <si>
    <t>小山正伍</t>
  </si>
  <si>
    <t>三浦開登</t>
  </si>
  <si>
    <t>神野直紀</t>
  </si>
  <si>
    <t>丸山真輝</t>
  </si>
  <si>
    <t>石田大地</t>
  </si>
  <si>
    <t>柴山大侑</t>
  </si>
  <si>
    <t>土屋祐太朗</t>
  </si>
  <si>
    <t>林俊充</t>
  </si>
  <si>
    <t>小林亮太</t>
  </si>
  <si>
    <t>硲田捷将</t>
  </si>
  <si>
    <t>髙橋郁磨</t>
  </si>
  <si>
    <t>瀬川桃花</t>
  </si>
  <si>
    <t>中島颯大</t>
  </si>
  <si>
    <t>福山亮部</t>
  </si>
  <si>
    <t>豊澤義文</t>
  </si>
  <si>
    <t>板岡拓郎</t>
  </si>
  <si>
    <t>田中裕太郎</t>
  </si>
  <si>
    <t>坂本健悟</t>
  </si>
  <si>
    <t>石田尚大</t>
  </si>
  <si>
    <t>天木祐希</t>
  </si>
  <si>
    <t>関塚大誠</t>
  </si>
  <si>
    <t>奥田陸</t>
  </si>
  <si>
    <t>櫻井悠斗</t>
  </si>
  <si>
    <t>勝木友洋</t>
  </si>
  <si>
    <t>山本洵哉</t>
  </si>
  <si>
    <t>水流尚樹</t>
  </si>
  <si>
    <t>松本陸</t>
  </si>
  <si>
    <t>西田成佑</t>
  </si>
  <si>
    <t>福留悠斗</t>
  </si>
  <si>
    <t>中尾莞人</t>
  </si>
  <si>
    <t>水田達也</t>
  </si>
  <si>
    <t>小野純哉</t>
  </si>
  <si>
    <t>島松龍矢</t>
  </si>
  <si>
    <t>松崎竜也</t>
  </si>
  <si>
    <t>西村秀斗</t>
  </si>
  <si>
    <t>金城和志</t>
  </si>
  <si>
    <t>飯田司</t>
  </si>
  <si>
    <t>鳩力乃介</t>
  </si>
  <si>
    <t>山田光輝</t>
  </si>
  <si>
    <t>小田桐正樹</t>
  </si>
  <si>
    <t>坂上弘輝</t>
  </si>
  <si>
    <t>樫森康晴</t>
  </si>
  <si>
    <t>石山元喜</t>
  </si>
  <si>
    <t>青木惇平</t>
  </si>
  <si>
    <t>池村駿</t>
  </si>
  <si>
    <t>青山知史</t>
  </si>
  <si>
    <t>濱崎誠士</t>
  </si>
  <si>
    <t>深津圭佑</t>
  </si>
  <si>
    <t>村上洸</t>
  </si>
  <si>
    <t>中央大学</t>
  </si>
  <si>
    <t>MUS</t>
    <phoneticPr fontId="3"/>
  </si>
  <si>
    <t>星歩夢</t>
  </si>
  <si>
    <t>三國稔男</t>
  </si>
  <si>
    <t>山田大雅</t>
  </si>
  <si>
    <t>長江有祐</t>
  </si>
  <si>
    <t>戸塚務</t>
  </si>
  <si>
    <t>湯山太智</t>
  </si>
  <si>
    <t>波多野僚</t>
  </si>
  <si>
    <t>高橋駿</t>
  </si>
  <si>
    <t>梅村隼人</t>
  </si>
  <si>
    <t>結城大瑚</t>
  </si>
  <si>
    <t>西村俊亮</t>
  </si>
  <si>
    <t>佐々木駿輔</t>
  </si>
  <si>
    <t>野々村真誉</t>
  </si>
  <si>
    <t>豊永雄郎</t>
  </si>
  <si>
    <t>向井爽人</t>
  </si>
  <si>
    <t>富岡恒介</t>
  </si>
  <si>
    <t>尾野準哉</t>
  </si>
  <si>
    <t>長山真也</t>
  </si>
  <si>
    <t>仁野平拓</t>
  </si>
  <si>
    <t>真弓拓馬</t>
  </si>
  <si>
    <t>河崎悠樹</t>
  </si>
  <si>
    <t>上位3平均</t>
    <rPh sb="0" eb="2">
      <t>ジョウイ</t>
    </rPh>
    <rPh sb="3" eb="5">
      <t>ヘイキン</t>
    </rPh>
    <phoneticPr fontId="3"/>
  </si>
  <si>
    <t>田牧将馬</t>
    <phoneticPr fontId="3"/>
  </si>
  <si>
    <t>群馬大学</t>
  </si>
  <si>
    <t>萱沼優也</t>
  </si>
  <si>
    <t>児玉涼太</t>
  </si>
  <si>
    <t>新田見優輝</t>
  </si>
  <si>
    <t>石田悠人</t>
  </si>
  <si>
    <t>山口龍哉</t>
  </si>
  <si>
    <t>MUA1</t>
  </si>
  <si>
    <t>MUA1</t>
    <phoneticPr fontId="3"/>
  </si>
  <si>
    <t>MUA2</t>
  </si>
  <si>
    <t>MUA2</t>
    <phoneticPr fontId="3"/>
  </si>
  <si>
    <t>MUA3</t>
    <phoneticPr fontId="3"/>
  </si>
  <si>
    <t>京都大学3</t>
  </si>
  <si>
    <t>京都大学4</t>
  </si>
  <si>
    <t>大阪大学4</t>
  </si>
  <si>
    <t>京都大学2</t>
  </si>
  <si>
    <t>神戸大学3</t>
  </si>
  <si>
    <t>京都大学1</t>
  </si>
  <si>
    <t>大阪大学2</t>
  </si>
  <si>
    <t>大阪大学3</t>
  </si>
  <si>
    <t>神戸大学2</t>
  </si>
  <si>
    <t>石田倫啓</t>
  </si>
  <si>
    <t>谷内優太</t>
  </si>
  <si>
    <t>山崎星雅</t>
  </si>
  <si>
    <t>菅野紘基</t>
  </si>
  <si>
    <t>石野正晃</t>
  </si>
  <si>
    <t>尾﨑涼太</t>
  </si>
  <si>
    <t>関西SS</t>
    <rPh sb="0" eb="2">
      <t>カンサイ</t>
    </rPh>
    <phoneticPr fontId="3"/>
  </si>
  <si>
    <t>関西IC</t>
    <rPh sb="0" eb="2">
      <t>カンサイ</t>
    </rPh>
    <phoneticPr fontId="3"/>
  </si>
  <si>
    <t>MUL1</t>
    <phoneticPr fontId="3"/>
  </si>
  <si>
    <t>MUL2</t>
    <phoneticPr fontId="3"/>
  </si>
  <si>
    <t>MUL3</t>
    <phoneticPr fontId="3"/>
  </si>
  <si>
    <t>MUS</t>
    <phoneticPr fontId="3"/>
  </si>
  <si>
    <t>ME</t>
    <phoneticPr fontId="3"/>
  </si>
  <si>
    <t>MUA1</t>
    <phoneticPr fontId="3"/>
  </si>
  <si>
    <t>MUA2</t>
    <phoneticPr fontId="3"/>
  </si>
  <si>
    <t>MUA3</t>
  </si>
  <si>
    <t>MUA3</t>
    <phoneticPr fontId="3"/>
  </si>
  <si>
    <t>関西インカレ</t>
    <rPh sb="0" eb="2">
      <t>カンサイ</t>
    </rPh>
    <phoneticPr fontId="3"/>
  </si>
  <si>
    <t>KOLA</t>
  </si>
  <si>
    <t>多摩OL</t>
  </si>
  <si>
    <t>松崎崇志</t>
  </si>
  <si>
    <t>田中宏明</t>
  </si>
  <si>
    <t>越智純毅</t>
  </si>
  <si>
    <t>緒方空人</t>
  </si>
  <si>
    <t>実藤俊太</t>
  </si>
  <si>
    <t>木村雄大</t>
  </si>
  <si>
    <t>竹内孝</t>
  </si>
  <si>
    <t>東條秀祐</t>
  </si>
  <si>
    <t>伊藤良介</t>
  </si>
  <si>
    <t>上坂昌生</t>
  </si>
  <si>
    <t>関根優樹</t>
  </si>
  <si>
    <t>朝野椋太</t>
  </si>
  <si>
    <t>大林俊彦</t>
  </si>
  <si>
    <t>豊田俊哉</t>
  </si>
  <si>
    <t>田村祐毅</t>
  </si>
  <si>
    <t>岡本哲史</t>
  </si>
  <si>
    <t>MA</t>
    <phoneticPr fontId="3"/>
  </si>
  <si>
    <t>関西スプリントセレ</t>
    <rPh sb="0" eb="2">
      <t>カンサイ</t>
    </rPh>
    <phoneticPr fontId="3"/>
  </si>
  <si>
    <t>M20A</t>
  </si>
  <si>
    <t>M20A</t>
    <phoneticPr fontId="3"/>
  </si>
  <si>
    <t>M20E</t>
  </si>
  <si>
    <t>M21E</t>
  </si>
  <si>
    <t>P12</t>
  </si>
  <si>
    <t>P14</t>
  </si>
  <si>
    <t>Ms</t>
    <phoneticPr fontId="3"/>
  </si>
  <si>
    <t>全日本ロング</t>
    <rPh sb="0" eb="3">
      <t>ゼンニホン</t>
    </rPh>
    <phoneticPr fontId="3"/>
  </si>
  <si>
    <t>Ms</t>
    <phoneticPr fontId="3"/>
  </si>
  <si>
    <t>和佐田祥太郎</t>
  </si>
  <si>
    <t>浜口哲</t>
  </si>
  <si>
    <t>伊藤夏希</t>
  </si>
  <si>
    <t>福岡憲彦</t>
  </si>
  <si>
    <t>32期</t>
  </si>
  <si>
    <t>浜松学院大短大部</t>
  </si>
  <si>
    <t>入間市OLC/杏友会</t>
  </si>
  <si>
    <t>杏友会/入間市OLC</t>
  </si>
  <si>
    <t>HKG/HKOXCC</t>
  </si>
  <si>
    <t>OK-info</t>
  </si>
  <si>
    <t>OAHK</t>
  </si>
  <si>
    <t>HKG/HKIOF</t>
  </si>
  <si>
    <t>杏友会/練馬OLC</t>
  </si>
  <si>
    <t>CTOA/ MOK</t>
  </si>
  <si>
    <t>P11</t>
  </si>
  <si>
    <t>杏友会/京葉OLクラブ</t>
  </si>
  <si>
    <t>桃井陽祐</t>
  </si>
  <si>
    <t>片山裕典</t>
  </si>
  <si>
    <t>YipGerald</t>
  </si>
  <si>
    <t>瀬川出</t>
  </si>
  <si>
    <t>竹内元哉</t>
  </si>
  <si>
    <t>LeeKinWai</t>
  </si>
  <si>
    <t>PoonBrian</t>
  </si>
  <si>
    <t>LamSamChoi</t>
  </si>
  <si>
    <t>田代雅之</t>
  </si>
  <si>
    <t>MANCHIKIN</t>
  </si>
  <si>
    <t>前中脩人</t>
  </si>
  <si>
    <t>HuiSiuTung</t>
  </si>
  <si>
    <t>YeungKwokKeung</t>
  </si>
  <si>
    <t>TamWingChung</t>
  </si>
  <si>
    <t>DanielAntonioPereira</t>
  </si>
  <si>
    <t>LinKuanyu</t>
  </si>
  <si>
    <t>CTOA/MOK</t>
  </si>
  <si>
    <t>TsaiPenghsien</t>
  </si>
  <si>
    <t>橋本知明</t>
  </si>
  <si>
    <t>LeungLapOn</t>
  </si>
  <si>
    <t>M21E</t>
    <phoneticPr fontId="3"/>
  </si>
  <si>
    <t>筑波大附属高</t>
  </si>
  <si>
    <t>折橋旺</t>
  </si>
  <si>
    <t>庄司晃太</t>
  </si>
  <si>
    <t>TsaiYachen</t>
  </si>
  <si>
    <t>中原遼太</t>
  </si>
  <si>
    <t>HKOXCC</t>
  </si>
  <si>
    <t>QCOC</t>
  </si>
  <si>
    <t>華仁定向會</t>
  </si>
  <si>
    <t>葉澤麟</t>
  </si>
  <si>
    <t>林三才</t>
  </si>
  <si>
    <t>ManChiKin</t>
  </si>
  <si>
    <t>李雋皓</t>
  </si>
  <si>
    <t>WongCheukWang</t>
  </si>
  <si>
    <t>楊國強</t>
  </si>
  <si>
    <t>LapOnLeung</t>
  </si>
  <si>
    <t>蘇嘉泓</t>
  </si>
  <si>
    <t>田中基成</t>
  </si>
  <si>
    <t>クラス</t>
    <phoneticPr fontId="3"/>
  </si>
  <si>
    <t>MS</t>
    <phoneticPr fontId="3"/>
  </si>
  <si>
    <t>学年</t>
    <rPh sb="0" eb="2">
      <t>ガクネン</t>
    </rPh>
    <phoneticPr fontId="3"/>
  </si>
  <si>
    <t>京都大学</t>
    <phoneticPr fontId="3"/>
  </si>
  <si>
    <t>神戸大学</t>
    <rPh sb="0" eb="2">
      <t>コウベ</t>
    </rPh>
    <rPh sb="2" eb="4">
      <t>ダイガク</t>
    </rPh>
    <phoneticPr fontId="3"/>
  </si>
  <si>
    <t>大阪大学</t>
    <rPh sb="0" eb="2">
      <t>オオサカ</t>
    </rPh>
    <rPh sb="2" eb="4">
      <t>ダイガク</t>
    </rPh>
    <phoneticPr fontId="3"/>
  </si>
  <si>
    <t>氏名</t>
    <rPh sb="0" eb="2">
      <t>シメイ</t>
    </rPh>
    <phoneticPr fontId="3"/>
  </si>
  <si>
    <t>所属</t>
    <rPh sb="0" eb="2">
      <t>ショゾク</t>
    </rPh>
    <phoneticPr fontId="3"/>
  </si>
  <si>
    <t>名古屋大学</t>
    <rPh sb="0" eb="3">
      <t>ナゴヤ</t>
    </rPh>
    <rPh sb="3" eb="5">
      <t>ダイガク</t>
    </rPh>
    <phoneticPr fontId="3"/>
  </si>
  <si>
    <t>静岡大学</t>
    <rPh sb="0" eb="2">
      <t>シズオカ</t>
    </rPh>
    <rPh sb="2" eb="4">
      <t>ダイガク</t>
    </rPh>
    <phoneticPr fontId="3"/>
  </si>
  <si>
    <t>法政大学</t>
  </si>
  <si>
    <t>電気通信大学</t>
  </si>
  <si>
    <t>田中琉偉</t>
  </si>
  <si>
    <t>金子稜</t>
  </si>
  <si>
    <t>島田雄史</t>
  </si>
  <si>
    <t>大鶴啓介</t>
  </si>
  <si>
    <t>成松陽</t>
  </si>
  <si>
    <t>侭田卓磨</t>
  </si>
  <si>
    <t>古田陸太</t>
  </si>
  <si>
    <t>名雪青葉</t>
  </si>
  <si>
    <t>細川雄太</t>
  </si>
  <si>
    <t>笹嶋建吾</t>
  </si>
  <si>
    <t>小川詔太郎</t>
  </si>
  <si>
    <t>瀬川桃加</t>
  </si>
  <si>
    <t>薄井聡汰</t>
  </si>
  <si>
    <t>大場隆太郎</t>
  </si>
  <si>
    <t>須藤貴也</t>
  </si>
  <si>
    <t>田村和士</t>
  </si>
  <si>
    <t>大川将志</t>
  </si>
  <si>
    <t>芝山直希</t>
  </si>
  <si>
    <t>青木航流</t>
  </si>
  <si>
    <t>鈴木琢也</t>
  </si>
  <si>
    <t>島村一歩</t>
  </si>
  <si>
    <t>志村勇一</t>
  </si>
  <si>
    <t>桂木智也</t>
  </si>
  <si>
    <t>有安建人</t>
  </si>
  <si>
    <t>今井大智</t>
  </si>
  <si>
    <t>津田悠暉</t>
  </si>
  <si>
    <t>藤森達也</t>
  </si>
  <si>
    <t>大野亘毅</t>
  </si>
  <si>
    <t>地﨑匡哉</t>
  </si>
  <si>
    <t>山田涼太</t>
  </si>
  <si>
    <t>伊藤有哉</t>
  </si>
  <si>
    <t>Ms1</t>
  </si>
  <si>
    <t>Ms1</t>
    <phoneticPr fontId="3"/>
  </si>
  <si>
    <t>奥尾優里</t>
  </si>
  <si>
    <t>朝間玲羽</t>
  </si>
  <si>
    <t>小林尚暉</t>
  </si>
  <si>
    <t>南龍之介</t>
  </si>
  <si>
    <t>村田千真</t>
  </si>
  <si>
    <t>高本章寛</t>
  </si>
  <si>
    <t>田中大樹</t>
  </si>
  <si>
    <t>伊藤頌太</t>
  </si>
  <si>
    <t>水澤和大</t>
  </si>
  <si>
    <t>橋本直幸</t>
  </si>
  <si>
    <t>宮川靖弥</t>
  </si>
  <si>
    <t>瀧井健介</t>
  </si>
  <si>
    <t>若月俊宏</t>
  </si>
  <si>
    <t>大山智弘</t>
  </si>
  <si>
    <t>森恒大</t>
  </si>
  <si>
    <t>林昇吾</t>
  </si>
  <si>
    <t>志村貴大</t>
  </si>
  <si>
    <t>柏谷翔大</t>
  </si>
  <si>
    <t>福與太一</t>
  </si>
  <si>
    <t>瓜生侑</t>
  </si>
  <si>
    <t>佐々木啓彦</t>
  </si>
  <si>
    <t>佐久間亮</t>
  </si>
  <si>
    <t>荒木政紀</t>
  </si>
  <si>
    <t>倉田瞭一</t>
  </si>
  <si>
    <t>伊與久拓真</t>
  </si>
  <si>
    <t>高橋周</t>
  </si>
  <si>
    <t>岩澤啓太郎</t>
  </si>
  <si>
    <t>川原明洋</t>
  </si>
  <si>
    <t>関口直希</t>
  </si>
  <si>
    <t>大城蓮</t>
  </si>
  <si>
    <t>藤谷慶一郎</t>
  </si>
  <si>
    <t>岡野幹生</t>
  </si>
  <si>
    <t>稲垣滉</t>
  </si>
  <si>
    <t>Ms2</t>
  </si>
  <si>
    <t>Ms2</t>
    <phoneticPr fontId="3"/>
  </si>
  <si>
    <t>M</t>
    <phoneticPr fontId="3"/>
  </si>
  <si>
    <t>溝井翔太</t>
  </si>
  <si>
    <t>西浦裕</t>
  </si>
  <si>
    <t>竹下晴山</t>
  </si>
  <si>
    <t>伊地知淳</t>
  </si>
  <si>
    <t>前川光鷹</t>
  </si>
  <si>
    <t>西田直人</t>
  </si>
  <si>
    <t>福田拓亮</t>
  </si>
  <si>
    <t>伊藤元春</t>
  </si>
  <si>
    <t>亀田晃希</t>
  </si>
  <si>
    <t>大串裕也</t>
  </si>
  <si>
    <t>渡邉大地</t>
  </si>
  <si>
    <t>松尾拓真</t>
  </si>
  <si>
    <t>田中健太</t>
  </si>
  <si>
    <t>高林健太</t>
  </si>
  <si>
    <t>北野史倫</t>
  </si>
  <si>
    <t>伊藤嵩真</t>
  </si>
  <si>
    <t>遠藤優介</t>
  </si>
  <si>
    <t>山口龍之介</t>
  </si>
  <si>
    <t>笠井虹汰</t>
  </si>
  <si>
    <t>学年</t>
    <rPh sb="0" eb="2">
      <t>ガクネン</t>
    </rPh>
    <phoneticPr fontId="3"/>
  </si>
  <si>
    <t>稲森剛</t>
    <rPh sb="0" eb="2">
      <t>イナモリ</t>
    </rPh>
    <rPh sb="2" eb="3">
      <t>ゴウ</t>
    </rPh>
    <phoneticPr fontId="3"/>
  </si>
  <si>
    <t>関東スプリントセレ</t>
    <rPh sb="0" eb="2">
      <t>カントウ</t>
    </rPh>
    <phoneticPr fontId="3"/>
  </si>
  <si>
    <t>Ms1</t>
    <phoneticPr fontId="3"/>
  </si>
  <si>
    <t>Ms2</t>
    <phoneticPr fontId="3"/>
  </si>
  <si>
    <t>M</t>
    <phoneticPr fontId="3"/>
  </si>
  <si>
    <t>関東SS</t>
    <rPh sb="0" eb="2">
      <t>カントウ</t>
    </rPh>
    <phoneticPr fontId="3"/>
  </si>
  <si>
    <t>佐藤遼平</t>
    <phoneticPr fontId="3"/>
  </si>
  <si>
    <t>ES関東C</t>
  </si>
  <si>
    <t>【京都府協会】京大OLC</t>
  </si>
  <si>
    <t>38期</t>
  </si>
  <si>
    <t>茶の間</t>
  </si>
  <si>
    <t>自称学連賛助会員OLC</t>
  </si>
  <si>
    <t>名大38期</t>
  </si>
  <si>
    <t>第9回名椙大会競責</t>
  </si>
  <si>
    <t>ピュアピュアピュアOLC</t>
  </si>
  <si>
    <t>本村汰一郎</t>
  </si>
  <si>
    <t>大箭歩</t>
  </si>
  <si>
    <t>渡邊壮</t>
  </si>
  <si>
    <t>高野智也</t>
  </si>
  <si>
    <t>中澤寛典</t>
  </si>
  <si>
    <t>【京都府協会】朱雀OK</t>
  </si>
  <si>
    <t>OLC東海</t>
  </si>
  <si>
    <t>京大ＯＢ</t>
  </si>
  <si>
    <t>ティエラOLC</t>
  </si>
  <si>
    <t>小松OLC</t>
  </si>
  <si>
    <t>金大OB</t>
  </si>
  <si>
    <t>新大OC</t>
  </si>
  <si>
    <t>アップルハウス</t>
  </si>
  <si>
    <t>こたつ愛好会</t>
  </si>
  <si>
    <t>ベストボディー</t>
  </si>
  <si>
    <t>金澤あるへん</t>
  </si>
  <si>
    <t>京都府協会</t>
  </si>
  <si>
    <t>OLCふるはうす</t>
  </si>
  <si>
    <t>ピュアピュアOLC</t>
  </si>
  <si>
    <t>25期</t>
  </si>
  <si>
    <t>石黒文康</t>
  </si>
  <si>
    <t>森田椋也</t>
  </si>
  <si>
    <t>瀬尾峻汰</t>
  </si>
  <si>
    <t>石井伸明</t>
  </si>
  <si>
    <t>山本大輝</t>
  </si>
  <si>
    <t>伊藤陵</t>
  </si>
  <si>
    <t>平山友啓</t>
  </si>
  <si>
    <t>吉田薪二</t>
  </si>
  <si>
    <t>前田悠作</t>
  </si>
  <si>
    <t>山本匡毅</t>
  </si>
  <si>
    <t>井上裕介</t>
  </si>
  <si>
    <t>坪井政樹</t>
  </si>
  <si>
    <t>小比賀健司</t>
  </si>
  <si>
    <t>中村浩之</t>
  </si>
  <si>
    <t>北川太一</t>
  </si>
  <si>
    <t>三宅文彦</t>
  </si>
  <si>
    <t>M21A</t>
  </si>
  <si>
    <t>M21A</t>
    <phoneticPr fontId="3"/>
  </si>
  <si>
    <t>工学研究科</t>
  </si>
  <si>
    <t>名古屋大学オリエンテーリング部37期</t>
  </si>
  <si>
    <t>WS会</t>
  </si>
  <si>
    <t>みやこOLC</t>
  </si>
  <si>
    <t>上尾OLC</t>
  </si>
  <si>
    <t>中野優亮</t>
  </si>
  <si>
    <t>樋口佳祐</t>
  </si>
  <si>
    <t>山内崇弘</t>
  </si>
  <si>
    <t>高嶋健伍</t>
  </si>
  <si>
    <t>島倉侑志</t>
  </si>
  <si>
    <t>石井達也</t>
  </si>
  <si>
    <t>稲吉勇人</t>
  </si>
  <si>
    <t>出口真行</t>
  </si>
  <si>
    <t>内藤一平</t>
  </si>
  <si>
    <t>須藤かおる</t>
  </si>
  <si>
    <t>矢田祐喜</t>
  </si>
  <si>
    <t>仁多見剛</t>
  </si>
  <si>
    <t>森谷恵吾</t>
  </si>
  <si>
    <t>M21AS</t>
  </si>
  <si>
    <t>M21AS</t>
    <phoneticPr fontId="3"/>
  </si>
  <si>
    <t>金沢工業大学OTC</t>
  </si>
  <si>
    <t>水野渉吾</t>
  </si>
  <si>
    <t>奥田隆史</t>
  </si>
  <si>
    <t>小俣敦弘</t>
  </si>
  <si>
    <t>渡辺純平</t>
  </si>
  <si>
    <t>松村祐輝</t>
  </si>
  <si>
    <t>近藤光</t>
  </si>
  <si>
    <t>中嶋律樹</t>
  </si>
  <si>
    <t>池田旭</t>
  </si>
  <si>
    <t>名椙大会</t>
    <rPh sb="0" eb="1">
      <t>メイ</t>
    </rPh>
    <rPh sb="1" eb="2">
      <t>スギ</t>
    </rPh>
    <rPh sb="2" eb="4">
      <t>タイカイ</t>
    </rPh>
    <phoneticPr fontId="3"/>
  </si>
  <si>
    <t>ME</t>
    <phoneticPr fontId="3"/>
  </si>
  <si>
    <t>M21A</t>
    <phoneticPr fontId="3"/>
  </si>
  <si>
    <t>M21AS</t>
    <phoneticPr fontId="3"/>
  </si>
  <si>
    <t>M20A</t>
    <phoneticPr fontId="3"/>
  </si>
  <si>
    <t>名椙大会2</t>
    <rPh sb="0" eb="1">
      <t>メイ</t>
    </rPh>
    <rPh sb="1" eb="2">
      <t>スギ</t>
    </rPh>
    <rPh sb="2" eb="4">
      <t>タイカイ</t>
    </rPh>
    <phoneticPr fontId="3"/>
  </si>
  <si>
    <t>石原湧樹</t>
    <phoneticPr fontId="3"/>
  </si>
  <si>
    <t>種市雅也</t>
    <rPh sb="0" eb="2">
      <t>タネイチ</t>
    </rPh>
    <rPh sb="2" eb="4">
      <t>マサヤ</t>
    </rPh>
    <phoneticPr fontId="3"/>
  </si>
  <si>
    <t>東京大学</t>
    <phoneticPr fontId="3"/>
  </si>
  <si>
    <t>東海</t>
    <rPh sb="0" eb="2">
      <t>トウカイ</t>
    </rPh>
    <phoneticPr fontId="3"/>
  </si>
  <si>
    <t>平均</t>
    <rPh sb="0" eb="2">
      <t>ヘイキン</t>
    </rPh>
    <phoneticPr fontId="3"/>
  </si>
  <si>
    <t>最大</t>
    <rPh sb="0" eb="2">
      <t>サイダイ</t>
    </rPh>
    <phoneticPr fontId="3"/>
  </si>
  <si>
    <t>クラス</t>
    <phoneticPr fontId="3"/>
  </si>
  <si>
    <t>関西</t>
    <rPh sb="0" eb="2">
      <t>カンサイ</t>
    </rPh>
    <phoneticPr fontId="3"/>
  </si>
  <si>
    <t>関東</t>
    <rPh sb="0" eb="2">
      <t>カントウ</t>
    </rPh>
    <phoneticPr fontId="3"/>
  </si>
  <si>
    <t>静岡ＯＬＣ</t>
  </si>
  <si>
    <t>松塾</t>
  </si>
  <si>
    <t>名椙OLC</t>
  </si>
  <si>
    <t>長野県協会</t>
  </si>
  <si>
    <t>東京ＯＬクラブ</t>
  </si>
  <si>
    <t>上尾ＯＬクラブ</t>
  </si>
  <si>
    <t>多摩オリエンテーリングC</t>
  </si>
  <si>
    <t>大阪ＯＬＣ</t>
  </si>
  <si>
    <t>京大京女OLC</t>
  </si>
  <si>
    <t>藤生考志</t>
  </si>
  <si>
    <t>村田祐貴</t>
  </si>
  <si>
    <t>石塚脩之</t>
  </si>
  <si>
    <t>三野隆志</t>
  </si>
  <si>
    <t>ME</t>
    <phoneticPr fontId="3"/>
  </si>
  <si>
    <t>MA</t>
    <phoneticPr fontId="3"/>
  </si>
  <si>
    <t>M21A</t>
    <phoneticPr fontId="3"/>
  </si>
  <si>
    <t>M20A</t>
    <phoneticPr fontId="3"/>
  </si>
  <si>
    <t>M21AS</t>
    <phoneticPr fontId="3"/>
  </si>
  <si>
    <t>M21E</t>
    <phoneticPr fontId="3"/>
  </si>
  <si>
    <t>M21E(全日本)</t>
    <rPh sb="5" eb="8">
      <t>ゼンニホン</t>
    </rPh>
    <phoneticPr fontId="3"/>
  </si>
  <si>
    <t>CCM</t>
    <phoneticPr fontId="3"/>
  </si>
  <si>
    <t>札幌農学校</t>
  </si>
  <si>
    <t>つるまいＯＬＣ</t>
  </si>
  <si>
    <t>越王会</t>
  </si>
  <si>
    <t>田中大貴</t>
  </si>
  <si>
    <t>松本佳也</t>
  </si>
  <si>
    <t>細淵晃平</t>
  </si>
  <si>
    <t>栗本開</t>
  </si>
  <si>
    <t>宇井賢</t>
  </si>
  <si>
    <t>林千尋</t>
  </si>
  <si>
    <t>大田拓穂</t>
  </si>
  <si>
    <t>岩田健太郎</t>
  </si>
  <si>
    <t>伴毅</t>
  </si>
  <si>
    <t>三上剛弘</t>
  </si>
  <si>
    <t>坪居大介</t>
  </si>
  <si>
    <t>佐藤大樹</t>
  </si>
  <si>
    <t>川本真輝</t>
  </si>
  <si>
    <t>西村直哉</t>
  </si>
  <si>
    <t>石輪健樹</t>
  </si>
  <si>
    <t>大箱貴志</t>
  </si>
  <si>
    <t>小林哲郎</t>
  </si>
  <si>
    <t>中村諒</t>
  </si>
  <si>
    <t>根岸岳</t>
  </si>
  <si>
    <t>横山朋弘</t>
  </si>
  <si>
    <t>昆野郁</t>
  </si>
  <si>
    <t>清水善博</t>
  </si>
  <si>
    <t>MA-1</t>
  </si>
  <si>
    <t>MA-1</t>
    <phoneticPr fontId="3"/>
  </si>
  <si>
    <t>MA-2</t>
  </si>
  <si>
    <t>MA-2</t>
    <phoneticPr fontId="3"/>
  </si>
  <si>
    <t>千葉OLK</t>
  </si>
  <si>
    <t>北大OLC(概念)</t>
  </si>
  <si>
    <t>横堀聖人</t>
  </si>
  <si>
    <t>谷口恵祐</t>
  </si>
  <si>
    <t>高水陽介</t>
  </si>
  <si>
    <t>嵯峨駿佑</t>
  </si>
  <si>
    <t>刀根大輔</t>
  </si>
  <si>
    <t>岡安隆史</t>
  </si>
  <si>
    <t>倉本竜太</t>
  </si>
  <si>
    <t>山下部諒</t>
  </si>
  <si>
    <t>木下涼雅</t>
  </si>
  <si>
    <t>坂野翔哉</t>
  </si>
  <si>
    <t>弓削田槙一</t>
  </si>
  <si>
    <t>新井宇宙</t>
  </si>
  <si>
    <t>濱崎大暉</t>
  </si>
  <si>
    <t>泉修平</t>
  </si>
  <si>
    <t>有吉優樹</t>
  </si>
  <si>
    <t>馬場啓</t>
  </si>
  <si>
    <t>田淵ヒカル</t>
  </si>
  <si>
    <t>土屋輝</t>
  </si>
  <si>
    <t>市川礼偉</t>
  </si>
  <si>
    <t>阿部遼太郎</t>
  </si>
  <si>
    <t>倉元康太</t>
  </si>
  <si>
    <t>MJ</t>
    <phoneticPr fontId="3"/>
  </si>
  <si>
    <t>MJ</t>
    <phoneticPr fontId="3"/>
  </si>
  <si>
    <t>MA-1</t>
    <phoneticPr fontId="3"/>
  </si>
  <si>
    <t>MA-2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</si>
</sst>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21" fontId="0" fillId="0" borderId="0" xfId="0" applyNumberFormat="1"/>
    <xf numFmtId="21" fontId="0" fillId="0" borderId="0" xfId="0" applyNumberFormat="1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ulka2.com/lapcenter/lapcombat2/runner.jsp?event=4858&amp;file=1&amp;runner=165" TargetMode="External"/><Relationship Id="rId18" Type="http://schemas.openxmlformats.org/officeDocument/2006/relationships/hyperlink" Target="https://mulka2.com/lapcenter/lapcombat2/runner.jsp?event=4858&amp;file=1&amp;runner=170" TargetMode="External"/><Relationship Id="rId26" Type="http://schemas.openxmlformats.org/officeDocument/2006/relationships/hyperlink" Target="https://mulka2.com/lapcenter/lapcombat2/runner.jsp?event=4858&amp;file=1&amp;runner=178" TargetMode="External"/><Relationship Id="rId39" Type="http://schemas.openxmlformats.org/officeDocument/2006/relationships/hyperlink" Target="https://mulka2.com/lapcenter/lapcombat2/runner.jsp?event=4858&amp;file=1&amp;runner=191" TargetMode="External"/><Relationship Id="rId21" Type="http://schemas.openxmlformats.org/officeDocument/2006/relationships/hyperlink" Target="https://mulka2.com/lapcenter/lapcombat2/runner.jsp?event=4858&amp;file=1&amp;runner=173" TargetMode="External"/><Relationship Id="rId34" Type="http://schemas.openxmlformats.org/officeDocument/2006/relationships/hyperlink" Target="https://mulka2.com/lapcenter/lapcombat2/runner.jsp?event=4858&amp;file=1&amp;runner=186" TargetMode="External"/><Relationship Id="rId42" Type="http://schemas.openxmlformats.org/officeDocument/2006/relationships/hyperlink" Target="https://mulka2.com/lapcenter/lapcombat2/runner.jsp?event=4858&amp;file=1&amp;runner=194" TargetMode="External"/><Relationship Id="rId47" Type="http://schemas.openxmlformats.org/officeDocument/2006/relationships/hyperlink" Target="https://mulka2.com/lapcenter/lapcombat2/runner.jsp?event=4858&amp;file=1&amp;runner=199" TargetMode="External"/><Relationship Id="rId50" Type="http://schemas.openxmlformats.org/officeDocument/2006/relationships/hyperlink" Target="https://mulka2.com/lapcenter/lapcombat2/runner.jsp?event=4858&amp;file=1&amp;runner=152" TargetMode="External"/><Relationship Id="rId55" Type="http://schemas.openxmlformats.org/officeDocument/2006/relationships/hyperlink" Target="https://mulka2.com/lapcenter/lapcombat2/runner.jsp?event=4858&amp;file=1&amp;runner=385" TargetMode="External"/><Relationship Id="rId63" Type="http://schemas.openxmlformats.org/officeDocument/2006/relationships/hyperlink" Target="https://mulka2.com/lapcenter/lapcombat2/runner.jsp?event=4858&amp;file=1&amp;runner=393" TargetMode="External"/><Relationship Id="rId68" Type="http://schemas.openxmlformats.org/officeDocument/2006/relationships/hyperlink" Target="https://mulka2.com/lapcenter/lapcombat2/runner.jsp?event=4858&amp;file=1&amp;runner=398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mulka2.com/lapcenter/lapcombat2/runner.jsp?event=4858&amp;file=1&amp;runner=159" TargetMode="External"/><Relationship Id="rId71" Type="http://schemas.openxmlformats.org/officeDocument/2006/relationships/hyperlink" Target="https://mulka2.com/lapcenter/lapcombat2/runner.jsp?event=4858&amp;file=1&amp;runner=401" TargetMode="External"/><Relationship Id="rId2" Type="http://schemas.openxmlformats.org/officeDocument/2006/relationships/hyperlink" Target="https://mulka2.com/lapcenter/lapcombat2/runner.jsp?event=4858&amp;file=1&amp;runner=154" TargetMode="External"/><Relationship Id="rId16" Type="http://schemas.openxmlformats.org/officeDocument/2006/relationships/hyperlink" Target="https://mulka2.com/lapcenter/lapcombat2/runner.jsp?event=4858&amp;file=1&amp;runner=168" TargetMode="External"/><Relationship Id="rId29" Type="http://schemas.openxmlformats.org/officeDocument/2006/relationships/hyperlink" Target="https://mulka2.com/lapcenter/lapcombat2/runner.jsp?event=4858&amp;file=1&amp;runner=181" TargetMode="External"/><Relationship Id="rId11" Type="http://schemas.openxmlformats.org/officeDocument/2006/relationships/hyperlink" Target="https://mulka2.com/lapcenter/lapcombat2/runner.jsp?event=4858&amp;file=1&amp;runner=163" TargetMode="External"/><Relationship Id="rId24" Type="http://schemas.openxmlformats.org/officeDocument/2006/relationships/hyperlink" Target="https://mulka2.com/lapcenter/lapcombat2/runner.jsp?event=4858&amp;file=1&amp;runner=176" TargetMode="External"/><Relationship Id="rId32" Type="http://schemas.openxmlformats.org/officeDocument/2006/relationships/hyperlink" Target="https://mulka2.com/lapcenter/lapcombat2/runner.jsp?event=4858&amp;file=1&amp;runner=184" TargetMode="External"/><Relationship Id="rId37" Type="http://schemas.openxmlformats.org/officeDocument/2006/relationships/hyperlink" Target="https://mulka2.com/lapcenter/lapcombat2/runner.jsp?event=4858&amp;file=1&amp;runner=189" TargetMode="External"/><Relationship Id="rId40" Type="http://schemas.openxmlformats.org/officeDocument/2006/relationships/hyperlink" Target="https://mulka2.com/lapcenter/lapcombat2/runner.jsp?event=4858&amp;file=1&amp;runner=192" TargetMode="External"/><Relationship Id="rId45" Type="http://schemas.openxmlformats.org/officeDocument/2006/relationships/hyperlink" Target="https://mulka2.com/lapcenter/lapcombat2/runner.jsp?event=4858&amp;file=1&amp;runner=197" TargetMode="External"/><Relationship Id="rId53" Type="http://schemas.openxmlformats.org/officeDocument/2006/relationships/hyperlink" Target="https://mulka2.com/lapcenter/lapcombat2/runner.jsp?event=4858&amp;file=1&amp;runner=383" TargetMode="External"/><Relationship Id="rId58" Type="http://schemas.openxmlformats.org/officeDocument/2006/relationships/hyperlink" Target="https://mulka2.com/lapcenter/lapcombat2/runner.jsp?event=4858&amp;file=1&amp;runner=388" TargetMode="External"/><Relationship Id="rId66" Type="http://schemas.openxmlformats.org/officeDocument/2006/relationships/hyperlink" Target="https://mulka2.com/lapcenter/lapcombat2/runner.jsp?event=4858&amp;file=1&amp;runner=396" TargetMode="External"/><Relationship Id="rId74" Type="http://schemas.openxmlformats.org/officeDocument/2006/relationships/hyperlink" Target="https://mulka2.com/lapcenter/lapcombat2/runner.jsp?event=4858&amp;file=1&amp;runner=402" TargetMode="External"/><Relationship Id="rId5" Type="http://schemas.openxmlformats.org/officeDocument/2006/relationships/hyperlink" Target="https://mulka2.com/lapcenter/lapcombat2/runner.jsp?event=4858&amp;file=1&amp;runner=157" TargetMode="External"/><Relationship Id="rId15" Type="http://schemas.openxmlformats.org/officeDocument/2006/relationships/hyperlink" Target="https://mulka2.com/lapcenter/lapcombat2/runner.jsp?event=4858&amp;file=1&amp;runner=167" TargetMode="External"/><Relationship Id="rId23" Type="http://schemas.openxmlformats.org/officeDocument/2006/relationships/hyperlink" Target="https://mulka2.com/lapcenter/lapcombat2/runner.jsp?event=4858&amp;file=1&amp;runner=175" TargetMode="External"/><Relationship Id="rId28" Type="http://schemas.openxmlformats.org/officeDocument/2006/relationships/hyperlink" Target="https://mulka2.com/lapcenter/lapcombat2/runner.jsp?event=4858&amp;file=1&amp;runner=180" TargetMode="External"/><Relationship Id="rId36" Type="http://schemas.openxmlformats.org/officeDocument/2006/relationships/hyperlink" Target="https://mulka2.com/lapcenter/lapcombat2/runner.jsp?event=4858&amp;file=1&amp;runner=188" TargetMode="External"/><Relationship Id="rId49" Type="http://schemas.openxmlformats.org/officeDocument/2006/relationships/hyperlink" Target="https://mulka2.com/lapcenter/lapcombat2/runner.jsp?event=4858&amp;file=1&amp;runner=201" TargetMode="External"/><Relationship Id="rId57" Type="http://schemas.openxmlformats.org/officeDocument/2006/relationships/hyperlink" Target="https://mulka2.com/lapcenter/lapcombat2/runner.jsp?event=4858&amp;file=1&amp;runner=387" TargetMode="External"/><Relationship Id="rId61" Type="http://schemas.openxmlformats.org/officeDocument/2006/relationships/hyperlink" Target="https://mulka2.com/lapcenter/lapcombat2/runner.jsp?event=4858&amp;file=1&amp;runner=391" TargetMode="External"/><Relationship Id="rId10" Type="http://schemas.openxmlformats.org/officeDocument/2006/relationships/hyperlink" Target="https://mulka2.com/lapcenter/lapcombat2/runner.jsp?event=4858&amp;file=1&amp;runner=162" TargetMode="External"/><Relationship Id="rId19" Type="http://schemas.openxmlformats.org/officeDocument/2006/relationships/hyperlink" Target="https://mulka2.com/lapcenter/lapcombat2/runner.jsp?event=4858&amp;file=1&amp;runner=171" TargetMode="External"/><Relationship Id="rId31" Type="http://schemas.openxmlformats.org/officeDocument/2006/relationships/hyperlink" Target="https://mulka2.com/lapcenter/lapcombat2/runner.jsp?event=4858&amp;file=1&amp;runner=183" TargetMode="External"/><Relationship Id="rId44" Type="http://schemas.openxmlformats.org/officeDocument/2006/relationships/hyperlink" Target="https://mulka2.com/lapcenter/lapcombat2/runner.jsp?event=4858&amp;file=1&amp;runner=196" TargetMode="External"/><Relationship Id="rId52" Type="http://schemas.openxmlformats.org/officeDocument/2006/relationships/hyperlink" Target="https://mulka2.com/lapcenter/lapcombat2/runner.jsp?event=4858&amp;file=1&amp;runner=382" TargetMode="External"/><Relationship Id="rId60" Type="http://schemas.openxmlformats.org/officeDocument/2006/relationships/hyperlink" Target="https://mulka2.com/lapcenter/lapcombat2/runner.jsp?event=4858&amp;file=1&amp;runner=390" TargetMode="External"/><Relationship Id="rId65" Type="http://schemas.openxmlformats.org/officeDocument/2006/relationships/hyperlink" Target="https://mulka2.com/lapcenter/lapcombat2/runner.jsp?event=4858&amp;file=1&amp;runner=395" TargetMode="External"/><Relationship Id="rId73" Type="http://schemas.openxmlformats.org/officeDocument/2006/relationships/hyperlink" Target="https://mulka2.com/lapcenter/lapcombat2/runner.jsp?event=4858&amp;file=1&amp;runner=403" TargetMode="External"/><Relationship Id="rId4" Type="http://schemas.openxmlformats.org/officeDocument/2006/relationships/hyperlink" Target="https://mulka2.com/lapcenter/lapcombat2/runner.jsp?event=4858&amp;file=1&amp;runner=155" TargetMode="External"/><Relationship Id="rId9" Type="http://schemas.openxmlformats.org/officeDocument/2006/relationships/hyperlink" Target="https://mulka2.com/lapcenter/lapcombat2/runner.jsp?event=4858&amp;file=1&amp;runner=161" TargetMode="External"/><Relationship Id="rId14" Type="http://schemas.openxmlformats.org/officeDocument/2006/relationships/hyperlink" Target="https://mulka2.com/lapcenter/lapcombat2/runner.jsp?event=4858&amp;file=1&amp;runner=166" TargetMode="External"/><Relationship Id="rId22" Type="http://schemas.openxmlformats.org/officeDocument/2006/relationships/hyperlink" Target="https://mulka2.com/lapcenter/lapcombat2/runner.jsp?event=4858&amp;file=1&amp;runner=174" TargetMode="External"/><Relationship Id="rId27" Type="http://schemas.openxmlformats.org/officeDocument/2006/relationships/hyperlink" Target="https://mulka2.com/lapcenter/lapcombat2/runner.jsp?event=4858&amp;file=1&amp;runner=179" TargetMode="External"/><Relationship Id="rId30" Type="http://schemas.openxmlformats.org/officeDocument/2006/relationships/hyperlink" Target="https://mulka2.com/lapcenter/lapcombat2/runner.jsp?event=4858&amp;file=1&amp;runner=182" TargetMode="External"/><Relationship Id="rId35" Type="http://schemas.openxmlformats.org/officeDocument/2006/relationships/hyperlink" Target="https://mulka2.com/lapcenter/lapcombat2/runner.jsp?event=4858&amp;file=1&amp;runner=187" TargetMode="External"/><Relationship Id="rId43" Type="http://schemas.openxmlformats.org/officeDocument/2006/relationships/hyperlink" Target="https://mulka2.com/lapcenter/lapcombat2/runner.jsp?event=4858&amp;file=1&amp;runner=195" TargetMode="External"/><Relationship Id="rId48" Type="http://schemas.openxmlformats.org/officeDocument/2006/relationships/hyperlink" Target="https://mulka2.com/lapcenter/lapcombat2/runner.jsp?event=4858&amp;file=1&amp;runner=198" TargetMode="External"/><Relationship Id="rId56" Type="http://schemas.openxmlformats.org/officeDocument/2006/relationships/hyperlink" Target="https://mulka2.com/lapcenter/lapcombat2/runner.jsp?event=4858&amp;file=1&amp;runner=386" TargetMode="External"/><Relationship Id="rId64" Type="http://schemas.openxmlformats.org/officeDocument/2006/relationships/hyperlink" Target="https://mulka2.com/lapcenter/lapcombat2/runner.jsp?event=4858&amp;file=1&amp;runner=394" TargetMode="External"/><Relationship Id="rId69" Type="http://schemas.openxmlformats.org/officeDocument/2006/relationships/hyperlink" Target="https://mulka2.com/lapcenter/lapcombat2/runner.jsp?event=4858&amp;file=1&amp;runner=399" TargetMode="External"/><Relationship Id="rId8" Type="http://schemas.openxmlformats.org/officeDocument/2006/relationships/hyperlink" Target="https://mulka2.com/lapcenter/lapcombat2/runner.jsp?event=4858&amp;file=1&amp;runner=160" TargetMode="External"/><Relationship Id="rId51" Type="http://schemas.openxmlformats.org/officeDocument/2006/relationships/hyperlink" Target="https://mulka2.com/lapcenter/lapcombat2/runner.jsp?event=4858&amp;file=1&amp;runner=381" TargetMode="External"/><Relationship Id="rId72" Type="http://schemas.openxmlformats.org/officeDocument/2006/relationships/hyperlink" Target="https://mulka2.com/lapcenter/lapcombat2/runner.jsp?event=4858&amp;file=1&amp;runner=404" TargetMode="External"/><Relationship Id="rId3" Type="http://schemas.openxmlformats.org/officeDocument/2006/relationships/hyperlink" Target="https://mulka2.com/lapcenter/lapcombat2/runner.jsp?event=4858&amp;file=1&amp;runner=156" TargetMode="External"/><Relationship Id="rId12" Type="http://schemas.openxmlformats.org/officeDocument/2006/relationships/hyperlink" Target="https://mulka2.com/lapcenter/lapcombat2/runner.jsp?event=4858&amp;file=1&amp;runner=164" TargetMode="External"/><Relationship Id="rId17" Type="http://schemas.openxmlformats.org/officeDocument/2006/relationships/hyperlink" Target="https://mulka2.com/lapcenter/lapcombat2/runner.jsp?event=4858&amp;file=1&amp;runner=169" TargetMode="External"/><Relationship Id="rId25" Type="http://schemas.openxmlformats.org/officeDocument/2006/relationships/hyperlink" Target="https://mulka2.com/lapcenter/lapcombat2/runner.jsp?event=4858&amp;file=1&amp;runner=177" TargetMode="External"/><Relationship Id="rId33" Type="http://schemas.openxmlformats.org/officeDocument/2006/relationships/hyperlink" Target="https://mulka2.com/lapcenter/lapcombat2/runner.jsp?event=4858&amp;file=1&amp;runner=185" TargetMode="External"/><Relationship Id="rId38" Type="http://schemas.openxmlformats.org/officeDocument/2006/relationships/hyperlink" Target="https://mulka2.com/lapcenter/lapcombat2/runner.jsp?event=4858&amp;file=1&amp;runner=190" TargetMode="External"/><Relationship Id="rId46" Type="http://schemas.openxmlformats.org/officeDocument/2006/relationships/hyperlink" Target="https://mulka2.com/lapcenter/lapcombat2/runner.jsp?event=4858&amp;file=1&amp;runner=200" TargetMode="External"/><Relationship Id="rId59" Type="http://schemas.openxmlformats.org/officeDocument/2006/relationships/hyperlink" Target="https://mulka2.com/lapcenter/lapcombat2/runner.jsp?event=4858&amp;file=1&amp;runner=389" TargetMode="External"/><Relationship Id="rId67" Type="http://schemas.openxmlformats.org/officeDocument/2006/relationships/hyperlink" Target="https://mulka2.com/lapcenter/lapcombat2/runner.jsp?event=4858&amp;file=1&amp;runner=397" TargetMode="External"/><Relationship Id="rId20" Type="http://schemas.openxmlformats.org/officeDocument/2006/relationships/hyperlink" Target="https://mulka2.com/lapcenter/lapcombat2/runner.jsp?event=4858&amp;file=1&amp;runner=172" TargetMode="External"/><Relationship Id="rId41" Type="http://schemas.openxmlformats.org/officeDocument/2006/relationships/hyperlink" Target="https://mulka2.com/lapcenter/lapcombat2/runner.jsp?event=4858&amp;file=1&amp;runner=193" TargetMode="External"/><Relationship Id="rId54" Type="http://schemas.openxmlformats.org/officeDocument/2006/relationships/hyperlink" Target="https://mulka2.com/lapcenter/lapcombat2/runner.jsp?event=4858&amp;file=1&amp;runner=384" TargetMode="External"/><Relationship Id="rId62" Type="http://schemas.openxmlformats.org/officeDocument/2006/relationships/hyperlink" Target="https://mulka2.com/lapcenter/lapcombat2/runner.jsp?event=4858&amp;file=1&amp;runner=392" TargetMode="External"/><Relationship Id="rId70" Type="http://schemas.openxmlformats.org/officeDocument/2006/relationships/hyperlink" Target="https://mulka2.com/lapcenter/lapcombat2/runner.jsp?event=4858&amp;file=1&amp;runner=400" TargetMode="External"/><Relationship Id="rId75" Type="http://schemas.openxmlformats.org/officeDocument/2006/relationships/hyperlink" Target="https://mulka2.com/lapcenter/lapcombat2/runner.jsp?event=4858&amp;file=1&amp;runner=405" TargetMode="External"/><Relationship Id="rId1" Type="http://schemas.openxmlformats.org/officeDocument/2006/relationships/hyperlink" Target="https://mulka2.com/lapcenter/lapcombat2/runner.jsp?event=4858&amp;file=1&amp;runner=153" TargetMode="External"/><Relationship Id="rId6" Type="http://schemas.openxmlformats.org/officeDocument/2006/relationships/hyperlink" Target="https://mulka2.com/lapcenter/lapcombat2/runner.jsp?event=4858&amp;file=1&amp;runner=15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ulka2.com/lapcenter/lapcombat2/runner.jsp?event=4563&amp;file=1&amp;runner=55" TargetMode="External"/><Relationship Id="rId18" Type="http://schemas.openxmlformats.org/officeDocument/2006/relationships/hyperlink" Target="https://mulka2.com/lapcenter/lapcombat2/runner.jsp?event=4563&amp;file=1&amp;runner=60" TargetMode="External"/><Relationship Id="rId26" Type="http://schemas.openxmlformats.org/officeDocument/2006/relationships/hyperlink" Target="https://mulka2.com/lapcenter/lapcombat2/runner.jsp?event=4563&amp;file=1&amp;runner=68" TargetMode="External"/><Relationship Id="rId39" Type="http://schemas.openxmlformats.org/officeDocument/2006/relationships/hyperlink" Target="https://mulka2.com/lapcenter/lapcombat2/runner.jsp?event=4563&amp;file=1&amp;runner=81" TargetMode="External"/><Relationship Id="rId21" Type="http://schemas.openxmlformats.org/officeDocument/2006/relationships/hyperlink" Target="https://mulka2.com/lapcenter/lapcombat2/runner.jsp?event=4563&amp;file=1&amp;runner=63" TargetMode="External"/><Relationship Id="rId34" Type="http://schemas.openxmlformats.org/officeDocument/2006/relationships/hyperlink" Target="https://mulka2.com/lapcenter/lapcombat2/runner.jsp?event=4563&amp;file=1&amp;runner=76" TargetMode="External"/><Relationship Id="rId42" Type="http://schemas.openxmlformats.org/officeDocument/2006/relationships/hyperlink" Target="https://mulka2.com/lapcenter/lapcombat2/runner.jsp?event=4563&amp;file=1&amp;runner=84" TargetMode="External"/><Relationship Id="rId47" Type="http://schemas.openxmlformats.org/officeDocument/2006/relationships/hyperlink" Target="https://mulka2.com/lapcenter/lapcombat2/runner.jsp?event=4563&amp;file=1&amp;runner=89" TargetMode="External"/><Relationship Id="rId50" Type="http://schemas.openxmlformats.org/officeDocument/2006/relationships/hyperlink" Target="https://mulka2.com/lapcenter/lapcombat2/runner.jsp?event=4563&amp;file=1&amp;runner=92" TargetMode="External"/><Relationship Id="rId55" Type="http://schemas.openxmlformats.org/officeDocument/2006/relationships/hyperlink" Target="https://mulka2.com/lapcenter/lapcombat2/runner.jsp?event=4563&amp;file=1&amp;runner=97" TargetMode="External"/><Relationship Id="rId63" Type="http://schemas.openxmlformats.org/officeDocument/2006/relationships/hyperlink" Target="https://mulka2.com/lapcenter/lapcombat2/runner.jsp?event=4563&amp;file=1&amp;runner=0" TargetMode="External"/><Relationship Id="rId68" Type="http://schemas.openxmlformats.org/officeDocument/2006/relationships/hyperlink" Target="https://mulka2.com/lapcenter/lapcombat2/runner.jsp?event=4563&amp;file=1&amp;runner=6" TargetMode="External"/><Relationship Id="rId76" Type="http://schemas.openxmlformats.org/officeDocument/2006/relationships/hyperlink" Target="https://mulka2.com/lapcenter/lapcombat2/runner.jsp?event=4563&amp;file=1&amp;runner=13" TargetMode="External"/><Relationship Id="rId84" Type="http://schemas.openxmlformats.org/officeDocument/2006/relationships/hyperlink" Target="https://mulka2.com/lapcenter/lapcombat2/runner.jsp?event=4563&amp;file=1&amp;runner=21" TargetMode="External"/><Relationship Id="rId89" Type="http://schemas.openxmlformats.org/officeDocument/2006/relationships/hyperlink" Target="https://mulka2.com/lapcenter/lapcombat2/runner.jsp?event=4563&amp;file=1&amp;runner=26" TargetMode="External"/><Relationship Id="rId7" Type="http://schemas.openxmlformats.org/officeDocument/2006/relationships/hyperlink" Target="https://mulka2.com/lapcenter/lapcombat2/runner.jsp?event=4563&amp;file=1&amp;runner=49" TargetMode="External"/><Relationship Id="rId71" Type="http://schemas.openxmlformats.org/officeDocument/2006/relationships/hyperlink" Target="https://mulka2.com/lapcenter/lapcombat2/runner.jsp?event=4563&amp;file=1&amp;runner=8" TargetMode="External"/><Relationship Id="rId92" Type="http://schemas.openxmlformats.org/officeDocument/2006/relationships/hyperlink" Target="https://mulka2.com/lapcenter/lapcombat2/runner.jsp?event=4563&amp;file=1&amp;runner=29" TargetMode="External"/><Relationship Id="rId2" Type="http://schemas.openxmlformats.org/officeDocument/2006/relationships/hyperlink" Target="https://mulka2.com/lapcenter/lapcombat2/runner.jsp?event=4563&amp;file=1&amp;runner=44" TargetMode="External"/><Relationship Id="rId16" Type="http://schemas.openxmlformats.org/officeDocument/2006/relationships/hyperlink" Target="https://mulka2.com/lapcenter/lapcombat2/runner.jsp?event=4563&amp;file=1&amp;runner=58" TargetMode="External"/><Relationship Id="rId29" Type="http://schemas.openxmlformats.org/officeDocument/2006/relationships/hyperlink" Target="https://mulka2.com/lapcenter/lapcombat2/runner.jsp?event=4563&amp;file=1&amp;runner=71" TargetMode="External"/><Relationship Id="rId11" Type="http://schemas.openxmlformats.org/officeDocument/2006/relationships/hyperlink" Target="https://mulka2.com/lapcenter/lapcombat2/runner.jsp?event=4563&amp;file=1&amp;runner=53" TargetMode="External"/><Relationship Id="rId24" Type="http://schemas.openxmlformats.org/officeDocument/2006/relationships/hyperlink" Target="https://mulka2.com/lapcenter/lapcombat2/runner.jsp?event=4563&amp;file=1&amp;runner=66" TargetMode="External"/><Relationship Id="rId32" Type="http://schemas.openxmlformats.org/officeDocument/2006/relationships/hyperlink" Target="https://mulka2.com/lapcenter/lapcombat2/runner.jsp?event=4563&amp;file=1&amp;runner=74" TargetMode="External"/><Relationship Id="rId37" Type="http://schemas.openxmlformats.org/officeDocument/2006/relationships/hyperlink" Target="https://mulka2.com/lapcenter/lapcombat2/runner.jsp?event=4563&amp;file=1&amp;runner=79" TargetMode="External"/><Relationship Id="rId40" Type="http://schemas.openxmlformats.org/officeDocument/2006/relationships/hyperlink" Target="https://mulka2.com/lapcenter/lapcombat2/runner.jsp?event=4563&amp;file=1&amp;runner=82" TargetMode="External"/><Relationship Id="rId45" Type="http://schemas.openxmlformats.org/officeDocument/2006/relationships/hyperlink" Target="https://mulka2.com/lapcenter/lapcombat2/runner.jsp?event=4563&amp;file=1&amp;runner=87" TargetMode="External"/><Relationship Id="rId53" Type="http://schemas.openxmlformats.org/officeDocument/2006/relationships/hyperlink" Target="https://mulka2.com/lapcenter/lapcombat2/runner.jsp?event=4563&amp;file=1&amp;runner=95" TargetMode="External"/><Relationship Id="rId58" Type="http://schemas.openxmlformats.org/officeDocument/2006/relationships/hyperlink" Target="https://mulka2.com/lapcenter/lapcombat2/runner.jsp?event=4563&amp;file=1&amp;runner=100" TargetMode="External"/><Relationship Id="rId66" Type="http://schemas.openxmlformats.org/officeDocument/2006/relationships/hyperlink" Target="https://mulka2.com/lapcenter/lapcombat2/runner.jsp?event=4563&amp;file=1&amp;runner=3" TargetMode="External"/><Relationship Id="rId74" Type="http://schemas.openxmlformats.org/officeDocument/2006/relationships/hyperlink" Target="https://mulka2.com/lapcenter/lapcombat2/runner.jsp?event=4563&amp;file=1&amp;runner=11" TargetMode="External"/><Relationship Id="rId79" Type="http://schemas.openxmlformats.org/officeDocument/2006/relationships/hyperlink" Target="https://mulka2.com/lapcenter/lapcombat2/runner.jsp?event=4563&amp;file=1&amp;runner=16" TargetMode="External"/><Relationship Id="rId87" Type="http://schemas.openxmlformats.org/officeDocument/2006/relationships/hyperlink" Target="https://mulka2.com/lapcenter/lapcombat2/runner.jsp?event=4563&amp;file=1&amp;runner=24" TargetMode="External"/><Relationship Id="rId5" Type="http://schemas.openxmlformats.org/officeDocument/2006/relationships/hyperlink" Target="https://mulka2.com/lapcenter/lapcombat2/runner.jsp?event=4563&amp;file=1&amp;runner=47" TargetMode="External"/><Relationship Id="rId61" Type="http://schemas.openxmlformats.org/officeDocument/2006/relationships/hyperlink" Target="https://mulka2.com/lapcenter/lapcombat2/runner.jsp?event=4563&amp;file=1&amp;runner=103" TargetMode="External"/><Relationship Id="rId82" Type="http://schemas.openxmlformats.org/officeDocument/2006/relationships/hyperlink" Target="https://mulka2.com/lapcenter/lapcombat2/runner.jsp?event=4563&amp;file=1&amp;runner=19" TargetMode="External"/><Relationship Id="rId90" Type="http://schemas.openxmlformats.org/officeDocument/2006/relationships/hyperlink" Target="https://mulka2.com/lapcenter/lapcombat2/runner.jsp?event=4563&amp;file=1&amp;runner=27" TargetMode="External"/><Relationship Id="rId19" Type="http://schemas.openxmlformats.org/officeDocument/2006/relationships/hyperlink" Target="https://mulka2.com/lapcenter/lapcombat2/runner.jsp?event=4563&amp;file=1&amp;runner=61" TargetMode="External"/><Relationship Id="rId14" Type="http://schemas.openxmlformats.org/officeDocument/2006/relationships/hyperlink" Target="https://mulka2.com/lapcenter/lapcombat2/runner.jsp?event=4563&amp;file=1&amp;runner=56" TargetMode="External"/><Relationship Id="rId22" Type="http://schemas.openxmlformats.org/officeDocument/2006/relationships/hyperlink" Target="https://mulka2.com/lapcenter/lapcombat2/runner.jsp?event=4563&amp;file=1&amp;runner=64" TargetMode="External"/><Relationship Id="rId27" Type="http://schemas.openxmlformats.org/officeDocument/2006/relationships/hyperlink" Target="https://mulka2.com/lapcenter/lapcombat2/runner.jsp?event=4563&amp;file=1&amp;runner=69" TargetMode="External"/><Relationship Id="rId30" Type="http://schemas.openxmlformats.org/officeDocument/2006/relationships/hyperlink" Target="https://mulka2.com/lapcenter/lapcombat2/runner.jsp?event=4563&amp;file=1&amp;runner=72" TargetMode="External"/><Relationship Id="rId35" Type="http://schemas.openxmlformats.org/officeDocument/2006/relationships/hyperlink" Target="https://mulka2.com/lapcenter/lapcombat2/runner.jsp?event=4563&amp;file=1&amp;runner=78" TargetMode="External"/><Relationship Id="rId43" Type="http://schemas.openxmlformats.org/officeDocument/2006/relationships/hyperlink" Target="https://mulka2.com/lapcenter/lapcombat2/runner.jsp?event=4563&amp;file=1&amp;runner=85" TargetMode="External"/><Relationship Id="rId48" Type="http://schemas.openxmlformats.org/officeDocument/2006/relationships/hyperlink" Target="https://mulka2.com/lapcenter/lapcombat2/runner.jsp?event=4563&amp;file=1&amp;runner=90" TargetMode="External"/><Relationship Id="rId56" Type="http://schemas.openxmlformats.org/officeDocument/2006/relationships/hyperlink" Target="https://mulka2.com/lapcenter/lapcombat2/runner.jsp?event=4563&amp;file=1&amp;runner=98" TargetMode="External"/><Relationship Id="rId64" Type="http://schemas.openxmlformats.org/officeDocument/2006/relationships/hyperlink" Target="https://mulka2.com/lapcenter/lapcombat2/runner.jsp?event=4563&amp;file=1&amp;runner=1" TargetMode="External"/><Relationship Id="rId69" Type="http://schemas.openxmlformats.org/officeDocument/2006/relationships/hyperlink" Target="https://mulka2.com/lapcenter/lapcombat2/runner.jsp?event=4563&amp;file=1&amp;runner=5" TargetMode="External"/><Relationship Id="rId77" Type="http://schemas.openxmlformats.org/officeDocument/2006/relationships/hyperlink" Target="https://mulka2.com/lapcenter/lapcombat2/runner.jsp?event=4563&amp;file=1&amp;runner=14" TargetMode="External"/><Relationship Id="rId8" Type="http://schemas.openxmlformats.org/officeDocument/2006/relationships/hyperlink" Target="https://mulka2.com/lapcenter/lapcombat2/runner.jsp?event=4563&amp;file=1&amp;runner=50" TargetMode="External"/><Relationship Id="rId51" Type="http://schemas.openxmlformats.org/officeDocument/2006/relationships/hyperlink" Target="https://mulka2.com/lapcenter/lapcombat2/runner.jsp?event=4563&amp;file=1&amp;runner=93" TargetMode="External"/><Relationship Id="rId72" Type="http://schemas.openxmlformats.org/officeDocument/2006/relationships/hyperlink" Target="https://mulka2.com/lapcenter/lapcombat2/runner.jsp?event=4563&amp;file=1&amp;runner=9" TargetMode="External"/><Relationship Id="rId80" Type="http://schemas.openxmlformats.org/officeDocument/2006/relationships/hyperlink" Target="https://mulka2.com/lapcenter/lapcombat2/runner.jsp?event=4563&amp;file=1&amp;runner=17" TargetMode="External"/><Relationship Id="rId85" Type="http://schemas.openxmlformats.org/officeDocument/2006/relationships/hyperlink" Target="https://mulka2.com/lapcenter/lapcombat2/runner.jsp?event=4563&amp;file=1&amp;runner=22" TargetMode="External"/><Relationship Id="rId93" Type="http://schemas.openxmlformats.org/officeDocument/2006/relationships/hyperlink" Target="https://mulka2.com/lapcenter/lapcombat2/runner.jsp?event=4563&amp;file=1&amp;runner=30" TargetMode="External"/><Relationship Id="rId3" Type="http://schemas.openxmlformats.org/officeDocument/2006/relationships/hyperlink" Target="https://mulka2.com/lapcenter/lapcombat2/runner.jsp?event=4563&amp;file=1&amp;runner=45" TargetMode="External"/><Relationship Id="rId12" Type="http://schemas.openxmlformats.org/officeDocument/2006/relationships/hyperlink" Target="https://mulka2.com/lapcenter/lapcombat2/runner.jsp?event=4563&amp;file=1&amp;runner=54" TargetMode="External"/><Relationship Id="rId17" Type="http://schemas.openxmlformats.org/officeDocument/2006/relationships/hyperlink" Target="https://mulka2.com/lapcenter/lapcombat2/runner.jsp?event=4563&amp;file=1&amp;runner=59" TargetMode="External"/><Relationship Id="rId25" Type="http://schemas.openxmlformats.org/officeDocument/2006/relationships/hyperlink" Target="https://mulka2.com/lapcenter/lapcombat2/runner.jsp?event=4563&amp;file=1&amp;runner=67" TargetMode="External"/><Relationship Id="rId33" Type="http://schemas.openxmlformats.org/officeDocument/2006/relationships/hyperlink" Target="https://mulka2.com/lapcenter/lapcombat2/runner.jsp?event=4563&amp;file=1&amp;runner=75" TargetMode="External"/><Relationship Id="rId38" Type="http://schemas.openxmlformats.org/officeDocument/2006/relationships/hyperlink" Target="https://mulka2.com/lapcenter/lapcombat2/runner.jsp?event=4563&amp;file=1&amp;runner=80" TargetMode="External"/><Relationship Id="rId46" Type="http://schemas.openxmlformats.org/officeDocument/2006/relationships/hyperlink" Target="https://mulka2.com/lapcenter/lapcombat2/runner.jsp?event=4563&amp;file=1&amp;runner=88" TargetMode="External"/><Relationship Id="rId59" Type="http://schemas.openxmlformats.org/officeDocument/2006/relationships/hyperlink" Target="https://mulka2.com/lapcenter/lapcombat2/runner.jsp?event=4563&amp;file=1&amp;runner=101" TargetMode="External"/><Relationship Id="rId67" Type="http://schemas.openxmlformats.org/officeDocument/2006/relationships/hyperlink" Target="https://mulka2.com/lapcenter/lapcombat2/runner.jsp?event=4563&amp;file=1&amp;runner=4" TargetMode="External"/><Relationship Id="rId20" Type="http://schemas.openxmlformats.org/officeDocument/2006/relationships/hyperlink" Target="https://mulka2.com/lapcenter/lapcombat2/runner.jsp?event=4563&amp;file=1&amp;runner=62" TargetMode="External"/><Relationship Id="rId41" Type="http://schemas.openxmlformats.org/officeDocument/2006/relationships/hyperlink" Target="https://mulka2.com/lapcenter/lapcombat2/runner.jsp?event=4563&amp;file=1&amp;runner=83" TargetMode="External"/><Relationship Id="rId54" Type="http://schemas.openxmlformats.org/officeDocument/2006/relationships/hyperlink" Target="https://mulka2.com/lapcenter/lapcombat2/runner.jsp?event=4563&amp;file=1&amp;runner=96" TargetMode="External"/><Relationship Id="rId62" Type="http://schemas.openxmlformats.org/officeDocument/2006/relationships/hyperlink" Target="https://mulka2.com/lapcenter/lapcombat2/runner.jsp?event=4563&amp;file=1&amp;runner=102" TargetMode="External"/><Relationship Id="rId70" Type="http://schemas.openxmlformats.org/officeDocument/2006/relationships/hyperlink" Target="https://mulka2.com/lapcenter/lapcombat2/runner.jsp?event=4563&amp;file=1&amp;runner=7" TargetMode="External"/><Relationship Id="rId75" Type="http://schemas.openxmlformats.org/officeDocument/2006/relationships/hyperlink" Target="https://mulka2.com/lapcenter/lapcombat2/runner.jsp?event=4563&amp;file=1&amp;runner=12" TargetMode="External"/><Relationship Id="rId83" Type="http://schemas.openxmlformats.org/officeDocument/2006/relationships/hyperlink" Target="https://mulka2.com/lapcenter/lapcombat2/runner.jsp?event=4563&amp;file=1&amp;runner=20" TargetMode="External"/><Relationship Id="rId88" Type="http://schemas.openxmlformats.org/officeDocument/2006/relationships/hyperlink" Target="https://mulka2.com/lapcenter/lapcombat2/runner.jsp?event=4563&amp;file=1&amp;runner=25" TargetMode="External"/><Relationship Id="rId91" Type="http://schemas.openxmlformats.org/officeDocument/2006/relationships/hyperlink" Target="https://mulka2.com/lapcenter/lapcombat2/runner.jsp?event=4563&amp;file=1&amp;runner=28" TargetMode="External"/><Relationship Id="rId1" Type="http://schemas.openxmlformats.org/officeDocument/2006/relationships/hyperlink" Target="https://mulka2.com/lapcenter/lapcombat2/runner.jsp?event=4563&amp;file=1&amp;runner=43" TargetMode="External"/><Relationship Id="rId6" Type="http://schemas.openxmlformats.org/officeDocument/2006/relationships/hyperlink" Target="https://mulka2.com/lapcenter/lapcombat2/runner.jsp?event=4563&amp;file=1&amp;runner=48" TargetMode="External"/><Relationship Id="rId15" Type="http://schemas.openxmlformats.org/officeDocument/2006/relationships/hyperlink" Target="https://mulka2.com/lapcenter/lapcombat2/runner.jsp?event=4563&amp;file=1&amp;runner=57" TargetMode="External"/><Relationship Id="rId23" Type="http://schemas.openxmlformats.org/officeDocument/2006/relationships/hyperlink" Target="https://mulka2.com/lapcenter/lapcombat2/runner.jsp?event=4563&amp;file=1&amp;runner=65" TargetMode="External"/><Relationship Id="rId28" Type="http://schemas.openxmlformats.org/officeDocument/2006/relationships/hyperlink" Target="https://mulka2.com/lapcenter/lapcombat2/runner.jsp?event=4563&amp;file=1&amp;runner=70" TargetMode="External"/><Relationship Id="rId36" Type="http://schemas.openxmlformats.org/officeDocument/2006/relationships/hyperlink" Target="https://mulka2.com/lapcenter/lapcombat2/runner.jsp?event=4563&amp;file=1&amp;runner=77" TargetMode="External"/><Relationship Id="rId49" Type="http://schemas.openxmlformats.org/officeDocument/2006/relationships/hyperlink" Target="https://mulka2.com/lapcenter/lapcombat2/runner.jsp?event=4563&amp;file=1&amp;runner=91" TargetMode="External"/><Relationship Id="rId57" Type="http://schemas.openxmlformats.org/officeDocument/2006/relationships/hyperlink" Target="https://mulka2.com/lapcenter/lapcombat2/runner.jsp?event=4563&amp;file=1&amp;runner=99" TargetMode="External"/><Relationship Id="rId10" Type="http://schemas.openxmlformats.org/officeDocument/2006/relationships/hyperlink" Target="https://mulka2.com/lapcenter/lapcombat2/runner.jsp?event=4563&amp;file=1&amp;runner=52" TargetMode="External"/><Relationship Id="rId31" Type="http://schemas.openxmlformats.org/officeDocument/2006/relationships/hyperlink" Target="https://mulka2.com/lapcenter/lapcombat2/runner.jsp?event=4563&amp;file=1&amp;runner=73" TargetMode="External"/><Relationship Id="rId44" Type="http://schemas.openxmlformats.org/officeDocument/2006/relationships/hyperlink" Target="https://mulka2.com/lapcenter/lapcombat2/runner.jsp?event=4563&amp;file=1&amp;runner=86" TargetMode="External"/><Relationship Id="rId52" Type="http://schemas.openxmlformats.org/officeDocument/2006/relationships/hyperlink" Target="https://mulka2.com/lapcenter/lapcombat2/runner.jsp?event=4563&amp;file=1&amp;runner=94" TargetMode="External"/><Relationship Id="rId60" Type="http://schemas.openxmlformats.org/officeDocument/2006/relationships/hyperlink" Target="https://mulka2.com/lapcenter/lapcombat2/runner.jsp?event=4563&amp;file=1&amp;runner=104" TargetMode="External"/><Relationship Id="rId65" Type="http://schemas.openxmlformats.org/officeDocument/2006/relationships/hyperlink" Target="https://mulka2.com/lapcenter/lapcombat2/runner.jsp?event=4563&amp;file=1&amp;runner=2" TargetMode="External"/><Relationship Id="rId73" Type="http://schemas.openxmlformats.org/officeDocument/2006/relationships/hyperlink" Target="https://mulka2.com/lapcenter/lapcombat2/runner.jsp?event=4563&amp;file=1&amp;runner=10" TargetMode="External"/><Relationship Id="rId78" Type="http://schemas.openxmlformats.org/officeDocument/2006/relationships/hyperlink" Target="https://mulka2.com/lapcenter/lapcombat2/runner.jsp?event=4563&amp;file=1&amp;runner=15" TargetMode="External"/><Relationship Id="rId81" Type="http://schemas.openxmlformats.org/officeDocument/2006/relationships/hyperlink" Target="https://mulka2.com/lapcenter/lapcombat2/runner.jsp?event=4563&amp;file=1&amp;runner=18" TargetMode="External"/><Relationship Id="rId86" Type="http://schemas.openxmlformats.org/officeDocument/2006/relationships/hyperlink" Target="https://mulka2.com/lapcenter/lapcombat2/runner.jsp?event=4563&amp;file=1&amp;runner=23" TargetMode="External"/><Relationship Id="rId94" Type="http://schemas.openxmlformats.org/officeDocument/2006/relationships/printerSettings" Target="../printerSettings/printerSettings2.bin"/><Relationship Id="rId4" Type="http://schemas.openxmlformats.org/officeDocument/2006/relationships/hyperlink" Target="https://mulka2.com/lapcenter/lapcombat2/runner.jsp?event=4563&amp;file=1&amp;runner=46" TargetMode="External"/><Relationship Id="rId9" Type="http://schemas.openxmlformats.org/officeDocument/2006/relationships/hyperlink" Target="https://mulka2.com/lapcenter/lapcombat2/runner.jsp?event=4563&amp;file=1&amp;runner=5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619&amp;file=1&amp;runner=167" TargetMode="External"/><Relationship Id="rId21" Type="http://schemas.openxmlformats.org/officeDocument/2006/relationships/hyperlink" Target="https://mulka2.com/lapcenter/lapcombat2/runner.jsp?event=4656&amp;file=2&amp;runner=179" TargetMode="External"/><Relationship Id="rId42" Type="http://schemas.openxmlformats.org/officeDocument/2006/relationships/hyperlink" Target="https://mulka2.com/lapcenter/lapcombat2/runner.jsp?event=4656&amp;file=2&amp;runner=200" TargetMode="External"/><Relationship Id="rId63" Type="http://schemas.openxmlformats.org/officeDocument/2006/relationships/hyperlink" Target="https://mulka2.com/lapcenter/lapcombat2/runner.jsp?event=4619&amp;file=1&amp;runner=113" TargetMode="External"/><Relationship Id="rId84" Type="http://schemas.openxmlformats.org/officeDocument/2006/relationships/hyperlink" Target="https://mulka2.com/lapcenter/lapcombat2/runner.jsp?event=4619&amp;file=1&amp;runner=134" TargetMode="External"/><Relationship Id="rId138" Type="http://schemas.openxmlformats.org/officeDocument/2006/relationships/hyperlink" Target="https://mulka2.com/lapcenter/lapcombat2/runner.jsp?event=4619&amp;file=1&amp;runner=13" TargetMode="External"/><Relationship Id="rId159" Type="http://schemas.openxmlformats.org/officeDocument/2006/relationships/hyperlink" Target="https://mulka2.com/lapcenter/lapcombat2/runner.jsp?event=4619&amp;file=1&amp;runner=34" TargetMode="External"/><Relationship Id="rId170" Type="http://schemas.openxmlformats.org/officeDocument/2006/relationships/hyperlink" Target="https://mulka2.com/lapcenter/lapcombat2/runner.jsp?event=4619&amp;file=1&amp;runner=45" TargetMode="External"/><Relationship Id="rId191" Type="http://schemas.openxmlformats.org/officeDocument/2006/relationships/hyperlink" Target="https://mulka2.com/lapcenter/lapcombat2/runner.jsp?event=4619&amp;file=1&amp;runner=304" TargetMode="External"/><Relationship Id="rId205" Type="http://schemas.openxmlformats.org/officeDocument/2006/relationships/hyperlink" Target="https://mulka2.com/lapcenter/lapcombat2/runner.jsp?event=4619&amp;file=1&amp;runner=318" TargetMode="External"/><Relationship Id="rId16" Type="http://schemas.openxmlformats.org/officeDocument/2006/relationships/hyperlink" Target="https://mulka2.com/lapcenter/lapcombat2/runner.jsp?event=4656&amp;file=2&amp;runner=174" TargetMode="External"/><Relationship Id="rId107" Type="http://schemas.openxmlformats.org/officeDocument/2006/relationships/hyperlink" Target="https://mulka2.com/lapcenter/lapcombat2/runner.jsp?event=4619&amp;file=1&amp;runner=157" TargetMode="External"/><Relationship Id="rId11" Type="http://schemas.openxmlformats.org/officeDocument/2006/relationships/hyperlink" Target="https://mulka2.com/lapcenter/lapcombat2/runner.jsp?event=4656&amp;file=2&amp;runner=169" TargetMode="External"/><Relationship Id="rId32" Type="http://schemas.openxmlformats.org/officeDocument/2006/relationships/hyperlink" Target="https://mulka2.com/lapcenter/lapcombat2/runner.jsp?event=4656&amp;file=2&amp;runner=190" TargetMode="External"/><Relationship Id="rId37" Type="http://schemas.openxmlformats.org/officeDocument/2006/relationships/hyperlink" Target="https://mulka2.com/lapcenter/lapcombat2/runner.jsp?event=4656&amp;file=2&amp;runner=195" TargetMode="External"/><Relationship Id="rId53" Type="http://schemas.openxmlformats.org/officeDocument/2006/relationships/hyperlink" Target="https://mulka2.com/lapcenter/lapcombat2/runner.jsp?event=4656&amp;file=2&amp;runner=212" TargetMode="External"/><Relationship Id="rId58" Type="http://schemas.openxmlformats.org/officeDocument/2006/relationships/hyperlink" Target="https://mulka2.com/lapcenter/lapcombat2/runner.jsp?event=4656&amp;file=2&amp;runner=215" TargetMode="External"/><Relationship Id="rId74" Type="http://schemas.openxmlformats.org/officeDocument/2006/relationships/hyperlink" Target="https://mulka2.com/lapcenter/lapcombat2/runner.jsp?event=4619&amp;file=1&amp;runner=124" TargetMode="External"/><Relationship Id="rId79" Type="http://schemas.openxmlformats.org/officeDocument/2006/relationships/hyperlink" Target="https://mulka2.com/lapcenter/lapcombat2/runner.jsp?event=4619&amp;file=1&amp;runner=129" TargetMode="External"/><Relationship Id="rId102" Type="http://schemas.openxmlformats.org/officeDocument/2006/relationships/hyperlink" Target="https://mulka2.com/lapcenter/lapcombat2/runner.jsp?event=4619&amp;file=1&amp;runner=152" TargetMode="External"/><Relationship Id="rId123" Type="http://schemas.openxmlformats.org/officeDocument/2006/relationships/hyperlink" Target="https://mulka2.com/lapcenter/lapcombat2/runner.jsp?event=4619&amp;file=1&amp;runner=173" TargetMode="External"/><Relationship Id="rId128" Type="http://schemas.openxmlformats.org/officeDocument/2006/relationships/hyperlink" Target="https://mulka2.com/lapcenter/lapcombat2/runner.jsp?event=4619&amp;file=1&amp;runner=3" TargetMode="External"/><Relationship Id="rId144" Type="http://schemas.openxmlformats.org/officeDocument/2006/relationships/hyperlink" Target="https://mulka2.com/lapcenter/lapcombat2/runner.jsp?event=4619&amp;file=1&amp;runner=19" TargetMode="External"/><Relationship Id="rId149" Type="http://schemas.openxmlformats.org/officeDocument/2006/relationships/hyperlink" Target="https://mulka2.com/lapcenter/lapcombat2/runner.jsp?event=4619&amp;file=1&amp;runner=24" TargetMode="External"/><Relationship Id="rId5" Type="http://schemas.openxmlformats.org/officeDocument/2006/relationships/hyperlink" Target="https://mulka2.com/lapcenter/lapcombat2/runner.jsp?event=4656&amp;file=2&amp;runner=163" TargetMode="External"/><Relationship Id="rId90" Type="http://schemas.openxmlformats.org/officeDocument/2006/relationships/hyperlink" Target="https://mulka2.com/lapcenter/lapcombat2/runner.jsp?event=4619&amp;file=1&amp;runner=140" TargetMode="External"/><Relationship Id="rId95" Type="http://schemas.openxmlformats.org/officeDocument/2006/relationships/hyperlink" Target="https://mulka2.com/lapcenter/lapcombat2/runner.jsp?event=4619&amp;file=1&amp;runner=145" TargetMode="External"/><Relationship Id="rId160" Type="http://schemas.openxmlformats.org/officeDocument/2006/relationships/hyperlink" Target="https://mulka2.com/lapcenter/lapcombat2/runner.jsp?event=4619&amp;file=1&amp;runner=35" TargetMode="External"/><Relationship Id="rId165" Type="http://schemas.openxmlformats.org/officeDocument/2006/relationships/hyperlink" Target="https://mulka2.com/lapcenter/lapcombat2/runner.jsp?event=4619&amp;file=1&amp;runner=40" TargetMode="External"/><Relationship Id="rId181" Type="http://schemas.openxmlformats.org/officeDocument/2006/relationships/hyperlink" Target="https://mulka2.com/lapcenter/lapcombat2/runner.jsp?event=4619&amp;file=1&amp;runner=294" TargetMode="External"/><Relationship Id="rId186" Type="http://schemas.openxmlformats.org/officeDocument/2006/relationships/hyperlink" Target="https://mulka2.com/lapcenter/lapcombat2/runner.jsp?event=4619&amp;file=1&amp;runner=299" TargetMode="External"/><Relationship Id="rId22" Type="http://schemas.openxmlformats.org/officeDocument/2006/relationships/hyperlink" Target="https://mulka2.com/lapcenter/lapcombat2/runner.jsp?event=4656&amp;file=2&amp;runner=180" TargetMode="External"/><Relationship Id="rId27" Type="http://schemas.openxmlformats.org/officeDocument/2006/relationships/hyperlink" Target="https://mulka2.com/lapcenter/lapcombat2/runner.jsp?event=4656&amp;file=2&amp;runner=185" TargetMode="External"/><Relationship Id="rId43" Type="http://schemas.openxmlformats.org/officeDocument/2006/relationships/hyperlink" Target="https://mulka2.com/lapcenter/lapcombat2/runner.jsp?event=4656&amp;file=2&amp;runner=201" TargetMode="External"/><Relationship Id="rId48" Type="http://schemas.openxmlformats.org/officeDocument/2006/relationships/hyperlink" Target="https://mulka2.com/lapcenter/lapcombat2/runner.jsp?event=4656&amp;file=2&amp;runner=206" TargetMode="External"/><Relationship Id="rId64" Type="http://schemas.openxmlformats.org/officeDocument/2006/relationships/hyperlink" Target="https://mulka2.com/lapcenter/lapcombat2/runner.jsp?event=4619&amp;file=1&amp;runner=114" TargetMode="External"/><Relationship Id="rId69" Type="http://schemas.openxmlformats.org/officeDocument/2006/relationships/hyperlink" Target="https://mulka2.com/lapcenter/lapcombat2/runner.jsp?event=4619&amp;file=1&amp;runner=119" TargetMode="External"/><Relationship Id="rId113" Type="http://schemas.openxmlformats.org/officeDocument/2006/relationships/hyperlink" Target="https://mulka2.com/lapcenter/lapcombat2/runner.jsp?event=4619&amp;file=1&amp;runner=163" TargetMode="External"/><Relationship Id="rId118" Type="http://schemas.openxmlformats.org/officeDocument/2006/relationships/hyperlink" Target="https://mulka2.com/lapcenter/lapcombat2/runner.jsp?event=4619&amp;file=1&amp;runner=168" TargetMode="External"/><Relationship Id="rId134" Type="http://schemas.openxmlformats.org/officeDocument/2006/relationships/hyperlink" Target="https://mulka2.com/lapcenter/lapcombat2/runner.jsp?event=4619&amp;file=1&amp;runner=9" TargetMode="External"/><Relationship Id="rId139" Type="http://schemas.openxmlformats.org/officeDocument/2006/relationships/hyperlink" Target="https://mulka2.com/lapcenter/lapcombat2/runner.jsp?event=4619&amp;file=1&amp;runner=14" TargetMode="External"/><Relationship Id="rId80" Type="http://schemas.openxmlformats.org/officeDocument/2006/relationships/hyperlink" Target="https://mulka2.com/lapcenter/lapcombat2/runner.jsp?event=4619&amp;file=1&amp;runner=130" TargetMode="External"/><Relationship Id="rId85" Type="http://schemas.openxmlformats.org/officeDocument/2006/relationships/hyperlink" Target="https://mulka2.com/lapcenter/lapcombat2/runner.jsp?event=4619&amp;file=1&amp;runner=135" TargetMode="External"/><Relationship Id="rId150" Type="http://schemas.openxmlformats.org/officeDocument/2006/relationships/hyperlink" Target="https://mulka2.com/lapcenter/lapcombat2/runner.jsp?event=4619&amp;file=1&amp;runner=25" TargetMode="External"/><Relationship Id="rId155" Type="http://schemas.openxmlformats.org/officeDocument/2006/relationships/hyperlink" Target="https://mulka2.com/lapcenter/lapcombat2/runner.jsp?event=4619&amp;file=1&amp;runner=30" TargetMode="External"/><Relationship Id="rId171" Type="http://schemas.openxmlformats.org/officeDocument/2006/relationships/hyperlink" Target="https://mulka2.com/lapcenter/lapcombat2/runner.jsp?event=4619&amp;file=1&amp;runner=46" TargetMode="External"/><Relationship Id="rId176" Type="http://schemas.openxmlformats.org/officeDocument/2006/relationships/hyperlink" Target="https://mulka2.com/lapcenter/lapcombat2/runner.jsp?event=4619&amp;file=1&amp;runner=290" TargetMode="External"/><Relationship Id="rId192" Type="http://schemas.openxmlformats.org/officeDocument/2006/relationships/hyperlink" Target="https://mulka2.com/lapcenter/lapcombat2/runner.jsp?event=4619&amp;file=1&amp;runner=305" TargetMode="External"/><Relationship Id="rId197" Type="http://schemas.openxmlformats.org/officeDocument/2006/relationships/hyperlink" Target="https://mulka2.com/lapcenter/lapcombat2/runner.jsp?event=4619&amp;file=1&amp;runner=310" TargetMode="External"/><Relationship Id="rId206" Type="http://schemas.openxmlformats.org/officeDocument/2006/relationships/hyperlink" Target="https://mulka2.com/lapcenter/lapcombat2/runner.jsp?event=4619&amp;file=1&amp;runner=319" TargetMode="External"/><Relationship Id="rId201" Type="http://schemas.openxmlformats.org/officeDocument/2006/relationships/hyperlink" Target="https://mulka2.com/lapcenter/lapcombat2/runner.jsp?event=4619&amp;file=1&amp;runner=314" TargetMode="External"/><Relationship Id="rId12" Type="http://schemas.openxmlformats.org/officeDocument/2006/relationships/hyperlink" Target="https://mulka2.com/lapcenter/lapcombat2/runner.jsp?event=4656&amp;file=2&amp;runner=170" TargetMode="External"/><Relationship Id="rId17" Type="http://schemas.openxmlformats.org/officeDocument/2006/relationships/hyperlink" Target="https://mulka2.com/lapcenter/lapcombat2/runner.jsp?event=4656&amp;file=2&amp;runner=175" TargetMode="External"/><Relationship Id="rId33" Type="http://schemas.openxmlformats.org/officeDocument/2006/relationships/hyperlink" Target="https://mulka2.com/lapcenter/lapcombat2/runner.jsp?event=4656&amp;file=2&amp;runner=191" TargetMode="External"/><Relationship Id="rId38" Type="http://schemas.openxmlformats.org/officeDocument/2006/relationships/hyperlink" Target="https://mulka2.com/lapcenter/lapcombat2/runner.jsp?event=4656&amp;file=2&amp;runner=196" TargetMode="External"/><Relationship Id="rId59" Type="http://schemas.openxmlformats.org/officeDocument/2006/relationships/hyperlink" Target="https://mulka2.com/lapcenter/lapcombat2/runner.jsp?event=4656&amp;file=2&amp;runner=217" TargetMode="External"/><Relationship Id="rId103" Type="http://schemas.openxmlformats.org/officeDocument/2006/relationships/hyperlink" Target="https://mulka2.com/lapcenter/lapcombat2/runner.jsp?event=4619&amp;file=1&amp;runner=153" TargetMode="External"/><Relationship Id="rId108" Type="http://schemas.openxmlformats.org/officeDocument/2006/relationships/hyperlink" Target="https://mulka2.com/lapcenter/lapcombat2/runner.jsp?event=4619&amp;file=1&amp;runner=158" TargetMode="External"/><Relationship Id="rId124" Type="http://schemas.openxmlformats.org/officeDocument/2006/relationships/hyperlink" Target="https://mulka2.com/lapcenter/lapcombat2/runner.jsp?event=4619&amp;file=1&amp;runner=174" TargetMode="External"/><Relationship Id="rId129" Type="http://schemas.openxmlformats.org/officeDocument/2006/relationships/hyperlink" Target="https://mulka2.com/lapcenter/lapcombat2/runner.jsp?event=4619&amp;file=1&amp;runner=4" TargetMode="External"/><Relationship Id="rId54" Type="http://schemas.openxmlformats.org/officeDocument/2006/relationships/hyperlink" Target="https://mulka2.com/lapcenter/lapcombat2/runner.jsp?event=4656&amp;file=2&amp;runner=211" TargetMode="External"/><Relationship Id="rId70" Type="http://schemas.openxmlformats.org/officeDocument/2006/relationships/hyperlink" Target="https://mulka2.com/lapcenter/lapcombat2/runner.jsp?event=4619&amp;file=1&amp;runner=120" TargetMode="External"/><Relationship Id="rId75" Type="http://schemas.openxmlformats.org/officeDocument/2006/relationships/hyperlink" Target="https://mulka2.com/lapcenter/lapcombat2/runner.jsp?event=4619&amp;file=1&amp;runner=125" TargetMode="External"/><Relationship Id="rId91" Type="http://schemas.openxmlformats.org/officeDocument/2006/relationships/hyperlink" Target="https://mulka2.com/lapcenter/lapcombat2/runner.jsp?event=4619&amp;file=1&amp;runner=141" TargetMode="External"/><Relationship Id="rId96" Type="http://schemas.openxmlformats.org/officeDocument/2006/relationships/hyperlink" Target="https://mulka2.com/lapcenter/lapcombat2/runner.jsp?event=4619&amp;file=1&amp;runner=146" TargetMode="External"/><Relationship Id="rId140" Type="http://schemas.openxmlformats.org/officeDocument/2006/relationships/hyperlink" Target="https://mulka2.com/lapcenter/lapcombat2/runner.jsp?event=4619&amp;file=1&amp;runner=15" TargetMode="External"/><Relationship Id="rId145" Type="http://schemas.openxmlformats.org/officeDocument/2006/relationships/hyperlink" Target="https://mulka2.com/lapcenter/lapcombat2/runner.jsp?event=4619&amp;file=1&amp;runner=20" TargetMode="External"/><Relationship Id="rId161" Type="http://schemas.openxmlformats.org/officeDocument/2006/relationships/hyperlink" Target="https://mulka2.com/lapcenter/lapcombat2/runner.jsp?event=4619&amp;file=1&amp;runner=36" TargetMode="External"/><Relationship Id="rId166" Type="http://schemas.openxmlformats.org/officeDocument/2006/relationships/hyperlink" Target="https://mulka2.com/lapcenter/lapcombat2/runner.jsp?event=4619&amp;file=1&amp;runner=41" TargetMode="External"/><Relationship Id="rId182" Type="http://schemas.openxmlformats.org/officeDocument/2006/relationships/hyperlink" Target="https://mulka2.com/lapcenter/lapcombat2/runner.jsp?event=4619&amp;file=1&amp;runner=295" TargetMode="External"/><Relationship Id="rId187" Type="http://schemas.openxmlformats.org/officeDocument/2006/relationships/hyperlink" Target="https://mulka2.com/lapcenter/lapcombat2/runner.jsp?event=4619&amp;file=1&amp;runner=300" TargetMode="External"/><Relationship Id="rId1" Type="http://schemas.openxmlformats.org/officeDocument/2006/relationships/hyperlink" Target="https://mulka2.com/lapcenter/lapcombat2/runner.jsp?event=4656&amp;file=2&amp;runner=159" TargetMode="External"/><Relationship Id="rId6" Type="http://schemas.openxmlformats.org/officeDocument/2006/relationships/hyperlink" Target="https://mulka2.com/lapcenter/lapcombat2/runner.jsp?event=4656&amp;file=2&amp;runner=164" TargetMode="External"/><Relationship Id="rId23" Type="http://schemas.openxmlformats.org/officeDocument/2006/relationships/hyperlink" Target="https://mulka2.com/lapcenter/lapcombat2/runner.jsp?event=4656&amp;file=2&amp;runner=181" TargetMode="External"/><Relationship Id="rId28" Type="http://schemas.openxmlformats.org/officeDocument/2006/relationships/hyperlink" Target="https://mulka2.com/lapcenter/lapcombat2/runner.jsp?event=4656&amp;file=2&amp;runner=186" TargetMode="External"/><Relationship Id="rId49" Type="http://schemas.openxmlformats.org/officeDocument/2006/relationships/hyperlink" Target="https://mulka2.com/lapcenter/lapcombat2/runner.jsp?event=4656&amp;file=2&amp;runner=207" TargetMode="External"/><Relationship Id="rId114" Type="http://schemas.openxmlformats.org/officeDocument/2006/relationships/hyperlink" Target="https://mulka2.com/lapcenter/lapcombat2/runner.jsp?event=4619&amp;file=1&amp;runner=164" TargetMode="External"/><Relationship Id="rId119" Type="http://schemas.openxmlformats.org/officeDocument/2006/relationships/hyperlink" Target="https://mulka2.com/lapcenter/lapcombat2/runner.jsp?event=4619&amp;file=1&amp;runner=169" TargetMode="External"/><Relationship Id="rId44" Type="http://schemas.openxmlformats.org/officeDocument/2006/relationships/hyperlink" Target="https://mulka2.com/lapcenter/lapcombat2/runner.jsp?event=4656&amp;file=2&amp;runner=202" TargetMode="External"/><Relationship Id="rId60" Type="http://schemas.openxmlformats.org/officeDocument/2006/relationships/hyperlink" Target="https://mulka2.com/lapcenter/lapcombat2/runner.jsp?event=4656&amp;file=2&amp;runner=218" TargetMode="External"/><Relationship Id="rId65" Type="http://schemas.openxmlformats.org/officeDocument/2006/relationships/hyperlink" Target="https://mulka2.com/lapcenter/lapcombat2/runner.jsp?event=4619&amp;file=1&amp;runner=115" TargetMode="External"/><Relationship Id="rId81" Type="http://schemas.openxmlformats.org/officeDocument/2006/relationships/hyperlink" Target="https://mulka2.com/lapcenter/lapcombat2/runner.jsp?event=4619&amp;file=1&amp;runner=132" TargetMode="External"/><Relationship Id="rId86" Type="http://schemas.openxmlformats.org/officeDocument/2006/relationships/hyperlink" Target="https://mulka2.com/lapcenter/lapcombat2/runner.jsp?event=4619&amp;file=1&amp;runner=136" TargetMode="External"/><Relationship Id="rId130" Type="http://schemas.openxmlformats.org/officeDocument/2006/relationships/hyperlink" Target="https://mulka2.com/lapcenter/lapcombat2/runner.jsp?event=4619&amp;file=1&amp;runner=5" TargetMode="External"/><Relationship Id="rId135" Type="http://schemas.openxmlformats.org/officeDocument/2006/relationships/hyperlink" Target="https://mulka2.com/lapcenter/lapcombat2/runner.jsp?event=4619&amp;file=1&amp;runner=10" TargetMode="External"/><Relationship Id="rId151" Type="http://schemas.openxmlformats.org/officeDocument/2006/relationships/hyperlink" Target="https://mulka2.com/lapcenter/lapcombat2/runner.jsp?event=4619&amp;file=1&amp;runner=26" TargetMode="External"/><Relationship Id="rId156" Type="http://schemas.openxmlformats.org/officeDocument/2006/relationships/hyperlink" Target="https://mulka2.com/lapcenter/lapcombat2/runner.jsp?event=4619&amp;file=1&amp;runner=31" TargetMode="External"/><Relationship Id="rId177" Type="http://schemas.openxmlformats.org/officeDocument/2006/relationships/hyperlink" Target="https://mulka2.com/lapcenter/lapcombat2/runner.jsp?event=4619&amp;file=1&amp;runner=289" TargetMode="External"/><Relationship Id="rId198" Type="http://schemas.openxmlformats.org/officeDocument/2006/relationships/hyperlink" Target="https://mulka2.com/lapcenter/lapcombat2/runner.jsp?event=4619&amp;file=1&amp;runner=311" TargetMode="External"/><Relationship Id="rId172" Type="http://schemas.openxmlformats.org/officeDocument/2006/relationships/hyperlink" Target="https://mulka2.com/lapcenter/lapcombat2/runner.jsp?event=4619&amp;file=1&amp;runner=47" TargetMode="External"/><Relationship Id="rId193" Type="http://schemas.openxmlformats.org/officeDocument/2006/relationships/hyperlink" Target="https://mulka2.com/lapcenter/lapcombat2/runner.jsp?event=4619&amp;file=1&amp;runner=306" TargetMode="External"/><Relationship Id="rId202" Type="http://schemas.openxmlformats.org/officeDocument/2006/relationships/hyperlink" Target="https://mulka2.com/lapcenter/lapcombat2/runner.jsp?event=4619&amp;file=1&amp;runner=315" TargetMode="External"/><Relationship Id="rId207" Type="http://schemas.openxmlformats.org/officeDocument/2006/relationships/hyperlink" Target="https://mulka2.com/lapcenter/lapcombat2/runner.jsp?event=4619&amp;file=1&amp;runner=320" TargetMode="External"/><Relationship Id="rId13" Type="http://schemas.openxmlformats.org/officeDocument/2006/relationships/hyperlink" Target="https://mulka2.com/lapcenter/lapcombat2/runner.jsp?event=4656&amp;file=2&amp;runner=171" TargetMode="External"/><Relationship Id="rId18" Type="http://schemas.openxmlformats.org/officeDocument/2006/relationships/hyperlink" Target="https://mulka2.com/lapcenter/lapcombat2/runner.jsp?event=4656&amp;file=2&amp;runner=176" TargetMode="External"/><Relationship Id="rId39" Type="http://schemas.openxmlformats.org/officeDocument/2006/relationships/hyperlink" Target="https://mulka2.com/lapcenter/lapcombat2/runner.jsp?event=4656&amp;file=2&amp;runner=197" TargetMode="External"/><Relationship Id="rId109" Type="http://schemas.openxmlformats.org/officeDocument/2006/relationships/hyperlink" Target="https://mulka2.com/lapcenter/lapcombat2/runner.jsp?event=4619&amp;file=1&amp;runner=159" TargetMode="External"/><Relationship Id="rId34" Type="http://schemas.openxmlformats.org/officeDocument/2006/relationships/hyperlink" Target="https://mulka2.com/lapcenter/lapcombat2/runner.jsp?event=4656&amp;file=2&amp;runner=192" TargetMode="External"/><Relationship Id="rId50" Type="http://schemas.openxmlformats.org/officeDocument/2006/relationships/hyperlink" Target="https://mulka2.com/lapcenter/lapcombat2/runner.jsp?event=4656&amp;file=2&amp;runner=208" TargetMode="External"/><Relationship Id="rId55" Type="http://schemas.openxmlformats.org/officeDocument/2006/relationships/hyperlink" Target="https://mulka2.com/lapcenter/lapcombat2/runner.jsp?event=4656&amp;file=2&amp;runner=213" TargetMode="External"/><Relationship Id="rId76" Type="http://schemas.openxmlformats.org/officeDocument/2006/relationships/hyperlink" Target="https://mulka2.com/lapcenter/lapcombat2/runner.jsp?event=4619&amp;file=1&amp;runner=126" TargetMode="External"/><Relationship Id="rId97" Type="http://schemas.openxmlformats.org/officeDocument/2006/relationships/hyperlink" Target="https://mulka2.com/lapcenter/lapcombat2/runner.jsp?event=4619&amp;file=1&amp;runner=147" TargetMode="External"/><Relationship Id="rId104" Type="http://schemas.openxmlformats.org/officeDocument/2006/relationships/hyperlink" Target="https://mulka2.com/lapcenter/lapcombat2/runner.jsp?event=4619&amp;file=1&amp;runner=154" TargetMode="External"/><Relationship Id="rId120" Type="http://schemas.openxmlformats.org/officeDocument/2006/relationships/hyperlink" Target="https://mulka2.com/lapcenter/lapcombat2/runner.jsp?event=4619&amp;file=1&amp;runner=170" TargetMode="External"/><Relationship Id="rId125" Type="http://schemas.openxmlformats.org/officeDocument/2006/relationships/hyperlink" Target="https://mulka2.com/lapcenter/lapcombat2/runner.jsp?event=4619&amp;file=1&amp;runner=0" TargetMode="External"/><Relationship Id="rId141" Type="http://schemas.openxmlformats.org/officeDocument/2006/relationships/hyperlink" Target="https://mulka2.com/lapcenter/lapcombat2/runner.jsp?event=4619&amp;file=1&amp;runner=16" TargetMode="External"/><Relationship Id="rId146" Type="http://schemas.openxmlformats.org/officeDocument/2006/relationships/hyperlink" Target="https://mulka2.com/lapcenter/lapcombat2/runner.jsp?event=4619&amp;file=1&amp;runner=21" TargetMode="External"/><Relationship Id="rId167" Type="http://schemas.openxmlformats.org/officeDocument/2006/relationships/hyperlink" Target="https://mulka2.com/lapcenter/lapcombat2/runner.jsp?event=4619&amp;file=1&amp;runner=42" TargetMode="External"/><Relationship Id="rId188" Type="http://schemas.openxmlformats.org/officeDocument/2006/relationships/hyperlink" Target="https://mulka2.com/lapcenter/lapcombat2/runner.jsp?event=4619&amp;file=1&amp;runner=301" TargetMode="External"/><Relationship Id="rId7" Type="http://schemas.openxmlformats.org/officeDocument/2006/relationships/hyperlink" Target="https://mulka2.com/lapcenter/lapcombat2/runner.jsp?event=4656&amp;file=2&amp;runner=165" TargetMode="External"/><Relationship Id="rId71" Type="http://schemas.openxmlformats.org/officeDocument/2006/relationships/hyperlink" Target="https://mulka2.com/lapcenter/lapcombat2/runner.jsp?event=4619&amp;file=1&amp;runner=121" TargetMode="External"/><Relationship Id="rId92" Type="http://schemas.openxmlformats.org/officeDocument/2006/relationships/hyperlink" Target="https://mulka2.com/lapcenter/lapcombat2/runner.jsp?event=4619&amp;file=1&amp;runner=142" TargetMode="External"/><Relationship Id="rId162" Type="http://schemas.openxmlformats.org/officeDocument/2006/relationships/hyperlink" Target="https://mulka2.com/lapcenter/lapcombat2/runner.jsp?event=4619&amp;file=1&amp;runner=37" TargetMode="External"/><Relationship Id="rId183" Type="http://schemas.openxmlformats.org/officeDocument/2006/relationships/hyperlink" Target="https://mulka2.com/lapcenter/lapcombat2/runner.jsp?event=4619&amp;file=1&amp;runner=296" TargetMode="External"/><Relationship Id="rId2" Type="http://schemas.openxmlformats.org/officeDocument/2006/relationships/hyperlink" Target="https://mulka2.com/lapcenter/lapcombat2/runner.jsp?event=4656&amp;file=2&amp;runner=160" TargetMode="External"/><Relationship Id="rId29" Type="http://schemas.openxmlformats.org/officeDocument/2006/relationships/hyperlink" Target="https://mulka2.com/lapcenter/lapcombat2/runner.jsp?event=4656&amp;file=2&amp;runner=187" TargetMode="External"/><Relationship Id="rId24" Type="http://schemas.openxmlformats.org/officeDocument/2006/relationships/hyperlink" Target="https://mulka2.com/lapcenter/lapcombat2/runner.jsp?event=4656&amp;file=2&amp;runner=182" TargetMode="External"/><Relationship Id="rId40" Type="http://schemas.openxmlformats.org/officeDocument/2006/relationships/hyperlink" Target="https://mulka2.com/lapcenter/lapcombat2/runner.jsp?event=4656&amp;file=2&amp;runner=198" TargetMode="External"/><Relationship Id="rId45" Type="http://schemas.openxmlformats.org/officeDocument/2006/relationships/hyperlink" Target="https://mulka2.com/lapcenter/lapcombat2/runner.jsp?event=4656&amp;file=2&amp;runner=203" TargetMode="External"/><Relationship Id="rId66" Type="http://schemas.openxmlformats.org/officeDocument/2006/relationships/hyperlink" Target="https://mulka2.com/lapcenter/lapcombat2/runner.jsp?event=4619&amp;file=1&amp;runner=116" TargetMode="External"/><Relationship Id="rId87" Type="http://schemas.openxmlformats.org/officeDocument/2006/relationships/hyperlink" Target="https://mulka2.com/lapcenter/lapcombat2/runner.jsp?event=4619&amp;file=1&amp;runner=137" TargetMode="External"/><Relationship Id="rId110" Type="http://schemas.openxmlformats.org/officeDocument/2006/relationships/hyperlink" Target="https://mulka2.com/lapcenter/lapcombat2/runner.jsp?event=4619&amp;file=1&amp;runner=160" TargetMode="External"/><Relationship Id="rId115" Type="http://schemas.openxmlformats.org/officeDocument/2006/relationships/hyperlink" Target="https://mulka2.com/lapcenter/lapcombat2/runner.jsp?event=4619&amp;file=1&amp;runner=165" TargetMode="External"/><Relationship Id="rId131" Type="http://schemas.openxmlformats.org/officeDocument/2006/relationships/hyperlink" Target="https://mulka2.com/lapcenter/lapcombat2/runner.jsp?event=4619&amp;file=1&amp;runner=6" TargetMode="External"/><Relationship Id="rId136" Type="http://schemas.openxmlformats.org/officeDocument/2006/relationships/hyperlink" Target="https://mulka2.com/lapcenter/lapcombat2/runner.jsp?event=4619&amp;file=1&amp;runner=11" TargetMode="External"/><Relationship Id="rId157" Type="http://schemas.openxmlformats.org/officeDocument/2006/relationships/hyperlink" Target="https://mulka2.com/lapcenter/lapcombat2/runner.jsp?event=4619&amp;file=1&amp;runner=32" TargetMode="External"/><Relationship Id="rId178" Type="http://schemas.openxmlformats.org/officeDocument/2006/relationships/hyperlink" Target="https://mulka2.com/lapcenter/lapcombat2/runner.jsp?event=4619&amp;file=1&amp;runner=291" TargetMode="External"/><Relationship Id="rId61" Type="http://schemas.openxmlformats.org/officeDocument/2006/relationships/hyperlink" Target="https://mulka2.com/lapcenter/lapcombat2/runner.jsp?event=4656&amp;file=2&amp;runner=219" TargetMode="External"/><Relationship Id="rId82" Type="http://schemas.openxmlformats.org/officeDocument/2006/relationships/hyperlink" Target="https://mulka2.com/lapcenter/lapcombat2/runner.jsp?event=4619&amp;file=1&amp;runner=131" TargetMode="External"/><Relationship Id="rId152" Type="http://schemas.openxmlformats.org/officeDocument/2006/relationships/hyperlink" Target="https://mulka2.com/lapcenter/lapcombat2/runner.jsp?event=4619&amp;file=1&amp;runner=27" TargetMode="External"/><Relationship Id="rId173" Type="http://schemas.openxmlformats.org/officeDocument/2006/relationships/hyperlink" Target="https://mulka2.com/lapcenter/lapcombat2/runner.jsp?event=4619&amp;file=1&amp;runner=48" TargetMode="External"/><Relationship Id="rId194" Type="http://schemas.openxmlformats.org/officeDocument/2006/relationships/hyperlink" Target="https://mulka2.com/lapcenter/lapcombat2/runner.jsp?event=4619&amp;file=1&amp;runner=307" TargetMode="External"/><Relationship Id="rId199" Type="http://schemas.openxmlformats.org/officeDocument/2006/relationships/hyperlink" Target="https://mulka2.com/lapcenter/lapcombat2/runner.jsp?event=4619&amp;file=1&amp;runner=312" TargetMode="External"/><Relationship Id="rId203" Type="http://schemas.openxmlformats.org/officeDocument/2006/relationships/hyperlink" Target="https://mulka2.com/lapcenter/lapcombat2/runner.jsp?event=4619&amp;file=1&amp;runner=317" TargetMode="External"/><Relationship Id="rId208" Type="http://schemas.openxmlformats.org/officeDocument/2006/relationships/printerSettings" Target="../printerSettings/printerSettings3.bin"/><Relationship Id="rId19" Type="http://schemas.openxmlformats.org/officeDocument/2006/relationships/hyperlink" Target="https://mulka2.com/lapcenter/lapcombat2/runner.jsp?event=4656&amp;file=2&amp;runner=177" TargetMode="External"/><Relationship Id="rId14" Type="http://schemas.openxmlformats.org/officeDocument/2006/relationships/hyperlink" Target="https://mulka2.com/lapcenter/lapcombat2/runner.jsp?event=4656&amp;file=2&amp;runner=172" TargetMode="External"/><Relationship Id="rId30" Type="http://schemas.openxmlformats.org/officeDocument/2006/relationships/hyperlink" Target="https://mulka2.com/lapcenter/lapcombat2/runner.jsp?event=4656&amp;file=2&amp;runner=188" TargetMode="External"/><Relationship Id="rId35" Type="http://schemas.openxmlformats.org/officeDocument/2006/relationships/hyperlink" Target="https://mulka2.com/lapcenter/lapcombat2/runner.jsp?event=4656&amp;file=2&amp;runner=193" TargetMode="External"/><Relationship Id="rId56" Type="http://schemas.openxmlformats.org/officeDocument/2006/relationships/hyperlink" Target="https://mulka2.com/lapcenter/lapcombat2/runner.jsp?event=4656&amp;file=2&amp;runner=214" TargetMode="External"/><Relationship Id="rId77" Type="http://schemas.openxmlformats.org/officeDocument/2006/relationships/hyperlink" Target="https://mulka2.com/lapcenter/lapcombat2/runner.jsp?event=4619&amp;file=1&amp;runner=127" TargetMode="External"/><Relationship Id="rId100" Type="http://schemas.openxmlformats.org/officeDocument/2006/relationships/hyperlink" Target="https://mulka2.com/lapcenter/lapcombat2/runner.jsp?event=4619&amp;file=1&amp;runner=150" TargetMode="External"/><Relationship Id="rId105" Type="http://schemas.openxmlformats.org/officeDocument/2006/relationships/hyperlink" Target="https://mulka2.com/lapcenter/lapcombat2/runner.jsp?event=4619&amp;file=1&amp;runner=155" TargetMode="External"/><Relationship Id="rId126" Type="http://schemas.openxmlformats.org/officeDocument/2006/relationships/hyperlink" Target="https://mulka2.com/lapcenter/lapcombat2/runner.jsp?event=4619&amp;file=1&amp;runner=1" TargetMode="External"/><Relationship Id="rId147" Type="http://schemas.openxmlformats.org/officeDocument/2006/relationships/hyperlink" Target="https://mulka2.com/lapcenter/lapcombat2/runner.jsp?event=4619&amp;file=1&amp;runner=22" TargetMode="External"/><Relationship Id="rId168" Type="http://schemas.openxmlformats.org/officeDocument/2006/relationships/hyperlink" Target="https://mulka2.com/lapcenter/lapcombat2/runner.jsp?event=4619&amp;file=1&amp;runner=43" TargetMode="External"/><Relationship Id="rId8" Type="http://schemas.openxmlformats.org/officeDocument/2006/relationships/hyperlink" Target="https://mulka2.com/lapcenter/lapcombat2/runner.jsp?event=4656&amp;file=2&amp;runner=166" TargetMode="External"/><Relationship Id="rId51" Type="http://schemas.openxmlformats.org/officeDocument/2006/relationships/hyperlink" Target="https://mulka2.com/lapcenter/lapcombat2/runner.jsp?event=4656&amp;file=2&amp;runner=209" TargetMode="External"/><Relationship Id="rId72" Type="http://schemas.openxmlformats.org/officeDocument/2006/relationships/hyperlink" Target="https://mulka2.com/lapcenter/lapcombat2/runner.jsp?event=4619&amp;file=1&amp;runner=122" TargetMode="External"/><Relationship Id="rId93" Type="http://schemas.openxmlformats.org/officeDocument/2006/relationships/hyperlink" Target="https://mulka2.com/lapcenter/lapcombat2/runner.jsp?event=4619&amp;file=1&amp;runner=143" TargetMode="External"/><Relationship Id="rId98" Type="http://schemas.openxmlformats.org/officeDocument/2006/relationships/hyperlink" Target="https://mulka2.com/lapcenter/lapcombat2/runner.jsp?event=4619&amp;file=1&amp;runner=148" TargetMode="External"/><Relationship Id="rId121" Type="http://schemas.openxmlformats.org/officeDocument/2006/relationships/hyperlink" Target="https://mulka2.com/lapcenter/lapcombat2/runner.jsp?event=4619&amp;file=1&amp;runner=171" TargetMode="External"/><Relationship Id="rId142" Type="http://schemas.openxmlformats.org/officeDocument/2006/relationships/hyperlink" Target="https://mulka2.com/lapcenter/lapcombat2/runner.jsp?event=4619&amp;file=1&amp;runner=17" TargetMode="External"/><Relationship Id="rId163" Type="http://schemas.openxmlformats.org/officeDocument/2006/relationships/hyperlink" Target="https://mulka2.com/lapcenter/lapcombat2/runner.jsp?event=4619&amp;file=1&amp;runner=38" TargetMode="External"/><Relationship Id="rId184" Type="http://schemas.openxmlformats.org/officeDocument/2006/relationships/hyperlink" Target="https://mulka2.com/lapcenter/lapcombat2/runner.jsp?event=4619&amp;file=1&amp;runner=297" TargetMode="External"/><Relationship Id="rId189" Type="http://schemas.openxmlformats.org/officeDocument/2006/relationships/hyperlink" Target="https://mulka2.com/lapcenter/lapcombat2/runner.jsp?event=4619&amp;file=1&amp;runner=302" TargetMode="External"/><Relationship Id="rId3" Type="http://schemas.openxmlformats.org/officeDocument/2006/relationships/hyperlink" Target="https://mulka2.com/lapcenter/lapcombat2/runner.jsp?event=4656&amp;file=2&amp;runner=161" TargetMode="External"/><Relationship Id="rId25" Type="http://schemas.openxmlformats.org/officeDocument/2006/relationships/hyperlink" Target="https://mulka2.com/lapcenter/lapcombat2/runner.jsp?event=4656&amp;file=2&amp;runner=183" TargetMode="External"/><Relationship Id="rId46" Type="http://schemas.openxmlformats.org/officeDocument/2006/relationships/hyperlink" Target="https://mulka2.com/lapcenter/lapcombat2/runner.jsp?event=4656&amp;file=2&amp;runner=204" TargetMode="External"/><Relationship Id="rId67" Type="http://schemas.openxmlformats.org/officeDocument/2006/relationships/hyperlink" Target="https://mulka2.com/lapcenter/lapcombat2/runner.jsp?event=4619&amp;file=1&amp;runner=117" TargetMode="External"/><Relationship Id="rId116" Type="http://schemas.openxmlformats.org/officeDocument/2006/relationships/hyperlink" Target="https://mulka2.com/lapcenter/lapcombat2/runner.jsp?event=4619&amp;file=1&amp;runner=166" TargetMode="External"/><Relationship Id="rId137" Type="http://schemas.openxmlformats.org/officeDocument/2006/relationships/hyperlink" Target="https://mulka2.com/lapcenter/lapcombat2/runner.jsp?event=4619&amp;file=1&amp;runner=12" TargetMode="External"/><Relationship Id="rId158" Type="http://schemas.openxmlformats.org/officeDocument/2006/relationships/hyperlink" Target="https://mulka2.com/lapcenter/lapcombat2/runner.jsp?event=4619&amp;file=1&amp;runner=33" TargetMode="External"/><Relationship Id="rId20" Type="http://schemas.openxmlformats.org/officeDocument/2006/relationships/hyperlink" Target="https://mulka2.com/lapcenter/lapcombat2/runner.jsp?event=4656&amp;file=2&amp;runner=178" TargetMode="External"/><Relationship Id="rId41" Type="http://schemas.openxmlformats.org/officeDocument/2006/relationships/hyperlink" Target="https://mulka2.com/lapcenter/lapcombat2/runner.jsp?event=4656&amp;file=2&amp;runner=199" TargetMode="External"/><Relationship Id="rId62" Type="http://schemas.openxmlformats.org/officeDocument/2006/relationships/hyperlink" Target="https://mulka2.com/lapcenter/lapcombat2/runner.jsp?event=4656&amp;file=2&amp;runner=93" TargetMode="External"/><Relationship Id="rId83" Type="http://schemas.openxmlformats.org/officeDocument/2006/relationships/hyperlink" Target="https://mulka2.com/lapcenter/lapcombat2/runner.jsp?event=4619&amp;file=1&amp;runner=133" TargetMode="External"/><Relationship Id="rId88" Type="http://schemas.openxmlformats.org/officeDocument/2006/relationships/hyperlink" Target="https://mulka2.com/lapcenter/lapcombat2/runner.jsp?event=4619&amp;file=1&amp;runner=138" TargetMode="External"/><Relationship Id="rId111" Type="http://schemas.openxmlformats.org/officeDocument/2006/relationships/hyperlink" Target="https://mulka2.com/lapcenter/lapcombat2/runner.jsp?event=4619&amp;file=1&amp;runner=161" TargetMode="External"/><Relationship Id="rId132" Type="http://schemas.openxmlformats.org/officeDocument/2006/relationships/hyperlink" Target="https://mulka2.com/lapcenter/lapcombat2/runner.jsp?event=4619&amp;file=1&amp;runner=7" TargetMode="External"/><Relationship Id="rId153" Type="http://schemas.openxmlformats.org/officeDocument/2006/relationships/hyperlink" Target="https://mulka2.com/lapcenter/lapcombat2/runner.jsp?event=4619&amp;file=1&amp;runner=28" TargetMode="External"/><Relationship Id="rId174" Type="http://schemas.openxmlformats.org/officeDocument/2006/relationships/hyperlink" Target="https://mulka2.com/lapcenter/lapcombat2/runner.jsp?event=4619&amp;file=1&amp;runner=49" TargetMode="External"/><Relationship Id="rId179" Type="http://schemas.openxmlformats.org/officeDocument/2006/relationships/hyperlink" Target="https://mulka2.com/lapcenter/lapcombat2/runner.jsp?event=4619&amp;file=1&amp;runner=292" TargetMode="External"/><Relationship Id="rId195" Type="http://schemas.openxmlformats.org/officeDocument/2006/relationships/hyperlink" Target="https://mulka2.com/lapcenter/lapcombat2/runner.jsp?event=4619&amp;file=1&amp;runner=308" TargetMode="External"/><Relationship Id="rId190" Type="http://schemas.openxmlformats.org/officeDocument/2006/relationships/hyperlink" Target="https://mulka2.com/lapcenter/lapcombat2/runner.jsp?event=4619&amp;file=1&amp;runner=303" TargetMode="External"/><Relationship Id="rId204" Type="http://schemas.openxmlformats.org/officeDocument/2006/relationships/hyperlink" Target="https://mulka2.com/lapcenter/lapcombat2/runner.jsp?event=4619&amp;file=1&amp;runner=316" TargetMode="External"/><Relationship Id="rId15" Type="http://schemas.openxmlformats.org/officeDocument/2006/relationships/hyperlink" Target="https://mulka2.com/lapcenter/lapcombat2/runner.jsp?event=4656&amp;file=2&amp;runner=173" TargetMode="External"/><Relationship Id="rId36" Type="http://schemas.openxmlformats.org/officeDocument/2006/relationships/hyperlink" Target="https://mulka2.com/lapcenter/lapcombat2/runner.jsp?event=4656&amp;file=2&amp;runner=194" TargetMode="External"/><Relationship Id="rId57" Type="http://schemas.openxmlformats.org/officeDocument/2006/relationships/hyperlink" Target="https://mulka2.com/lapcenter/lapcombat2/runner.jsp?event=4656&amp;file=2&amp;runner=216" TargetMode="External"/><Relationship Id="rId106" Type="http://schemas.openxmlformats.org/officeDocument/2006/relationships/hyperlink" Target="https://mulka2.com/lapcenter/lapcombat2/runner.jsp?event=4619&amp;file=1&amp;runner=156" TargetMode="External"/><Relationship Id="rId127" Type="http://schemas.openxmlformats.org/officeDocument/2006/relationships/hyperlink" Target="https://mulka2.com/lapcenter/lapcombat2/runner.jsp?event=4619&amp;file=1&amp;runner=2" TargetMode="External"/><Relationship Id="rId10" Type="http://schemas.openxmlformats.org/officeDocument/2006/relationships/hyperlink" Target="https://mulka2.com/lapcenter/lapcombat2/runner.jsp?event=4656&amp;file=2&amp;runner=168" TargetMode="External"/><Relationship Id="rId31" Type="http://schemas.openxmlformats.org/officeDocument/2006/relationships/hyperlink" Target="https://mulka2.com/lapcenter/lapcombat2/runner.jsp?event=4656&amp;file=2&amp;runner=189" TargetMode="External"/><Relationship Id="rId52" Type="http://schemas.openxmlformats.org/officeDocument/2006/relationships/hyperlink" Target="https://mulka2.com/lapcenter/lapcombat2/runner.jsp?event=4656&amp;file=2&amp;runner=210" TargetMode="External"/><Relationship Id="rId73" Type="http://schemas.openxmlformats.org/officeDocument/2006/relationships/hyperlink" Target="https://mulka2.com/lapcenter/lapcombat2/runner.jsp?event=4619&amp;file=1&amp;runner=123" TargetMode="External"/><Relationship Id="rId78" Type="http://schemas.openxmlformats.org/officeDocument/2006/relationships/hyperlink" Target="https://mulka2.com/lapcenter/lapcombat2/runner.jsp?event=4619&amp;file=1&amp;runner=128" TargetMode="External"/><Relationship Id="rId94" Type="http://schemas.openxmlformats.org/officeDocument/2006/relationships/hyperlink" Target="https://mulka2.com/lapcenter/lapcombat2/runner.jsp?event=4619&amp;file=1&amp;runner=144" TargetMode="External"/><Relationship Id="rId99" Type="http://schemas.openxmlformats.org/officeDocument/2006/relationships/hyperlink" Target="https://mulka2.com/lapcenter/lapcombat2/runner.jsp?event=4619&amp;file=1&amp;runner=149" TargetMode="External"/><Relationship Id="rId101" Type="http://schemas.openxmlformats.org/officeDocument/2006/relationships/hyperlink" Target="https://mulka2.com/lapcenter/lapcombat2/runner.jsp?event=4619&amp;file=1&amp;runner=151" TargetMode="External"/><Relationship Id="rId122" Type="http://schemas.openxmlformats.org/officeDocument/2006/relationships/hyperlink" Target="https://mulka2.com/lapcenter/lapcombat2/runner.jsp?event=4619&amp;file=1&amp;runner=172" TargetMode="External"/><Relationship Id="rId143" Type="http://schemas.openxmlformats.org/officeDocument/2006/relationships/hyperlink" Target="https://mulka2.com/lapcenter/lapcombat2/runner.jsp?event=4619&amp;file=1&amp;runner=18" TargetMode="External"/><Relationship Id="rId148" Type="http://schemas.openxmlformats.org/officeDocument/2006/relationships/hyperlink" Target="https://mulka2.com/lapcenter/lapcombat2/runner.jsp?event=4619&amp;file=1&amp;runner=23" TargetMode="External"/><Relationship Id="rId164" Type="http://schemas.openxmlformats.org/officeDocument/2006/relationships/hyperlink" Target="https://mulka2.com/lapcenter/lapcombat2/runner.jsp?event=4619&amp;file=1&amp;runner=39" TargetMode="External"/><Relationship Id="rId169" Type="http://schemas.openxmlformats.org/officeDocument/2006/relationships/hyperlink" Target="https://mulka2.com/lapcenter/lapcombat2/runner.jsp?event=4619&amp;file=1&amp;runner=44" TargetMode="External"/><Relationship Id="rId185" Type="http://schemas.openxmlformats.org/officeDocument/2006/relationships/hyperlink" Target="https://mulka2.com/lapcenter/lapcombat2/runner.jsp?event=4619&amp;file=1&amp;runner=298" TargetMode="External"/><Relationship Id="rId4" Type="http://schemas.openxmlformats.org/officeDocument/2006/relationships/hyperlink" Target="https://mulka2.com/lapcenter/lapcombat2/runner.jsp?event=4656&amp;file=2&amp;runner=162" TargetMode="External"/><Relationship Id="rId9" Type="http://schemas.openxmlformats.org/officeDocument/2006/relationships/hyperlink" Target="https://mulka2.com/lapcenter/lapcombat2/runner.jsp?event=4656&amp;file=2&amp;runner=167" TargetMode="External"/><Relationship Id="rId180" Type="http://schemas.openxmlformats.org/officeDocument/2006/relationships/hyperlink" Target="https://mulka2.com/lapcenter/lapcombat2/runner.jsp?event=4619&amp;file=1&amp;runner=293" TargetMode="External"/><Relationship Id="rId26" Type="http://schemas.openxmlformats.org/officeDocument/2006/relationships/hyperlink" Target="https://mulka2.com/lapcenter/lapcombat2/runner.jsp?event=4656&amp;file=2&amp;runner=184" TargetMode="External"/><Relationship Id="rId47" Type="http://schemas.openxmlformats.org/officeDocument/2006/relationships/hyperlink" Target="https://mulka2.com/lapcenter/lapcombat2/runner.jsp?event=4656&amp;file=2&amp;runner=205" TargetMode="External"/><Relationship Id="rId68" Type="http://schemas.openxmlformats.org/officeDocument/2006/relationships/hyperlink" Target="https://mulka2.com/lapcenter/lapcombat2/runner.jsp?event=4619&amp;file=1&amp;runner=118" TargetMode="External"/><Relationship Id="rId89" Type="http://schemas.openxmlformats.org/officeDocument/2006/relationships/hyperlink" Target="https://mulka2.com/lapcenter/lapcombat2/runner.jsp?event=4619&amp;file=1&amp;runner=139" TargetMode="External"/><Relationship Id="rId112" Type="http://schemas.openxmlformats.org/officeDocument/2006/relationships/hyperlink" Target="https://mulka2.com/lapcenter/lapcombat2/runner.jsp?event=4619&amp;file=1&amp;runner=162" TargetMode="External"/><Relationship Id="rId133" Type="http://schemas.openxmlformats.org/officeDocument/2006/relationships/hyperlink" Target="https://mulka2.com/lapcenter/lapcombat2/runner.jsp?event=4619&amp;file=1&amp;runner=8" TargetMode="External"/><Relationship Id="rId154" Type="http://schemas.openxmlformats.org/officeDocument/2006/relationships/hyperlink" Target="https://mulka2.com/lapcenter/lapcombat2/runner.jsp?event=4619&amp;file=1&amp;runner=29" TargetMode="External"/><Relationship Id="rId175" Type="http://schemas.openxmlformats.org/officeDocument/2006/relationships/hyperlink" Target="https://mulka2.com/lapcenter/lapcombat2/runner.jsp?event=4619&amp;file=1&amp;runner=50" TargetMode="External"/><Relationship Id="rId196" Type="http://schemas.openxmlformats.org/officeDocument/2006/relationships/hyperlink" Target="https://mulka2.com/lapcenter/lapcombat2/runner.jsp?event=4619&amp;file=1&amp;runner=309" TargetMode="External"/><Relationship Id="rId200" Type="http://schemas.openxmlformats.org/officeDocument/2006/relationships/hyperlink" Target="https://mulka2.com/lapcenter/lapcombat2/runner.jsp?event=4619&amp;file=1&amp;runner=313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656&amp;file=2&amp;runner=213" TargetMode="External"/><Relationship Id="rId21" Type="http://schemas.openxmlformats.org/officeDocument/2006/relationships/hyperlink" Target="https://mulka2.com/lapcenter/lapcombat2/runner.jsp?event=4656&amp;file=2&amp;runner=422" TargetMode="External"/><Relationship Id="rId42" Type="http://schemas.openxmlformats.org/officeDocument/2006/relationships/hyperlink" Target="https://mulka2.com/lapcenter/lapcombat2/runner.jsp?event=4656&amp;file=2&amp;runner=67" TargetMode="External"/><Relationship Id="rId63" Type="http://schemas.openxmlformats.org/officeDocument/2006/relationships/hyperlink" Target="https://mulka2.com/lapcenter/lapcombat2/runner.jsp?event=4656&amp;file=2&amp;runner=159" TargetMode="External"/><Relationship Id="rId84" Type="http://schemas.openxmlformats.org/officeDocument/2006/relationships/hyperlink" Target="https://mulka2.com/lapcenter/lapcombat2/runner.jsp?event=4656&amp;file=2&amp;runner=180" TargetMode="External"/><Relationship Id="rId138" Type="http://schemas.openxmlformats.org/officeDocument/2006/relationships/hyperlink" Target="https://mulka2.com/lapcenter/lapcombat2/runner.jsp?event=4656&amp;file=2&amp;runner=107" TargetMode="External"/><Relationship Id="rId159" Type="http://schemas.openxmlformats.org/officeDocument/2006/relationships/hyperlink" Target="https://mulka2.com/lapcenter/lapcombat2/runner.jsp?event=4656&amp;file=2&amp;runner=128" TargetMode="External"/><Relationship Id="rId170" Type="http://schemas.openxmlformats.org/officeDocument/2006/relationships/hyperlink" Target="https://mulka2.com/lapcenter/lapcombat2/runner.jsp?event=4656&amp;file=2&amp;runner=139" TargetMode="External"/><Relationship Id="rId191" Type="http://schemas.openxmlformats.org/officeDocument/2006/relationships/hyperlink" Target="https://mulka2.com/lapcenter/lapcombat2/runner.jsp?event=4656&amp;file=2&amp;runner=655" TargetMode="External"/><Relationship Id="rId205" Type="http://schemas.openxmlformats.org/officeDocument/2006/relationships/hyperlink" Target="https://mulka2.com/lapcenter/lapcombat2/runner.jsp?event=4656&amp;file=2&amp;runner=669" TargetMode="External"/><Relationship Id="rId226" Type="http://schemas.openxmlformats.org/officeDocument/2006/relationships/hyperlink" Target="https://mulka2.com/lapcenter/lapcombat2/runner.jsp?event=4656&amp;file=2&amp;runner=690" TargetMode="External"/><Relationship Id="rId107" Type="http://schemas.openxmlformats.org/officeDocument/2006/relationships/hyperlink" Target="https://mulka2.com/lapcenter/lapcombat2/runner.jsp?event=4656&amp;file=2&amp;runner=203" TargetMode="External"/><Relationship Id="rId11" Type="http://schemas.openxmlformats.org/officeDocument/2006/relationships/hyperlink" Target="https://mulka2.com/lapcenter/lapcombat2/runner.jsp?event=4656&amp;file=2&amp;runner=432" TargetMode="External"/><Relationship Id="rId32" Type="http://schemas.openxmlformats.org/officeDocument/2006/relationships/hyperlink" Target="https://mulka2.com/lapcenter/lapcombat2/runner.jsp?event=4656&amp;file=2&amp;runner=57" TargetMode="External"/><Relationship Id="rId53" Type="http://schemas.openxmlformats.org/officeDocument/2006/relationships/hyperlink" Target="https://mulka2.com/lapcenter/lapcombat2/runner.jsp?event=4656&amp;file=2&amp;runner=78" TargetMode="External"/><Relationship Id="rId74" Type="http://schemas.openxmlformats.org/officeDocument/2006/relationships/hyperlink" Target="https://mulka2.com/lapcenter/lapcombat2/runner.jsp?event=4656&amp;file=2&amp;runner=170" TargetMode="External"/><Relationship Id="rId128" Type="http://schemas.openxmlformats.org/officeDocument/2006/relationships/hyperlink" Target="https://mulka2.com/lapcenter/lapcombat2/runner.jsp?event=4656&amp;file=2&amp;runner=97" TargetMode="External"/><Relationship Id="rId149" Type="http://schemas.openxmlformats.org/officeDocument/2006/relationships/hyperlink" Target="https://mulka2.com/lapcenter/lapcombat2/runner.jsp?event=4656&amp;file=2&amp;runner=118" TargetMode="External"/><Relationship Id="rId5" Type="http://schemas.openxmlformats.org/officeDocument/2006/relationships/hyperlink" Target="https://mulka2.com/lapcenter/lapcombat2/runner.jsp?event=4656&amp;file=2&amp;runner=438" TargetMode="External"/><Relationship Id="rId95" Type="http://schemas.openxmlformats.org/officeDocument/2006/relationships/hyperlink" Target="https://mulka2.com/lapcenter/lapcombat2/runner.jsp?event=4656&amp;file=2&amp;runner=191" TargetMode="External"/><Relationship Id="rId160" Type="http://schemas.openxmlformats.org/officeDocument/2006/relationships/hyperlink" Target="https://mulka2.com/lapcenter/lapcombat2/runner.jsp?event=4656&amp;file=2&amp;runner=129" TargetMode="External"/><Relationship Id="rId181" Type="http://schemas.openxmlformats.org/officeDocument/2006/relationships/hyperlink" Target="https://mulka2.com/lapcenter/lapcombat2/runner.jsp?event=4656&amp;file=2&amp;runner=151" TargetMode="External"/><Relationship Id="rId216" Type="http://schemas.openxmlformats.org/officeDocument/2006/relationships/hyperlink" Target="https://mulka2.com/lapcenter/lapcombat2/runner.jsp?event=4656&amp;file=2&amp;runner=680" TargetMode="External"/><Relationship Id="rId22" Type="http://schemas.openxmlformats.org/officeDocument/2006/relationships/hyperlink" Target="https://mulka2.com/lapcenter/lapcombat2/runner.jsp?event=4656&amp;file=2&amp;runner=421" TargetMode="External"/><Relationship Id="rId27" Type="http://schemas.openxmlformats.org/officeDocument/2006/relationships/hyperlink" Target="https://mulka2.com/lapcenter/lapcombat2/runner.jsp?event=4656&amp;file=2&amp;runner=416" TargetMode="External"/><Relationship Id="rId43" Type="http://schemas.openxmlformats.org/officeDocument/2006/relationships/hyperlink" Target="https://mulka2.com/lapcenter/lapcombat2/runner.jsp?event=4656&amp;file=2&amp;runner=68" TargetMode="External"/><Relationship Id="rId48" Type="http://schemas.openxmlformats.org/officeDocument/2006/relationships/hyperlink" Target="https://mulka2.com/lapcenter/lapcombat2/runner.jsp?event=4656&amp;file=2&amp;runner=73" TargetMode="External"/><Relationship Id="rId64" Type="http://schemas.openxmlformats.org/officeDocument/2006/relationships/hyperlink" Target="https://mulka2.com/lapcenter/lapcombat2/runner.jsp?event=4656&amp;file=2&amp;runner=160" TargetMode="External"/><Relationship Id="rId69" Type="http://schemas.openxmlformats.org/officeDocument/2006/relationships/hyperlink" Target="https://mulka2.com/lapcenter/lapcombat2/runner.jsp?event=4656&amp;file=2&amp;runner=165" TargetMode="External"/><Relationship Id="rId113" Type="http://schemas.openxmlformats.org/officeDocument/2006/relationships/hyperlink" Target="https://mulka2.com/lapcenter/lapcombat2/runner.jsp?event=4656&amp;file=2&amp;runner=209" TargetMode="External"/><Relationship Id="rId118" Type="http://schemas.openxmlformats.org/officeDocument/2006/relationships/hyperlink" Target="https://mulka2.com/lapcenter/lapcombat2/runner.jsp?event=4656&amp;file=2&amp;runner=214" TargetMode="External"/><Relationship Id="rId134" Type="http://schemas.openxmlformats.org/officeDocument/2006/relationships/hyperlink" Target="https://mulka2.com/lapcenter/lapcombat2/runner.jsp?event=4656&amp;file=2&amp;runner=103" TargetMode="External"/><Relationship Id="rId139" Type="http://schemas.openxmlformats.org/officeDocument/2006/relationships/hyperlink" Target="https://mulka2.com/lapcenter/lapcombat2/runner.jsp?event=4656&amp;file=2&amp;runner=108" TargetMode="External"/><Relationship Id="rId80" Type="http://schemas.openxmlformats.org/officeDocument/2006/relationships/hyperlink" Target="https://mulka2.com/lapcenter/lapcombat2/runner.jsp?event=4656&amp;file=2&amp;runner=176" TargetMode="External"/><Relationship Id="rId85" Type="http://schemas.openxmlformats.org/officeDocument/2006/relationships/hyperlink" Target="https://mulka2.com/lapcenter/lapcombat2/runner.jsp?event=4656&amp;file=2&amp;runner=181" TargetMode="External"/><Relationship Id="rId150" Type="http://schemas.openxmlformats.org/officeDocument/2006/relationships/hyperlink" Target="https://mulka2.com/lapcenter/lapcombat2/runner.jsp?event=4656&amp;file=2&amp;runner=119" TargetMode="External"/><Relationship Id="rId155" Type="http://schemas.openxmlformats.org/officeDocument/2006/relationships/hyperlink" Target="https://mulka2.com/lapcenter/lapcombat2/runner.jsp?event=4656&amp;file=2&amp;runner=124" TargetMode="External"/><Relationship Id="rId171" Type="http://schemas.openxmlformats.org/officeDocument/2006/relationships/hyperlink" Target="https://mulka2.com/lapcenter/lapcombat2/runner.jsp?event=4656&amp;file=2&amp;runner=140" TargetMode="External"/><Relationship Id="rId176" Type="http://schemas.openxmlformats.org/officeDocument/2006/relationships/hyperlink" Target="https://mulka2.com/lapcenter/lapcombat2/runner.jsp?event=4656&amp;file=2&amp;runner=145" TargetMode="External"/><Relationship Id="rId192" Type="http://schemas.openxmlformats.org/officeDocument/2006/relationships/hyperlink" Target="https://mulka2.com/lapcenter/lapcombat2/runner.jsp?event=4656&amp;file=2&amp;runner=656" TargetMode="External"/><Relationship Id="rId197" Type="http://schemas.openxmlformats.org/officeDocument/2006/relationships/hyperlink" Target="https://mulka2.com/lapcenter/lapcombat2/runner.jsp?event=4656&amp;file=2&amp;runner=661" TargetMode="External"/><Relationship Id="rId206" Type="http://schemas.openxmlformats.org/officeDocument/2006/relationships/hyperlink" Target="https://mulka2.com/lapcenter/lapcombat2/runner.jsp?event=4656&amp;file=2&amp;runner=670" TargetMode="External"/><Relationship Id="rId227" Type="http://schemas.openxmlformats.org/officeDocument/2006/relationships/hyperlink" Target="https://mulka2.com/lapcenter/lapcombat2/runner.jsp?event=4656&amp;file=2&amp;runner=691" TargetMode="External"/><Relationship Id="rId201" Type="http://schemas.openxmlformats.org/officeDocument/2006/relationships/hyperlink" Target="https://mulka2.com/lapcenter/lapcombat2/runner.jsp?event=4656&amp;file=2&amp;runner=665" TargetMode="External"/><Relationship Id="rId222" Type="http://schemas.openxmlformats.org/officeDocument/2006/relationships/hyperlink" Target="https://mulka2.com/lapcenter/lapcombat2/runner.jsp?event=4656&amp;file=2&amp;runner=686" TargetMode="External"/><Relationship Id="rId12" Type="http://schemas.openxmlformats.org/officeDocument/2006/relationships/hyperlink" Target="https://mulka2.com/lapcenter/lapcombat2/runner.jsp?event=4656&amp;file=2&amp;runner=431" TargetMode="External"/><Relationship Id="rId17" Type="http://schemas.openxmlformats.org/officeDocument/2006/relationships/hyperlink" Target="https://mulka2.com/lapcenter/lapcombat2/runner.jsp?event=4656&amp;file=2&amp;runner=426" TargetMode="External"/><Relationship Id="rId33" Type="http://schemas.openxmlformats.org/officeDocument/2006/relationships/hyperlink" Target="https://mulka2.com/lapcenter/lapcombat2/runner.jsp?event=4656&amp;file=2&amp;runner=58" TargetMode="External"/><Relationship Id="rId38" Type="http://schemas.openxmlformats.org/officeDocument/2006/relationships/hyperlink" Target="https://mulka2.com/lapcenter/lapcombat2/runner.jsp?event=4656&amp;file=2&amp;runner=63" TargetMode="External"/><Relationship Id="rId59" Type="http://schemas.openxmlformats.org/officeDocument/2006/relationships/hyperlink" Target="https://mulka2.com/lapcenter/lapcombat2/runner.jsp?event=4656&amp;file=2&amp;runner=155" TargetMode="External"/><Relationship Id="rId103" Type="http://schemas.openxmlformats.org/officeDocument/2006/relationships/hyperlink" Target="https://mulka2.com/lapcenter/lapcombat2/runner.jsp?event=4656&amp;file=2&amp;runner=199" TargetMode="External"/><Relationship Id="rId108" Type="http://schemas.openxmlformats.org/officeDocument/2006/relationships/hyperlink" Target="https://mulka2.com/lapcenter/lapcombat2/runner.jsp?event=4656&amp;file=2&amp;runner=204" TargetMode="External"/><Relationship Id="rId124" Type="http://schemas.openxmlformats.org/officeDocument/2006/relationships/hyperlink" Target="https://mulka2.com/lapcenter/lapcombat2/runner.jsp?event=4656&amp;file=2&amp;runner=93" TargetMode="External"/><Relationship Id="rId129" Type="http://schemas.openxmlformats.org/officeDocument/2006/relationships/hyperlink" Target="https://mulka2.com/lapcenter/lapcombat2/runner.jsp?event=4656&amp;file=2&amp;runner=98" TargetMode="External"/><Relationship Id="rId54" Type="http://schemas.openxmlformats.org/officeDocument/2006/relationships/hyperlink" Target="https://mulka2.com/lapcenter/lapcombat2/runner.jsp?event=4656&amp;file=2&amp;runner=79" TargetMode="External"/><Relationship Id="rId70" Type="http://schemas.openxmlformats.org/officeDocument/2006/relationships/hyperlink" Target="https://mulka2.com/lapcenter/lapcombat2/runner.jsp?event=4656&amp;file=2&amp;runner=166" TargetMode="External"/><Relationship Id="rId75" Type="http://schemas.openxmlformats.org/officeDocument/2006/relationships/hyperlink" Target="https://mulka2.com/lapcenter/lapcombat2/runner.jsp?event=4656&amp;file=2&amp;runner=171" TargetMode="External"/><Relationship Id="rId91" Type="http://schemas.openxmlformats.org/officeDocument/2006/relationships/hyperlink" Target="https://mulka2.com/lapcenter/lapcombat2/runner.jsp?event=4656&amp;file=2&amp;runner=187" TargetMode="External"/><Relationship Id="rId96" Type="http://schemas.openxmlformats.org/officeDocument/2006/relationships/hyperlink" Target="https://mulka2.com/lapcenter/lapcombat2/runner.jsp?event=4656&amp;file=2&amp;runner=192" TargetMode="External"/><Relationship Id="rId140" Type="http://schemas.openxmlformats.org/officeDocument/2006/relationships/hyperlink" Target="https://mulka2.com/lapcenter/lapcombat2/runner.jsp?event=4656&amp;file=2&amp;runner=109" TargetMode="External"/><Relationship Id="rId145" Type="http://schemas.openxmlformats.org/officeDocument/2006/relationships/hyperlink" Target="https://mulka2.com/lapcenter/lapcombat2/runner.jsp?event=4656&amp;file=2&amp;runner=114" TargetMode="External"/><Relationship Id="rId161" Type="http://schemas.openxmlformats.org/officeDocument/2006/relationships/hyperlink" Target="https://mulka2.com/lapcenter/lapcombat2/runner.jsp?event=4656&amp;file=2&amp;runner=130" TargetMode="External"/><Relationship Id="rId166" Type="http://schemas.openxmlformats.org/officeDocument/2006/relationships/hyperlink" Target="https://mulka2.com/lapcenter/lapcombat2/runner.jsp?event=4656&amp;file=2&amp;runner=135" TargetMode="External"/><Relationship Id="rId182" Type="http://schemas.openxmlformats.org/officeDocument/2006/relationships/hyperlink" Target="https://mulka2.com/lapcenter/lapcombat2/runner.jsp?event=4656&amp;file=2&amp;runner=149" TargetMode="External"/><Relationship Id="rId187" Type="http://schemas.openxmlformats.org/officeDocument/2006/relationships/hyperlink" Target="https://mulka2.com/lapcenter/lapcombat2/runner.jsp?event=4656&amp;file=2&amp;runner=651" TargetMode="External"/><Relationship Id="rId217" Type="http://schemas.openxmlformats.org/officeDocument/2006/relationships/hyperlink" Target="https://mulka2.com/lapcenter/lapcombat2/runner.jsp?event=4656&amp;file=2&amp;runner=681" TargetMode="External"/><Relationship Id="rId1" Type="http://schemas.openxmlformats.org/officeDocument/2006/relationships/hyperlink" Target="https://mulka2.com/lapcenter/lapcombat2/runner.jsp?event=4656&amp;file=2&amp;runner=442" TargetMode="External"/><Relationship Id="rId6" Type="http://schemas.openxmlformats.org/officeDocument/2006/relationships/hyperlink" Target="https://mulka2.com/lapcenter/lapcombat2/runner.jsp?event=4656&amp;file=2&amp;runner=437" TargetMode="External"/><Relationship Id="rId212" Type="http://schemas.openxmlformats.org/officeDocument/2006/relationships/hyperlink" Target="https://mulka2.com/lapcenter/lapcombat2/runner.jsp?event=4656&amp;file=2&amp;runner=676" TargetMode="External"/><Relationship Id="rId233" Type="http://schemas.openxmlformats.org/officeDocument/2006/relationships/hyperlink" Target="https://mulka2.com/lapcenter/lapcombat2/runner.jsp?event=4656&amp;file=2&amp;runner=697" TargetMode="External"/><Relationship Id="rId23" Type="http://schemas.openxmlformats.org/officeDocument/2006/relationships/hyperlink" Target="https://mulka2.com/lapcenter/lapcombat2/runner.jsp?event=4656&amp;file=2&amp;runner=420" TargetMode="External"/><Relationship Id="rId28" Type="http://schemas.openxmlformats.org/officeDocument/2006/relationships/hyperlink" Target="https://mulka2.com/lapcenter/lapcombat2/runner.jsp?event=4656&amp;file=2&amp;runner=53" TargetMode="External"/><Relationship Id="rId49" Type="http://schemas.openxmlformats.org/officeDocument/2006/relationships/hyperlink" Target="https://mulka2.com/lapcenter/lapcombat2/runner.jsp?event=4656&amp;file=2&amp;runner=74" TargetMode="External"/><Relationship Id="rId114" Type="http://schemas.openxmlformats.org/officeDocument/2006/relationships/hyperlink" Target="https://mulka2.com/lapcenter/lapcombat2/runner.jsp?event=4656&amp;file=2&amp;runner=210" TargetMode="External"/><Relationship Id="rId119" Type="http://schemas.openxmlformats.org/officeDocument/2006/relationships/hyperlink" Target="https://mulka2.com/lapcenter/lapcombat2/runner.jsp?event=4656&amp;file=2&amp;runner=216" TargetMode="External"/><Relationship Id="rId44" Type="http://schemas.openxmlformats.org/officeDocument/2006/relationships/hyperlink" Target="https://mulka2.com/lapcenter/lapcombat2/runner.jsp?event=4656&amp;file=2&amp;runner=69" TargetMode="External"/><Relationship Id="rId60" Type="http://schemas.openxmlformats.org/officeDocument/2006/relationships/hyperlink" Target="https://mulka2.com/lapcenter/lapcombat2/runner.jsp?event=4656&amp;file=2&amp;runner=156" TargetMode="External"/><Relationship Id="rId65" Type="http://schemas.openxmlformats.org/officeDocument/2006/relationships/hyperlink" Target="https://mulka2.com/lapcenter/lapcombat2/runner.jsp?event=4656&amp;file=2&amp;runner=161" TargetMode="External"/><Relationship Id="rId81" Type="http://schemas.openxmlformats.org/officeDocument/2006/relationships/hyperlink" Target="https://mulka2.com/lapcenter/lapcombat2/runner.jsp?event=4656&amp;file=2&amp;runner=177" TargetMode="External"/><Relationship Id="rId86" Type="http://schemas.openxmlformats.org/officeDocument/2006/relationships/hyperlink" Target="https://mulka2.com/lapcenter/lapcombat2/runner.jsp?event=4656&amp;file=2&amp;runner=182" TargetMode="External"/><Relationship Id="rId130" Type="http://schemas.openxmlformats.org/officeDocument/2006/relationships/hyperlink" Target="https://mulka2.com/lapcenter/lapcombat2/runner.jsp?event=4656&amp;file=2&amp;runner=99" TargetMode="External"/><Relationship Id="rId135" Type="http://schemas.openxmlformats.org/officeDocument/2006/relationships/hyperlink" Target="https://mulka2.com/lapcenter/lapcombat2/runner.jsp?event=4656&amp;file=2&amp;runner=104" TargetMode="External"/><Relationship Id="rId151" Type="http://schemas.openxmlformats.org/officeDocument/2006/relationships/hyperlink" Target="https://mulka2.com/lapcenter/lapcombat2/runner.jsp?event=4656&amp;file=2&amp;runner=120" TargetMode="External"/><Relationship Id="rId156" Type="http://schemas.openxmlformats.org/officeDocument/2006/relationships/hyperlink" Target="https://mulka2.com/lapcenter/lapcombat2/runner.jsp?event=4656&amp;file=2&amp;runner=125" TargetMode="External"/><Relationship Id="rId177" Type="http://schemas.openxmlformats.org/officeDocument/2006/relationships/hyperlink" Target="https://mulka2.com/lapcenter/lapcombat2/runner.jsp?event=4656&amp;file=2&amp;runner=146" TargetMode="External"/><Relationship Id="rId198" Type="http://schemas.openxmlformats.org/officeDocument/2006/relationships/hyperlink" Target="https://mulka2.com/lapcenter/lapcombat2/runner.jsp?event=4656&amp;file=2&amp;runner=662" TargetMode="External"/><Relationship Id="rId172" Type="http://schemas.openxmlformats.org/officeDocument/2006/relationships/hyperlink" Target="https://mulka2.com/lapcenter/lapcombat2/runner.jsp?event=4656&amp;file=2&amp;runner=141" TargetMode="External"/><Relationship Id="rId193" Type="http://schemas.openxmlformats.org/officeDocument/2006/relationships/hyperlink" Target="https://mulka2.com/lapcenter/lapcombat2/runner.jsp?event=4656&amp;file=2&amp;runner=657" TargetMode="External"/><Relationship Id="rId202" Type="http://schemas.openxmlformats.org/officeDocument/2006/relationships/hyperlink" Target="https://mulka2.com/lapcenter/lapcombat2/runner.jsp?event=4656&amp;file=2&amp;runner=666" TargetMode="External"/><Relationship Id="rId207" Type="http://schemas.openxmlformats.org/officeDocument/2006/relationships/hyperlink" Target="https://mulka2.com/lapcenter/lapcombat2/runner.jsp?event=4656&amp;file=2&amp;runner=671" TargetMode="External"/><Relationship Id="rId223" Type="http://schemas.openxmlformats.org/officeDocument/2006/relationships/hyperlink" Target="https://mulka2.com/lapcenter/lapcombat2/runner.jsp?event=4656&amp;file=2&amp;runner=687" TargetMode="External"/><Relationship Id="rId228" Type="http://schemas.openxmlformats.org/officeDocument/2006/relationships/hyperlink" Target="https://mulka2.com/lapcenter/lapcombat2/runner.jsp?event=4656&amp;file=2&amp;runner=692" TargetMode="External"/><Relationship Id="rId13" Type="http://schemas.openxmlformats.org/officeDocument/2006/relationships/hyperlink" Target="https://mulka2.com/lapcenter/lapcombat2/runner.jsp?event=4656&amp;file=2&amp;runner=430" TargetMode="External"/><Relationship Id="rId18" Type="http://schemas.openxmlformats.org/officeDocument/2006/relationships/hyperlink" Target="https://mulka2.com/lapcenter/lapcombat2/runner.jsp?event=4656&amp;file=2&amp;runner=425" TargetMode="External"/><Relationship Id="rId39" Type="http://schemas.openxmlformats.org/officeDocument/2006/relationships/hyperlink" Target="https://mulka2.com/lapcenter/lapcombat2/runner.jsp?event=4656&amp;file=2&amp;runner=64" TargetMode="External"/><Relationship Id="rId109" Type="http://schemas.openxmlformats.org/officeDocument/2006/relationships/hyperlink" Target="https://mulka2.com/lapcenter/lapcombat2/runner.jsp?event=4656&amp;file=2&amp;runner=205" TargetMode="External"/><Relationship Id="rId34" Type="http://schemas.openxmlformats.org/officeDocument/2006/relationships/hyperlink" Target="https://mulka2.com/lapcenter/lapcombat2/runner.jsp?event=4656&amp;file=2&amp;runner=59" TargetMode="External"/><Relationship Id="rId50" Type="http://schemas.openxmlformats.org/officeDocument/2006/relationships/hyperlink" Target="https://mulka2.com/lapcenter/lapcombat2/runner.jsp?event=4656&amp;file=2&amp;runner=75" TargetMode="External"/><Relationship Id="rId55" Type="http://schemas.openxmlformats.org/officeDocument/2006/relationships/hyperlink" Target="https://mulka2.com/lapcenter/lapcombat2/runner.jsp?event=4656&amp;file=2&amp;runner=80" TargetMode="External"/><Relationship Id="rId76" Type="http://schemas.openxmlformats.org/officeDocument/2006/relationships/hyperlink" Target="https://mulka2.com/lapcenter/lapcombat2/runner.jsp?event=4656&amp;file=2&amp;runner=172" TargetMode="External"/><Relationship Id="rId97" Type="http://schemas.openxmlformats.org/officeDocument/2006/relationships/hyperlink" Target="https://mulka2.com/lapcenter/lapcombat2/runner.jsp?event=4656&amp;file=2&amp;runner=193" TargetMode="External"/><Relationship Id="rId104" Type="http://schemas.openxmlformats.org/officeDocument/2006/relationships/hyperlink" Target="https://mulka2.com/lapcenter/lapcombat2/runner.jsp?event=4656&amp;file=2&amp;runner=200" TargetMode="External"/><Relationship Id="rId120" Type="http://schemas.openxmlformats.org/officeDocument/2006/relationships/hyperlink" Target="https://mulka2.com/lapcenter/lapcombat2/runner.jsp?event=4656&amp;file=2&amp;runner=215" TargetMode="External"/><Relationship Id="rId125" Type="http://schemas.openxmlformats.org/officeDocument/2006/relationships/hyperlink" Target="https://mulka2.com/lapcenter/lapcombat2/runner.jsp?event=4656&amp;file=2&amp;runner=94" TargetMode="External"/><Relationship Id="rId141" Type="http://schemas.openxmlformats.org/officeDocument/2006/relationships/hyperlink" Target="https://mulka2.com/lapcenter/lapcombat2/runner.jsp?event=4656&amp;file=2&amp;runner=110" TargetMode="External"/><Relationship Id="rId146" Type="http://schemas.openxmlformats.org/officeDocument/2006/relationships/hyperlink" Target="https://mulka2.com/lapcenter/lapcombat2/runner.jsp?event=4656&amp;file=2&amp;runner=115" TargetMode="External"/><Relationship Id="rId167" Type="http://schemas.openxmlformats.org/officeDocument/2006/relationships/hyperlink" Target="https://mulka2.com/lapcenter/lapcombat2/runner.jsp?event=4656&amp;file=2&amp;runner=136" TargetMode="External"/><Relationship Id="rId188" Type="http://schemas.openxmlformats.org/officeDocument/2006/relationships/hyperlink" Target="https://mulka2.com/lapcenter/lapcombat2/runner.jsp?event=4656&amp;file=2&amp;runner=652" TargetMode="External"/><Relationship Id="rId7" Type="http://schemas.openxmlformats.org/officeDocument/2006/relationships/hyperlink" Target="https://mulka2.com/lapcenter/lapcombat2/runner.jsp?event=4656&amp;file=2&amp;runner=436" TargetMode="External"/><Relationship Id="rId71" Type="http://schemas.openxmlformats.org/officeDocument/2006/relationships/hyperlink" Target="https://mulka2.com/lapcenter/lapcombat2/runner.jsp?event=4656&amp;file=2&amp;runner=167" TargetMode="External"/><Relationship Id="rId92" Type="http://schemas.openxmlformats.org/officeDocument/2006/relationships/hyperlink" Target="https://mulka2.com/lapcenter/lapcombat2/runner.jsp?event=4656&amp;file=2&amp;runner=188" TargetMode="External"/><Relationship Id="rId162" Type="http://schemas.openxmlformats.org/officeDocument/2006/relationships/hyperlink" Target="https://mulka2.com/lapcenter/lapcombat2/runner.jsp?event=4656&amp;file=2&amp;runner=131" TargetMode="External"/><Relationship Id="rId183" Type="http://schemas.openxmlformats.org/officeDocument/2006/relationships/hyperlink" Target="https://mulka2.com/lapcenter/lapcombat2/runner.jsp?event=4656&amp;file=2&amp;runner=152" TargetMode="External"/><Relationship Id="rId213" Type="http://schemas.openxmlformats.org/officeDocument/2006/relationships/hyperlink" Target="https://mulka2.com/lapcenter/lapcombat2/runner.jsp?event=4656&amp;file=2&amp;runner=677" TargetMode="External"/><Relationship Id="rId218" Type="http://schemas.openxmlformats.org/officeDocument/2006/relationships/hyperlink" Target="https://mulka2.com/lapcenter/lapcombat2/runner.jsp?event=4656&amp;file=2&amp;runner=682" TargetMode="External"/><Relationship Id="rId234" Type="http://schemas.openxmlformats.org/officeDocument/2006/relationships/printerSettings" Target="../printerSettings/printerSettings4.bin"/><Relationship Id="rId2" Type="http://schemas.openxmlformats.org/officeDocument/2006/relationships/hyperlink" Target="https://mulka2.com/lapcenter/lapcombat2/runner.jsp?event=4656&amp;file=2&amp;runner=441" TargetMode="External"/><Relationship Id="rId29" Type="http://schemas.openxmlformats.org/officeDocument/2006/relationships/hyperlink" Target="https://mulka2.com/lapcenter/lapcombat2/runner.jsp?event=4656&amp;file=2&amp;runner=54" TargetMode="External"/><Relationship Id="rId24" Type="http://schemas.openxmlformats.org/officeDocument/2006/relationships/hyperlink" Target="https://mulka2.com/lapcenter/lapcombat2/runner.jsp?event=4656&amp;file=2&amp;runner=419" TargetMode="External"/><Relationship Id="rId40" Type="http://schemas.openxmlformats.org/officeDocument/2006/relationships/hyperlink" Target="https://mulka2.com/lapcenter/lapcombat2/runner.jsp?event=4656&amp;file=2&amp;runner=65" TargetMode="External"/><Relationship Id="rId45" Type="http://schemas.openxmlformats.org/officeDocument/2006/relationships/hyperlink" Target="https://mulka2.com/lapcenter/lapcombat2/runner.jsp?event=4656&amp;file=2&amp;runner=70" TargetMode="External"/><Relationship Id="rId66" Type="http://schemas.openxmlformats.org/officeDocument/2006/relationships/hyperlink" Target="https://mulka2.com/lapcenter/lapcombat2/runner.jsp?event=4656&amp;file=2&amp;runner=162" TargetMode="External"/><Relationship Id="rId87" Type="http://schemas.openxmlformats.org/officeDocument/2006/relationships/hyperlink" Target="https://mulka2.com/lapcenter/lapcombat2/runner.jsp?event=4656&amp;file=2&amp;runner=183" TargetMode="External"/><Relationship Id="rId110" Type="http://schemas.openxmlformats.org/officeDocument/2006/relationships/hyperlink" Target="https://mulka2.com/lapcenter/lapcombat2/runner.jsp?event=4656&amp;file=2&amp;runner=206" TargetMode="External"/><Relationship Id="rId115" Type="http://schemas.openxmlformats.org/officeDocument/2006/relationships/hyperlink" Target="https://mulka2.com/lapcenter/lapcombat2/runner.jsp?event=4656&amp;file=2&amp;runner=212" TargetMode="External"/><Relationship Id="rId131" Type="http://schemas.openxmlformats.org/officeDocument/2006/relationships/hyperlink" Target="https://mulka2.com/lapcenter/lapcombat2/runner.jsp?event=4656&amp;file=2&amp;runner=100" TargetMode="External"/><Relationship Id="rId136" Type="http://schemas.openxmlformats.org/officeDocument/2006/relationships/hyperlink" Target="https://mulka2.com/lapcenter/lapcombat2/runner.jsp?event=4656&amp;file=2&amp;runner=105" TargetMode="External"/><Relationship Id="rId157" Type="http://schemas.openxmlformats.org/officeDocument/2006/relationships/hyperlink" Target="https://mulka2.com/lapcenter/lapcombat2/runner.jsp?event=4656&amp;file=2&amp;runner=126" TargetMode="External"/><Relationship Id="rId178" Type="http://schemas.openxmlformats.org/officeDocument/2006/relationships/hyperlink" Target="https://mulka2.com/lapcenter/lapcombat2/runner.jsp?event=4656&amp;file=2&amp;runner=147" TargetMode="External"/><Relationship Id="rId61" Type="http://schemas.openxmlformats.org/officeDocument/2006/relationships/hyperlink" Target="https://mulka2.com/lapcenter/lapcombat2/runner.jsp?event=4656&amp;file=2&amp;runner=157" TargetMode="External"/><Relationship Id="rId82" Type="http://schemas.openxmlformats.org/officeDocument/2006/relationships/hyperlink" Target="https://mulka2.com/lapcenter/lapcombat2/runner.jsp?event=4656&amp;file=2&amp;runner=178" TargetMode="External"/><Relationship Id="rId152" Type="http://schemas.openxmlformats.org/officeDocument/2006/relationships/hyperlink" Target="https://mulka2.com/lapcenter/lapcombat2/runner.jsp?event=4656&amp;file=2&amp;runner=121" TargetMode="External"/><Relationship Id="rId173" Type="http://schemas.openxmlformats.org/officeDocument/2006/relationships/hyperlink" Target="https://mulka2.com/lapcenter/lapcombat2/runner.jsp?event=4656&amp;file=2&amp;runner=142" TargetMode="External"/><Relationship Id="rId194" Type="http://schemas.openxmlformats.org/officeDocument/2006/relationships/hyperlink" Target="https://mulka2.com/lapcenter/lapcombat2/runner.jsp?event=4656&amp;file=2&amp;runner=658" TargetMode="External"/><Relationship Id="rId199" Type="http://schemas.openxmlformats.org/officeDocument/2006/relationships/hyperlink" Target="https://mulka2.com/lapcenter/lapcombat2/runner.jsp?event=4656&amp;file=2&amp;runner=663" TargetMode="External"/><Relationship Id="rId203" Type="http://schemas.openxmlformats.org/officeDocument/2006/relationships/hyperlink" Target="https://mulka2.com/lapcenter/lapcombat2/runner.jsp?event=4656&amp;file=2&amp;runner=667" TargetMode="External"/><Relationship Id="rId208" Type="http://schemas.openxmlformats.org/officeDocument/2006/relationships/hyperlink" Target="https://mulka2.com/lapcenter/lapcombat2/runner.jsp?event=4656&amp;file=2&amp;runner=672" TargetMode="External"/><Relationship Id="rId229" Type="http://schemas.openxmlformats.org/officeDocument/2006/relationships/hyperlink" Target="https://mulka2.com/lapcenter/lapcombat2/runner.jsp?event=4656&amp;file=2&amp;runner=693" TargetMode="External"/><Relationship Id="rId19" Type="http://schemas.openxmlformats.org/officeDocument/2006/relationships/hyperlink" Target="https://mulka2.com/lapcenter/lapcombat2/runner.jsp?event=4656&amp;file=2&amp;runner=424" TargetMode="External"/><Relationship Id="rId224" Type="http://schemas.openxmlformats.org/officeDocument/2006/relationships/hyperlink" Target="https://mulka2.com/lapcenter/lapcombat2/runner.jsp?event=4656&amp;file=2&amp;runner=688" TargetMode="External"/><Relationship Id="rId14" Type="http://schemas.openxmlformats.org/officeDocument/2006/relationships/hyperlink" Target="https://mulka2.com/lapcenter/lapcombat2/runner.jsp?event=4656&amp;file=2&amp;runner=429" TargetMode="External"/><Relationship Id="rId30" Type="http://schemas.openxmlformats.org/officeDocument/2006/relationships/hyperlink" Target="https://mulka2.com/lapcenter/lapcombat2/runner.jsp?event=4656&amp;file=2&amp;runner=55" TargetMode="External"/><Relationship Id="rId35" Type="http://schemas.openxmlformats.org/officeDocument/2006/relationships/hyperlink" Target="https://mulka2.com/lapcenter/lapcombat2/runner.jsp?event=4656&amp;file=2&amp;runner=60" TargetMode="External"/><Relationship Id="rId56" Type="http://schemas.openxmlformats.org/officeDocument/2006/relationships/hyperlink" Target="https://mulka2.com/lapcenter/lapcombat2/runner.jsp?event=4656&amp;file=2&amp;runner=81" TargetMode="External"/><Relationship Id="rId77" Type="http://schemas.openxmlformats.org/officeDocument/2006/relationships/hyperlink" Target="https://mulka2.com/lapcenter/lapcombat2/runner.jsp?event=4656&amp;file=2&amp;runner=173" TargetMode="External"/><Relationship Id="rId100" Type="http://schemas.openxmlformats.org/officeDocument/2006/relationships/hyperlink" Target="https://mulka2.com/lapcenter/lapcombat2/runner.jsp?event=4656&amp;file=2&amp;runner=196" TargetMode="External"/><Relationship Id="rId105" Type="http://schemas.openxmlformats.org/officeDocument/2006/relationships/hyperlink" Target="https://mulka2.com/lapcenter/lapcombat2/runner.jsp?event=4656&amp;file=2&amp;runner=201" TargetMode="External"/><Relationship Id="rId126" Type="http://schemas.openxmlformats.org/officeDocument/2006/relationships/hyperlink" Target="https://mulka2.com/lapcenter/lapcombat2/runner.jsp?event=4656&amp;file=2&amp;runner=95" TargetMode="External"/><Relationship Id="rId147" Type="http://schemas.openxmlformats.org/officeDocument/2006/relationships/hyperlink" Target="https://mulka2.com/lapcenter/lapcombat2/runner.jsp?event=4656&amp;file=2&amp;runner=116" TargetMode="External"/><Relationship Id="rId168" Type="http://schemas.openxmlformats.org/officeDocument/2006/relationships/hyperlink" Target="https://mulka2.com/lapcenter/lapcombat2/runner.jsp?event=4656&amp;file=2&amp;runner=137" TargetMode="External"/><Relationship Id="rId8" Type="http://schemas.openxmlformats.org/officeDocument/2006/relationships/hyperlink" Target="https://mulka2.com/lapcenter/lapcombat2/runner.jsp?event=4656&amp;file=2&amp;runner=434" TargetMode="External"/><Relationship Id="rId51" Type="http://schemas.openxmlformats.org/officeDocument/2006/relationships/hyperlink" Target="https://mulka2.com/lapcenter/lapcombat2/runner.jsp?event=4656&amp;file=2&amp;runner=76" TargetMode="External"/><Relationship Id="rId72" Type="http://schemas.openxmlformats.org/officeDocument/2006/relationships/hyperlink" Target="https://mulka2.com/lapcenter/lapcombat2/runner.jsp?event=4656&amp;file=2&amp;runner=168" TargetMode="External"/><Relationship Id="rId93" Type="http://schemas.openxmlformats.org/officeDocument/2006/relationships/hyperlink" Target="https://mulka2.com/lapcenter/lapcombat2/runner.jsp?event=4656&amp;file=2&amp;runner=189" TargetMode="External"/><Relationship Id="rId98" Type="http://schemas.openxmlformats.org/officeDocument/2006/relationships/hyperlink" Target="https://mulka2.com/lapcenter/lapcombat2/runner.jsp?event=4656&amp;file=2&amp;runner=194" TargetMode="External"/><Relationship Id="rId121" Type="http://schemas.openxmlformats.org/officeDocument/2006/relationships/hyperlink" Target="https://mulka2.com/lapcenter/lapcombat2/runner.jsp?event=4656&amp;file=2&amp;runner=217" TargetMode="External"/><Relationship Id="rId142" Type="http://schemas.openxmlformats.org/officeDocument/2006/relationships/hyperlink" Target="https://mulka2.com/lapcenter/lapcombat2/runner.jsp?event=4656&amp;file=2&amp;runner=111" TargetMode="External"/><Relationship Id="rId163" Type="http://schemas.openxmlformats.org/officeDocument/2006/relationships/hyperlink" Target="https://mulka2.com/lapcenter/lapcombat2/runner.jsp?event=4656&amp;file=2&amp;runner=132" TargetMode="External"/><Relationship Id="rId184" Type="http://schemas.openxmlformats.org/officeDocument/2006/relationships/hyperlink" Target="https://mulka2.com/lapcenter/lapcombat2/runner.jsp?event=4656&amp;file=2&amp;runner=153" TargetMode="External"/><Relationship Id="rId189" Type="http://schemas.openxmlformats.org/officeDocument/2006/relationships/hyperlink" Target="https://mulka2.com/lapcenter/lapcombat2/runner.jsp?event=4656&amp;file=2&amp;runner=653" TargetMode="External"/><Relationship Id="rId219" Type="http://schemas.openxmlformats.org/officeDocument/2006/relationships/hyperlink" Target="https://mulka2.com/lapcenter/lapcombat2/runner.jsp?event=4656&amp;file=2&amp;runner=683" TargetMode="External"/><Relationship Id="rId3" Type="http://schemas.openxmlformats.org/officeDocument/2006/relationships/hyperlink" Target="https://mulka2.com/lapcenter/lapcombat2/runner.jsp?event=4656&amp;file=2&amp;runner=440" TargetMode="External"/><Relationship Id="rId214" Type="http://schemas.openxmlformats.org/officeDocument/2006/relationships/hyperlink" Target="https://mulka2.com/lapcenter/lapcombat2/runner.jsp?event=4656&amp;file=2&amp;runner=678" TargetMode="External"/><Relationship Id="rId230" Type="http://schemas.openxmlformats.org/officeDocument/2006/relationships/hyperlink" Target="https://mulka2.com/lapcenter/lapcombat2/runner.jsp?event=4656&amp;file=2&amp;runner=694" TargetMode="External"/><Relationship Id="rId25" Type="http://schemas.openxmlformats.org/officeDocument/2006/relationships/hyperlink" Target="https://mulka2.com/lapcenter/lapcombat2/runner.jsp?event=4656&amp;file=2&amp;runner=418" TargetMode="External"/><Relationship Id="rId46" Type="http://schemas.openxmlformats.org/officeDocument/2006/relationships/hyperlink" Target="https://mulka2.com/lapcenter/lapcombat2/runner.jsp?event=4656&amp;file=2&amp;runner=71" TargetMode="External"/><Relationship Id="rId67" Type="http://schemas.openxmlformats.org/officeDocument/2006/relationships/hyperlink" Target="https://mulka2.com/lapcenter/lapcombat2/runner.jsp?event=4656&amp;file=2&amp;runner=163" TargetMode="External"/><Relationship Id="rId116" Type="http://schemas.openxmlformats.org/officeDocument/2006/relationships/hyperlink" Target="https://mulka2.com/lapcenter/lapcombat2/runner.jsp?event=4656&amp;file=2&amp;runner=211" TargetMode="External"/><Relationship Id="rId137" Type="http://schemas.openxmlformats.org/officeDocument/2006/relationships/hyperlink" Target="https://mulka2.com/lapcenter/lapcombat2/runner.jsp?event=4656&amp;file=2&amp;runner=106" TargetMode="External"/><Relationship Id="rId158" Type="http://schemas.openxmlformats.org/officeDocument/2006/relationships/hyperlink" Target="https://mulka2.com/lapcenter/lapcombat2/runner.jsp?event=4656&amp;file=2&amp;runner=127" TargetMode="External"/><Relationship Id="rId20" Type="http://schemas.openxmlformats.org/officeDocument/2006/relationships/hyperlink" Target="https://mulka2.com/lapcenter/lapcombat2/runner.jsp?event=4656&amp;file=2&amp;runner=423" TargetMode="External"/><Relationship Id="rId41" Type="http://schemas.openxmlformats.org/officeDocument/2006/relationships/hyperlink" Target="https://mulka2.com/lapcenter/lapcombat2/runner.jsp?event=4656&amp;file=2&amp;runner=66" TargetMode="External"/><Relationship Id="rId62" Type="http://schemas.openxmlformats.org/officeDocument/2006/relationships/hyperlink" Target="https://mulka2.com/lapcenter/lapcombat2/runner.jsp?event=4656&amp;file=2&amp;runner=158" TargetMode="External"/><Relationship Id="rId83" Type="http://schemas.openxmlformats.org/officeDocument/2006/relationships/hyperlink" Target="https://mulka2.com/lapcenter/lapcombat2/runner.jsp?event=4656&amp;file=2&amp;runner=179" TargetMode="External"/><Relationship Id="rId88" Type="http://schemas.openxmlformats.org/officeDocument/2006/relationships/hyperlink" Target="https://mulka2.com/lapcenter/lapcombat2/runner.jsp?event=4656&amp;file=2&amp;runner=184" TargetMode="External"/><Relationship Id="rId111" Type="http://schemas.openxmlformats.org/officeDocument/2006/relationships/hyperlink" Target="https://mulka2.com/lapcenter/lapcombat2/runner.jsp?event=4656&amp;file=2&amp;runner=207" TargetMode="External"/><Relationship Id="rId132" Type="http://schemas.openxmlformats.org/officeDocument/2006/relationships/hyperlink" Target="https://mulka2.com/lapcenter/lapcombat2/runner.jsp?event=4656&amp;file=2&amp;runner=101" TargetMode="External"/><Relationship Id="rId153" Type="http://schemas.openxmlformats.org/officeDocument/2006/relationships/hyperlink" Target="https://mulka2.com/lapcenter/lapcombat2/runner.jsp?event=4656&amp;file=2&amp;runner=122" TargetMode="External"/><Relationship Id="rId174" Type="http://schemas.openxmlformats.org/officeDocument/2006/relationships/hyperlink" Target="https://mulka2.com/lapcenter/lapcombat2/runner.jsp?event=4656&amp;file=2&amp;runner=143" TargetMode="External"/><Relationship Id="rId179" Type="http://schemas.openxmlformats.org/officeDocument/2006/relationships/hyperlink" Target="https://mulka2.com/lapcenter/lapcombat2/runner.jsp?event=4656&amp;file=2&amp;runner=148" TargetMode="External"/><Relationship Id="rId195" Type="http://schemas.openxmlformats.org/officeDocument/2006/relationships/hyperlink" Target="https://mulka2.com/lapcenter/lapcombat2/runner.jsp?event=4656&amp;file=2&amp;runner=659" TargetMode="External"/><Relationship Id="rId209" Type="http://schemas.openxmlformats.org/officeDocument/2006/relationships/hyperlink" Target="https://mulka2.com/lapcenter/lapcombat2/runner.jsp?event=4656&amp;file=2&amp;runner=673" TargetMode="External"/><Relationship Id="rId190" Type="http://schemas.openxmlformats.org/officeDocument/2006/relationships/hyperlink" Target="https://mulka2.com/lapcenter/lapcombat2/runner.jsp?event=4656&amp;file=2&amp;runner=654" TargetMode="External"/><Relationship Id="rId204" Type="http://schemas.openxmlformats.org/officeDocument/2006/relationships/hyperlink" Target="https://mulka2.com/lapcenter/lapcombat2/runner.jsp?event=4656&amp;file=2&amp;runner=668" TargetMode="External"/><Relationship Id="rId220" Type="http://schemas.openxmlformats.org/officeDocument/2006/relationships/hyperlink" Target="https://mulka2.com/lapcenter/lapcombat2/runner.jsp?event=4656&amp;file=2&amp;runner=684" TargetMode="External"/><Relationship Id="rId225" Type="http://schemas.openxmlformats.org/officeDocument/2006/relationships/hyperlink" Target="https://mulka2.com/lapcenter/lapcombat2/runner.jsp?event=4656&amp;file=2&amp;runner=689" TargetMode="External"/><Relationship Id="rId15" Type="http://schemas.openxmlformats.org/officeDocument/2006/relationships/hyperlink" Target="https://mulka2.com/lapcenter/lapcombat2/runner.jsp?event=4656&amp;file=2&amp;runner=428" TargetMode="External"/><Relationship Id="rId36" Type="http://schemas.openxmlformats.org/officeDocument/2006/relationships/hyperlink" Target="https://mulka2.com/lapcenter/lapcombat2/runner.jsp?event=4656&amp;file=2&amp;runner=61" TargetMode="External"/><Relationship Id="rId57" Type="http://schemas.openxmlformats.org/officeDocument/2006/relationships/hyperlink" Target="https://mulka2.com/lapcenter/lapcombat2/runner.jsp?event=4656&amp;file=2&amp;runner=82" TargetMode="External"/><Relationship Id="rId106" Type="http://schemas.openxmlformats.org/officeDocument/2006/relationships/hyperlink" Target="https://mulka2.com/lapcenter/lapcombat2/runner.jsp?event=4656&amp;file=2&amp;runner=202" TargetMode="External"/><Relationship Id="rId127" Type="http://schemas.openxmlformats.org/officeDocument/2006/relationships/hyperlink" Target="https://mulka2.com/lapcenter/lapcombat2/runner.jsp?event=4656&amp;file=2&amp;runner=96" TargetMode="External"/><Relationship Id="rId10" Type="http://schemas.openxmlformats.org/officeDocument/2006/relationships/hyperlink" Target="https://mulka2.com/lapcenter/lapcombat2/runner.jsp?event=4656&amp;file=2&amp;runner=433" TargetMode="External"/><Relationship Id="rId31" Type="http://schemas.openxmlformats.org/officeDocument/2006/relationships/hyperlink" Target="https://mulka2.com/lapcenter/lapcombat2/runner.jsp?event=4656&amp;file=2&amp;runner=56" TargetMode="External"/><Relationship Id="rId52" Type="http://schemas.openxmlformats.org/officeDocument/2006/relationships/hyperlink" Target="https://mulka2.com/lapcenter/lapcombat2/runner.jsp?event=4656&amp;file=2&amp;runner=77" TargetMode="External"/><Relationship Id="rId73" Type="http://schemas.openxmlformats.org/officeDocument/2006/relationships/hyperlink" Target="https://mulka2.com/lapcenter/lapcombat2/runner.jsp?event=4656&amp;file=2&amp;runner=169" TargetMode="External"/><Relationship Id="rId78" Type="http://schemas.openxmlformats.org/officeDocument/2006/relationships/hyperlink" Target="https://mulka2.com/lapcenter/lapcombat2/runner.jsp?event=4656&amp;file=2&amp;runner=174" TargetMode="External"/><Relationship Id="rId94" Type="http://schemas.openxmlformats.org/officeDocument/2006/relationships/hyperlink" Target="https://mulka2.com/lapcenter/lapcombat2/runner.jsp?event=4656&amp;file=2&amp;runner=190" TargetMode="External"/><Relationship Id="rId99" Type="http://schemas.openxmlformats.org/officeDocument/2006/relationships/hyperlink" Target="https://mulka2.com/lapcenter/lapcombat2/runner.jsp?event=4656&amp;file=2&amp;runner=195" TargetMode="External"/><Relationship Id="rId101" Type="http://schemas.openxmlformats.org/officeDocument/2006/relationships/hyperlink" Target="https://mulka2.com/lapcenter/lapcombat2/runner.jsp?event=4656&amp;file=2&amp;runner=197" TargetMode="External"/><Relationship Id="rId122" Type="http://schemas.openxmlformats.org/officeDocument/2006/relationships/hyperlink" Target="https://mulka2.com/lapcenter/lapcombat2/runner.jsp?event=4656&amp;file=2&amp;runner=218" TargetMode="External"/><Relationship Id="rId143" Type="http://schemas.openxmlformats.org/officeDocument/2006/relationships/hyperlink" Target="https://mulka2.com/lapcenter/lapcombat2/runner.jsp?event=4656&amp;file=2&amp;runner=112" TargetMode="External"/><Relationship Id="rId148" Type="http://schemas.openxmlformats.org/officeDocument/2006/relationships/hyperlink" Target="https://mulka2.com/lapcenter/lapcombat2/runner.jsp?event=4656&amp;file=2&amp;runner=117" TargetMode="External"/><Relationship Id="rId164" Type="http://schemas.openxmlformats.org/officeDocument/2006/relationships/hyperlink" Target="https://mulka2.com/lapcenter/lapcombat2/runner.jsp?event=4656&amp;file=2&amp;runner=133" TargetMode="External"/><Relationship Id="rId169" Type="http://schemas.openxmlformats.org/officeDocument/2006/relationships/hyperlink" Target="https://mulka2.com/lapcenter/lapcombat2/runner.jsp?event=4656&amp;file=2&amp;runner=138" TargetMode="External"/><Relationship Id="rId185" Type="http://schemas.openxmlformats.org/officeDocument/2006/relationships/hyperlink" Target="https://mulka2.com/lapcenter/lapcombat2/runner.jsp?event=4656&amp;file=2&amp;runner=154" TargetMode="External"/><Relationship Id="rId4" Type="http://schemas.openxmlformats.org/officeDocument/2006/relationships/hyperlink" Target="https://mulka2.com/lapcenter/lapcombat2/runner.jsp?event=4656&amp;file=2&amp;runner=439" TargetMode="External"/><Relationship Id="rId9" Type="http://schemas.openxmlformats.org/officeDocument/2006/relationships/hyperlink" Target="https://mulka2.com/lapcenter/lapcombat2/runner.jsp?event=4656&amp;file=2&amp;runner=435" TargetMode="External"/><Relationship Id="rId180" Type="http://schemas.openxmlformats.org/officeDocument/2006/relationships/hyperlink" Target="https://mulka2.com/lapcenter/lapcombat2/runner.jsp?event=4656&amp;file=2&amp;runner=150" TargetMode="External"/><Relationship Id="rId210" Type="http://schemas.openxmlformats.org/officeDocument/2006/relationships/hyperlink" Target="https://mulka2.com/lapcenter/lapcombat2/runner.jsp?event=4656&amp;file=2&amp;runner=674" TargetMode="External"/><Relationship Id="rId215" Type="http://schemas.openxmlformats.org/officeDocument/2006/relationships/hyperlink" Target="https://mulka2.com/lapcenter/lapcombat2/runner.jsp?event=4656&amp;file=2&amp;runner=679" TargetMode="External"/><Relationship Id="rId26" Type="http://schemas.openxmlformats.org/officeDocument/2006/relationships/hyperlink" Target="https://mulka2.com/lapcenter/lapcombat2/runner.jsp?event=4656&amp;file=2&amp;runner=417" TargetMode="External"/><Relationship Id="rId231" Type="http://schemas.openxmlformats.org/officeDocument/2006/relationships/hyperlink" Target="https://mulka2.com/lapcenter/lapcombat2/runner.jsp?event=4656&amp;file=2&amp;runner=695" TargetMode="External"/><Relationship Id="rId47" Type="http://schemas.openxmlformats.org/officeDocument/2006/relationships/hyperlink" Target="https://mulka2.com/lapcenter/lapcombat2/runner.jsp?event=4656&amp;file=2&amp;runner=72" TargetMode="External"/><Relationship Id="rId68" Type="http://schemas.openxmlformats.org/officeDocument/2006/relationships/hyperlink" Target="https://mulka2.com/lapcenter/lapcombat2/runner.jsp?event=4656&amp;file=2&amp;runner=164" TargetMode="External"/><Relationship Id="rId89" Type="http://schemas.openxmlformats.org/officeDocument/2006/relationships/hyperlink" Target="https://mulka2.com/lapcenter/lapcombat2/runner.jsp?event=4656&amp;file=2&amp;runner=185" TargetMode="External"/><Relationship Id="rId112" Type="http://schemas.openxmlformats.org/officeDocument/2006/relationships/hyperlink" Target="https://mulka2.com/lapcenter/lapcombat2/runner.jsp?event=4656&amp;file=2&amp;runner=208" TargetMode="External"/><Relationship Id="rId133" Type="http://schemas.openxmlformats.org/officeDocument/2006/relationships/hyperlink" Target="https://mulka2.com/lapcenter/lapcombat2/runner.jsp?event=4656&amp;file=2&amp;runner=102" TargetMode="External"/><Relationship Id="rId154" Type="http://schemas.openxmlformats.org/officeDocument/2006/relationships/hyperlink" Target="https://mulka2.com/lapcenter/lapcombat2/runner.jsp?event=4656&amp;file=2&amp;runner=123" TargetMode="External"/><Relationship Id="rId175" Type="http://schemas.openxmlformats.org/officeDocument/2006/relationships/hyperlink" Target="https://mulka2.com/lapcenter/lapcombat2/runner.jsp?event=4656&amp;file=2&amp;runner=144" TargetMode="External"/><Relationship Id="rId196" Type="http://schemas.openxmlformats.org/officeDocument/2006/relationships/hyperlink" Target="https://mulka2.com/lapcenter/lapcombat2/runner.jsp?event=4656&amp;file=2&amp;runner=660" TargetMode="External"/><Relationship Id="rId200" Type="http://schemas.openxmlformats.org/officeDocument/2006/relationships/hyperlink" Target="https://mulka2.com/lapcenter/lapcombat2/runner.jsp?event=4656&amp;file=2&amp;runner=664" TargetMode="External"/><Relationship Id="rId16" Type="http://schemas.openxmlformats.org/officeDocument/2006/relationships/hyperlink" Target="https://mulka2.com/lapcenter/lapcombat2/runner.jsp?event=4656&amp;file=2&amp;runner=427" TargetMode="External"/><Relationship Id="rId221" Type="http://schemas.openxmlformats.org/officeDocument/2006/relationships/hyperlink" Target="https://mulka2.com/lapcenter/lapcombat2/runner.jsp?event=4656&amp;file=2&amp;runner=685" TargetMode="External"/><Relationship Id="rId37" Type="http://schemas.openxmlformats.org/officeDocument/2006/relationships/hyperlink" Target="https://mulka2.com/lapcenter/lapcombat2/runner.jsp?event=4656&amp;file=2&amp;runner=62" TargetMode="External"/><Relationship Id="rId58" Type="http://schemas.openxmlformats.org/officeDocument/2006/relationships/hyperlink" Target="https://mulka2.com/lapcenter/lapcombat2/runner.jsp?event=4656&amp;file=2&amp;runner=83" TargetMode="External"/><Relationship Id="rId79" Type="http://schemas.openxmlformats.org/officeDocument/2006/relationships/hyperlink" Target="https://mulka2.com/lapcenter/lapcombat2/runner.jsp?event=4656&amp;file=2&amp;runner=175" TargetMode="External"/><Relationship Id="rId102" Type="http://schemas.openxmlformats.org/officeDocument/2006/relationships/hyperlink" Target="https://mulka2.com/lapcenter/lapcombat2/runner.jsp?event=4656&amp;file=2&amp;runner=198" TargetMode="External"/><Relationship Id="rId123" Type="http://schemas.openxmlformats.org/officeDocument/2006/relationships/hyperlink" Target="https://mulka2.com/lapcenter/lapcombat2/runner.jsp?event=4656&amp;file=2&amp;runner=219" TargetMode="External"/><Relationship Id="rId144" Type="http://schemas.openxmlformats.org/officeDocument/2006/relationships/hyperlink" Target="https://mulka2.com/lapcenter/lapcombat2/runner.jsp?event=4656&amp;file=2&amp;runner=113" TargetMode="External"/><Relationship Id="rId90" Type="http://schemas.openxmlformats.org/officeDocument/2006/relationships/hyperlink" Target="https://mulka2.com/lapcenter/lapcombat2/runner.jsp?event=4656&amp;file=2&amp;runner=186" TargetMode="External"/><Relationship Id="rId165" Type="http://schemas.openxmlformats.org/officeDocument/2006/relationships/hyperlink" Target="https://mulka2.com/lapcenter/lapcombat2/runner.jsp?event=4656&amp;file=2&amp;runner=134" TargetMode="External"/><Relationship Id="rId186" Type="http://schemas.openxmlformats.org/officeDocument/2006/relationships/hyperlink" Target="https://mulka2.com/lapcenter/lapcombat2/runner.jsp?event=4656&amp;file=2&amp;runner=650" TargetMode="External"/><Relationship Id="rId211" Type="http://schemas.openxmlformats.org/officeDocument/2006/relationships/hyperlink" Target="https://mulka2.com/lapcenter/lapcombat2/runner.jsp?event=4656&amp;file=2&amp;runner=675" TargetMode="External"/><Relationship Id="rId232" Type="http://schemas.openxmlformats.org/officeDocument/2006/relationships/hyperlink" Target="https://mulka2.com/lapcenter/lapcombat2/runner.jsp?event=4656&amp;file=2&amp;runner=696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mulka2.com/lapcenter/lapcombat2/runner.jsp?event=4676&amp;file=1&amp;runner=12" TargetMode="External"/><Relationship Id="rId18" Type="http://schemas.openxmlformats.org/officeDocument/2006/relationships/hyperlink" Target="https://mulka2.com/lapcenter/lapcombat2/runner.jsp?event=4676&amp;file=1&amp;runner=17" TargetMode="External"/><Relationship Id="rId26" Type="http://schemas.openxmlformats.org/officeDocument/2006/relationships/hyperlink" Target="https://mulka2.com/lapcenter/lapcombat2/runner.jsp?event=4676&amp;file=1&amp;runner=25" TargetMode="External"/><Relationship Id="rId39" Type="http://schemas.openxmlformats.org/officeDocument/2006/relationships/hyperlink" Target="https://mulka2.com/lapcenter/lapcombat2/runner.jsp?event=4676&amp;file=1&amp;runner=38" TargetMode="External"/><Relationship Id="rId21" Type="http://schemas.openxmlformats.org/officeDocument/2006/relationships/hyperlink" Target="https://mulka2.com/lapcenter/lapcombat2/runner.jsp?event=4676&amp;file=1&amp;runner=20" TargetMode="External"/><Relationship Id="rId34" Type="http://schemas.openxmlformats.org/officeDocument/2006/relationships/hyperlink" Target="https://mulka2.com/lapcenter/lapcombat2/runner.jsp?event=4676&amp;file=1&amp;runner=33" TargetMode="External"/><Relationship Id="rId42" Type="http://schemas.openxmlformats.org/officeDocument/2006/relationships/hyperlink" Target="https://mulka2.com/lapcenter/lapcombat2/runner.jsp?event=4676&amp;file=1&amp;runner=41" TargetMode="External"/><Relationship Id="rId47" Type="http://schemas.openxmlformats.org/officeDocument/2006/relationships/hyperlink" Target="https://mulka2.com/lapcenter/lapcombat2/runner.jsp?event=4676&amp;file=1&amp;runner=46" TargetMode="External"/><Relationship Id="rId50" Type="http://schemas.openxmlformats.org/officeDocument/2006/relationships/hyperlink" Target="https://mulka2.com/lapcenter/lapcombat2/runner.jsp?event=4676&amp;file=1&amp;runner=49" TargetMode="External"/><Relationship Id="rId55" Type="http://schemas.openxmlformats.org/officeDocument/2006/relationships/hyperlink" Target="https://mulka2.com/lapcenter/lapcombat2/runner.jsp?event=4676&amp;file=1&amp;runner=54" TargetMode="External"/><Relationship Id="rId7" Type="http://schemas.openxmlformats.org/officeDocument/2006/relationships/hyperlink" Target="https://mulka2.com/lapcenter/lapcombat2/runner.jsp?event=4676&amp;file=1&amp;runner=6" TargetMode="External"/><Relationship Id="rId12" Type="http://schemas.openxmlformats.org/officeDocument/2006/relationships/hyperlink" Target="https://mulka2.com/lapcenter/lapcombat2/runner.jsp?event=4676&amp;file=1&amp;runner=11" TargetMode="External"/><Relationship Id="rId17" Type="http://schemas.openxmlformats.org/officeDocument/2006/relationships/hyperlink" Target="https://mulka2.com/lapcenter/lapcombat2/runner.jsp?event=4676&amp;file=1&amp;runner=16" TargetMode="External"/><Relationship Id="rId25" Type="http://schemas.openxmlformats.org/officeDocument/2006/relationships/hyperlink" Target="https://mulka2.com/lapcenter/lapcombat2/runner.jsp?event=4676&amp;file=1&amp;runner=24" TargetMode="External"/><Relationship Id="rId33" Type="http://schemas.openxmlformats.org/officeDocument/2006/relationships/hyperlink" Target="https://mulka2.com/lapcenter/lapcombat2/runner.jsp?event=4676&amp;file=1&amp;runner=32" TargetMode="External"/><Relationship Id="rId38" Type="http://schemas.openxmlformats.org/officeDocument/2006/relationships/hyperlink" Target="https://mulka2.com/lapcenter/lapcombat2/runner.jsp?event=4676&amp;file=1&amp;runner=37" TargetMode="External"/><Relationship Id="rId46" Type="http://schemas.openxmlformats.org/officeDocument/2006/relationships/hyperlink" Target="https://mulka2.com/lapcenter/lapcombat2/runner.jsp?event=4676&amp;file=1&amp;runner=45" TargetMode="External"/><Relationship Id="rId2" Type="http://schemas.openxmlformats.org/officeDocument/2006/relationships/hyperlink" Target="https://mulka2.com/lapcenter/lapcombat2/runner.jsp?event=4676&amp;file=1&amp;runner=1" TargetMode="External"/><Relationship Id="rId16" Type="http://schemas.openxmlformats.org/officeDocument/2006/relationships/hyperlink" Target="https://mulka2.com/lapcenter/lapcombat2/runner.jsp?event=4676&amp;file=1&amp;runner=15" TargetMode="External"/><Relationship Id="rId20" Type="http://schemas.openxmlformats.org/officeDocument/2006/relationships/hyperlink" Target="https://mulka2.com/lapcenter/lapcombat2/runner.jsp?event=4676&amp;file=1&amp;runner=19" TargetMode="External"/><Relationship Id="rId29" Type="http://schemas.openxmlformats.org/officeDocument/2006/relationships/hyperlink" Target="https://mulka2.com/lapcenter/lapcombat2/runner.jsp?event=4676&amp;file=1&amp;runner=28" TargetMode="External"/><Relationship Id="rId41" Type="http://schemas.openxmlformats.org/officeDocument/2006/relationships/hyperlink" Target="https://mulka2.com/lapcenter/lapcombat2/runner.jsp?event=4676&amp;file=1&amp;runner=40" TargetMode="External"/><Relationship Id="rId54" Type="http://schemas.openxmlformats.org/officeDocument/2006/relationships/hyperlink" Target="https://mulka2.com/lapcenter/lapcombat2/runner.jsp?event=4676&amp;file=1&amp;runner=56" TargetMode="External"/><Relationship Id="rId1" Type="http://schemas.openxmlformats.org/officeDocument/2006/relationships/hyperlink" Target="https://mulka2.com/lapcenter/lapcombat2/runner.jsp?event=4676&amp;file=1&amp;runner=0" TargetMode="External"/><Relationship Id="rId6" Type="http://schemas.openxmlformats.org/officeDocument/2006/relationships/hyperlink" Target="https://mulka2.com/lapcenter/lapcombat2/runner.jsp?event=4676&amp;file=1&amp;runner=5" TargetMode="External"/><Relationship Id="rId11" Type="http://schemas.openxmlformats.org/officeDocument/2006/relationships/hyperlink" Target="https://mulka2.com/lapcenter/lapcombat2/runner.jsp?event=4676&amp;file=1&amp;runner=10" TargetMode="External"/><Relationship Id="rId24" Type="http://schemas.openxmlformats.org/officeDocument/2006/relationships/hyperlink" Target="https://mulka2.com/lapcenter/lapcombat2/runner.jsp?event=4676&amp;file=1&amp;runner=23" TargetMode="External"/><Relationship Id="rId32" Type="http://schemas.openxmlformats.org/officeDocument/2006/relationships/hyperlink" Target="https://mulka2.com/lapcenter/lapcombat2/runner.jsp?event=4676&amp;file=1&amp;runner=31" TargetMode="External"/><Relationship Id="rId37" Type="http://schemas.openxmlformats.org/officeDocument/2006/relationships/hyperlink" Target="https://mulka2.com/lapcenter/lapcombat2/runner.jsp?event=4676&amp;file=1&amp;runner=36" TargetMode="External"/><Relationship Id="rId40" Type="http://schemas.openxmlformats.org/officeDocument/2006/relationships/hyperlink" Target="https://mulka2.com/lapcenter/lapcombat2/runner.jsp?event=4676&amp;file=1&amp;runner=39" TargetMode="External"/><Relationship Id="rId45" Type="http://schemas.openxmlformats.org/officeDocument/2006/relationships/hyperlink" Target="https://mulka2.com/lapcenter/lapcombat2/runner.jsp?event=4676&amp;file=1&amp;runner=44" TargetMode="External"/><Relationship Id="rId53" Type="http://schemas.openxmlformats.org/officeDocument/2006/relationships/hyperlink" Target="https://mulka2.com/lapcenter/lapcombat2/runner.jsp?event=4676&amp;file=1&amp;runner=53" TargetMode="External"/><Relationship Id="rId5" Type="http://schemas.openxmlformats.org/officeDocument/2006/relationships/hyperlink" Target="https://mulka2.com/lapcenter/lapcombat2/runner.jsp?event=4676&amp;file=1&amp;runner=4" TargetMode="External"/><Relationship Id="rId15" Type="http://schemas.openxmlformats.org/officeDocument/2006/relationships/hyperlink" Target="https://mulka2.com/lapcenter/lapcombat2/runner.jsp?event=4676&amp;file=1&amp;runner=14" TargetMode="External"/><Relationship Id="rId23" Type="http://schemas.openxmlformats.org/officeDocument/2006/relationships/hyperlink" Target="https://mulka2.com/lapcenter/lapcombat2/runner.jsp?event=4676&amp;file=1&amp;runner=22" TargetMode="External"/><Relationship Id="rId28" Type="http://schemas.openxmlformats.org/officeDocument/2006/relationships/hyperlink" Target="https://mulka2.com/lapcenter/lapcombat2/runner.jsp?event=4676&amp;file=1&amp;runner=27" TargetMode="External"/><Relationship Id="rId36" Type="http://schemas.openxmlformats.org/officeDocument/2006/relationships/hyperlink" Target="https://mulka2.com/lapcenter/lapcombat2/runner.jsp?event=4676&amp;file=1&amp;runner=35" TargetMode="External"/><Relationship Id="rId49" Type="http://schemas.openxmlformats.org/officeDocument/2006/relationships/hyperlink" Target="https://mulka2.com/lapcenter/lapcombat2/runner.jsp?event=4676&amp;file=1&amp;runner=48" TargetMode="External"/><Relationship Id="rId57" Type="http://schemas.openxmlformats.org/officeDocument/2006/relationships/hyperlink" Target="https://mulka2.com/lapcenter/lapcombat2/runner.jsp?event=4676&amp;file=1&amp;runner=52" TargetMode="External"/><Relationship Id="rId10" Type="http://schemas.openxmlformats.org/officeDocument/2006/relationships/hyperlink" Target="https://mulka2.com/lapcenter/lapcombat2/runner.jsp?event=4676&amp;file=1&amp;runner=9" TargetMode="External"/><Relationship Id="rId19" Type="http://schemas.openxmlformats.org/officeDocument/2006/relationships/hyperlink" Target="https://mulka2.com/lapcenter/lapcombat2/runner.jsp?event=4676&amp;file=1&amp;runner=18" TargetMode="External"/><Relationship Id="rId31" Type="http://schemas.openxmlformats.org/officeDocument/2006/relationships/hyperlink" Target="https://mulka2.com/lapcenter/lapcombat2/runner.jsp?event=4676&amp;file=1&amp;runner=30" TargetMode="External"/><Relationship Id="rId44" Type="http://schemas.openxmlformats.org/officeDocument/2006/relationships/hyperlink" Target="https://mulka2.com/lapcenter/lapcombat2/runner.jsp?event=4676&amp;file=1&amp;runner=43" TargetMode="External"/><Relationship Id="rId52" Type="http://schemas.openxmlformats.org/officeDocument/2006/relationships/hyperlink" Target="https://mulka2.com/lapcenter/lapcombat2/runner.jsp?event=4676&amp;file=1&amp;runner=51" TargetMode="External"/><Relationship Id="rId4" Type="http://schemas.openxmlformats.org/officeDocument/2006/relationships/hyperlink" Target="https://mulka2.com/lapcenter/lapcombat2/runner.jsp?event=4676&amp;file=1&amp;runner=3" TargetMode="External"/><Relationship Id="rId9" Type="http://schemas.openxmlformats.org/officeDocument/2006/relationships/hyperlink" Target="https://mulka2.com/lapcenter/lapcombat2/runner.jsp?event=4676&amp;file=1&amp;runner=8" TargetMode="External"/><Relationship Id="rId14" Type="http://schemas.openxmlformats.org/officeDocument/2006/relationships/hyperlink" Target="https://mulka2.com/lapcenter/lapcombat2/runner.jsp?event=4676&amp;file=1&amp;runner=13" TargetMode="External"/><Relationship Id="rId22" Type="http://schemas.openxmlformats.org/officeDocument/2006/relationships/hyperlink" Target="https://mulka2.com/lapcenter/lapcombat2/runner.jsp?event=4676&amp;file=1&amp;runner=21" TargetMode="External"/><Relationship Id="rId27" Type="http://schemas.openxmlformats.org/officeDocument/2006/relationships/hyperlink" Target="https://mulka2.com/lapcenter/lapcombat2/runner.jsp?event=4676&amp;file=1&amp;runner=26" TargetMode="External"/><Relationship Id="rId30" Type="http://schemas.openxmlformats.org/officeDocument/2006/relationships/hyperlink" Target="https://mulka2.com/lapcenter/lapcombat2/runner.jsp?event=4676&amp;file=1&amp;runner=29" TargetMode="External"/><Relationship Id="rId35" Type="http://schemas.openxmlformats.org/officeDocument/2006/relationships/hyperlink" Target="https://mulka2.com/lapcenter/lapcombat2/runner.jsp?event=4676&amp;file=1&amp;runner=34" TargetMode="External"/><Relationship Id="rId43" Type="http://schemas.openxmlformats.org/officeDocument/2006/relationships/hyperlink" Target="https://mulka2.com/lapcenter/lapcombat2/runner.jsp?event=4676&amp;file=1&amp;runner=42" TargetMode="External"/><Relationship Id="rId48" Type="http://schemas.openxmlformats.org/officeDocument/2006/relationships/hyperlink" Target="https://mulka2.com/lapcenter/lapcombat2/runner.jsp?event=4676&amp;file=1&amp;runner=47" TargetMode="External"/><Relationship Id="rId56" Type="http://schemas.openxmlformats.org/officeDocument/2006/relationships/hyperlink" Target="https://mulka2.com/lapcenter/lapcombat2/runner.jsp?event=4676&amp;file=1&amp;runner=55" TargetMode="External"/><Relationship Id="rId8" Type="http://schemas.openxmlformats.org/officeDocument/2006/relationships/hyperlink" Target="https://mulka2.com/lapcenter/lapcombat2/runner.jsp?event=4676&amp;file=1&amp;runner=7" TargetMode="External"/><Relationship Id="rId51" Type="http://schemas.openxmlformats.org/officeDocument/2006/relationships/hyperlink" Target="https://mulka2.com/lapcenter/lapcombat2/runner.jsp?event=4676&amp;file=1&amp;runner=50" TargetMode="External"/><Relationship Id="rId3" Type="http://schemas.openxmlformats.org/officeDocument/2006/relationships/hyperlink" Target="https://mulka2.com/lapcenter/lapcombat2/runner.jsp?event=4676&amp;file=1&amp;runner=2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664&amp;file=1&amp;runner=116" TargetMode="External"/><Relationship Id="rId21" Type="http://schemas.openxmlformats.org/officeDocument/2006/relationships/hyperlink" Target="https://mulka2.com/lapcenter/lapcombat2/runner.jsp?event=4664&amp;file=1&amp;runner=20" TargetMode="External"/><Relationship Id="rId42" Type="http://schemas.openxmlformats.org/officeDocument/2006/relationships/hyperlink" Target="https://mulka2.com/lapcenter/lapcombat2/runner.jsp?event=4664&amp;file=1&amp;runner=41" TargetMode="External"/><Relationship Id="rId63" Type="http://schemas.openxmlformats.org/officeDocument/2006/relationships/hyperlink" Target="https://mulka2.com/lapcenter/lapcombat2/runner.jsp?event=4664&amp;file=1&amp;runner=62" TargetMode="External"/><Relationship Id="rId84" Type="http://schemas.openxmlformats.org/officeDocument/2006/relationships/hyperlink" Target="https://mulka2.com/lapcenter/lapcombat2/runner.jsp?event=4664&amp;file=1&amp;runner=83" TargetMode="External"/><Relationship Id="rId138" Type="http://schemas.openxmlformats.org/officeDocument/2006/relationships/hyperlink" Target="https://mulka2.com/lapcenter/lapcombat2/runner.jsp?event=4664&amp;file=1&amp;runner=137" TargetMode="External"/><Relationship Id="rId159" Type="http://schemas.openxmlformats.org/officeDocument/2006/relationships/hyperlink" Target="https://mulka2.com/lapcenter/lapcombat2/runner.jsp?event=4664&amp;file=1&amp;runner=158" TargetMode="External"/><Relationship Id="rId170" Type="http://schemas.openxmlformats.org/officeDocument/2006/relationships/hyperlink" Target="https://mulka2.com/lapcenter/lapcombat2/runner.jsp?event=4664&amp;file=1&amp;runner=169" TargetMode="External"/><Relationship Id="rId191" Type="http://schemas.openxmlformats.org/officeDocument/2006/relationships/hyperlink" Target="https://mulka2.com/lapcenter/lapcombat2/runner.jsp?event=4664&amp;file=1&amp;runner=185" TargetMode="External"/><Relationship Id="rId205" Type="http://schemas.openxmlformats.org/officeDocument/2006/relationships/hyperlink" Target="https://mulka2.com/lapcenter/lapcombat2/runner.jsp?event=4664&amp;file=1&amp;runner=299" TargetMode="External"/><Relationship Id="rId107" Type="http://schemas.openxmlformats.org/officeDocument/2006/relationships/hyperlink" Target="https://mulka2.com/lapcenter/lapcombat2/runner.jsp?event=4664&amp;file=1&amp;runner=106" TargetMode="External"/><Relationship Id="rId11" Type="http://schemas.openxmlformats.org/officeDocument/2006/relationships/hyperlink" Target="https://mulka2.com/lapcenter/lapcombat2/runner.jsp?event=4664&amp;file=1&amp;runner=10" TargetMode="External"/><Relationship Id="rId32" Type="http://schemas.openxmlformats.org/officeDocument/2006/relationships/hyperlink" Target="https://mulka2.com/lapcenter/lapcombat2/runner.jsp?event=4664&amp;file=1&amp;runner=31" TargetMode="External"/><Relationship Id="rId53" Type="http://schemas.openxmlformats.org/officeDocument/2006/relationships/hyperlink" Target="https://mulka2.com/lapcenter/lapcombat2/runner.jsp?event=4664&amp;file=1&amp;runner=52" TargetMode="External"/><Relationship Id="rId74" Type="http://schemas.openxmlformats.org/officeDocument/2006/relationships/hyperlink" Target="https://mulka2.com/lapcenter/lapcombat2/runner.jsp?event=4664&amp;file=1&amp;runner=73" TargetMode="External"/><Relationship Id="rId128" Type="http://schemas.openxmlformats.org/officeDocument/2006/relationships/hyperlink" Target="https://mulka2.com/lapcenter/lapcombat2/runner.jsp?event=4664&amp;file=1&amp;runner=127" TargetMode="External"/><Relationship Id="rId149" Type="http://schemas.openxmlformats.org/officeDocument/2006/relationships/hyperlink" Target="https://mulka2.com/lapcenter/lapcombat2/runner.jsp?event=4664&amp;file=1&amp;runner=148" TargetMode="External"/><Relationship Id="rId5" Type="http://schemas.openxmlformats.org/officeDocument/2006/relationships/hyperlink" Target="https://mulka2.com/lapcenter/lapcombat2/runner.jsp?event=4664&amp;file=1&amp;runner=4" TargetMode="External"/><Relationship Id="rId90" Type="http://schemas.openxmlformats.org/officeDocument/2006/relationships/hyperlink" Target="https://mulka2.com/lapcenter/lapcombat2/runner.jsp?event=4664&amp;file=1&amp;runner=89" TargetMode="External"/><Relationship Id="rId95" Type="http://schemas.openxmlformats.org/officeDocument/2006/relationships/hyperlink" Target="https://mulka2.com/lapcenter/lapcombat2/runner.jsp?event=4664&amp;file=1&amp;runner=94" TargetMode="External"/><Relationship Id="rId160" Type="http://schemas.openxmlformats.org/officeDocument/2006/relationships/hyperlink" Target="https://mulka2.com/lapcenter/lapcombat2/runner.jsp?event=4664&amp;file=1&amp;runner=159" TargetMode="External"/><Relationship Id="rId165" Type="http://schemas.openxmlformats.org/officeDocument/2006/relationships/hyperlink" Target="https://mulka2.com/lapcenter/lapcombat2/runner.jsp?event=4664&amp;file=1&amp;runner=164" TargetMode="External"/><Relationship Id="rId181" Type="http://schemas.openxmlformats.org/officeDocument/2006/relationships/hyperlink" Target="https://mulka2.com/lapcenter/lapcombat2/runner.jsp?event=4664&amp;file=1&amp;runner=180" TargetMode="External"/><Relationship Id="rId186" Type="http://schemas.openxmlformats.org/officeDocument/2006/relationships/hyperlink" Target="https://mulka2.com/lapcenter/lapcombat2/runner.jsp?event=4664&amp;file=1&amp;runner=196" TargetMode="External"/><Relationship Id="rId216" Type="http://schemas.openxmlformats.org/officeDocument/2006/relationships/hyperlink" Target="https://mulka2.com/lapcenter/lapcombat2/runner.jsp?event=4664&amp;file=1&amp;runner=311" TargetMode="External"/><Relationship Id="rId211" Type="http://schemas.openxmlformats.org/officeDocument/2006/relationships/hyperlink" Target="https://mulka2.com/lapcenter/lapcombat2/runner.jsp?event=4664&amp;file=1&amp;runner=305" TargetMode="External"/><Relationship Id="rId22" Type="http://schemas.openxmlformats.org/officeDocument/2006/relationships/hyperlink" Target="https://mulka2.com/lapcenter/lapcombat2/runner.jsp?event=4664&amp;file=1&amp;runner=21" TargetMode="External"/><Relationship Id="rId27" Type="http://schemas.openxmlformats.org/officeDocument/2006/relationships/hyperlink" Target="https://mulka2.com/lapcenter/lapcombat2/runner.jsp?event=4664&amp;file=1&amp;runner=26" TargetMode="External"/><Relationship Id="rId43" Type="http://schemas.openxmlformats.org/officeDocument/2006/relationships/hyperlink" Target="https://mulka2.com/lapcenter/lapcombat2/runner.jsp?event=4664&amp;file=1&amp;runner=42" TargetMode="External"/><Relationship Id="rId48" Type="http://schemas.openxmlformats.org/officeDocument/2006/relationships/hyperlink" Target="https://mulka2.com/lapcenter/lapcombat2/runner.jsp?event=4664&amp;file=1&amp;runner=47" TargetMode="External"/><Relationship Id="rId64" Type="http://schemas.openxmlformats.org/officeDocument/2006/relationships/hyperlink" Target="https://mulka2.com/lapcenter/lapcombat2/runner.jsp?event=4664&amp;file=1&amp;runner=63" TargetMode="External"/><Relationship Id="rId69" Type="http://schemas.openxmlformats.org/officeDocument/2006/relationships/hyperlink" Target="https://mulka2.com/lapcenter/lapcombat2/runner.jsp?event=4664&amp;file=1&amp;runner=68" TargetMode="External"/><Relationship Id="rId113" Type="http://schemas.openxmlformats.org/officeDocument/2006/relationships/hyperlink" Target="https://mulka2.com/lapcenter/lapcombat2/runner.jsp?event=4664&amp;file=1&amp;runner=112" TargetMode="External"/><Relationship Id="rId118" Type="http://schemas.openxmlformats.org/officeDocument/2006/relationships/hyperlink" Target="https://mulka2.com/lapcenter/lapcombat2/runner.jsp?event=4664&amp;file=1&amp;runner=117" TargetMode="External"/><Relationship Id="rId134" Type="http://schemas.openxmlformats.org/officeDocument/2006/relationships/hyperlink" Target="https://mulka2.com/lapcenter/lapcombat2/runner.jsp?event=4664&amp;file=1&amp;runner=133" TargetMode="External"/><Relationship Id="rId139" Type="http://schemas.openxmlformats.org/officeDocument/2006/relationships/hyperlink" Target="https://mulka2.com/lapcenter/lapcombat2/runner.jsp?event=4664&amp;file=1&amp;runner=138" TargetMode="External"/><Relationship Id="rId80" Type="http://schemas.openxmlformats.org/officeDocument/2006/relationships/hyperlink" Target="https://mulka2.com/lapcenter/lapcombat2/runner.jsp?event=4664&amp;file=1&amp;runner=79" TargetMode="External"/><Relationship Id="rId85" Type="http://schemas.openxmlformats.org/officeDocument/2006/relationships/hyperlink" Target="https://mulka2.com/lapcenter/lapcombat2/runner.jsp?event=4664&amp;file=1&amp;runner=84" TargetMode="External"/><Relationship Id="rId150" Type="http://schemas.openxmlformats.org/officeDocument/2006/relationships/hyperlink" Target="https://mulka2.com/lapcenter/lapcombat2/runner.jsp?event=4664&amp;file=1&amp;runner=149" TargetMode="External"/><Relationship Id="rId155" Type="http://schemas.openxmlformats.org/officeDocument/2006/relationships/hyperlink" Target="https://mulka2.com/lapcenter/lapcombat2/runner.jsp?event=4664&amp;file=1&amp;runner=154" TargetMode="External"/><Relationship Id="rId171" Type="http://schemas.openxmlformats.org/officeDocument/2006/relationships/hyperlink" Target="https://mulka2.com/lapcenter/lapcombat2/runner.jsp?event=4664&amp;file=1&amp;runner=170" TargetMode="External"/><Relationship Id="rId176" Type="http://schemas.openxmlformats.org/officeDocument/2006/relationships/hyperlink" Target="https://mulka2.com/lapcenter/lapcombat2/runner.jsp?event=4664&amp;file=1&amp;runner=175" TargetMode="External"/><Relationship Id="rId192" Type="http://schemas.openxmlformats.org/officeDocument/2006/relationships/hyperlink" Target="https://mulka2.com/lapcenter/lapcombat2/runner.jsp?event=4664&amp;file=1&amp;runner=197" TargetMode="External"/><Relationship Id="rId197" Type="http://schemas.openxmlformats.org/officeDocument/2006/relationships/hyperlink" Target="https://mulka2.com/lapcenter/lapcombat2/runner.jsp?event=4664&amp;file=1&amp;runner=188" TargetMode="External"/><Relationship Id="rId206" Type="http://schemas.openxmlformats.org/officeDocument/2006/relationships/hyperlink" Target="https://mulka2.com/lapcenter/lapcombat2/runner.jsp?event=4664&amp;file=1&amp;runner=300" TargetMode="External"/><Relationship Id="rId201" Type="http://schemas.openxmlformats.org/officeDocument/2006/relationships/hyperlink" Target="https://mulka2.com/lapcenter/lapcombat2/runner.jsp?event=4664&amp;file=1&amp;runner=295" TargetMode="External"/><Relationship Id="rId12" Type="http://schemas.openxmlformats.org/officeDocument/2006/relationships/hyperlink" Target="https://mulka2.com/lapcenter/lapcombat2/runner.jsp?event=4664&amp;file=1&amp;runner=11" TargetMode="External"/><Relationship Id="rId17" Type="http://schemas.openxmlformats.org/officeDocument/2006/relationships/hyperlink" Target="https://mulka2.com/lapcenter/lapcombat2/runner.jsp?event=4664&amp;file=1&amp;runner=16" TargetMode="External"/><Relationship Id="rId33" Type="http://schemas.openxmlformats.org/officeDocument/2006/relationships/hyperlink" Target="https://mulka2.com/lapcenter/lapcombat2/runner.jsp?event=4664&amp;file=1&amp;runner=32" TargetMode="External"/><Relationship Id="rId38" Type="http://schemas.openxmlformats.org/officeDocument/2006/relationships/hyperlink" Target="https://mulka2.com/lapcenter/lapcombat2/runner.jsp?event=4664&amp;file=1&amp;runner=37" TargetMode="External"/><Relationship Id="rId59" Type="http://schemas.openxmlformats.org/officeDocument/2006/relationships/hyperlink" Target="https://mulka2.com/lapcenter/lapcombat2/runner.jsp?event=4664&amp;file=1&amp;runner=58" TargetMode="External"/><Relationship Id="rId103" Type="http://schemas.openxmlformats.org/officeDocument/2006/relationships/hyperlink" Target="https://mulka2.com/lapcenter/lapcombat2/runner.jsp?event=4664&amp;file=1&amp;runner=102" TargetMode="External"/><Relationship Id="rId108" Type="http://schemas.openxmlformats.org/officeDocument/2006/relationships/hyperlink" Target="https://mulka2.com/lapcenter/lapcombat2/runner.jsp?event=4664&amp;file=1&amp;runner=107" TargetMode="External"/><Relationship Id="rId124" Type="http://schemas.openxmlformats.org/officeDocument/2006/relationships/hyperlink" Target="https://mulka2.com/lapcenter/lapcombat2/runner.jsp?event=4664&amp;file=1&amp;runner=123" TargetMode="External"/><Relationship Id="rId129" Type="http://schemas.openxmlformats.org/officeDocument/2006/relationships/hyperlink" Target="https://mulka2.com/lapcenter/lapcombat2/runner.jsp?event=4664&amp;file=1&amp;runner=128" TargetMode="External"/><Relationship Id="rId54" Type="http://schemas.openxmlformats.org/officeDocument/2006/relationships/hyperlink" Target="https://mulka2.com/lapcenter/lapcombat2/runner.jsp?event=4664&amp;file=1&amp;runner=53" TargetMode="External"/><Relationship Id="rId70" Type="http://schemas.openxmlformats.org/officeDocument/2006/relationships/hyperlink" Target="https://mulka2.com/lapcenter/lapcombat2/runner.jsp?event=4664&amp;file=1&amp;runner=69" TargetMode="External"/><Relationship Id="rId75" Type="http://schemas.openxmlformats.org/officeDocument/2006/relationships/hyperlink" Target="https://mulka2.com/lapcenter/lapcombat2/runner.jsp?event=4664&amp;file=1&amp;runner=74" TargetMode="External"/><Relationship Id="rId91" Type="http://schemas.openxmlformats.org/officeDocument/2006/relationships/hyperlink" Target="https://mulka2.com/lapcenter/lapcombat2/runner.jsp?event=4664&amp;file=1&amp;runner=90" TargetMode="External"/><Relationship Id="rId96" Type="http://schemas.openxmlformats.org/officeDocument/2006/relationships/hyperlink" Target="https://mulka2.com/lapcenter/lapcombat2/runner.jsp?event=4664&amp;file=1&amp;runner=98" TargetMode="External"/><Relationship Id="rId140" Type="http://schemas.openxmlformats.org/officeDocument/2006/relationships/hyperlink" Target="https://mulka2.com/lapcenter/lapcombat2/runner.jsp?event=4664&amp;file=1&amp;runner=139" TargetMode="External"/><Relationship Id="rId145" Type="http://schemas.openxmlformats.org/officeDocument/2006/relationships/hyperlink" Target="https://mulka2.com/lapcenter/lapcombat2/runner.jsp?event=4664&amp;file=1&amp;runner=144" TargetMode="External"/><Relationship Id="rId161" Type="http://schemas.openxmlformats.org/officeDocument/2006/relationships/hyperlink" Target="https://mulka2.com/lapcenter/lapcombat2/runner.jsp?event=4664&amp;file=1&amp;runner=160" TargetMode="External"/><Relationship Id="rId166" Type="http://schemas.openxmlformats.org/officeDocument/2006/relationships/hyperlink" Target="https://mulka2.com/lapcenter/lapcombat2/runner.jsp?event=4664&amp;file=1&amp;runner=165" TargetMode="External"/><Relationship Id="rId182" Type="http://schemas.openxmlformats.org/officeDocument/2006/relationships/hyperlink" Target="https://mulka2.com/lapcenter/lapcombat2/runner.jsp?event=4664&amp;file=1&amp;runner=191" TargetMode="External"/><Relationship Id="rId187" Type="http://schemas.openxmlformats.org/officeDocument/2006/relationships/hyperlink" Target="https://mulka2.com/lapcenter/lapcombat2/runner.jsp?event=4664&amp;file=1&amp;runner=182" TargetMode="External"/><Relationship Id="rId217" Type="http://schemas.openxmlformats.org/officeDocument/2006/relationships/hyperlink" Target="https://mulka2.com/lapcenter/lapcombat2/runner.jsp?event=4664&amp;file=1&amp;runner=310" TargetMode="External"/><Relationship Id="rId1" Type="http://schemas.openxmlformats.org/officeDocument/2006/relationships/hyperlink" Target="https://mulka2.com/lapcenter/lapcombat2/runner.jsp?event=4664&amp;file=1&amp;runner=0" TargetMode="External"/><Relationship Id="rId6" Type="http://schemas.openxmlformats.org/officeDocument/2006/relationships/hyperlink" Target="https://mulka2.com/lapcenter/lapcombat2/runner.jsp?event=4664&amp;file=1&amp;runner=5" TargetMode="External"/><Relationship Id="rId212" Type="http://schemas.openxmlformats.org/officeDocument/2006/relationships/hyperlink" Target="https://mulka2.com/lapcenter/lapcombat2/runner.jsp?event=4664&amp;file=1&amp;runner=306" TargetMode="External"/><Relationship Id="rId23" Type="http://schemas.openxmlformats.org/officeDocument/2006/relationships/hyperlink" Target="https://mulka2.com/lapcenter/lapcombat2/runner.jsp?event=4664&amp;file=1&amp;runner=22" TargetMode="External"/><Relationship Id="rId28" Type="http://schemas.openxmlformats.org/officeDocument/2006/relationships/hyperlink" Target="https://mulka2.com/lapcenter/lapcombat2/runner.jsp?event=4664&amp;file=1&amp;runner=27" TargetMode="External"/><Relationship Id="rId49" Type="http://schemas.openxmlformats.org/officeDocument/2006/relationships/hyperlink" Target="https://mulka2.com/lapcenter/lapcombat2/runner.jsp?event=4664&amp;file=1&amp;runner=48" TargetMode="External"/><Relationship Id="rId114" Type="http://schemas.openxmlformats.org/officeDocument/2006/relationships/hyperlink" Target="https://mulka2.com/lapcenter/lapcombat2/runner.jsp?event=4664&amp;file=1&amp;runner=113" TargetMode="External"/><Relationship Id="rId119" Type="http://schemas.openxmlformats.org/officeDocument/2006/relationships/hyperlink" Target="https://mulka2.com/lapcenter/lapcombat2/runner.jsp?event=4664&amp;file=1&amp;runner=118" TargetMode="External"/><Relationship Id="rId44" Type="http://schemas.openxmlformats.org/officeDocument/2006/relationships/hyperlink" Target="https://mulka2.com/lapcenter/lapcombat2/runner.jsp?event=4664&amp;file=1&amp;runner=43" TargetMode="External"/><Relationship Id="rId60" Type="http://schemas.openxmlformats.org/officeDocument/2006/relationships/hyperlink" Target="https://mulka2.com/lapcenter/lapcombat2/runner.jsp?event=4664&amp;file=1&amp;runner=59" TargetMode="External"/><Relationship Id="rId65" Type="http://schemas.openxmlformats.org/officeDocument/2006/relationships/hyperlink" Target="https://mulka2.com/lapcenter/lapcombat2/runner.jsp?event=4664&amp;file=1&amp;runner=64" TargetMode="External"/><Relationship Id="rId81" Type="http://schemas.openxmlformats.org/officeDocument/2006/relationships/hyperlink" Target="https://mulka2.com/lapcenter/lapcombat2/runner.jsp?event=4664&amp;file=1&amp;runner=80" TargetMode="External"/><Relationship Id="rId86" Type="http://schemas.openxmlformats.org/officeDocument/2006/relationships/hyperlink" Target="https://mulka2.com/lapcenter/lapcombat2/runner.jsp?event=4664&amp;file=1&amp;runner=85" TargetMode="External"/><Relationship Id="rId130" Type="http://schemas.openxmlformats.org/officeDocument/2006/relationships/hyperlink" Target="https://mulka2.com/lapcenter/lapcombat2/runner.jsp?event=4664&amp;file=1&amp;runner=129" TargetMode="External"/><Relationship Id="rId135" Type="http://schemas.openxmlformats.org/officeDocument/2006/relationships/hyperlink" Target="https://mulka2.com/lapcenter/lapcombat2/runner.jsp?event=4664&amp;file=1&amp;runner=134" TargetMode="External"/><Relationship Id="rId151" Type="http://schemas.openxmlformats.org/officeDocument/2006/relationships/hyperlink" Target="https://mulka2.com/lapcenter/lapcombat2/runner.jsp?event=4664&amp;file=1&amp;runner=150" TargetMode="External"/><Relationship Id="rId156" Type="http://schemas.openxmlformats.org/officeDocument/2006/relationships/hyperlink" Target="https://mulka2.com/lapcenter/lapcombat2/runner.jsp?event=4664&amp;file=1&amp;runner=155" TargetMode="External"/><Relationship Id="rId177" Type="http://schemas.openxmlformats.org/officeDocument/2006/relationships/hyperlink" Target="https://mulka2.com/lapcenter/lapcombat2/runner.jsp?event=4664&amp;file=1&amp;runner=176" TargetMode="External"/><Relationship Id="rId198" Type="http://schemas.openxmlformats.org/officeDocument/2006/relationships/hyperlink" Target="https://mulka2.com/lapcenter/lapcombat2/runner.jsp?event=4664&amp;file=1&amp;runner=189" TargetMode="External"/><Relationship Id="rId172" Type="http://schemas.openxmlformats.org/officeDocument/2006/relationships/hyperlink" Target="https://mulka2.com/lapcenter/lapcombat2/runner.jsp?event=4664&amp;file=1&amp;runner=171" TargetMode="External"/><Relationship Id="rId193" Type="http://schemas.openxmlformats.org/officeDocument/2006/relationships/hyperlink" Target="https://mulka2.com/lapcenter/lapcombat2/runner.jsp?event=4664&amp;file=1&amp;runner=198" TargetMode="External"/><Relationship Id="rId202" Type="http://schemas.openxmlformats.org/officeDocument/2006/relationships/hyperlink" Target="https://mulka2.com/lapcenter/lapcombat2/runner.jsp?event=4664&amp;file=1&amp;runner=296" TargetMode="External"/><Relationship Id="rId207" Type="http://schemas.openxmlformats.org/officeDocument/2006/relationships/hyperlink" Target="https://mulka2.com/lapcenter/lapcombat2/runner.jsp?event=4664&amp;file=1&amp;runner=301" TargetMode="External"/><Relationship Id="rId13" Type="http://schemas.openxmlformats.org/officeDocument/2006/relationships/hyperlink" Target="https://mulka2.com/lapcenter/lapcombat2/runner.jsp?event=4664&amp;file=1&amp;runner=12" TargetMode="External"/><Relationship Id="rId18" Type="http://schemas.openxmlformats.org/officeDocument/2006/relationships/hyperlink" Target="https://mulka2.com/lapcenter/lapcombat2/runner.jsp?event=4664&amp;file=1&amp;runner=17" TargetMode="External"/><Relationship Id="rId39" Type="http://schemas.openxmlformats.org/officeDocument/2006/relationships/hyperlink" Target="https://mulka2.com/lapcenter/lapcombat2/runner.jsp?event=4664&amp;file=1&amp;runner=38" TargetMode="External"/><Relationship Id="rId109" Type="http://schemas.openxmlformats.org/officeDocument/2006/relationships/hyperlink" Target="https://mulka2.com/lapcenter/lapcombat2/runner.jsp?event=4664&amp;file=1&amp;runner=108" TargetMode="External"/><Relationship Id="rId34" Type="http://schemas.openxmlformats.org/officeDocument/2006/relationships/hyperlink" Target="https://mulka2.com/lapcenter/lapcombat2/runner.jsp?event=4664&amp;file=1&amp;runner=33" TargetMode="External"/><Relationship Id="rId50" Type="http://schemas.openxmlformats.org/officeDocument/2006/relationships/hyperlink" Target="https://mulka2.com/lapcenter/lapcombat2/runner.jsp?event=4664&amp;file=1&amp;runner=49" TargetMode="External"/><Relationship Id="rId55" Type="http://schemas.openxmlformats.org/officeDocument/2006/relationships/hyperlink" Target="https://mulka2.com/lapcenter/lapcombat2/runner.jsp?event=4664&amp;file=1&amp;runner=54" TargetMode="External"/><Relationship Id="rId76" Type="http://schemas.openxmlformats.org/officeDocument/2006/relationships/hyperlink" Target="https://mulka2.com/lapcenter/lapcombat2/runner.jsp?event=4664&amp;file=1&amp;runner=75" TargetMode="External"/><Relationship Id="rId97" Type="http://schemas.openxmlformats.org/officeDocument/2006/relationships/hyperlink" Target="https://mulka2.com/lapcenter/lapcombat2/runner.jsp?event=4664&amp;file=1&amp;runner=95" TargetMode="External"/><Relationship Id="rId104" Type="http://schemas.openxmlformats.org/officeDocument/2006/relationships/hyperlink" Target="https://mulka2.com/lapcenter/lapcombat2/runner.jsp?event=4664&amp;file=1&amp;runner=103" TargetMode="External"/><Relationship Id="rId120" Type="http://schemas.openxmlformats.org/officeDocument/2006/relationships/hyperlink" Target="https://mulka2.com/lapcenter/lapcombat2/runner.jsp?event=4664&amp;file=1&amp;runner=119" TargetMode="External"/><Relationship Id="rId125" Type="http://schemas.openxmlformats.org/officeDocument/2006/relationships/hyperlink" Target="https://mulka2.com/lapcenter/lapcombat2/runner.jsp?event=4664&amp;file=1&amp;runner=124" TargetMode="External"/><Relationship Id="rId141" Type="http://schemas.openxmlformats.org/officeDocument/2006/relationships/hyperlink" Target="https://mulka2.com/lapcenter/lapcombat2/runner.jsp?event=4664&amp;file=1&amp;runner=140" TargetMode="External"/><Relationship Id="rId146" Type="http://schemas.openxmlformats.org/officeDocument/2006/relationships/hyperlink" Target="https://mulka2.com/lapcenter/lapcombat2/runner.jsp?event=4664&amp;file=1&amp;runner=145" TargetMode="External"/><Relationship Id="rId167" Type="http://schemas.openxmlformats.org/officeDocument/2006/relationships/hyperlink" Target="https://mulka2.com/lapcenter/lapcombat2/runner.jsp?event=4664&amp;file=1&amp;runner=166" TargetMode="External"/><Relationship Id="rId188" Type="http://schemas.openxmlformats.org/officeDocument/2006/relationships/hyperlink" Target="https://mulka2.com/lapcenter/lapcombat2/runner.jsp?event=4664&amp;file=1&amp;runner=184" TargetMode="External"/><Relationship Id="rId7" Type="http://schemas.openxmlformats.org/officeDocument/2006/relationships/hyperlink" Target="https://mulka2.com/lapcenter/lapcombat2/runner.jsp?event=4664&amp;file=1&amp;runner=6" TargetMode="External"/><Relationship Id="rId71" Type="http://schemas.openxmlformats.org/officeDocument/2006/relationships/hyperlink" Target="https://mulka2.com/lapcenter/lapcombat2/runner.jsp?event=4664&amp;file=1&amp;runner=70" TargetMode="External"/><Relationship Id="rId92" Type="http://schemas.openxmlformats.org/officeDocument/2006/relationships/hyperlink" Target="https://mulka2.com/lapcenter/lapcombat2/runner.jsp?event=4664&amp;file=1&amp;runner=91" TargetMode="External"/><Relationship Id="rId162" Type="http://schemas.openxmlformats.org/officeDocument/2006/relationships/hyperlink" Target="https://mulka2.com/lapcenter/lapcombat2/runner.jsp?event=4664&amp;file=1&amp;runner=161" TargetMode="External"/><Relationship Id="rId183" Type="http://schemas.openxmlformats.org/officeDocument/2006/relationships/hyperlink" Target="https://mulka2.com/lapcenter/lapcombat2/runner.jsp?event=4664&amp;file=1&amp;runner=195" TargetMode="External"/><Relationship Id="rId213" Type="http://schemas.openxmlformats.org/officeDocument/2006/relationships/hyperlink" Target="https://mulka2.com/lapcenter/lapcombat2/runner.jsp?event=4664&amp;file=1&amp;runner=307" TargetMode="External"/><Relationship Id="rId218" Type="http://schemas.openxmlformats.org/officeDocument/2006/relationships/hyperlink" Target="https://mulka2.com/lapcenter/lapcombat2/runner.jsp?event=4664&amp;file=1&amp;runner=312" TargetMode="External"/><Relationship Id="rId2" Type="http://schemas.openxmlformats.org/officeDocument/2006/relationships/hyperlink" Target="https://mulka2.com/lapcenter/lapcombat2/runner.jsp?event=4664&amp;file=1&amp;runner=1" TargetMode="External"/><Relationship Id="rId29" Type="http://schemas.openxmlformats.org/officeDocument/2006/relationships/hyperlink" Target="https://mulka2.com/lapcenter/lapcombat2/runner.jsp?event=4664&amp;file=1&amp;runner=28" TargetMode="External"/><Relationship Id="rId24" Type="http://schemas.openxmlformats.org/officeDocument/2006/relationships/hyperlink" Target="https://mulka2.com/lapcenter/lapcombat2/runner.jsp?event=4664&amp;file=1&amp;runner=23" TargetMode="External"/><Relationship Id="rId40" Type="http://schemas.openxmlformats.org/officeDocument/2006/relationships/hyperlink" Target="https://mulka2.com/lapcenter/lapcombat2/runner.jsp?event=4664&amp;file=1&amp;runner=39" TargetMode="External"/><Relationship Id="rId45" Type="http://schemas.openxmlformats.org/officeDocument/2006/relationships/hyperlink" Target="https://mulka2.com/lapcenter/lapcombat2/runner.jsp?event=4664&amp;file=1&amp;runner=44" TargetMode="External"/><Relationship Id="rId66" Type="http://schemas.openxmlformats.org/officeDocument/2006/relationships/hyperlink" Target="https://mulka2.com/lapcenter/lapcombat2/runner.jsp?event=4664&amp;file=1&amp;runner=65" TargetMode="External"/><Relationship Id="rId87" Type="http://schemas.openxmlformats.org/officeDocument/2006/relationships/hyperlink" Target="https://mulka2.com/lapcenter/lapcombat2/runner.jsp?event=4664&amp;file=1&amp;runner=86" TargetMode="External"/><Relationship Id="rId110" Type="http://schemas.openxmlformats.org/officeDocument/2006/relationships/hyperlink" Target="https://mulka2.com/lapcenter/lapcombat2/runner.jsp?event=4664&amp;file=1&amp;runner=109" TargetMode="External"/><Relationship Id="rId115" Type="http://schemas.openxmlformats.org/officeDocument/2006/relationships/hyperlink" Target="https://mulka2.com/lapcenter/lapcombat2/runner.jsp?event=4664&amp;file=1&amp;runner=114" TargetMode="External"/><Relationship Id="rId131" Type="http://schemas.openxmlformats.org/officeDocument/2006/relationships/hyperlink" Target="https://mulka2.com/lapcenter/lapcombat2/runner.jsp?event=4664&amp;file=1&amp;runner=130" TargetMode="External"/><Relationship Id="rId136" Type="http://schemas.openxmlformats.org/officeDocument/2006/relationships/hyperlink" Target="https://mulka2.com/lapcenter/lapcombat2/runner.jsp?event=4664&amp;file=1&amp;runner=135" TargetMode="External"/><Relationship Id="rId157" Type="http://schemas.openxmlformats.org/officeDocument/2006/relationships/hyperlink" Target="https://mulka2.com/lapcenter/lapcombat2/runner.jsp?event=4664&amp;file=1&amp;runner=156" TargetMode="External"/><Relationship Id="rId178" Type="http://schemas.openxmlformats.org/officeDocument/2006/relationships/hyperlink" Target="https://mulka2.com/lapcenter/lapcombat2/runner.jsp?event=4664&amp;file=1&amp;runner=177" TargetMode="External"/><Relationship Id="rId61" Type="http://schemas.openxmlformats.org/officeDocument/2006/relationships/hyperlink" Target="https://mulka2.com/lapcenter/lapcombat2/runner.jsp?event=4664&amp;file=1&amp;runner=60" TargetMode="External"/><Relationship Id="rId82" Type="http://schemas.openxmlformats.org/officeDocument/2006/relationships/hyperlink" Target="https://mulka2.com/lapcenter/lapcombat2/runner.jsp?event=4664&amp;file=1&amp;runner=81" TargetMode="External"/><Relationship Id="rId152" Type="http://schemas.openxmlformats.org/officeDocument/2006/relationships/hyperlink" Target="https://mulka2.com/lapcenter/lapcombat2/runner.jsp?event=4664&amp;file=1&amp;runner=151" TargetMode="External"/><Relationship Id="rId173" Type="http://schemas.openxmlformats.org/officeDocument/2006/relationships/hyperlink" Target="https://mulka2.com/lapcenter/lapcombat2/runner.jsp?event=4664&amp;file=1&amp;runner=172" TargetMode="External"/><Relationship Id="rId194" Type="http://schemas.openxmlformats.org/officeDocument/2006/relationships/hyperlink" Target="https://mulka2.com/lapcenter/lapcombat2/runner.jsp?event=4664&amp;file=1&amp;runner=181" TargetMode="External"/><Relationship Id="rId199" Type="http://schemas.openxmlformats.org/officeDocument/2006/relationships/hyperlink" Target="https://mulka2.com/lapcenter/lapcombat2/runner.jsp?event=4664&amp;file=1&amp;runner=187" TargetMode="External"/><Relationship Id="rId203" Type="http://schemas.openxmlformats.org/officeDocument/2006/relationships/hyperlink" Target="https://mulka2.com/lapcenter/lapcombat2/runner.jsp?event=4664&amp;file=1&amp;runner=297" TargetMode="External"/><Relationship Id="rId208" Type="http://schemas.openxmlformats.org/officeDocument/2006/relationships/hyperlink" Target="https://mulka2.com/lapcenter/lapcombat2/runner.jsp?event=4664&amp;file=1&amp;runner=302" TargetMode="External"/><Relationship Id="rId19" Type="http://schemas.openxmlformats.org/officeDocument/2006/relationships/hyperlink" Target="https://mulka2.com/lapcenter/lapcombat2/runner.jsp?event=4664&amp;file=1&amp;runner=18" TargetMode="External"/><Relationship Id="rId14" Type="http://schemas.openxmlformats.org/officeDocument/2006/relationships/hyperlink" Target="https://mulka2.com/lapcenter/lapcombat2/runner.jsp?event=4664&amp;file=1&amp;runner=13" TargetMode="External"/><Relationship Id="rId30" Type="http://schemas.openxmlformats.org/officeDocument/2006/relationships/hyperlink" Target="https://mulka2.com/lapcenter/lapcombat2/runner.jsp?event=4664&amp;file=1&amp;runner=29" TargetMode="External"/><Relationship Id="rId35" Type="http://schemas.openxmlformats.org/officeDocument/2006/relationships/hyperlink" Target="https://mulka2.com/lapcenter/lapcombat2/runner.jsp?event=4664&amp;file=1&amp;runner=34" TargetMode="External"/><Relationship Id="rId56" Type="http://schemas.openxmlformats.org/officeDocument/2006/relationships/hyperlink" Target="https://mulka2.com/lapcenter/lapcombat2/runner.jsp?event=4664&amp;file=1&amp;runner=55" TargetMode="External"/><Relationship Id="rId77" Type="http://schemas.openxmlformats.org/officeDocument/2006/relationships/hyperlink" Target="https://mulka2.com/lapcenter/lapcombat2/runner.jsp?event=4664&amp;file=1&amp;runner=76" TargetMode="External"/><Relationship Id="rId100" Type="http://schemas.openxmlformats.org/officeDocument/2006/relationships/hyperlink" Target="https://mulka2.com/lapcenter/lapcombat2/runner.jsp?event=4664&amp;file=1&amp;runner=93" TargetMode="External"/><Relationship Id="rId105" Type="http://schemas.openxmlformats.org/officeDocument/2006/relationships/hyperlink" Target="https://mulka2.com/lapcenter/lapcombat2/runner.jsp?event=4664&amp;file=1&amp;runner=104" TargetMode="External"/><Relationship Id="rId126" Type="http://schemas.openxmlformats.org/officeDocument/2006/relationships/hyperlink" Target="https://mulka2.com/lapcenter/lapcombat2/runner.jsp?event=4664&amp;file=1&amp;runner=125" TargetMode="External"/><Relationship Id="rId147" Type="http://schemas.openxmlformats.org/officeDocument/2006/relationships/hyperlink" Target="https://mulka2.com/lapcenter/lapcombat2/runner.jsp?event=4664&amp;file=1&amp;runner=146" TargetMode="External"/><Relationship Id="rId168" Type="http://schemas.openxmlformats.org/officeDocument/2006/relationships/hyperlink" Target="https://mulka2.com/lapcenter/lapcombat2/runner.jsp?event=4664&amp;file=1&amp;runner=167" TargetMode="External"/><Relationship Id="rId8" Type="http://schemas.openxmlformats.org/officeDocument/2006/relationships/hyperlink" Target="https://mulka2.com/lapcenter/lapcombat2/runner.jsp?event=4664&amp;file=1&amp;runner=7" TargetMode="External"/><Relationship Id="rId51" Type="http://schemas.openxmlformats.org/officeDocument/2006/relationships/hyperlink" Target="https://mulka2.com/lapcenter/lapcombat2/runner.jsp?event=4664&amp;file=1&amp;runner=50" TargetMode="External"/><Relationship Id="rId72" Type="http://schemas.openxmlformats.org/officeDocument/2006/relationships/hyperlink" Target="https://mulka2.com/lapcenter/lapcombat2/runner.jsp?event=4664&amp;file=1&amp;runner=71" TargetMode="External"/><Relationship Id="rId93" Type="http://schemas.openxmlformats.org/officeDocument/2006/relationships/hyperlink" Target="https://mulka2.com/lapcenter/lapcombat2/runner.jsp?event=4664&amp;file=1&amp;runner=97" TargetMode="External"/><Relationship Id="rId98" Type="http://schemas.openxmlformats.org/officeDocument/2006/relationships/hyperlink" Target="https://mulka2.com/lapcenter/lapcombat2/runner.jsp?event=4664&amp;file=1&amp;runner=92" TargetMode="External"/><Relationship Id="rId121" Type="http://schemas.openxmlformats.org/officeDocument/2006/relationships/hyperlink" Target="https://mulka2.com/lapcenter/lapcombat2/runner.jsp?event=4664&amp;file=1&amp;runner=120" TargetMode="External"/><Relationship Id="rId142" Type="http://schemas.openxmlformats.org/officeDocument/2006/relationships/hyperlink" Target="https://mulka2.com/lapcenter/lapcombat2/runner.jsp?event=4664&amp;file=1&amp;runner=141" TargetMode="External"/><Relationship Id="rId163" Type="http://schemas.openxmlformats.org/officeDocument/2006/relationships/hyperlink" Target="https://mulka2.com/lapcenter/lapcombat2/runner.jsp?event=4664&amp;file=1&amp;runner=162" TargetMode="External"/><Relationship Id="rId184" Type="http://schemas.openxmlformats.org/officeDocument/2006/relationships/hyperlink" Target="https://mulka2.com/lapcenter/lapcombat2/runner.jsp?event=4664&amp;file=1&amp;runner=194" TargetMode="External"/><Relationship Id="rId189" Type="http://schemas.openxmlformats.org/officeDocument/2006/relationships/hyperlink" Target="https://mulka2.com/lapcenter/lapcombat2/runner.jsp?event=4664&amp;file=1&amp;runner=190" TargetMode="External"/><Relationship Id="rId219" Type="http://schemas.openxmlformats.org/officeDocument/2006/relationships/printerSettings" Target="../printerSettings/printerSettings5.bin"/><Relationship Id="rId3" Type="http://schemas.openxmlformats.org/officeDocument/2006/relationships/hyperlink" Target="https://mulka2.com/lapcenter/lapcombat2/runner.jsp?event=4664&amp;file=1&amp;runner=2" TargetMode="External"/><Relationship Id="rId214" Type="http://schemas.openxmlformats.org/officeDocument/2006/relationships/hyperlink" Target="https://mulka2.com/lapcenter/lapcombat2/runner.jsp?event=4664&amp;file=1&amp;runner=308" TargetMode="External"/><Relationship Id="rId25" Type="http://schemas.openxmlformats.org/officeDocument/2006/relationships/hyperlink" Target="https://mulka2.com/lapcenter/lapcombat2/runner.jsp?event=4664&amp;file=1&amp;runner=24" TargetMode="External"/><Relationship Id="rId46" Type="http://schemas.openxmlformats.org/officeDocument/2006/relationships/hyperlink" Target="https://mulka2.com/lapcenter/lapcombat2/runner.jsp?event=4664&amp;file=1&amp;runner=45" TargetMode="External"/><Relationship Id="rId67" Type="http://schemas.openxmlformats.org/officeDocument/2006/relationships/hyperlink" Target="https://mulka2.com/lapcenter/lapcombat2/runner.jsp?event=4664&amp;file=1&amp;runner=66" TargetMode="External"/><Relationship Id="rId116" Type="http://schemas.openxmlformats.org/officeDocument/2006/relationships/hyperlink" Target="https://mulka2.com/lapcenter/lapcombat2/runner.jsp?event=4664&amp;file=1&amp;runner=115" TargetMode="External"/><Relationship Id="rId137" Type="http://schemas.openxmlformats.org/officeDocument/2006/relationships/hyperlink" Target="https://mulka2.com/lapcenter/lapcombat2/runner.jsp?event=4664&amp;file=1&amp;runner=136" TargetMode="External"/><Relationship Id="rId158" Type="http://schemas.openxmlformats.org/officeDocument/2006/relationships/hyperlink" Target="https://mulka2.com/lapcenter/lapcombat2/runner.jsp?event=4664&amp;file=1&amp;runner=157" TargetMode="External"/><Relationship Id="rId20" Type="http://schemas.openxmlformats.org/officeDocument/2006/relationships/hyperlink" Target="https://mulka2.com/lapcenter/lapcombat2/runner.jsp?event=4664&amp;file=1&amp;runner=19" TargetMode="External"/><Relationship Id="rId41" Type="http://schemas.openxmlformats.org/officeDocument/2006/relationships/hyperlink" Target="https://mulka2.com/lapcenter/lapcombat2/runner.jsp?event=4664&amp;file=1&amp;runner=40" TargetMode="External"/><Relationship Id="rId62" Type="http://schemas.openxmlformats.org/officeDocument/2006/relationships/hyperlink" Target="https://mulka2.com/lapcenter/lapcombat2/runner.jsp?event=4664&amp;file=1&amp;runner=61" TargetMode="External"/><Relationship Id="rId83" Type="http://schemas.openxmlformats.org/officeDocument/2006/relationships/hyperlink" Target="https://mulka2.com/lapcenter/lapcombat2/runner.jsp?event=4664&amp;file=1&amp;runner=82" TargetMode="External"/><Relationship Id="rId88" Type="http://schemas.openxmlformats.org/officeDocument/2006/relationships/hyperlink" Target="https://mulka2.com/lapcenter/lapcombat2/runner.jsp?event=4664&amp;file=1&amp;runner=87" TargetMode="External"/><Relationship Id="rId111" Type="http://schemas.openxmlformats.org/officeDocument/2006/relationships/hyperlink" Target="https://mulka2.com/lapcenter/lapcombat2/runner.jsp?event=4664&amp;file=1&amp;runner=110" TargetMode="External"/><Relationship Id="rId132" Type="http://schemas.openxmlformats.org/officeDocument/2006/relationships/hyperlink" Target="https://mulka2.com/lapcenter/lapcombat2/runner.jsp?event=4664&amp;file=1&amp;runner=131" TargetMode="External"/><Relationship Id="rId153" Type="http://schemas.openxmlformats.org/officeDocument/2006/relationships/hyperlink" Target="https://mulka2.com/lapcenter/lapcombat2/runner.jsp?event=4664&amp;file=1&amp;runner=152" TargetMode="External"/><Relationship Id="rId174" Type="http://schemas.openxmlformats.org/officeDocument/2006/relationships/hyperlink" Target="https://mulka2.com/lapcenter/lapcombat2/runner.jsp?event=4664&amp;file=1&amp;runner=173" TargetMode="External"/><Relationship Id="rId179" Type="http://schemas.openxmlformats.org/officeDocument/2006/relationships/hyperlink" Target="https://mulka2.com/lapcenter/lapcombat2/runner.jsp?event=4664&amp;file=1&amp;runner=178" TargetMode="External"/><Relationship Id="rId195" Type="http://schemas.openxmlformats.org/officeDocument/2006/relationships/hyperlink" Target="https://mulka2.com/lapcenter/lapcombat2/runner.jsp?event=4664&amp;file=1&amp;runner=186" TargetMode="External"/><Relationship Id="rId209" Type="http://schemas.openxmlformats.org/officeDocument/2006/relationships/hyperlink" Target="https://mulka2.com/lapcenter/lapcombat2/runner.jsp?event=4664&amp;file=1&amp;runner=303" TargetMode="External"/><Relationship Id="rId190" Type="http://schemas.openxmlformats.org/officeDocument/2006/relationships/hyperlink" Target="https://mulka2.com/lapcenter/lapcombat2/runner.jsp?event=4664&amp;file=1&amp;runner=183" TargetMode="External"/><Relationship Id="rId204" Type="http://schemas.openxmlformats.org/officeDocument/2006/relationships/hyperlink" Target="https://mulka2.com/lapcenter/lapcombat2/runner.jsp?event=4664&amp;file=1&amp;runner=298" TargetMode="External"/><Relationship Id="rId15" Type="http://schemas.openxmlformats.org/officeDocument/2006/relationships/hyperlink" Target="https://mulka2.com/lapcenter/lapcombat2/runner.jsp?event=4664&amp;file=1&amp;runner=14" TargetMode="External"/><Relationship Id="rId36" Type="http://schemas.openxmlformats.org/officeDocument/2006/relationships/hyperlink" Target="https://mulka2.com/lapcenter/lapcombat2/runner.jsp?event=4664&amp;file=1&amp;runner=35" TargetMode="External"/><Relationship Id="rId57" Type="http://schemas.openxmlformats.org/officeDocument/2006/relationships/hyperlink" Target="https://mulka2.com/lapcenter/lapcombat2/runner.jsp?event=4664&amp;file=1&amp;runner=56" TargetMode="External"/><Relationship Id="rId106" Type="http://schemas.openxmlformats.org/officeDocument/2006/relationships/hyperlink" Target="https://mulka2.com/lapcenter/lapcombat2/runner.jsp?event=4664&amp;file=1&amp;runner=105" TargetMode="External"/><Relationship Id="rId127" Type="http://schemas.openxmlformats.org/officeDocument/2006/relationships/hyperlink" Target="https://mulka2.com/lapcenter/lapcombat2/runner.jsp?event=4664&amp;file=1&amp;runner=126" TargetMode="External"/><Relationship Id="rId10" Type="http://schemas.openxmlformats.org/officeDocument/2006/relationships/hyperlink" Target="https://mulka2.com/lapcenter/lapcombat2/runner.jsp?event=4664&amp;file=1&amp;runner=9" TargetMode="External"/><Relationship Id="rId31" Type="http://schemas.openxmlformats.org/officeDocument/2006/relationships/hyperlink" Target="https://mulka2.com/lapcenter/lapcombat2/runner.jsp?event=4664&amp;file=1&amp;runner=30" TargetMode="External"/><Relationship Id="rId52" Type="http://schemas.openxmlformats.org/officeDocument/2006/relationships/hyperlink" Target="https://mulka2.com/lapcenter/lapcombat2/runner.jsp?event=4664&amp;file=1&amp;runner=51" TargetMode="External"/><Relationship Id="rId73" Type="http://schemas.openxmlformats.org/officeDocument/2006/relationships/hyperlink" Target="https://mulka2.com/lapcenter/lapcombat2/runner.jsp?event=4664&amp;file=1&amp;runner=72" TargetMode="External"/><Relationship Id="rId78" Type="http://schemas.openxmlformats.org/officeDocument/2006/relationships/hyperlink" Target="https://mulka2.com/lapcenter/lapcombat2/runner.jsp?event=4664&amp;file=1&amp;runner=77" TargetMode="External"/><Relationship Id="rId94" Type="http://schemas.openxmlformats.org/officeDocument/2006/relationships/hyperlink" Target="https://mulka2.com/lapcenter/lapcombat2/runner.jsp?event=4664&amp;file=1&amp;runner=99" TargetMode="External"/><Relationship Id="rId99" Type="http://schemas.openxmlformats.org/officeDocument/2006/relationships/hyperlink" Target="https://mulka2.com/lapcenter/lapcombat2/runner.jsp?event=4664&amp;file=1&amp;runner=96" TargetMode="External"/><Relationship Id="rId101" Type="http://schemas.openxmlformats.org/officeDocument/2006/relationships/hyperlink" Target="https://mulka2.com/lapcenter/lapcombat2/runner.jsp?event=4664&amp;file=1&amp;runner=100" TargetMode="External"/><Relationship Id="rId122" Type="http://schemas.openxmlformats.org/officeDocument/2006/relationships/hyperlink" Target="https://mulka2.com/lapcenter/lapcombat2/runner.jsp?event=4664&amp;file=1&amp;runner=121" TargetMode="External"/><Relationship Id="rId143" Type="http://schemas.openxmlformats.org/officeDocument/2006/relationships/hyperlink" Target="https://mulka2.com/lapcenter/lapcombat2/runner.jsp?event=4664&amp;file=1&amp;runner=142" TargetMode="External"/><Relationship Id="rId148" Type="http://schemas.openxmlformats.org/officeDocument/2006/relationships/hyperlink" Target="https://mulka2.com/lapcenter/lapcombat2/runner.jsp?event=4664&amp;file=1&amp;runner=147" TargetMode="External"/><Relationship Id="rId164" Type="http://schemas.openxmlformats.org/officeDocument/2006/relationships/hyperlink" Target="https://mulka2.com/lapcenter/lapcombat2/runner.jsp?event=4664&amp;file=1&amp;runner=163" TargetMode="External"/><Relationship Id="rId169" Type="http://schemas.openxmlformats.org/officeDocument/2006/relationships/hyperlink" Target="https://mulka2.com/lapcenter/lapcombat2/runner.jsp?event=4664&amp;file=1&amp;runner=168" TargetMode="External"/><Relationship Id="rId185" Type="http://schemas.openxmlformats.org/officeDocument/2006/relationships/hyperlink" Target="https://mulka2.com/lapcenter/lapcombat2/runner.jsp?event=4664&amp;file=1&amp;runner=193" TargetMode="External"/><Relationship Id="rId4" Type="http://schemas.openxmlformats.org/officeDocument/2006/relationships/hyperlink" Target="https://mulka2.com/lapcenter/lapcombat2/runner.jsp?event=4664&amp;file=1&amp;runner=3" TargetMode="External"/><Relationship Id="rId9" Type="http://schemas.openxmlformats.org/officeDocument/2006/relationships/hyperlink" Target="https://mulka2.com/lapcenter/lapcombat2/runner.jsp?event=4664&amp;file=1&amp;runner=8" TargetMode="External"/><Relationship Id="rId180" Type="http://schemas.openxmlformats.org/officeDocument/2006/relationships/hyperlink" Target="https://mulka2.com/lapcenter/lapcombat2/runner.jsp?event=4664&amp;file=1&amp;runner=179" TargetMode="External"/><Relationship Id="rId210" Type="http://schemas.openxmlformats.org/officeDocument/2006/relationships/hyperlink" Target="https://mulka2.com/lapcenter/lapcombat2/runner.jsp?event=4664&amp;file=1&amp;runner=304" TargetMode="External"/><Relationship Id="rId215" Type="http://schemas.openxmlformats.org/officeDocument/2006/relationships/hyperlink" Target="https://mulka2.com/lapcenter/lapcombat2/runner.jsp?event=4664&amp;file=1&amp;runner=309" TargetMode="External"/><Relationship Id="rId26" Type="http://schemas.openxmlformats.org/officeDocument/2006/relationships/hyperlink" Target="https://mulka2.com/lapcenter/lapcombat2/runner.jsp?event=4664&amp;file=1&amp;runner=25" TargetMode="External"/><Relationship Id="rId47" Type="http://schemas.openxmlformats.org/officeDocument/2006/relationships/hyperlink" Target="https://mulka2.com/lapcenter/lapcombat2/runner.jsp?event=4664&amp;file=1&amp;runner=46" TargetMode="External"/><Relationship Id="rId68" Type="http://schemas.openxmlformats.org/officeDocument/2006/relationships/hyperlink" Target="https://mulka2.com/lapcenter/lapcombat2/runner.jsp?event=4664&amp;file=1&amp;runner=67" TargetMode="External"/><Relationship Id="rId89" Type="http://schemas.openxmlformats.org/officeDocument/2006/relationships/hyperlink" Target="https://mulka2.com/lapcenter/lapcombat2/runner.jsp?event=4664&amp;file=1&amp;runner=88" TargetMode="External"/><Relationship Id="rId112" Type="http://schemas.openxmlformats.org/officeDocument/2006/relationships/hyperlink" Target="https://mulka2.com/lapcenter/lapcombat2/runner.jsp?event=4664&amp;file=1&amp;runner=111" TargetMode="External"/><Relationship Id="rId133" Type="http://schemas.openxmlformats.org/officeDocument/2006/relationships/hyperlink" Target="https://mulka2.com/lapcenter/lapcombat2/runner.jsp?event=4664&amp;file=1&amp;runner=132" TargetMode="External"/><Relationship Id="rId154" Type="http://schemas.openxmlformats.org/officeDocument/2006/relationships/hyperlink" Target="https://mulka2.com/lapcenter/lapcombat2/runner.jsp?event=4664&amp;file=1&amp;runner=153" TargetMode="External"/><Relationship Id="rId175" Type="http://schemas.openxmlformats.org/officeDocument/2006/relationships/hyperlink" Target="https://mulka2.com/lapcenter/lapcombat2/runner.jsp?event=4664&amp;file=1&amp;runner=174" TargetMode="External"/><Relationship Id="rId196" Type="http://schemas.openxmlformats.org/officeDocument/2006/relationships/hyperlink" Target="https://mulka2.com/lapcenter/lapcombat2/runner.jsp?event=4664&amp;file=1&amp;runner=192" TargetMode="External"/><Relationship Id="rId200" Type="http://schemas.openxmlformats.org/officeDocument/2006/relationships/hyperlink" Target="https://mulka2.com/lapcenter/lapcombat2/runner.jsp?event=4664&amp;file=1&amp;runner=294" TargetMode="External"/><Relationship Id="rId16" Type="http://schemas.openxmlformats.org/officeDocument/2006/relationships/hyperlink" Target="https://mulka2.com/lapcenter/lapcombat2/runner.jsp?event=4664&amp;file=1&amp;runner=15" TargetMode="External"/><Relationship Id="rId37" Type="http://schemas.openxmlformats.org/officeDocument/2006/relationships/hyperlink" Target="https://mulka2.com/lapcenter/lapcombat2/runner.jsp?event=4664&amp;file=1&amp;runner=36" TargetMode="External"/><Relationship Id="rId58" Type="http://schemas.openxmlformats.org/officeDocument/2006/relationships/hyperlink" Target="https://mulka2.com/lapcenter/lapcombat2/runner.jsp?event=4664&amp;file=1&amp;runner=57" TargetMode="External"/><Relationship Id="rId79" Type="http://schemas.openxmlformats.org/officeDocument/2006/relationships/hyperlink" Target="https://mulka2.com/lapcenter/lapcombat2/runner.jsp?event=4664&amp;file=1&amp;runner=78" TargetMode="External"/><Relationship Id="rId102" Type="http://schemas.openxmlformats.org/officeDocument/2006/relationships/hyperlink" Target="https://mulka2.com/lapcenter/lapcombat2/runner.jsp?event=4664&amp;file=1&amp;runner=101" TargetMode="External"/><Relationship Id="rId123" Type="http://schemas.openxmlformats.org/officeDocument/2006/relationships/hyperlink" Target="https://mulka2.com/lapcenter/lapcombat2/runner.jsp?event=4664&amp;file=1&amp;runner=122" TargetMode="External"/><Relationship Id="rId144" Type="http://schemas.openxmlformats.org/officeDocument/2006/relationships/hyperlink" Target="https://mulka2.com/lapcenter/lapcombat2/runner.jsp?event=4664&amp;file=1&amp;runner=143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mulka2.com/lapcenter/lapcombat2/runner.jsp?event=4683&amp;file=1&amp;runner=52" TargetMode="External"/><Relationship Id="rId18" Type="http://schemas.openxmlformats.org/officeDocument/2006/relationships/hyperlink" Target="https://mulka2.com/lapcenter/lapcombat2/runner.jsp?event=4683&amp;file=1&amp;runner=47" TargetMode="External"/><Relationship Id="rId26" Type="http://schemas.openxmlformats.org/officeDocument/2006/relationships/hyperlink" Target="https://mulka2.com/lapcenter/lapcombat2/runner.jsp?event=4683&amp;file=1&amp;runner=39" TargetMode="External"/><Relationship Id="rId39" Type="http://schemas.openxmlformats.org/officeDocument/2006/relationships/hyperlink" Target="https://mulka2.com/lapcenter/lapcombat2/runner.jsp?event=4683&amp;file=1&amp;runner=26" TargetMode="External"/><Relationship Id="rId21" Type="http://schemas.openxmlformats.org/officeDocument/2006/relationships/hyperlink" Target="https://mulka2.com/lapcenter/lapcombat2/runner.jsp?event=4683&amp;file=1&amp;runner=44" TargetMode="External"/><Relationship Id="rId34" Type="http://schemas.openxmlformats.org/officeDocument/2006/relationships/hyperlink" Target="https://mulka2.com/lapcenter/lapcombat2/runner.jsp?event=4683&amp;file=1&amp;runner=31" TargetMode="External"/><Relationship Id="rId42" Type="http://schemas.openxmlformats.org/officeDocument/2006/relationships/hyperlink" Target="https://mulka2.com/lapcenter/lapcombat2/runner.jsp?event=4683&amp;file=1&amp;runner=23" TargetMode="External"/><Relationship Id="rId47" Type="http://schemas.openxmlformats.org/officeDocument/2006/relationships/hyperlink" Target="https://mulka2.com/lapcenter/lapcombat2/runner.jsp?event=4683&amp;file=1&amp;runner=18" TargetMode="External"/><Relationship Id="rId50" Type="http://schemas.openxmlformats.org/officeDocument/2006/relationships/hyperlink" Target="https://mulka2.com/lapcenter/lapcombat2/runner.jsp?event=4683&amp;file=1&amp;runner=15" TargetMode="External"/><Relationship Id="rId55" Type="http://schemas.openxmlformats.org/officeDocument/2006/relationships/hyperlink" Target="https://mulka2.com/lapcenter/lapcombat2/runner.jsp?event=4683&amp;file=1&amp;runner=10" TargetMode="External"/><Relationship Id="rId63" Type="http://schemas.openxmlformats.org/officeDocument/2006/relationships/hyperlink" Target="https://mulka2.com/lapcenter/lapcombat2/runner.jsp?event=4683&amp;file=1&amp;runner=2" TargetMode="External"/><Relationship Id="rId7" Type="http://schemas.openxmlformats.org/officeDocument/2006/relationships/hyperlink" Target="https://mulka2.com/lapcenter/lapcombat2/runner.jsp?event=4683&amp;file=1&amp;runner=58" TargetMode="External"/><Relationship Id="rId2" Type="http://schemas.openxmlformats.org/officeDocument/2006/relationships/hyperlink" Target="https://mulka2.com/lapcenter/lapcombat2/runner.jsp?event=4683&amp;file=1&amp;runner=62" TargetMode="External"/><Relationship Id="rId16" Type="http://schemas.openxmlformats.org/officeDocument/2006/relationships/hyperlink" Target="https://mulka2.com/lapcenter/lapcombat2/runner.jsp?event=4683&amp;file=1&amp;runner=49" TargetMode="External"/><Relationship Id="rId20" Type="http://schemas.openxmlformats.org/officeDocument/2006/relationships/hyperlink" Target="https://mulka2.com/lapcenter/lapcombat2/runner.jsp?event=4683&amp;file=1&amp;runner=45" TargetMode="External"/><Relationship Id="rId29" Type="http://schemas.openxmlformats.org/officeDocument/2006/relationships/hyperlink" Target="https://mulka2.com/lapcenter/lapcombat2/runner.jsp?event=4683&amp;file=1&amp;runner=36" TargetMode="External"/><Relationship Id="rId41" Type="http://schemas.openxmlformats.org/officeDocument/2006/relationships/hyperlink" Target="https://mulka2.com/lapcenter/lapcombat2/runner.jsp?event=4683&amp;file=1&amp;runner=24" TargetMode="External"/><Relationship Id="rId54" Type="http://schemas.openxmlformats.org/officeDocument/2006/relationships/hyperlink" Target="https://mulka2.com/lapcenter/lapcombat2/runner.jsp?event=4683&amp;file=1&amp;runner=12" TargetMode="External"/><Relationship Id="rId62" Type="http://schemas.openxmlformats.org/officeDocument/2006/relationships/hyperlink" Target="https://mulka2.com/lapcenter/lapcombat2/runner.jsp?event=4683&amp;file=1&amp;runner=3" TargetMode="External"/><Relationship Id="rId1" Type="http://schemas.openxmlformats.org/officeDocument/2006/relationships/hyperlink" Target="https://mulka2.com/lapcenter/lapcombat2/runner.jsp?event=4683&amp;file=1&amp;runner=60" TargetMode="External"/><Relationship Id="rId6" Type="http://schemas.openxmlformats.org/officeDocument/2006/relationships/hyperlink" Target="https://mulka2.com/lapcenter/lapcombat2/runner.jsp?event=4683&amp;file=1&amp;runner=59" TargetMode="External"/><Relationship Id="rId11" Type="http://schemas.openxmlformats.org/officeDocument/2006/relationships/hyperlink" Target="https://mulka2.com/lapcenter/lapcombat2/runner.jsp?event=4683&amp;file=1&amp;runner=54" TargetMode="External"/><Relationship Id="rId24" Type="http://schemas.openxmlformats.org/officeDocument/2006/relationships/hyperlink" Target="https://mulka2.com/lapcenter/lapcombat2/runner.jsp?event=4683&amp;file=1&amp;runner=41" TargetMode="External"/><Relationship Id="rId32" Type="http://schemas.openxmlformats.org/officeDocument/2006/relationships/hyperlink" Target="https://mulka2.com/lapcenter/lapcombat2/runner.jsp?event=4683&amp;file=1&amp;runner=34" TargetMode="External"/><Relationship Id="rId37" Type="http://schemas.openxmlformats.org/officeDocument/2006/relationships/hyperlink" Target="https://mulka2.com/lapcenter/lapcombat2/runner.jsp?event=4683&amp;file=1&amp;runner=28" TargetMode="External"/><Relationship Id="rId40" Type="http://schemas.openxmlformats.org/officeDocument/2006/relationships/hyperlink" Target="https://mulka2.com/lapcenter/lapcombat2/runner.jsp?event=4683&amp;file=1&amp;runner=25" TargetMode="External"/><Relationship Id="rId45" Type="http://schemas.openxmlformats.org/officeDocument/2006/relationships/hyperlink" Target="https://mulka2.com/lapcenter/lapcombat2/runner.jsp?event=4683&amp;file=1&amp;runner=20" TargetMode="External"/><Relationship Id="rId53" Type="http://schemas.openxmlformats.org/officeDocument/2006/relationships/hyperlink" Target="https://mulka2.com/lapcenter/lapcombat2/runner.jsp?event=4683&amp;file=1&amp;runner=11" TargetMode="External"/><Relationship Id="rId58" Type="http://schemas.openxmlformats.org/officeDocument/2006/relationships/hyperlink" Target="https://mulka2.com/lapcenter/lapcombat2/runner.jsp?event=4683&amp;file=1&amp;runner=7" TargetMode="External"/><Relationship Id="rId66" Type="http://schemas.openxmlformats.org/officeDocument/2006/relationships/printerSettings" Target="../printerSettings/printerSettings6.bin"/><Relationship Id="rId5" Type="http://schemas.openxmlformats.org/officeDocument/2006/relationships/hyperlink" Target="https://mulka2.com/lapcenter/lapcombat2/runner.jsp?event=4683&amp;file=1&amp;runner=63" TargetMode="External"/><Relationship Id="rId15" Type="http://schemas.openxmlformats.org/officeDocument/2006/relationships/hyperlink" Target="https://mulka2.com/lapcenter/lapcombat2/runner.jsp?event=4683&amp;file=1&amp;runner=50" TargetMode="External"/><Relationship Id="rId23" Type="http://schemas.openxmlformats.org/officeDocument/2006/relationships/hyperlink" Target="https://mulka2.com/lapcenter/lapcombat2/runner.jsp?event=4683&amp;file=1&amp;runner=42" TargetMode="External"/><Relationship Id="rId28" Type="http://schemas.openxmlformats.org/officeDocument/2006/relationships/hyperlink" Target="https://mulka2.com/lapcenter/lapcombat2/runner.jsp?event=4683&amp;file=1&amp;runner=37" TargetMode="External"/><Relationship Id="rId36" Type="http://schemas.openxmlformats.org/officeDocument/2006/relationships/hyperlink" Target="https://mulka2.com/lapcenter/lapcombat2/runner.jsp?event=4683&amp;file=1&amp;runner=29" TargetMode="External"/><Relationship Id="rId49" Type="http://schemas.openxmlformats.org/officeDocument/2006/relationships/hyperlink" Target="https://mulka2.com/lapcenter/lapcombat2/runner.jsp?event=4683&amp;file=1&amp;runner=16" TargetMode="External"/><Relationship Id="rId57" Type="http://schemas.openxmlformats.org/officeDocument/2006/relationships/hyperlink" Target="https://mulka2.com/lapcenter/lapcombat2/runner.jsp?event=4683&amp;file=1&amp;runner=8" TargetMode="External"/><Relationship Id="rId61" Type="http://schemas.openxmlformats.org/officeDocument/2006/relationships/hyperlink" Target="https://mulka2.com/lapcenter/lapcombat2/runner.jsp?event=4683&amp;file=1&amp;runner=4" TargetMode="External"/><Relationship Id="rId10" Type="http://schemas.openxmlformats.org/officeDocument/2006/relationships/hyperlink" Target="https://mulka2.com/lapcenter/lapcombat2/runner.jsp?event=4683&amp;file=1&amp;runner=55" TargetMode="External"/><Relationship Id="rId19" Type="http://schemas.openxmlformats.org/officeDocument/2006/relationships/hyperlink" Target="https://mulka2.com/lapcenter/lapcombat2/runner.jsp?event=4683&amp;file=1&amp;runner=46" TargetMode="External"/><Relationship Id="rId31" Type="http://schemas.openxmlformats.org/officeDocument/2006/relationships/hyperlink" Target="https://mulka2.com/lapcenter/lapcombat2/runner.jsp?event=4683&amp;file=1&amp;runner=33" TargetMode="External"/><Relationship Id="rId44" Type="http://schemas.openxmlformats.org/officeDocument/2006/relationships/hyperlink" Target="https://mulka2.com/lapcenter/lapcombat2/runner.jsp?event=4683&amp;file=1&amp;runner=21" TargetMode="External"/><Relationship Id="rId52" Type="http://schemas.openxmlformats.org/officeDocument/2006/relationships/hyperlink" Target="https://mulka2.com/lapcenter/lapcombat2/runner.jsp?event=4683&amp;file=1&amp;runner=13" TargetMode="External"/><Relationship Id="rId60" Type="http://schemas.openxmlformats.org/officeDocument/2006/relationships/hyperlink" Target="https://mulka2.com/lapcenter/lapcombat2/runner.jsp?event=4683&amp;file=1&amp;runner=5" TargetMode="External"/><Relationship Id="rId65" Type="http://schemas.openxmlformats.org/officeDocument/2006/relationships/hyperlink" Target="https://mulka2.com/lapcenter/lapcombat2/runner.jsp?event=4683&amp;file=1&amp;runner=0" TargetMode="External"/><Relationship Id="rId4" Type="http://schemas.openxmlformats.org/officeDocument/2006/relationships/hyperlink" Target="https://mulka2.com/lapcenter/lapcombat2/runner.jsp?event=4683&amp;file=1&amp;runner=64" TargetMode="External"/><Relationship Id="rId9" Type="http://schemas.openxmlformats.org/officeDocument/2006/relationships/hyperlink" Target="https://mulka2.com/lapcenter/lapcombat2/runner.jsp?event=4683&amp;file=1&amp;runner=56" TargetMode="External"/><Relationship Id="rId14" Type="http://schemas.openxmlformats.org/officeDocument/2006/relationships/hyperlink" Target="https://mulka2.com/lapcenter/lapcombat2/runner.jsp?event=4683&amp;file=1&amp;runner=51" TargetMode="External"/><Relationship Id="rId22" Type="http://schemas.openxmlformats.org/officeDocument/2006/relationships/hyperlink" Target="https://mulka2.com/lapcenter/lapcombat2/runner.jsp?event=4683&amp;file=1&amp;runner=43" TargetMode="External"/><Relationship Id="rId27" Type="http://schemas.openxmlformats.org/officeDocument/2006/relationships/hyperlink" Target="https://mulka2.com/lapcenter/lapcombat2/runner.jsp?event=4683&amp;file=1&amp;runner=38" TargetMode="External"/><Relationship Id="rId30" Type="http://schemas.openxmlformats.org/officeDocument/2006/relationships/hyperlink" Target="https://mulka2.com/lapcenter/lapcombat2/runner.jsp?event=4683&amp;file=1&amp;runner=35" TargetMode="External"/><Relationship Id="rId35" Type="http://schemas.openxmlformats.org/officeDocument/2006/relationships/hyperlink" Target="https://mulka2.com/lapcenter/lapcombat2/runner.jsp?event=4683&amp;file=1&amp;runner=30" TargetMode="External"/><Relationship Id="rId43" Type="http://schemas.openxmlformats.org/officeDocument/2006/relationships/hyperlink" Target="https://mulka2.com/lapcenter/lapcombat2/runner.jsp?event=4683&amp;file=1&amp;runner=22" TargetMode="External"/><Relationship Id="rId48" Type="http://schemas.openxmlformats.org/officeDocument/2006/relationships/hyperlink" Target="https://mulka2.com/lapcenter/lapcombat2/runner.jsp?event=4683&amp;file=1&amp;runner=17" TargetMode="External"/><Relationship Id="rId56" Type="http://schemas.openxmlformats.org/officeDocument/2006/relationships/hyperlink" Target="https://mulka2.com/lapcenter/lapcombat2/runner.jsp?event=4683&amp;file=1&amp;runner=9" TargetMode="External"/><Relationship Id="rId64" Type="http://schemas.openxmlformats.org/officeDocument/2006/relationships/hyperlink" Target="https://mulka2.com/lapcenter/lapcombat2/runner.jsp?event=4683&amp;file=1&amp;runner=1" TargetMode="External"/><Relationship Id="rId8" Type="http://schemas.openxmlformats.org/officeDocument/2006/relationships/hyperlink" Target="https://mulka2.com/lapcenter/lapcombat2/runner.jsp?event=4683&amp;file=1&amp;runner=57" TargetMode="External"/><Relationship Id="rId51" Type="http://schemas.openxmlformats.org/officeDocument/2006/relationships/hyperlink" Target="https://mulka2.com/lapcenter/lapcombat2/runner.jsp?event=4683&amp;file=1&amp;runner=14" TargetMode="External"/><Relationship Id="rId3" Type="http://schemas.openxmlformats.org/officeDocument/2006/relationships/hyperlink" Target="https://mulka2.com/lapcenter/lapcombat2/runner.jsp?event=4683&amp;file=1&amp;runner=61" TargetMode="External"/><Relationship Id="rId12" Type="http://schemas.openxmlformats.org/officeDocument/2006/relationships/hyperlink" Target="https://mulka2.com/lapcenter/lapcombat2/runner.jsp?event=4683&amp;file=1&amp;runner=53" TargetMode="External"/><Relationship Id="rId17" Type="http://schemas.openxmlformats.org/officeDocument/2006/relationships/hyperlink" Target="https://mulka2.com/lapcenter/lapcombat2/runner.jsp?event=4683&amp;file=1&amp;runner=48" TargetMode="External"/><Relationship Id="rId25" Type="http://schemas.openxmlformats.org/officeDocument/2006/relationships/hyperlink" Target="https://mulka2.com/lapcenter/lapcombat2/runner.jsp?event=4683&amp;file=1&amp;runner=40" TargetMode="External"/><Relationship Id="rId33" Type="http://schemas.openxmlformats.org/officeDocument/2006/relationships/hyperlink" Target="https://mulka2.com/lapcenter/lapcombat2/runner.jsp?event=4683&amp;file=1&amp;runner=32" TargetMode="External"/><Relationship Id="rId38" Type="http://schemas.openxmlformats.org/officeDocument/2006/relationships/hyperlink" Target="https://mulka2.com/lapcenter/lapcombat2/runner.jsp?event=4683&amp;file=1&amp;runner=27" TargetMode="External"/><Relationship Id="rId46" Type="http://schemas.openxmlformats.org/officeDocument/2006/relationships/hyperlink" Target="https://mulka2.com/lapcenter/lapcombat2/runner.jsp?event=4683&amp;file=1&amp;runner=19" TargetMode="External"/><Relationship Id="rId59" Type="http://schemas.openxmlformats.org/officeDocument/2006/relationships/hyperlink" Target="https://mulka2.com/lapcenter/lapcombat2/runner.jsp?event=4683&amp;file=1&amp;runner=6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ulka2.com/lapcenter/lapcombat2/runner.jsp?event=4678&amp;file=1&amp;runner=7" TargetMode="External"/><Relationship Id="rId13" Type="http://schemas.openxmlformats.org/officeDocument/2006/relationships/hyperlink" Target="https://mulka2.com/lapcenter/lapcombat2/runner.jsp?event=4678&amp;file=1&amp;runner=12" TargetMode="External"/><Relationship Id="rId18" Type="http://schemas.openxmlformats.org/officeDocument/2006/relationships/hyperlink" Target="https://mulka2.com/lapcenter/lapcombat2/runner.jsp?event=4678&amp;file=1&amp;runner=17" TargetMode="External"/><Relationship Id="rId26" Type="http://schemas.openxmlformats.org/officeDocument/2006/relationships/hyperlink" Target="https://mulka2.com/lapcenter/lapcombat2/runner.jsp?event=4678&amp;file=1&amp;runner=25" TargetMode="External"/><Relationship Id="rId39" Type="http://schemas.openxmlformats.org/officeDocument/2006/relationships/hyperlink" Target="https://mulka2.com/lapcenter/lapcombat2/runner.jsp?event=4678&amp;file=1&amp;runner=38" TargetMode="External"/><Relationship Id="rId3" Type="http://schemas.openxmlformats.org/officeDocument/2006/relationships/hyperlink" Target="https://mulka2.com/lapcenter/lapcombat2/runner.jsp?event=4678&amp;file=1&amp;runner=2" TargetMode="External"/><Relationship Id="rId21" Type="http://schemas.openxmlformats.org/officeDocument/2006/relationships/hyperlink" Target="https://mulka2.com/lapcenter/lapcombat2/runner.jsp?event=4678&amp;file=1&amp;runner=20" TargetMode="External"/><Relationship Id="rId34" Type="http://schemas.openxmlformats.org/officeDocument/2006/relationships/hyperlink" Target="https://mulka2.com/lapcenter/lapcombat2/runner.jsp?event=4678&amp;file=1&amp;runner=33" TargetMode="External"/><Relationship Id="rId42" Type="http://schemas.openxmlformats.org/officeDocument/2006/relationships/hyperlink" Target="https://mulka2.com/lapcenter/lapcombat2/runner.jsp?event=4678&amp;file=1&amp;runner=45" TargetMode="External"/><Relationship Id="rId47" Type="http://schemas.openxmlformats.org/officeDocument/2006/relationships/printerSettings" Target="../printerSettings/printerSettings7.bin"/><Relationship Id="rId7" Type="http://schemas.openxmlformats.org/officeDocument/2006/relationships/hyperlink" Target="https://mulka2.com/lapcenter/lapcombat2/runner.jsp?event=4678&amp;file=1&amp;runner=6" TargetMode="External"/><Relationship Id="rId12" Type="http://schemas.openxmlformats.org/officeDocument/2006/relationships/hyperlink" Target="https://mulka2.com/lapcenter/lapcombat2/runner.jsp?event=4678&amp;file=1&amp;runner=11" TargetMode="External"/><Relationship Id="rId17" Type="http://schemas.openxmlformats.org/officeDocument/2006/relationships/hyperlink" Target="https://mulka2.com/lapcenter/lapcombat2/runner.jsp?event=4678&amp;file=1&amp;runner=16" TargetMode="External"/><Relationship Id="rId25" Type="http://schemas.openxmlformats.org/officeDocument/2006/relationships/hyperlink" Target="https://mulka2.com/lapcenter/lapcombat2/runner.jsp?event=4678&amp;file=1&amp;runner=24" TargetMode="External"/><Relationship Id="rId33" Type="http://schemas.openxmlformats.org/officeDocument/2006/relationships/hyperlink" Target="https://mulka2.com/lapcenter/lapcombat2/runner.jsp?event=4678&amp;file=1&amp;runner=32" TargetMode="External"/><Relationship Id="rId38" Type="http://schemas.openxmlformats.org/officeDocument/2006/relationships/hyperlink" Target="https://mulka2.com/lapcenter/lapcombat2/runner.jsp?event=4678&amp;file=1&amp;runner=37" TargetMode="External"/><Relationship Id="rId46" Type="http://schemas.openxmlformats.org/officeDocument/2006/relationships/hyperlink" Target="https://mulka2.com/lapcenter/lapcombat2/runner.jsp?event=4678&amp;file=1&amp;runner=41" TargetMode="External"/><Relationship Id="rId2" Type="http://schemas.openxmlformats.org/officeDocument/2006/relationships/hyperlink" Target="https://mulka2.com/lapcenter/lapcombat2/runner.jsp?event=4678&amp;file=1&amp;runner=1" TargetMode="External"/><Relationship Id="rId16" Type="http://schemas.openxmlformats.org/officeDocument/2006/relationships/hyperlink" Target="https://mulka2.com/lapcenter/lapcombat2/runner.jsp?event=4678&amp;file=1&amp;runner=15" TargetMode="External"/><Relationship Id="rId20" Type="http://schemas.openxmlformats.org/officeDocument/2006/relationships/hyperlink" Target="https://mulka2.com/lapcenter/lapcombat2/runner.jsp?event=4678&amp;file=1&amp;runner=19" TargetMode="External"/><Relationship Id="rId29" Type="http://schemas.openxmlformats.org/officeDocument/2006/relationships/hyperlink" Target="https://mulka2.com/lapcenter/lapcombat2/runner.jsp?event=4678&amp;file=1&amp;runner=28" TargetMode="External"/><Relationship Id="rId41" Type="http://schemas.openxmlformats.org/officeDocument/2006/relationships/hyperlink" Target="https://mulka2.com/lapcenter/lapcombat2/runner.jsp?event=4678&amp;file=1&amp;runner=40" TargetMode="External"/><Relationship Id="rId1" Type="http://schemas.openxmlformats.org/officeDocument/2006/relationships/hyperlink" Target="https://mulka2.com/lapcenter/lapcombat2/runner.jsp?event=4678&amp;file=1&amp;runner=0" TargetMode="External"/><Relationship Id="rId6" Type="http://schemas.openxmlformats.org/officeDocument/2006/relationships/hyperlink" Target="https://mulka2.com/lapcenter/lapcombat2/runner.jsp?event=4678&amp;file=1&amp;runner=5" TargetMode="External"/><Relationship Id="rId11" Type="http://schemas.openxmlformats.org/officeDocument/2006/relationships/hyperlink" Target="https://mulka2.com/lapcenter/lapcombat2/runner.jsp?event=4678&amp;file=1&amp;runner=10" TargetMode="External"/><Relationship Id="rId24" Type="http://schemas.openxmlformats.org/officeDocument/2006/relationships/hyperlink" Target="https://mulka2.com/lapcenter/lapcombat2/runner.jsp?event=4678&amp;file=1&amp;runner=23" TargetMode="External"/><Relationship Id="rId32" Type="http://schemas.openxmlformats.org/officeDocument/2006/relationships/hyperlink" Target="https://mulka2.com/lapcenter/lapcombat2/runner.jsp?event=4678&amp;file=1&amp;runner=31" TargetMode="External"/><Relationship Id="rId37" Type="http://schemas.openxmlformats.org/officeDocument/2006/relationships/hyperlink" Target="https://mulka2.com/lapcenter/lapcombat2/runner.jsp?event=4678&amp;file=1&amp;runner=36" TargetMode="External"/><Relationship Id="rId40" Type="http://schemas.openxmlformats.org/officeDocument/2006/relationships/hyperlink" Target="https://mulka2.com/lapcenter/lapcombat2/runner.jsp?event=4678&amp;file=1&amp;runner=39" TargetMode="External"/><Relationship Id="rId45" Type="http://schemas.openxmlformats.org/officeDocument/2006/relationships/hyperlink" Target="https://mulka2.com/lapcenter/lapcombat2/runner.jsp?event=4678&amp;file=1&amp;runner=42" TargetMode="External"/><Relationship Id="rId5" Type="http://schemas.openxmlformats.org/officeDocument/2006/relationships/hyperlink" Target="https://mulka2.com/lapcenter/lapcombat2/runner.jsp?event=4678&amp;file=1&amp;runner=4" TargetMode="External"/><Relationship Id="rId15" Type="http://schemas.openxmlformats.org/officeDocument/2006/relationships/hyperlink" Target="https://mulka2.com/lapcenter/lapcombat2/runner.jsp?event=4678&amp;file=1&amp;runner=14" TargetMode="External"/><Relationship Id="rId23" Type="http://schemas.openxmlformats.org/officeDocument/2006/relationships/hyperlink" Target="https://mulka2.com/lapcenter/lapcombat2/runner.jsp?event=4678&amp;file=1&amp;runner=22" TargetMode="External"/><Relationship Id="rId28" Type="http://schemas.openxmlformats.org/officeDocument/2006/relationships/hyperlink" Target="https://mulka2.com/lapcenter/lapcombat2/runner.jsp?event=4678&amp;file=1&amp;runner=27" TargetMode="External"/><Relationship Id="rId36" Type="http://schemas.openxmlformats.org/officeDocument/2006/relationships/hyperlink" Target="https://mulka2.com/lapcenter/lapcombat2/runner.jsp?event=4678&amp;file=1&amp;runner=35" TargetMode="External"/><Relationship Id="rId10" Type="http://schemas.openxmlformats.org/officeDocument/2006/relationships/hyperlink" Target="https://mulka2.com/lapcenter/lapcombat2/runner.jsp?event=4678&amp;file=1&amp;runner=9" TargetMode="External"/><Relationship Id="rId19" Type="http://schemas.openxmlformats.org/officeDocument/2006/relationships/hyperlink" Target="https://mulka2.com/lapcenter/lapcombat2/runner.jsp?event=4678&amp;file=1&amp;runner=18" TargetMode="External"/><Relationship Id="rId31" Type="http://schemas.openxmlformats.org/officeDocument/2006/relationships/hyperlink" Target="https://mulka2.com/lapcenter/lapcombat2/runner.jsp?event=4678&amp;file=1&amp;runner=30" TargetMode="External"/><Relationship Id="rId44" Type="http://schemas.openxmlformats.org/officeDocument/2006/relationships/hyperlink" Target="https://mulka2.com/lapcenter/lapcombat2/runner.jsp?event=4678&amp;file=1&amp;runner=44" TargetMode="External"/><Relationship Id="rId4" Type="http://schemas.openxmlformats.org/officeDocument/2006/relationships/hyperlink" Target="https://mulka2.com/lapcenter/lapcombat2/runner.jsp?event=4678&amp;file=1&amp;runner=3" TargetMode="External"/><Relationship Id="rId9" Type="http://schemas.openxmlformats.org/officeDocument/2006/relationships/hyperlink" Target="https://mulka2.com/lapcenter/lapcombat2/runner.jsp?event=4678&amp;file=1&amp;runner=8" TargetMode="External"/><Relationship Id="rId14" Type="http://schemas.openxmlformats.org/officeDocument/2006/relationships/hyperlink" Target="https://mulka2.com/lapcenter/lapcombat2/runner.jsp?event=4678&amp;file=1&amp;runner=13" TargetMode="External"/><Relationship Id="rId22" Type="http://schemas.openxmlformats.org/officeDocument/2006/relationships/hyperlink" Target="https://mulka2.com/lapcenter/lapcombat2/runner.jsp?event=4678&amp;file=1&amp;runner=21" TargetMode="External"/><Relationship Id="rId27" Type="http://schemas.openxmlformats.org/officeDocument/2006/relationships/hyperlink" Target="https://mulka2.com/lapcenter/lapcombat2/runner.jsp?event=4678&amp;file=1&amp;runner=26" TargetMode="External"/><Relationship Id="rId30" Type="http://schemas.openxmlformats.org/officeDocument/2006/relationships/hyperlink" Target="https://mulka2.com/lapcenter/lapcombat2/runner.jsp?event=4678&amp;file=1&amp;runner=29" TargetMode="External"/><Relationship Id="rId35" Type="http://schemas.openxmlformats.org/officeDocument/2006/relationships/hyperlink" Target="https://mulka2.com/lapcenter/lapcombat2/runner.jsp?event=4678&amp;file=1&amp;runner=34" TargetMode="External"/><Relationship Id="rId43" Type="http://schemas.openxmlformats.org/officeDocument/2006/relationships/hyperlink" Target="https://mulka2.com/lapcenter/lapcombat2/runner.jsp?event=4678&amp;file=1&amp;runner=43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mulka2.com/lapcenter/lapcombat2/runner.jsp?event=4797&amp;file=1&amp;runner=25" TargetMode="External"/><Relationship Id="rId117" Type="http://schemas.openxmlformats.org/officeDocument/2006/relationships/hyperlink" Target="https://mulka2.com/lapcenter/lapcombat2/runner.jsp?event=4797&amp;file=1&amp;runner=72" TargetMode="External"/><Relationship Id="rId21" Type="http://schemas.openxmlformats.org/officeDocument/2006/relationships/hyperlink" Target="https://mulka2.com/lapcenter/lapcombat2/runner.jsp?event=4797&amp;file=1&amp;runner=20" TargetMode="External"/><Relationship Id="rId42" Type="http://schemas.openxmlformats.org/officeDocument/2006/relationships/hyperlink" Target="https://mulka2.com/lapcenter/lapcombat2/runner.jsp?event=4797&amp;file=1&amp;runner=41" TargetMode="External"/><Relationship Id="rId47" Type="http://schemas.openxmlformats.org/officeDocument/2006/relationships/hyperlink" Target="https://mulka2.com/lapcenter/lapcombat2/runner.jsp?event=4797&amp;file=1&amp;runner=136" TargetMode="External"/><Relationship Id="rId63" Type="http://schemas.openxmlformats.org/officeDocument/2006/relationships/hyperlink" Target="https://mulka2.com/lapcenter/lapcombat2/runner.jsp?event=4797&amp;file=1&amp;runner=126" TargetMode="External"/><Relationship Id="rId68" Type="http://schemas.openxmlformats.org/officeDocument/2006/relationships/hyperlink" Target="https://mulka2.com/lapcenter/lapcombat2/runner.jsp?event=4797&amp;file=1&amp;runner=121" TargetMode="External"/><Relationship Id="rId84" Type="http://schemas.openxmlformats.org/officeDocument/2006/relationships/hyperlink" Target="https://mulka2.com/lapcenter/lapcombat2/runner.jsp?event=4797&amp;file=1&amp;runner=105" TargetMode="External"/><Relationship Id="rId89" Type="http://schemas.openxmlformats.org/officeDocument/2006/relationships/hyperlink" Target="https://mulka2.com/lapcenter/lapcombat2/runner.jsp?event=4797&amp;file=1&amp;runner=100" TargetMode="External"/><Relationship Id="rId112" Type="http://schemas.openxmlformats.org/officeDocument/2006/relationships/hyperlink" Target="https://mulka2.com/lapcenter/lapcombat2/runner.jsp?event=4797&amp;file=1&amp;runner=77" TargetMode="External"/><Relationship Id="rId133" Type="http://schemas.openxmlformats.org/officeDocument/2006/relationships/hyperlink" Target="https://mulka2.com/lapcenter/lapcombat2/runner.jsp?event=4797&amp;file=1&amp;runner=166" TargetMode="External"/><Relationship Id="rId138" Type="http://schemas.openxmlformats.org/officeDocument/2006/relationships/hyperlink" Target="https://mulka2.com/lapcenter/lapcombat2/runner.jsp?event=4797&amp;file=1&amp;runner=171" TargetMode="External"/><Relationship Id="rId154" Type="http://schemas.openxmlformats.org/officeDocument/2006/relationships/hyperlink" Target="https://mulka2.com/lapcenter/lapcombat2/runner.jsp?event=4797&amp;file=1&amp;runner=187" TargetMode="External"/><Relationship Id="rId159" Type="http://schemas.openxmlformats.org/officeDocument/2006/relationships/hyperlink" Target="https://mulka2.com/lapcenter/lapcombat2/runner.jsp?event=4797&amp;file=1&amp;runner=200" TargetMode="External"/><Relationship Id="rId175" Type="http://schemas.openxmlformats.org/officeDocument/2006/relationships/hyperlink" Target="https://mulka2.com/lapcenter/lapcombat2/runner.jsp?event=4797&amp;file=1&amp;runner=216" TargetMode="External"/><Relationship Id="rId170" Type="http://schemas.openxmlformats.org/officeDocument/2006/relationships/hyperlink" Target="https://mulka2.com/lapcenter/lapcombat2/runner.jsp?event=4797&amp;file=1&amp;runner=211" TargetMode="External"/><Relationship Id="rId16" Type="http://schemas.openxmlformats.org/officeDocument/2006/relationships/hyperlink" Target="https://mulka2.com/lapcenter/lapcombat2/runner.jsp?event=4797&amp;file=1&amp;runner=15" TargetMode="External"/><Relationship Id="rId107" Type="http://schemas.openxmlformats.org/officeDocument/2006/relationships/hyperlink" Target="https://mulka2.com/lapcenter/lapcombat2/runner.jsp?event=4797&amp;file=1&amp;runner=82" TargetMode="External"/><Relationship Id="rId11" Type="http://schemas.openxmlformats.org/officeDocument/2006/relationships/hyperlink" Target="https://mulka2.com/lapcenter/lapcombat2/runner.jsp?event=4797&amp;file=1&amp;runner=10" TargetMode="External"/><Relationship Id="rId32" Type="http://schemas.openxmlformats.org/officeDocument/2006/relationships/hyperlink" Target="https://mulka2.com/lapcenter/lapcombat2/runner.jsp?event=4797&amp;file=1&amp;runner=31" TargetMode="External"/><Relationship Id="rId37" Type="http://schemas.openxmlformats.org/officeDocument/2006/relationships/hyperlink" Target="https://mulka2.com/lapcenter/lapcombat2/runner.jsp?event=4797&amp;file=1&amp;runner=36" TargetMode="External"/><Relationship Id="rId53" Type="http://schemas.openxmlformats.org/officeDocument/2006/relationships/hyperlink" Target="https://mulka2.com/lapcenter/lapcombat2/runner.jsp?event=4797&amp;file=1&amp;runner=137" TargetMode="External"/><Relationship Id="rId58" Type="http://schemas.openxmlformats.org/officeDocument/2006/relationships/hyperlink" Target="https://mulka2.com/lapcenter/lapcombat2/runner.jsp?event=4797&amp;file=1&amp;runner=139" TargetMode="External"/><Relationship Id="rId74" Type="http://schemas.openxmlformats.org/officeDocument/2006/relationships/hyperlink" Target="https://mulka2.com/lapcenter/lapcombat2/runner.jsp?event=4797&amp;file=1&amp;runner=115" TargetMode="External"/><Relationship Id="rId79" Type="http://schemas.openxmlformats.org/officeDocument/2006/relationships/hyperlink" Target="https://mulka2.com/lapcenter/lapcombat2/runner.jsp?event=4797&amp;file=1&amp;runner=110" TargetMode="External"/><Relationship Id="rId102" Type="http://schemas.openxmlformats.org/officeDocument/2006/relationships/hyperlink" Target="https://mulka2.com/lapcenter/lapcombat2/runner.jsp?event=4797&amp;file=1&amp;runner=87" TargetMode="External"/><Relationship Id="rId123" Type="http://schemas.openxmlformats.org/officeDocument/2006/relationships/hyperlink" Target="https://mulka2.com/lapcenter/lapcombat2/runner.jsp?event=4797&amp;file=1&amp;runner=66" TargetMode="External"/><Relationship Id="rId128" Type="http://schemas.openxmlformats.org/officeDocument/2006/relationships/hyperlink" Target="https://mulka2.com/lapcenter/lapcombat2/runner.jsp?event=4797&amp;file=1&amp;runner=61" TargetMode="External"/><Relationship Id="rId144" Type="http://schemas.openxmlformats.org/officeDocument/2006/relationships/hyperlink" Target="https://mulka2.com/lapcenter/lapcombat2/runner.jsp?event=4797&amp;file=1&amp;runner=177" TargetMode="External"/><Relationship Id="rId149" Type="http://schemas.openxmlformats.org/officeDocument/2006/relationships/hyperlink" Target="https://mulka2.com/lapcenter/lapcombat2/runner.jsp?event=4797&amp;file=1&amp;runner=182" TargetMode="External"/><Relationship Id="rId5" Type="http://schemas.openxmlformats.org/officeDocument/2006/relationships/hyperlink" Target="https://mulka2.com/lapcenter/lapcombat2/runner.jsp?event=4797&amp;file=1&amp;runner=4" TargetMode="External"/><Relationship Id="rId90" Type="http://schemas.openxmlformats.org/officeDocument/2006/relationships/hyperlink" Target="https://mulka2.com/lapcenter/lapcombat2/runner.jsp?event=4797&amp;file=1&amp;runner=98" TargetMode="External"/><Relationship Id="rId95" Type="http://schemas.openxmlformats.org/officeDocument/2006/relationships/hyperlink" Target="https://mulka2.com/lapcenter/lapcombat2/runner.jsp?event=4797&amp;file=1&amp;runner=94" TargetMode="External"/><Relationship Id="rId160" Type="http://schemas.openxmlformats.org/officeDocument/2006/relationships/hyperlink" Target="https://mulka2.com/lapcenter/lapcombat2/runner.jsp?event=4797&amp;file=1&amp;runner=201" TargetMode="External"/><Relationship Id="rId165" Type="http://schemas.openxmlformats.org/officeDocument/2006/relationships/hyperlink" Target="https://mulka2.com/lapcenter/lapcombat2/runner.jsp?event=4797&amp;file=1&amp;runner=206" TargetMode="External"/><Relationship Id="rId181" Type="http://schemas.openxmlformats.org/officeDocument/2006/relationships/hyperlink" Target="https://mulka2.com/lapcenter/lapcombat2/runner.jsp?event=4797&amp;file=1&amp;runner=222" TargetMode="External"/><Relationship Id="rId186" Type="http://schemas.openxmlformats.org/officeDocument/2006/relationships/hyperlink" Target="https://mulka2.com/lapcenter/lapcombat2/runner.jsp?event=4797&amp;file=1&amp;runner=228" TargetMode="External"/><Relationship Id="rId22" Type="http://schemas.openxmlformats.org/officeDocument/2006/relationships/hyperlink" Target="https://mulka2.com/lapcenter/lapcombat2/runner.jsp?event=4797&amp;file=1&amp;runner=21" TargetMode="External"/><Relationship Id="rId27" Type="http://schemas.openxmlformats.org/officeDocument/2006/relationships/hyperlink" Target="https://mulka2.com/lapcenter/lapcombat2/runner.jsp?event=4797&amp;file=1&amp;runner=26" TargetMode="External"/><Relationship Id="rId43" Type="http://schemas.openxmlformats.org/officeDocument/2006/relationships/hyperlink" Target="https://mulka2.com/lapcenter/lapcombat2/runner.jsp?event=4797&amp;file=1&amp;runner=42" TargetMode="External"/><Relationship Id="rId48" Type="http://schemas.openxmlformats.org/officeDocument/2006/relationships/hyperlink" Target="https://mulka2.com/lapcenter/lapcombat2/runner.jsp?event=4797&amp;file=1&amp;runner=140" TargetMode="External"/><Relationship Id="rId64" Type="http://schemas.openxmlformats.org/officeDocument/2006/relationships/hyperlink" Target="https://mulka2.com/lapcenter/lapcombat2/runner.jsp?event=4797&amp;file=1&amp;runner=125" TargetMode="External"/><Relationship Id="rId69" Type="http://schemas.openxmlformats.org/officeDocument/2006/relationships/hyperlink" Target="https://mulka2.com/lapcenter/lapcombat2/runner.jsp?event=4797&amp;file=1&amp;runner=120" TargetMode="External"/><Relationship Id="rId113" Type="http://schemas.openxmlformats.org/officeDocument/2006/relationships/hyperlink" Target="https://mulka2.com/lapcenter/lapcombat2/runner.jsp?event=4797&amp;file=1&amp;runner=76" TargetMode="External"/><Relationship Id="rId118" Type="http://schemas.openxmlformats.org/officeDocument/2006/relationships/hyperlink" Target="https://mulka2.com/lapcenter/lapcombat2/runner.jsp?event=4797&amp;file=1&amp;runner=71" TargetMode="External"/><Relationship Id="rId134" Type="http://schemas.openxmlformats.org/officeDocument/2006/relationships/hyperlink" Target="https://mulka2.com/lapcenter/lapcombat2/runner.jsp?event=4797&amp;file=1&amp;runner=167" TargetMode="External"/><Relationship Id="rId139" Type="http://schemas.openxmlformats.org/officeDocument/2006/relationships/hyperlink" Target="https://mulka2.com/lapcenter/lapcombat2/runner.jsp?event=4797&amp;file=1&amp;runner=172" TargetMode="External"/><Relationship Id="rId80" Type="http://schemas.openxmlformats.org/officeDocument/2006/relationships/hyperlink" Target="https://mulka2.com/lapcenter/lapcombat2/runner.jsp?event=4797&amp;file=1&amp;runner=109" TargetMode="External"/><Relationship Id="rId85" Type="http://schemas.openxmlformats.org/officeDocument/2006/relationships/hyperlink" Target="https://mulka2.com/lapcenter/lapcombat2/runner.jsp?event=4797&amp;file=1&amp;runner=104" TargetMode="External"/><Relationship Id="rId150" Type="http://schemas.openxmlformats.org/officeDocument/2006/relationships/hyperlink" Target="https://mulka2.com/lapcenter/lapcombat2/runner.jsp?event=4797&amp;file=1&amp;runner=183" TargetMode="External"/><Relationship Id="rId155" Type="http://schemas.openxmlformats.org/officeDocument/2006/relationships/hyperlink" Target="https://mulka2.com/lapcenter/lapcombat2/runner.jsp?event=4797&amp;file=1&amp;runner=188" TargetMode="External"/><Relationship Id="rId171" Type="http://schemas.openxmlformats.org/officeDocument/2006/relationships/hyperlink" Target="https://mulka2.com/lapcenter/lapcombat2/runner.jsp?event=4797&amp;file=1&amp;runner=212" TargetMode="External"/><Relationship Id="rId176" Type="http://schemas.openxmlformats.org/officeDocument/2006/relationships/hyperlink" Target="https://mulka2.com/lapcenter/lapcombat2/runner.jsp?event=4797&amp;file=1&amp;runner=217" TargetMode="External"/><Relationship Id="rId12" Type="http://schemas.openxmlformats.org/officeDocument/2006/relationships/hyperlink" Target="https://mulka2.com/lapcenter/lapcombat2/runner.jsp?event=4797&amp;file=1&amp;runner=11" TargetMode="External"/><Relationship Id="rId17" Type="http://schemas.openxmlformats.org/officeDocument/2006/relationships/hyperlink" Target="https://mulka2.com/lapcenter/lapcombat2/runner.jsp?event=4797&amp;file=1&amp;runner=16" TargetMode="External"/><Relationship Id="rId33" Type="http://schemas.openxmlformats.org/officeDocument/2006/relationships/hyperlink" Target="https://mulka2.com/lapcenter/lapcombat2/runner.jsp?event=4797&amp;file=1&amp;runner=32" TargetMode="External"/><Relationship Id="rId38" Type="http://schemas.openxmlformats.org/officeDocument/2006/relationships/hyperlink" Target="https://mulka2.com/lapcenter/lapcombat2/runner.jsp?event=4797&amp;file=1&amp;runner=37" TargetMode="External"/><Relationship Id="rId59" Type="http://schemas.openxmlformats.org/officeDocument/2006/relationships/hyperlink" Target="https://mulka2.com/lapcenter/lapcombat2/runner.jsp?event=4797&amp;file=1&amp;runner=130" TargetMode="External"/><Relationship Id="rId103" Type="http://schemas.openxmlformats.org/officeDocument/2006/relationships/hyperlink" Target="https://mulka2.com/lapcenter/lapcombat2/runner.jsp?event=4797&amp;file=1&amp;runner=86" TargetMode="External"/><Relationship Id="rId108" Type="http://schemas.openxmlformats.org/officeDocument/2006/relationships/hyperlink" Target="https://mulka2.com/lapcenter/lapcombat2/runner.jsp?event=4797&amp;file=1&amp;runner=81" TargetMode="External"/><Relationship Id="rId124" Type="http://schemas.openxmlformats.org/officeDocument/2006/relationships/hyperlink" Target="https://mulka2.com/lapcenter/lapcombat2/runner.jsp?event=4797&amp;file=1&amp;runner=65" TargetMode="External"/><Relationship Id="rId129" Type="http://schemas.openxmlformats.org/officeDocument/2006/relationships/hyperlink" Target="https://mulka2.com/lapcenter/lapcombat2/runner.jsp?event=4797&amp;file=1&amp;runner=162" TargetMode="External"/><Relationship Id="rId54" Type="http://schemas.openxmlformats.org/officeDocument/2006/relationships/hyperlink" Target="https://mulka2.com/lapcenter/lapcombat2/runner.jsp?event=4797&amp;file=1&amp;runner=132" TargetMode="External"/><Relationship Id="rId70" Type="http://schemas.openxmlformats.org/officeDocument/2006/relationships/hyperlink" Target="https://mulka2.com/lapcenter/lapcombat2/runner.jsp?event=4797&amp;file=1&amp;runner=119" TargetMode="External"/><Relationship Id="rId75" Type="http://schemas.openxmlformats.org/officeDocument/2006/relationships/hyperlink" Target="https://mulka2.com/lapcenter/lapcombat2/runner.jsp?event=4797&amp;file=1&amp;runner=114" TargetMode="External"/><Relationship Id="rId91" Type="http://schemas.openxmlformats.org/officeDocument/2006/relationships/hyperlink" Target="https://mulka2.com/lapcenter/lapcombat2/runner.jsp?event=4797&amp;file=1&amp;runner=99" TargetMode="External"/><Relationship Id="rId96" Type="http://schemas.openxmlformats.org/officeDocument/2006/relationships/hyperlink" Target="https://mulka2.com/lapcenter/lapcombat2/runner.jsp?event=4797&amp;file=1&amp;runner=93" TargetMode="External"/><Relationship Id="rId140" Type="http://schemas.openxmlformats.org/officeDocument/2006/relationships/hyperlink" Target="https://mulka2.com/lapcenter/lapcombat2/runner.jsp?event=4797&amp;file=1&amp;runner=173" TargetMode="External"/><Relationship Id="rId145" Type="http://schemas.openxmlformats.org/officeDocument/2006/relationships/hyperlink" Target="https://mulka2.com/lapcenter/lapcombat2/runner.jsp?event=4797&amp;file=1&amp;runner=178" TargetMode="External"/><Relationship Id="rId161" Type="http://schemas.openxmlformats.org/officeDocument/2006/relationships/hyperlink" Target="https://mulka2.com/lapcenter/lapcombat2/runner.jsp?event=4797&amp;file=1&amp;runner=202" TargetMode="External"/><Relationship Id="rId166" Type="http://schemas.openxmlformats.org/officeDocument/2006/relationships/hyperlink" Target="https://mulka2.com/lapcenter/lapcombat2/runner.jsp?event=4797&amp;file=1&amp;runner=207" TargetMode="External"/><Relationship Id="rId182" Type="http://schemas.openxmlformats.org/officeDocument/2006/relationships/hyperlink" Target="https://mulka2.com/lapcenter/lapcombat2/runner.jsp?event=4797&amp;file=1&amp;runner=223" TargetMode="External"/><Relationship Id="rId187" Type="http://schemas.openxmlformats.org/officeDocument/2006/relationships/hyperlink" Target="https://mulka2.com/lapcenter/lapcombat2/runner.jsp?event=4797&amp;file=1&amp;runner=230" TargetMode="External"/><Relationship Id="rId1" Type="http://schemas.openxmlformats.org/officeDocument/2006/relationships/hyperlink" Target="https://mulka2.com/lapcenter/lapcombat2/runner.jsp?event=4797&amp;file=1&amp;runner=0" TargetMode="External"/><Relationship Id="rId6" Type="http://schemas.openxmlformats.org/officeDocument/2006/relationships/hyperlink" Target="https://mulka2.com/lapcenter/lapcombat2/runner.jsp?event=4797&amp;file=1&amp;runner=5" TargetMode="External"/><Relationship Id="rId23" Type="http://schemas.openxmlformats.org/officeDocument/2006/relationships/hyperlink" Target="https://mulka2.com/lapcenter/lapcombat2/runner.jsp?event=4797&amp;file=1&amp;runner=22" TargetMode="External"/><Relationship Id="rId28" Type="http://schemas.openxmlformats.org/officeDocument/2006/relationships/hyperlink" Target="https://mulka2.com/lapcenter/lapcombat2/runner.jsp?event=4797&amp;file=1&amp;runner=27" TargetMode="External"/><Relationship Id="rId49" Type="http://schemas.openxmlformats.org/officeDocument/2006/relationships/hyperlink" Target="https://mulka2.com/lapcenter/lapcombat2/runner.jsp?event=4797&amp;file=1&amp;runner=141" TargetMode="External"/><Relationship Id="rId114" Type="http://schemas.openxmlformats.org/officeDocument/2006/relationships/hyperlink" Target="https://mulka2.com/lapcenter/lapcombat2/runner.jsp?event=4797&amp;file=1&amp;runner=75" TargetMode="External"/><Relationship Id="rId119" Type="http://schemas.openxmlformats.org/officeDocument/2006/relationships/hyperlink" Target="https://mulka2.com/lapcenter/lapcombat2/runner.jsp?event=4797&amp;file=1&amp;runner=70" TargetMode="External"/><Relationship Id="rId44" Type="http://schemas.openxmlformats.org/officeDocument/2006/relationships/hyperlink" Target="https://mulka2.com/lapcenter/lapcombat2/runner.jsp?event=4797&amp;file=1&amp;runner=43" TargetMode="External"/><Relationship Id="rId60" Type="http://schemas.openxmlformats.org/officeDocument/2006/relationships/hyperlink" Target="https://mulka2.com/lapcenter/lapcombat2/runner.jsp?event=4797&amp;file=1&amp;runner=129" TargetMode="External"/><Relationship Id="rId65" Type="http://schemas.openxmlformats.org/officeDocument/2006/relationships/hyperlink" Target="https://mulka2.com/lapcenter/lapcombat2/runner.jsp?event=4797&amp;file=1&amp;runner=124" TargetMode="External"/><Relationship Id="rId81" Type="http://schemas.openxmlformats.org/officeDocument/2006/relationships/hyperlink" Target="https://mulka2.com/lapcenter/lapcombat2/runner.jsp?event=4797&amp;file=1&amp;runner=108" TargetMode="External"/><Relationship Id="rId86" Type="http://schemas.openxmlformats.org/officeDocument/2006/relationships/hyperlink" Target="https://mulka2.com/lapcenter/lapcombat2/runner.jsp?event=4797&amp;file=1&amp;runner=103" TargetMode="External"/><Relationship Id="rId130" Type="http://schemas.openxmlformats.org/officeDocument/2006/relationships/hyperlink" Target="https://mulka2.com/lapcenter/lapcombat2/runner.jsp?event=4797&amp;file=1&amp;runner=163" TargetMode="External"/><Relationship Id="rId135" Type="http://schemas.openxmlformats.org/officeDocument/2006/relationships/hyperlink" Target="https://mulka2.com/lapcenter/lapcombat2/runner.jsp?event=4797&amp;file=1&amp;runner=168" TargetMode="External"/><Relationship Id="rId151" Type="http://schemas.openxmlformats.org/officeDocument/2006/relationships/hyperlink" Target="https://mulka2.com/lapcenter/lapcombat2/runner.jsp?event=4797&amp;file=1&amp;runner=184" TargetMode="External"/><Relationship Id="rId156" Type="http://schemas.openxmlformats.org/officeDocument/2006/relationships/hyperlink" Target="https://mulka2.com/lapcenter/lapcombat2/runner.jsp?event=4797&amp;file=1&amp;runner=189" TargetMode="External"/><Relationship Id="rId177" Type="http://schemas.openxmlformats.org/officeDocument/2006/relationships/hyperlink" Target="https://mulka2.com/lapcenter/lapcombat2/runner.jsp?event=4797&amp;file=1&amp;runner=218" TargetMode="External"/><Relationship Id="rId172" Type="http://schemas.openxmlformats.org/officeDocument/2006/relationships/hyperlink" Target="https://mulka2.com/lapcenter/lapcombat2/runner.jsp?event=4797&amp;file=1&amp;runner=213" TargetMode="External"/><Relationship Id="rId13" Type="http://schemas.openxmlformats.org/officeDocument/2006/relationships/hyperlink" Target="https://mulka2.com/lapcenter/lapcombat2/runner.jsp?event=4797&amp;file=1&amp;runner=12" TargetMode="External"/><Relationship Id="rId18" Type="http://schemas.openxmlformats.org/officeDocument/2006/relationships/hyperlink" Target="https://mulka2.com/lapcenter/lapcombat2/runner.jsp?event=4797&amp;file=1&amp;runner=17" TargetMode="External"/><Relationship Id="rId39" Type="http://schemas.openxmlformats.org/officeDocument/2006/relationships/hyperlink" Target="https://mulka2.com/lapcenter/lapcombat2/runner.jsp?event=4797&amp;file=1&amp;runner=38" TargetMode="External"/><Relationship Id="rId109" Type="http://schemas.openxmlformats.org/officeDocument/2006/relationships/hyperlink" Target="https://mulka2.com/lapcenter/lapcombat2/runner.jsp?event=4797&amp;file=1&amp;runner=80" TargetMode="External"/><Relationship Id="rId34" Type="http://schemas.openxmlformats.org/officeDocument/2006/relationships/hyperlink" Target="https://mulka2.com/lapcenter/lapcombat2/runner.jsp?event=4797&amp;file=1&amp;runner=33" TargetMode="External"/><Relationship Id="rId50" Type="http://schemas.openxmlformats.org/officeDocument/2006/relationships/hyperlink" Target="https://mulka2.com/lapcenter/lapcombat2/runner.jsp?event=4797&amp;file=1&amp;runner=131" TargetMode="External"/><Relationship Id="rId55" Type="http://schemas.openxmlformats.org/officeDocument/2006/relationships/hyperlink" Target="https://mulka2.com/lapcenter/lapcombat2/runner.jsp?event=4797&amp;file=1&amp;runner=142" TargetMode="External"/><Relationship Id="rId76" Type="http://schemas.openxmlformats.org/officeDocument/2006/relationships/hyperlink" Target="https://mulka2.com/lapcenter/lapcombat2/runner.jsp?event=4797&amp;file=1&amp;runner=113" TargetMode="External"/><Relationship Id="rId97" Type="http://schemas.openxmlformats.org/officeDocument/2006/relationships/hyperlink" Target="https://mulka2.com/lapcenter/lapcombat2/runner.jsp?event=4797&amp;file=1&amp;runner=92" TargetMode="External"/><Relationship Id="rId104" Type="http://schemas.openxmlformats.org/officeDocument/2006/relationships/hyperlink" Target="https://mulka2.com/lapcenter/lapcombat2/runner.jsp?event=4797&amp;file=1&amp;runner=85" TargetMode="External"/><Relationship Id="rId120" Type="http://schemas.openxmlformats.org/officeDocument/2006/relationships/hyperlink" Target="https://mulka2.com/lapcenter/lapcombat2/runner.jsp?event=4797&amp;file=1&amp;runner=69" TargetMode="External"/><Relationship Id="rId125" Type="http://schemas.openxmlformats.org/officeDocument/2006/relationships/hyperlink" Target="https://mulka2.com/lapcenter/lapcombat2/runner.jsp?event=4797&amp;file=1&amp;runner=64" TargetMode="External"/><Relationship Id="rId141" Type="http://schemas.openxmlformats.org/officeDocument/2006/relationships/hyperlink" Target="https://mulka2.com/lapcenter/lapcombat2/runner.jsp?event=4797&amp;file=1&amp;runner=174" TargetMode="External"/><Relationship Id="rId146" Type="http://schemas.openxmlformats.org/officeDocument/2006/relationships/hyperlink" Target="https://mulka2.com/lapcenter/lapcombat2/runner.jsp?event=4797&amp;file=1&amp;runner=179" TargetMode="External"/><Relationship Id="rId167" Type="http://schemas.openxmlformats.org/officeDocument/2006/relationships/hyperlink" Target="https://mulka2.com/lapcenter/lapcombat2/runner.jsp?event=4797&amp;file=1&amp;runner=208" TargetMode="External"/><Relationship Id="rId188" Type="http://schemas.openxmlformats.org/officeDocument/2006/relationships/hyperlink" Target="https://mulka2.com/lapcenter/lapcombat2/runner.jsp?event=4797&amp;file=1&amp;runner=229" TargetMode="External"/><Relationship Id="rId7" Type="http://schemas.openxmlformats.org/officeDocument/2006/relationships/hyperlink" Target="https://mulka2.com/lapcenter/lapcombat2/runner.jsp?event=4797&amp;file=1&amp;runner=6" TargetMode="External"/><Relationship Id="rId71" Type="http://schemas.openxmlformats.org/officeDocument/2006/relationships/hyperlink" Target="https://mulka2.com/lapcenter/lapcombat2/runner.jsp?event=4797&amp;file=1&amp;runner=118" TargetMode="External"/><Relationship Id="rId92" Type="http://schemas.openxmlformats.org/officeDocument/2006/relationships/hyperlink" Target="https://mulka2.com/lapcenter/lapcombat2/runner.jsp?event=4797&amp;file=1&amp;runner=97" TargetMode="External"/><Relationship Id="rId162" Type="http://schemas.openxmlformats.org/officeDocument/2006/relationships/hyperlink" Target="https://mulka2.com/lapcenter/lapcombat2/runner.jsp?event=4797&amp;file=1&amp;runner=203" TargetMode="External"/><Relationship Id="rId183" Type="http://schemas.openxmlformats.org/officeDocument/2006/relationships/hyperlink" Target="https://mulka2.com/lapcenter/lapcombat2/runner.jsp?event=4797&amp;file=1&amp;runner=227" TargetMode="External"/><Relationship Id="rId2" Type="http://schemas.openxmlformats.org/officeDocument/2006/relationships/hyperlink" Target="https://mulka2.com/lapcenter/lapcombat2/runner.jsp?event=4797&amp;file=1&amp;runner=1" TargetMode="External"/><Relationship Id="rId29" Type="http://schemas.openxmlformats.org/officeDocument/2006/relationships/hyperlink" Target="https://mulka2.com/lapcenter/lapcombat2/runner.jsp?event=4797&amp;file=1&amp;runner=28" TargetMode="External"/><Relationship Id="rId24" Type="http://schemas.openxmlformats.org/officeDocument/2006/relationships/hyperlink" Target="https://mulka2.com/lapcenter/lapcombat2/runner.jsp?event=4797&amp;file=1&amp;runner=23" TargetMode="External"/><Relationship Id="rId40" Type="http://schemas.openxmlformats.org/officeDocument/2006/relationships/hyperlink" Target="https://mulka2.com/lapcenter/lapcombat2/runner.jsp?event=4797&amp;file=1&amp;runner=39" TargetMode="External"/><Relationship Id="rId45" Type="http://schemas.openxmlformats.org/officeDocument/2006/relationships/hyperlink" Target="https://mulka2.com/lapcenter/lapcombat2/runner.jsp?event=4797&amp;file=1&amp;runner=44" TargetMode="External"/><Relationship Id="rId66" Type="http://schemas.openxmlformats.org/officeDocument/2006/relationships/hyperlink" Target="https://mulka2.com/lapcenter/lapcombat2/runner.jsp?event=4797&amp;file=1&amp;runner=123" TargetMode="External"/><Relationship Id="rId87" Type="http://schemas.openxmlformats.org/officeDocument/2006/relationships/hyperlink" Target="https://mulka2.com/lapcenter/lapcombat2/runner.jsp?event=4797&amp;file=1&amp;runner=102" TargetMode="External"/><Relationship Id="rId110" Type="http://schemas.openxmlformats.org/officeDocument/2006/relationships/hyperlink" Target="https://mulka2.com/lapcenter/lapcombat2/runner.jsp?event=4797&amp;file=1&amp;runner=79" TargetMode="External"/><Relationship Id="rId115" Type="http://schemas.openxmlformats.org/officeDocument/2006/relationships/hyperlink" Target="https://mulka2.com/lapcenter/lapcombat2/runner.jsp?event=4797&amp;file=1&amp;runner=74" TargetMode="External"/><Relationship Id="rId131" Type="http://schemas.openxmlformats.org/officeDocument/2006/relationships/hyperlink" Target="https://mulka2.com/lapcenter/lapcombat2/runner.jsp?event=4797&amp;file=1&amp;runner=164" TargetMode="External"/><Relationship Id="rId136" Type="http://schemas.openxmlformats.org/officeDocument/2006/relationships/hyperlink" Target="https://mulka2.com/lapcenter/lapcombat2/runner.jsp?event=4797&amp;file=1&amp;runner=169" TargetMode="External"/><Relationship Id="rId157" Type="http://schemas.openxmlformats.org/officeDocument/2006/relationships/hyperlink" Target="https://mulka2.com/lapcenter/lapcombat2/runner.jsp?event=4797&amp;file=1&amp;runner=190" TargetMode="External"/><Relationship Id="rId178" Type="http://schemas.openxmlformats.org/officeDocument/2006/relationships/hyperlink" Target="https://mulka2.com/lapcenter/lapcombat2/runner.jsp?event=4797&amp;file=1&amp;runner=219" TargetMode="External"/><Relationship Id="rId61" Type="http://schemas.openxmlformats.org/officeDocument/2006/relationships/hyperlink" Target="https://mulka2.com/lapcenter/lapcombat2/runner.jsp?event=4797&amp;file=1&amp;runner=128" TargetMode="External"/><Relationship Id="rId82" Type="http://schemas.openxmlformats.org/officeDocument/2006/relationships/hyperlink" Target="https://mulka2.com/lapcenter/lapcombat2/runner.jsp?event=4797&amp;file=1&amp;runner=107" TargetMode="External"/><Relationship Id="rId152" Type="http://schemas.openxmlformats.org/officeDocument/2006/relationships/hyperlink" Target="https://mulka2.com/lapcenter/lapcombat2/runner.jsp?event=4797&amp;file=1&amp;runner=185" TargetMode="External"/><Relationship Id="rId173" Type="http://schemas.openxmlformats.org/officeDocument/2006/relationships/hyperlink" Target="https://mulka2.com/lapcenter/lapcombat2/runner.jsp?event=4797&amp;file=1&amp;runner=214" TargetMode="External"/><Relationship Id="rId19" Type="http://schemas.openxmlformats.org/officeDocument/2006/relationships/hyperlink" Target="https://mulka2.com/lapcenter/lapcombat2/runner.jsp?event=4797&amp;file=1&amp;runner=18" TargetMode="External"/><Relationship Id="rId14" Type="http://schemas.openxmlformats.org/officeDocument/2006/relationships/hyperlink" Target="https://mulka2.com/lapcenter/lapcombat2/runner.jsp?event=4797&amp;file=1&amp;runner=13" TargetMode="External"/><Relationship Id="rId30" Type="http://schemas.openxmlformats.org/officeDocument/2006/relationships/hyperlink" Target="https://mulka2.com/lapcenter/lapcombat2/runner.jsp?event=4797&amp;file=1&amp;runner=29" TargetMode="External"/><Relationship Id="rId35" Type="http://schemas.openxmlformats.org/officeDocument/2006/relationships/hyperlink" Target="https://mulka2.com/lapcenter/lapcombat2/runner.jsp?event=4797&amp;file=1&amp;runner=34" TargetMode="External"/><Relationship Id="rId56" Type="http://schemas.openxmlformats.org/officeDocument/2006/relationships/hyperlink" Target="https://mulka2.com/lapcenter/lapcombat2/runner.jsp?event=4797&amp;file=1&amp;runner=135" TargetMode="External"/><Relationship Id="rId77" Type="http://schemas.openxmlformats.org/officeDocument/2006/relationships/hyperlink" Target="https://mulka2.com/lapcenter/lapcombat2/runner.jsp?event=4797&amp;file=1&amp;runner=112" TargetMode="External"/><Relationship Id="rId100" Type="http://schemas.openxmlformats.org/officeDocument/2006/relationships/hyperlink" Target="https://mulka2.com/lapcenter/lapcombat2/runner.jsp?event=4797&amp;file=1&amp;runner=89" TargetMode="External"/><Relationship Id="rId105" Type="http://schemas.openxmlformats.org/officeDocument/2006/relationships/hyperlink" Target="https://mulka2.com/lapcenter/lapcombat2/runner.jsp?event=4797&amp;file=1&amp;runner=84" TargetMode="External"/><Relationship Id="rId126" Type="http://schemas.openxmlformats.org/officeDocument/2006/relationships/hyperlink" Target="https://mulka2.com/lapcenter/lapcombat2/runner.jsp?event=4797&amp;file=1&amp;runner=63" TargetMode="External"/><Relationship Id="rId147" Type="http://schemas.openxmlformats.org/officeDocument/2006/relationships/hyperlink" Target="https://mulka2.com/lapcenter/lapcombat2/runner.jsp?event=4797&amp;file=1&amp;runner=180" TargetMode="External"/><Relationship Id="rId168" Type="http://schemas.openxmlformats.org/officeDocument/2006/relationships/hyperlink" Target="https://mulka2.com/lapcenter/lapcombat2/runner.jsp?event=4797&amp;file=1&amp;runner=209" TargetMode="External"/><Relationship Id="rId8" Type="http://schemas.openxmlformats.org/officeDocument/2006/relationships/hyperlink" Target="https://mulka2.com/lapcenter/lapcombat2/runner.jsp?event=4797&amp;file=1&amp;runner=7" TargetMode="External"/><Relationship Id="rId51" Type="http://schemas.openxmlformats.org/officeDocument/2006/relationships/hyperlink" Target="https://mulka2.com/lapcenter/lapcombat2/runner.jsp?event=4797&amp;file=1&amp;runner=134" TargetMode="External"/><Relationship Id="rId72" Type="http://schemas.openxmlformats.org/officeDocument/2006/relationships/hyperlink" Target="https://mulka2.com/lapcenter/lapcombat2/runner.jsp?event=4797&amp;file=1&amp;runner=117" TargetMode="External"/><Relationship Id="rId93" Type="http://schemas.openxmlformats.org/officeDocument/2006/relationships/hyperlink" Target="https://mulka2.com/lapcenter/lapcombat2/runner.jsp?event=4797&amp;file=1&amp;runner=96" TargetMode="External"/><Relationship Id="rId98" Type="http://schemas.openxmlformats.org/officeDocument/2006/relationships/hyperlink" Target="https://mulka2.com/lapcenter/lapcombat2/runner.jsp?event=4797&amp;file=1&amp;runner=91" TargetMode="External"/><Relationship Id="rId121" Type="http://schemas.openxmlformats.org/officeDocument/2006/relationships/hyperlink" Target="https://mulka2.com/lapcenter/lapcombat2/runner.jsp?event=4797&amp;file=1&amp;runner=68" TargetMode="External"/><Relationship Id="rId142" Type="http://schemas.openxmlformats.org/officeDocument/2006/relationships/hyperlink" Target="https://mulka2.com/lapcenter/lapcombat2/runner.jsp?event=4797&amp;file=1&amp;runner=175" TargetMode="External"/><Relationship Id="rId163" Type="http://schemas.openxmlformats.org/officeDocument/2006/relationships/hyperlink" Target="https://mulka2.com/lapcenter/lapcombat2/runner.jsp?event=4797&amp;file=1&amp;runner=204" TargetMode="External"/><Relationship Id="rId184" Type="http://schemas.openxmlformats.org/officeDocument/2006/relationships/hyperlink" Target="https://mulka2.com/lapcenter/lapcombat2/runner.jsp?event=4797&amp;file=1&amp;runner=224" TargetMode="External"/><Relationship Id="rId189" Type="http://schemas.openxmlformats.org/officeDocument/2006/relationships/hyperlink" Target="https://mulka2.com/lapcenter/lapcombat2/runner.jsp?event=4797&amp;file=1&amp;runner=225" TargetMode="External"/><Relationship Id="rId3" Type="http://schemas.openxmlformats.org/officeDocument/2006/relationships/hyperlink" Target="https://mulka2.com/lapcenter/lapcombat2/runner.jsp?event=4797&amp;file=1&amp;runner=2" TargetMode="External"/><Relationship Id="rId25" Type="http://schemas.openxmlformats.org/officeDocument/2006/relationships/hyperlink" Target="https://mulka2.com/lapcenter/lapcombat2/runner.jsp?event=4797&amp;file=1&amp;runner=24" TargetMode="External"/><Relationship Id="rId46" Type="http://schemas.openxmlformats.org/officeDocument/2006/relationships/hyperlink" Target="https://mulka2.com/lapcenter/lapcombat2/runner.jsp?event=4797&amp;file=1&amp;runner=45" TargetMode="External"/><Relationship Id="rId67" Type="http://schemas.openxmlformats.org/officeDocument/2006/relationships/hyperlink" Target="https://mulka2.com/lapcenter/lapcombat2/runner.jsp?event=4797&amp;file=1&amp;runner=122" TargetMode="External"/><Relationship Id="rId116" Type="http://schemas.openxmlformats.org/officeDocument/2006/relationships/hyperlink" Target="https://mulka2.com/lapcenter/lapcombat2/runner.jsp?event=4797&amp;file=1&amp;runner=73" TargetMode="External"/><Relationship Id="rId137" Type="http://schemas.openxmlformats.org/officeDocument/2006/relationships/hyperlink" Target="https://mulka2.com/lapcenter/lapcombat2/runner.jsp?event=4797&amp;file=1&amp;runner=170" TargetMode="External"/><Relationship Id="rId158" Type="http://schemas.openxmlformats.org/officeDocument/2006/relationships/hyperlink" Target="https://mulka2.com/lapcenter/lapcombat2/runner.jsp?event=4797&amp;file=1&amp;runner=199" TargetMode="External"/><Relationship Id="rId20" Type="http://schemas.openxmlformats.org/officeDocument/2006/relationships/hyperlink" Target="https://mulka2.com/lapcenter/lapcombat2/runner.jsp?event=4797&amp;file=1&amp;runner=19" TargetMode="External"/><Relationship Id="rId41" Type="http://schemas.openxmlformats.org/officeDocument/2006/relationships/hyperlink" Target="https://mulka2.com/lapcenter/lapcombat2/runner.jsp?event=4797&amp;file=1&amp;runner=40" TargetMode="External"/><Relationship Id="rId62" Type="http://schemas.openxmlformats.org/officeDocument/2006/relationships/hyperlink" Target="https://mulka2.com/lapcenter/lapcombat2/runner.jsp?event=4797&amp;file=1&amp;runner=127" TargetMode="External"/><Relationship Id="rId83" Type="http://schemas.openxmlformats.org/officeDocument/2006/relationships/hyperlink" Target="https://mulka2.com/lapcenter/lapcombat2/runner.jsp?event=4797&amp;file=1&amp;runner=106" TargetMode="External"/><Relationship Id="rId88" Type="http://schemas.openxmlformats.org/officeDocument/2006/relationships/hyperlink" Target="https://mulka2.com/lapcenter/lapcombat2/runner.jsp?event=4797&amp;file=1&amp;runner=101" TargetMode="External"/><Relationship Id="rId111" Type="http://schemas.openxmlformats.org/officeDocument/2006/relationships/hyperlink" Target="https://mulka2.com/lapcenter/lapcombat2/runner.jsp?event=4797&amp;file=1&amp;runner=78" TargetMode="External"/><Relationship Id="rId132" Type="http://schemas.openxmlformats.org/officeDocument/2006/relationships/hyperlink" Target="https://mulka2.com/lapcenter/lapcombat2/runner.jsp?event=4797&amp;file=1&amp;runner=165" TargetMode="External"/><Relationship Id="rId153" Type="http://schemas.openxmlformats.org/officeDocument/2006/relationships/hyperlink" Target="https://mulka2.com/lapcenter/lapcombat2/runner.jsp?event=4797&amp;file=1&amp;runner=186" TargetMode="External"/><Relationship Id="rId174" Type="http://schemas.openxmlformats.org/officeDocument/2006/relationships/hyperlink" Target="https://mulka2.com/lapcenter/lapcombat2/runner.jsp?event=4797&amp;file=1&amp;runner=215" TargetMode="External"/><Relationship Id="rId179" Type="http://schemas.openxmlformats.org/officeDocument/2006/relationships/hyperlink" Target="https://mulka2.com/lapcenter/lapcombat2/runner.jsp?event=4797&amp;file=1&amp;runner=220" TargetMode="External"/><Relationship Id="rId190" Type="http://schemas.openxmlformats.org/officeDocument/2006/relationships/printerSettings" Target="../printerSettings/printerSettings8.bin"/><Relationship Id="rId15" Type="http://schemas.openxmlformats.org/officeDocument/2006/relationships/hyperlink" Target="https://mulka2.com/lapcenter/lapcombat2/runner.jsp?event=4797&amp;file=1&amp;runner=14" TargetMode="External"/><Relationship Id="rId36" Type="http://schemas.openxmlformats.org/officeDocument/2006/relationships/hyperlink" Target="https://mulka2.com/lapcenter/lapcombat2/runner.jsp?event=4797&amp;file=1&amp;runner=35" TargetMode="External"/><Relationship Id="rId57" Type="http://schemas.openxmlformats.org/officeDocument/2006/relationships/hyperlink" Target="https://mulka2.com/lapcenter/lapcombat2/runner.jsp?event=4797&amp;file=1&amp;runner=138" TargetMode="External"/><Relationship Id="rId106" Type="http://schemas.openxmlformats.org/officeDocument/2006/relationships/hyperlink" Target="https://mulka2.com/lapcenter/lapcombat2/runner.jsp?event=4797&amp;file=1&amp;runner=83" TargetMode="External"/><Relationship Id="rId127" Type="http://schemas.openxmlformats.org/officeDocument/2006/relationships/hyperlink" Target="https://mulka2.com/lapcenter/lapcombat2/runner.jsp?event=4797&amp;file=1&amp;runner=62" TargetMode="External"/><Relationship Id="rId10" Type="http://schemas.openxmlformats.org/officeDocument/2006/relationships/hyperlink" Target="https://mulka2.com/lapcenter/lapcombat2/runner.jsp?event=4797&amp;file=1&amp;runner=9" TargetMode="External"/><Relationship Id="rId31" Type="http://schemas.openxmlformats.org/officeDocument/2006/relationships/hyperlink" Target="https://mulka2.com/lapcenter/lapcombat2/runner.jsp?event=4797&amp;file=1&amp;runner=30" TargetMode="External"/><Relationship Id="rId52" Type="http://schemas.openxmlformats.org/officeDocument/2006/relationships/hyperlink" Target="https://mulka2.com/lapcenter/lapcombat2/runner.jsp?event=4797&amp;file=1&amp;runner=133" TargetMode="External"/><Relationship Id="rId73" Type="http://schemas.openxmlformats.org/officeDocument/2006/relationships/hyperlink" Target="https://mulka2.com/lapcenter/lapcombat2/runner.jsp?event=4797&amp;file=1&amp;runner=116" TargetMode="External"/><Relationship Id="rId78" Type="http://schemas.openxmlformats.org/officeDocument/2006/relationships/hyperlink" Target="https://mulka2.com/lapcenter/lapcombat2/runner.jsp?event=4797&amp;file=1&amp;runner=111" TargetMode="External"/><Relationship Id="rId94" Type="http://schemas.openxmlformats.org/officeDocument/2006/relationships/hyperlink" Target="https://mulka2.com/lapcenter/lapcombat2/runner.jsp?event=4797&amp;file=1&amp;runner=95" TargetMode="External"/><Relationship Id="rId99" Type="http://schemas.openxmlformats.org/officeDocument/2006/relationships/hyperlink" Target="https://mulka2.com/lapcenter/lapcombat2/runner.jsp?event=4797&amp;file=1&amp;runner=90" TargetMode="External"/><Relationship Id="rId101" Type="http://schemas.openxmlformats.org/officeDocument/2006/relationships/hyperlink" Target="https://mulka2.com/lapcenter/lapcombat2/runner.jsp?event=4797&amp;file=1&amp;runner=88" TargetMode="External"/><Relationship Id="rId122" Type="http://schemas.openxmlformats.org/officeDocument/2006/relationships/hyperlink" Target="https://mulka2.com/lapcenter/lapcombat2/runner.jsp?event=4797&amp;file=1&amp;runner=67" TargetMode="External"/><Relationship Id="rId143" Type="http://schemas.openxmlformats.org/officeDocument/2006/relationships/hyperlink" Target="https://mulka2.com/lapcenter/lapcombat2/runner.jsp?event=4797&amp;file=1&amp;runner=176" TargetMode="External"/><Relationship Id="rId148" Type="http://schemas.openxmlformats.org/officeDocument/2006/relationships/hyperlink" Target="https://mulka2.com/lapcenter/lapcombat2/runner.jsp?event=4797&amp;file=1&amp;runner=181" TargetMode="External"/><Relationship Id="rId164" Type="http://schemas.openxmlformats.org/officeDocument/2006/relationships/hyperlink" Target="https://mulka2.com/lapcenter/lapcombat2/runner.jsp?event=4797&amp;file=1&amp;runner=205" TargetMode="External"/><Relationship Id="rId169" Type="http://schemas.openxmlformats.org/officeDocument/2006/relationships/hyperlink" Target="https://mulka2.com/lapcenter/lapcombat2/runner.jsp?event=4797&amp;file=1&amp;runner=210" TargetMode="External"/><Relationship Id="rId185" Type="http://schemas.openxmlformats.org/officeDocument/2006/relationships/hyperlink" Target="https://mulka2.com/lapcenter/lapcombat2/runner.jsp?event=4797&amp;file=1&amp;runner=226" TargetMode="External"/><Relationship Id="rId4" Type="http://schemas.openxmlformats.org/officeDocument/2006/relationships/hyperlink" Target="https://mulka2.com/lapcenter/lapcombat2/runner.jsp?event=4797&amp;file=1&amp;runner=3" TargetMode="External"/><Relationship Id="rId9" Type="http://schemas.openxmlformats.org/officeDocument/2006/relationships/hyperlink" Target="https://mulka2.com/lapcenter/lapcombat2/runner.jsp?event=4797&amp;file=1&amp;runner=8" TargetMode="External"/><Relationship Id="rId180" Type="http://schemas.openxmlformats.org/officeDocument/2006/relationships/hyperlink" Target="https://mulka2.com/lapcenter/lapcombat2/runner.jsp?event=4797&amp;file=1&amp;runner=221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822&amp;file=1&amp;runner=136" TargetMode="External"/><Relationship Id="rId299" Type="http://schemas.openxmlformats.org/officeDocument/2006/relationships/hyperlink" Target="https://mulka2.com/lapcenter/lapcombat2/runner.jsp?event=4822&amp;file=1&amp;runner=359" TargetMode="External"/><Relationship Id="rId303" Type="http://schemas.openxmlformats.org/officeDocument/2006/relationships/hyperlink" Target="https://mulka2.com/lapcenter/lapcombat2/runner.jsp?event=4822&amp;file=1&amp;runner=355" TargetMode="External"/><Relationship Id="rId21" Type="http://schemas.openxmlformats.org/officeDocument/2006/relationships/hyperlink" Target="https://mulka2.com/lapcenter/lapcombat2/runner.jsp?event=4822&amp;file=1&amp;runner=27" TargetMode="External"/><Relationship Id="rId42" Type="http://schemas.openxmlformats.org/officeDocument/2006/relationships/hyperlink" Target="https://mulka2.com/lapcenter/lapcombat2/runner.jsp?event=4822&amp;file=1&amp;runner=6" TargetMode="External"/><Relationship Id="rId63" Type="http://schemas.openxmlformats.org/officeDocument/2006/relationships/hyperlink" Target="https://mulka2.com/lapcenter/lapcombat2/runner.jsp?event=4822&amp;file=1&amp;runner=62" TargetMode="External"/><Relationship Id="rId84" Type="http://schemas.openxmlformats.org/officeDocument/2006/relationships/hyperlink" Target="https://mulka2.com/lapcenter/lapcombat2/runner.jsp?event=4822&amp;file=1&amp;runner=170" TargetMode="External"/><Relationship Id="rId138" Type="http://schemas.openxmlformats.org/officeDocument/2006/relationships/hyperlink" Target="https://mulka2.com/lapcenter/lapcombat2/runner.jsp?event=4822&amp;file=1&amp;runner=116" TargetMode="External"/><Relationship Id="rId159" Type="http://schemas.openxmlformats.org/officeDocument/2006/relationships/hyperlink" Target="https://mulka2.com/lapcenter/lapcombat2/runner.jsp?event=4822&amp;file=1&amp;runner=198" TargetMode="External"/><Relationship Id="rId324" Type="http://schemas.openxmlformats.org/officeDocument/2006/relationships/hyperlink" Target="https://mulka2.com/lapcenter/lapcombat2/runner.jsp?event=4822&amp;file=1&amp;runner=334" TargetMode="External"/><Relationship Id="rId345" Type="http://schemas.openxmlformats.org/officeDocument/2006/relationships/hyperlink" Target="https://mulka2.com/lapcenter/lapcombat2/runner.jsp?event=4822&amp;file=1&amp;runner=313" TargetMode="External"/><Relationship Id="rId170" Type="http://schemas.openxmlformats.org/officeDocument/2006/relationships/hyperlink" Target="https://mulka2.com/lapcenter/lapcombat2/runner.jsp?event=4822&amp;file=1&amp;runner=285" TargetMode="External"/><Relationship Id="rId191" Type="http://schemas.openxmlformats.org/officeDocument/2006/relationships/hyperlink" Target="https://mulka2.com/lapcenter/lapcombat2/runner.jsp?event=4822&amp;file=1&amp;runner=264" TargetMode="External"/><Relationship Id="rId205" Type="http://schemas.openxmlformats.org/officeDocument/2006/relationships/hyperlink" Target="https://mulka2.com/lapcenter/lapcombat2/runner.jsp?event=4822&amp;file=1&amp;runner=250" TargetMode="External"/><Relationship Id="rId226" Type="http://schemas.openxmlformats.org/officeDocument/2006/relationships/hyperlink" Target="https://mulka2.com/lapcenter/lapcombat2/runner.jsp?event=4822&amp;file=1&amp;runner=228" TargetMode="External"/><Relationship Id="rId247" Type="http://schemas.openxmlformats.org/officeDocument/2006/relationships/hyperlink" Target="https://mulka2.com/lapcenter/lapcombat2/runner.jsp?event=4822&amp;file=1&amp;runner=208" TargetMode="External"/><Relationship Id="rId107" Type="http://schemas.openxmlformats.org/officeDocument/2006/relationships/hyperlink" Target="https://mulka2.com/lapcenter/lapcombat2/runner.jsp?event=4822&amp;file=1&amp;runner=147" TargetMode="External"/><Relationship Id="rId268" Type="http://schemas.openxmlformats.org/officeDocument/2006/relationships/hyperlink" Target="https://mulka2.com/lapcenter/lapcombat2/runner.jsp?event=4822&amp;file=1&amp;runner=389" TargetMode="External"/><Relationship Id="rId289" Type="http://schemas.openxmlformats.org/officeDocument/2006/relationships/hyperlink" Target="https://mulka2.com/lapcenter/lapcombat2/runner.jsp?event=4822&amp;file=1&amp;runner=368" TargetMode="External"/><Relationship Id="rId11" Type="http://schemas.openxmlformats.org/officeDocument/2006/relationships/hyperlink" Target="https://mulka2.com/lapcenter/lapcombat2/runner.jsp?event=4822&amp;file=1&amp;runner=37" TargetMode="External"/><Relationship Id="rId32" Type="http://schemas.openxmlformats.org/officeDocument/2006/relationships/hyperlink" Target="https://mulka2.com/lapcenter/lapcombat2/runner.jsp?event=4822&amp;file=1&amp;runner=16" TargetMode="External"/><Relationship Id="rId53" Type="http://schemas.openxmlformats.org/officeDocument/2006/relationships/hyperlink" Target="https://mulka2.com/lapcenter/lapcombat2/runner.jsp?event=4822&amp;file=1&amp;runner=52" TargetMode="External"/><Relationship Id="rId74" Type="http://schemas.openxmlformats.org/officeDocument/2006/relationships/hyperlink" Target="https://mulka2.com/lapcenter/lapcombat2/runner.jsp?event=4822&amp;file=1&amp;runner=180" TargetMode="External"/><Relationship Id="rId128" Type="http://schemas.openxmlformats.org/officeDocument/2006/relationships/hyperlink" Target="https://mulka2.com/lapcenter/lapcombat2/runner.jsp?event=4822&amp;file=1&amp;runner=126" TargetMode="External"/><Relationship Id="rId149" Type="http://schemas.openxmlformats.org/officeDocument/2006/relationships/hyperlink" Target="https://mulka2.com/lapcenter/lapcombat2/runner.jsp?event=4822&amp;file=1&amp;runner=105" TargetMode="External"/><Relationship Id="rId314" Type="http://schemas.openxmlformats.org/officeDocument/2006/relationships/hyperlink" Target="https://mulka2.com/lapcenter/lapcombat2/runner.jsp?event=4822&amp;file=1&amp;runner=344" TargetMode="External"/><Relationship Id="rId335" Type="http://schemas.openxmlformats.org/officeDocument/2006/relationships/hyperlink" Target="https://mulka2.com/lapcenter/lapcombat2/runner.jsp?event=4822&amp;file=1&amp;runner=323" TargetMode="External"/><Relationship Id="rId356" Type="http://schemas.openxmlformats.org/officeDocument/2006/relationships/hyperlink" Target="https://mulka2.com/lapcenter/lapcombat2/runner.jsp?event=4822&amp;file=1&amp;runner=302" TargetMode="External"/><Relationship Id="rId5" Type="http://schemas.openxmlformats.org/officeDocument/2006/relationships/hyperlink" Target="https://mulka2.com/lapcenter/lapcombat2/runner.jsp?event=4822&amp;file=1&amp;runner=43" TargetMode="External"/><Relationship Id="rId95" Type="http://schemas.openxmlformats.org/officeDocument/2006/relationships/hyperlink" Target="https://mulka2.com/lapcenter/lapcombat2/runner.jsp?event=4822&amp;file=1&amp;runner=159" TargetMode="External"/><Relationship Id="rId160" Type="http://schemas.openxmlformats.org/officeDocument/2006/relationships/hyperlink" Target="https://mulka2.com/lapcenter/lapcombat2/runner.jsp?event=4822&amp;file=1&amp;runner=199" TargetMode="External"/><Relationship Id="rId181" Type="http://schemas.openxmlformats.org/officeDocument/2006/relationships/hyperlink" Target="https://mulka2.com/lapcenter/lapcombat2/runner.jsp?event=4822&amp;file=1&amp;runner=274" TargetMode="External"/><Relationship Id="rId216" Type="http://schemas.openxmlformats.org/officeDocument/2006/relationships/hyperlink" Target="https://mulka2.com/lapcenter/lapcombat2/runner.jsp?event=4822&amp;file=1&amp;runner=239" TargetMode="External"/><Relationship Id="rId237" Type="http://schemas.openxmlformats.org/officeDocument/2006/relationships/hyperlink" Target="https://mulka2.com/lapcenter/lapcombat2/runner.jsp?event=4822&amp;file=1&amp;runner=218" TargetMode="External"/><Relationship Id="rId258" Type="http://schemas.openxmlformats.org/officeDocument/2006/relationships/hyperlink" Target="https://mulka2.com/lapcenter/lapcombat2/runner.jsp?event=4822&amp;file=1&amp;runner=297" TargetMode="External"/><Relationship Id="rId279" Type="http://schemas.openxmlformats.org/officeDocument/2006/relationships/hyperlink" Target="https://mulka2.com/lapcenter/lapcombat2/runner.jsp?event=4822&amp;file=1&amp;runner=379" TargetMode="External"/><Relationship Id="rId22" Type="http://schemas.openxmlformats.org/officeDocument/2006/relationships/hyperlink" Target="https://mulka2.com/lapcenter/lapcombat2/runner.jsp?event=4822&amp;file=1&amp;runner=26" TargetMode="External"/><Relationship Id="rId43" Type="http://schemas.openxmlformats.org/officeDocument/2006/relationships/hyperlink" Target="https://mulka2.com/lapcenter/lapcombat2/runner.jsp?event=4822&amp;file=1&amp;runner=5" TargetMode="External"/><Relationship Id="rId64" Type="http://schemas.openxmlformats.org/officeDocument/2006/relationships/hyperlink" Target="https://mulka2.com/lapcenter/lapcombat2/runner.jsp?event=4822&amp;file=1&amp;runner=190" TargetMode="External"/><Relationship Id="rId118" Type="http://schemas.openxmlformats.org/officeDocument/2006/relationships/hyperlink" Target="https://mulka2.com/lapcenter/lapcombat2/runner.jsp?event=4822&amp;file=1&amp;runner=137" TargetMode="External"/><Relationship Id="rId139" Type="http://schemas.openxmlformats.org/officeDocument/2006/relationships/hyperlink" Target="https://mulka2.com/lapcenter/lapcombat2/runner.jsp?event=4822&amp;file=1&amp;runner=115" TargetMode="External"/><Relationship Id="rId290" Type="http://schemas.openxmlformats.org/officeDocument/2006/relationships/hyperlink" Target="https://mulka2.com/lapcenter/lapcombat2/runner.jsp?event=4822&amp;file=1&amp;runner=369" TargetMode="External"/><Relationship Id="rId304" Type="http://schemas.openxmlformats.org/officeDocument/2006/relationships/hyperlink" Target="https://mulka2.com/lapcenter/lapcombat2/runner.jsp?event=4822&amp;file=1&amp;runner=354" TargetMode="External"/><Relationship Id="rId325" Type="http://schemas.openxmlformats.org/officeDocument/2006/relationships/hyperlink" Target="https://mulka2.com/lapcenter/lapcombat2/runner.jsp?event=4822&amp;file=1&amp;runner=333" TargetMode="External"/><Relationship Id="rId346" Type="http://schemas.openxmlformats.org/officeDocument/2006/relationships/hyperlink" Target="https://mulka2.com/lapcenter/lapcombat2/runner.jsp?event=4822&amp;file=1&amp;runner=312" TargetMode="External"/><Relationship Id="rId85" Type="http://schemas.openxmlformats.org/officeDocument/2006/relationships/hyperlink" Target="https://mulka2.com/lapcenter/lapcombat2/runner.jsp?event=4822&amp;file=1&amp;runner=169" TargetMode="External"/><Relationship Id="rId150" Type="http://schemas.openxmlformats.org/officeDocument/2006/relationships/hyperlink" Target="https://mulka2.com/lapcenter/lapcombat2/runner.jsp?event=4822&amp;file=1&amp;runner=104" TargetMode="External"/><Relationship Id="rId171" Type="http://schemas.openxmlformats.org/officeDocument/2006/relationships/hyperlink" Target="https://mulka2.com/lapcenter/lapcombat2/runner.jsp?event=4822&amp;file=1&amp;runner=284" TargetMode="External"/><Relationship Id="rId192" Type="http://schemas.openxmlformats.org/officeDocument/2006/relationships/hyperlink" Target="https://mulka2.com/lapcenter/lapcombat2/runner.jsp?event=4822&amp;file=1&amp;runner=262" TargetMode="External"/><Relationship Id="rId206" Type="http://schemas.openxmlformats.org/officeDocument/2006/relationships/hyperlink" Target="https://mulka2.com/lapcenter/lapcombat2/runner.jsp?event=4822&amp;file=1&amp;runner=249" TargetMode="External"/><Relationship Id="rId227" Type="http://schemas.openxmlformats.org/officeDocument/2006/relationships/hyperlink" Target="https://mulka2.com/lapcenter/lapcombat2/runner.jsp?event=4822&amp;file=1&amp;runner=229" TargetMode="External"/><Relationship Id="rId248" Type="http://schemas.openxmlformats.org/officeDocument/2006/relationships/hyperlink" Target="https://mulka2.com/lapcenter/lapcombat2/runner.jsp?event=4822&amp;file=1&amp;runner=207" TargetMode="External"/><Relationship Id="rId269" Type="http://schemas.openxmlformats.org/officeDocument/2006/relationships/hyperlink" Target="https://mulka2.com/lapcenter/lapcombat2/runner.jsp?event=4822&amp;file=1&amp;runner=390" TargetMode="External"/><Relationship Id="rId12" Type="http://schemas.openxmlformats.org/officeDocument/2006/relationships/hyperlink" Target="https://mulka2.com/lapcenter/lapcombat2/runner.jsp?event=4822&amp;file=1&amp;runner=36" TargetMode="External"/><Relationship Id="rId33" Type="http://schemas.openxmlformats.org/officeDocument/2006/relationships/hyperlink" Target="https://mulka2.com/lapcenter/lapcombat2/runner.jsp?event=4822&amp;file=1&amp;runner=15" TargetMode="External"/><Relationship Id="rId108" Type="http://schemas.openxmlformats.org/officeDocument/2006/relationships/hyperlink" Target="https://mulka2.com/lapcenter/lapcombat2/runner.jsp?event=4822&amp;file=1&amp;runner=146" TargetMode="External"/><Relationship Id="rId129" Type="http://schemas.openxmlformats.org/officeDocument/2006/relationships/hyperlink" Target="https://mulka2.com/lapcenter/lapcombat2/runner.jsp?event=4822&amp;file=1&amp;runner=125" TargetMode="External"/><Relationship Id="rId280" Type="http://schemas.openxmlformats.org/officeDocument/2006/relationships/hyperlink" Target="https://mulka2.com/lapcenter/lapcombat2/runner.jsp?event=4822&amp;file=1&amp;runner=378" TargetMode="External"/><Relationship Id="rId315" Type="http://schemas.openxmlformats.org/officeDocument/2006/relationships/hyperlink" Target="https://mulka2.com/lapcenter/lapcombat2/runner.jsp?event=4822&amp;file=1&amp;runner=343" TargetMode="External"/><Relationship Id="rId336" Type="http://schemas.openxmlformats.org/officeDocument/2006/relationships/hyperlink" Target="https://mulka2.com/lapcenter/lapcombat2/runner.jsp?event=4822&amp;file=1&amp;runner=322" TargetMode="External"/><Relationship Id="rId357" Type="http://schemas.openxmlformats.org/officeDocument/2006/relationships/hyperlink" Target="https://mulka2.com/lapcenter/lapcombat2/runner.jsp?event=4822&amp;file=1&amp;runner=396" TargetMode="External"/><Relationship Id="rId54" Type="http://schemas.openxmlformats.org/officeDocument/2006/relationships/hyperlink" Target="https://mulka2.com/lapcenter/lapcombat2/runner.jsp?event=4822&amp;file=1&amp;runner=53" TargetMode="External"/><Relationship Id="rId75" Type="http://schemas.openxmlformats.org/officeDocument/2006/relationships/hyperlink" Target="https://mulka2.com/lapcenter/lapcombat2/runner.jsp?event=4822&amp;file=1&amp;runner=179" TargetMode="External"/><Relationship Id="rId96" Type="http://schemas.openxmlformats.org/officeDocument/2006/relationships/hyperlink" Target="https://mulka2.com/lapcenter/lapcombat2/runner.jsp?event=4822&amp;file=1&amp;runner=158" TargetMode="External"/><Relationship Id="rId140" Type="http://schemas.openxmlformats.org/officeDocument/2006/relationships/hyperlink" Target="https://mulka2.com/lapcenter/lapcombat2/runner.jsp?event=4822&amp;file=1&amp;runner=114" TargetMode="External"/><Relationship Id="rId161" Type="http://schemas.openxmlformats.org/officeDocument/2006/relationships/hyperlink" Target="https://mulka2.com/lapcenter/lapcombat2/runner.jsp?event=4822&amp;file=1&amp;runner=200" TargetMode="External"/><Relationship Id="rId182" Type="http://schemas.openxmlformats.org/officeDocument/2006/relationships/hyperlink" Target="https://mulka2.com/lapcenter/lapcombat2/runner.jsp?event=4822&amp;file=1&amp;runner=273" TargetMode="External"/><Relationship Id="rId217" Type="http://schemas.openxmlformats.org/officeDocument/2006/relationships/hyperlink" Target="https://mulka2.com/lapcenter/lapcombat2/runner.jsp?event=4822&amp;file=1&amp;runner=238" TargetMode="External"/><Relationship Id="rId6" Type="http://schemas.openxmlformats.org/officeDocument/2006/relationships/hyperlink" Target="https://mulka2.com/lapcenter/lapcombat2/runner.jsp?event=4822&amp;file=1&amp;runner=42" TargetMode="External"/><Relationship Id="rId238" Type="http://schemas.openxmlformats.org/officeDocument/2006/relationships/hyperlink" Target="https://mulka2.com/lapcenter/lapcombat2/runner.jsp?event=4822&amp;file=1&amp;runner=217" TargetMode="External"/><Relationship Id="rId259" Type="http://schemas.openxmlformats.org/officeDocument/2006/relationships/hyperlink" Target="https://mulka2.com/lapcenter/lapcombat2/runner.jsp?event=4822&amp;file=1&amp;runner=298" TargetMode="External"/><Relationship Id="rId23" Type="http://schemas.openxmlformats.org/officeDocument/2006/relationships/hyperlink" Target="https://mulka2.com/lapcenter/lapcombat2/runner.jsp?event=4822&amp;file=1&amp;runner=25" TargetMode="External"/><Relationship Id="rId119" Type="http://schemas.openxmlformats.org/officeDocument/2006/relationships/hyperlink" Target="https://mulka2.com/lapcenter/lapcombat2/runner.jsp?event=4822&amp;file=1&amp;runner=135" TargetMode="External"/><Relationship Id="rId270" Type="http://schemas.openxmlformats.org/officeDocument/2006/relationships/hyperlink" Target="https://mulka2.com/lapcenter/lapcombat2/runner.jsp?event=4822&amp;file=1&amp;runner=388" TargetMode="External"/><Relationship Id="rId291" Type="http://schemas.openxmlformats.org/officeDocument/2006/relationships/hyperlink" Target="https://mulka2.com/lapcenter/lapcombat2/runner.jsp?event=4822&amp;file=1&amp;runner=366" TargetMode="External"/><Relationship Id="rId305" Type="http://schemas.openxmlformats.org/officeDocument/2006/relationships/hyperlink" Target="https://mulka2.com/lapcenter/lapcombat2/runner.jsp?event=4822&amp;file=1&amp;runner=353" TargetMode="External"/><Relationship Id="rId326" Type="http://schemas.openxmlformats.org/officeDocument/2006/relationships/hyperlink" Target="https://mulka2.com/lapcenter/lapcombat2/runner.jsp?event=4822&amp;file=1&amp;runner=332" TargetMode="External"/><Relationship Id="rId347" Type="http://schemas.openxmlformats.org/officeDocument/2006/relationships/hyperlink" Target="https://mulka2.com/lapcenter/lapcombat2/runner.jsp?event=4822&amp;file=1&amp;runner=311" TargetMode="External"/><Relationship Id="rId44" Type="http://schemas.openxmlformats.org/officeDocument/2006/relationships/hyperlink" Target="https://mulka2.com/lapcenter/lapcombat2/runner.jsp?event=4822&amp;file=1&amp;runner=4" TargetMode="External"/><Relationship Id="rId65" Type="http://schemas.openxmlformats.org/officeDocument/2006/relationships/hyperlink" Target="https://mulka2.com/lapcenter/lapcombat2/runner.jsp?event=4822&amp;file=1&amp;runner=189" TargetMode="External"/><Relationship Id="rId86" Type="http://schemas.openxmlformats.org/officeDocument/2006/relationships/hyperlink" Target="https://mulka2.com/lapcenter/lapcombat2/runner.jsp?event=4822&amp;file=1&amp;runner=168" TargetMode="External"/><Relationship Id="rId130" Type="http://schemas.openxmlformats.org/officeDocument/2006/relationships/hyperlink" Target="https://mulka2.com/lapcenter/lapcombat2/runner.jsp?event=4822&amp;file=1&amp;runner=124" TargetMode="External"/><Relationship Id="rId151" Type="http://schemas.openxmlformats.org/officeDocument/2006/relationships/hyperlink" Target="https://mulka2.com/lapcenter/lapcombat2/runner.jsp?event=4822&amp;file=1&amp;runner=103" TargetMode="External"/><Relationship Id="rId172" Type="http://schemas.openxmlformats.org/officeDocument/2006/relationships/hyperlink" Target="https://mulka2.com/lapcenter/lapcombat2/runner.jsp?event=4822&amp;file=1&amp;runner=283" TargetMode="External"/><Relationship Id="rId193" Type="http://schemas.openxmlformats.org/officeDocument/2006/relationships/hyperlink" Target="https://mulka2.com/lapcenter/lapcombat2/runner.jsp?event=4822&amp;file=1&amp;runner=263" TargetMode="External"/><Relationship Id="rId207" Type="http://schemas.openxmlformats.org/officeDocument/2006/relationships/hyperlink" Target="https://mulka2.com/lapcenter/lapcombat2/runner.jsp?event=4822&amp;file=1&amp;runner=248" TargetMode="External"/><Relationship Id="rId228" Type="http://schemas.openxmlformats.org/officeDocument/2006/relationships/hyperlink" Target="https://mulka2.com/lapcenter/lapcombat2/runner.jsp?event=4822&amp;file=1&amp;runner=227" TargetMode="External"/><Relationship Id="rId249" Type="http://schemas.openxmlformats.org/officeDocument/2006/relationships/hyperlink" Target="https://mulka2.com/lapcenter/lapcombat2/runner.jsp?event=4822&amp;file=1&amp;runner=206" TargetMode="External"/><Relationship Id="rId13" Type="http://schemas.openxmlformats.org/officeDocument/2006/relationships/hyperlink" Target="https://mulka2.com/lapcenter/lapcombat2/runner.jsp?event=4822&amp;file=1&amp;runner=35" TargetMode="External"/><Relationship Id="rId109" Type="http://schemas.openxmlformats.org/officeDocument/2006/relationships/hyperlink" Target="https://mulka2.com/lapcenter/lapcombat2/runner.jsp?event=4822&amp;file=1&amp;runner=145" TargetMode="External"/><Relationship Id="rId260" Type="http://schemas.openxmlformats.org/officeDocument/2006/relationships/hyperlink" Target="https://mulka2.com/lapcenter/lapcombat2/runner.jsp?event=4822&amp;file=1&amp;runner=299" TargetMode="External"/><Relationship Id="rId281" Type="http://schemas.openxmlformats.org/officeDocument/2006/relationships/hyperlink" Target="https://mulka2.com/lapcenter/lapcombat2/runner.jsp?event=4822&amp;file=1&amp;runner=376" TargetMode="External"/><Relationship Id="rId316" Type="http://schemas.openxmlformats.org/officeDocument/2006/relationships/hyperlink" Target="https://mulka2.com/lapcenter/lapcombat2/runner.jsp?event=4822&amp;file=1&amp;runner=342" TargetMode="External"/><Relationship Id="rId337" Type="http://schemas.openxmlformats.org/officeDocument/2006/relationships/hyperlink" Target="https://mulka2.com/lapcenter/lapcombat2/runner.jsp?event=4822&amp;file=1&amp;runner=321" TargetMode="External"/><Relationship Id="rId34" Type="http://schemas.openxmlformats.org/officeDocument/2006/relationships/hyperlink" Target="https://mulka2.com/lapcenter/lapcombat2/runner.jsp?event=4822&amp;file=1&amp;runner=14" TargetMode="External"/><Relationship Id="rId55" Type="http://schemas.openxmlformats.org/officeDocument/2006/relationships/hyperlink" Target="https://mulka2.com/lapcenter/lapcombat2/runner.jsp?event=4822&amp;file=1&amp;runner=54" TargetMode="External"/><Relationship Id="rId76" Type="http://schemas.openxmlformats.org/officeDocument/2006/relationships/hyperlink" Target="https://mulka2.com/lapcenter/lapcombat2/runner.jsp?event=4822&amp;file=1&amp;runner=178" TargetMode="External"/><Relationship Id="rId97" Type="http://schemas.openxmlformats.org/officeDocument/2006/relationships/hyperlink" Target="https://mulka2.com/lapcenter/lapcombat2/runner.jsp?event=4822&amp;file=1&amp;runner=157" TargetMode="External"/><Relationship Id="rId120" Type="http://schemas.openxmlformats.org/officeDocument/2006/relationships/hyperlink" Target="https://mulka2.com/lapcenter/lapcombat2/runner.jsp?event=4822&amp;file=1&amp;runner=134" TargetMode="External"/><Relationship Id="rId141" Type="http://schemas.openxmlformats.org/officeDocument/2006/relationships/hyperlink" Target="https://mulka2.com/lapcenter/lapcombat2/runner.jsp?event=4822&amp;file=1&amp;runner=113" TargetMode="External"/><Relationship Id="rId358" Type="http://schemas.openxmlformats.org/officeDocument/2006/relationships/hyperlink" Target="https://mulka2.com/lapcenter/lapcombat2/runner.jsp?event=4822&amp;file=1&amp;runner=397" TargetMode="External"/><Relationship Id="rId7" Type="http://schemas.openxmlformats.org/officeDocument/2006/relationships/hyperlink" Target="https://mulka2.com/lapcenter/lapcombat2/runner.jsp?event=4822&amp;file=1&amp;runner=41" TargetMode="External"/><Relationship Id="rId162" Type="http://schemas.openxmlformats.org/officeDocument/2006/relationships/hyperlink" Target="https://mulka2.com/lapcenter/lapcombat2/runner.jsp?event=4822&amp;file=1&amp;runner=201" TargetMode="External"/><Relationship Id="rId183" Type="http://schemas.openxmlformats.org/officeDocument/2006/relationships/hyperlink" Target="https://mulka2.com/lapcenter/lapcombat2/runner.jsp?event=4822&amp;file=1&amp;runner=272" TargetMode="External"/><Relationship Id="rId218" Type="http://schemas.openxmlformats.org/officeDocument/2006/relationships/hyperlink" Target="https://mulka2.com/lapcenter/lapcombat2/runner.jsp?event=4822&amp;file=1&amp;runner=237" TargetMode="External"/><Relationship Id="rId239" Type="http://schemas.openxmlformats.org/officeDocument/2006/relationships/hyperlink" Target="https://mulka2.com/lapcenter/lapcombat2/runner.jsp?event=4822&amp;file=1&amp;runner=215" TargetMode="External"/><Relationship Id="rId250" Type="http://schemas.openxmlformats.org/officeDocument/2006/relationships/hyperlink" Target="https://mulka2.com/lapcenter/lapcombat2/runner.jsp?event=4822&amp;file=1&amp;runner=205" TargetMode="External"/><Relationship Id="rId271" Type="http://schemas.openxmlformats.org/officeDocument/2006/relationships/hyperlink" Target="https://mulka2.com/lapcenter/lapcombat2/runner.jsp?event=4822&amp;file=1&amp;runner=387" TargetMode="External"/><Relationship Id="rId292" Type="http://schemas.openxmlformats.org/officeDocument/2006/relationships/hyperlink" Target="https://mulka2.com/lapcenter/lapcombat2/runner.jsp?event=4822&amp;file=1&amp;runner=367" TargetMode="External"/><Relationship Id="rId306" Type="http://schemas.openxmlformats.org/officeDocument/2006/relationships/hyperlink" Target="https://mulka2.com/lapcenter/lapcombat2/runner.jsp?event=4822&amp;file=1&amp;runner=352" TargetMode="External"/><Relationship Id="rId24" Type="http://schemas.openxmlformats.org/officeDocument/2006/relationships/hyperlink" Target="https://mulka2.com/lapcenter/lapcombat2/runner.jsp?event=4822&amp;file=1&amp;runner=24" TargetMode="External"/><Relationship Id="rId45" Type="http://schemas.openxmlformats.org/officeDocument/2006/relationships/hyperlink" Target="https://mulka2.com/lapcenter/lapcombat2/runner.jsp?event=4822&amp;file=1&amp;runner=3" TargetMode="External"/><Relationship Id="rId66" Type="http://schemas.openxmlformats.org/officeDocument/2006/relationships/hyperlink" Target="https://mulka2.com/lapcenter/lapcombat2/runner.jsp?event=4822&amp;file=1&amp;runner=188" TargetMode="External"/><Relationship Id="rId87" Type="http://schemas.openxmlformats.org/officeDocument/2006/relationships/hyperlink" Target="https://mulka2.com/lapcenter/lapcombat2/runner.jsp?event=4822&amp;file=1&amp;runner=167" TargetMode="External"/><Relationship Id="rId110" Type="http://schemas.openxmlformats.org/officeDocument/2006/relationships/hyperlink" Target="https://mulka2.com/lapcenter/lapcombat2/runner.jsp?event=4822&amp;file=1&amp;runner=144" TargetMode="External"/><Relationship Id="rId131" Type="http://schemas.openxmlformats.org/officeDocument/2006/relationships/hyperlink" Target="https://mulka2.com/lapcenter/lapcombat2/runner.jsp?event=4822&amp;file=1&amp;runner=123" TargetMode="External"/><Relationship Id="rId327" Type="http://schemas.openxmlformats.org/officeDocument/2006/relationships/hyperlink" Target="https://mulka2.com/lapcenter/lapcombat2/runner.jsp?event=4822&amp;file=1&amp;runner=331" TargetMode="External"/><Relationship Id="rId348" Type="http://schemas.openxmlformats.org/officeDocument/2006/relationships/hyperlink" Target="https://mulka2.com/lapcenter/lapcombat2/runner.jsp?event=4822&amp;file=1&amp;runner=310" TargetMode="External"/><Relationship Id="rId152" Type="http://schemas.openxmlformats.org/officeDocument/2006/relationships/hyperlink" Target="https://mulka2.com/lapcenter/lapcombat2/runner.jsp?event=4822&amp;file=1&amp;runner=191" TargetMode="External"/><Relationship Id="rId173" Type="http://schemas.openxmlformats.org/officeDocument/2006/relationships/hyperlink" Target="https://mulka2.com/lapcenter/lapcombat2/runner.jsp?event=4822&amp;file=1&amp;runner=282" TargetMode="External"/><Relationship Id="rId194" Type="http://schemas.openxmlformats.org/officeDocument/2006/relationships/hyperlink" Target="https://mulka2.com/lapcenter/lapcombat2/runner.jsp?event=4822&amp;file=1&amp;runner=261" TargetMode="External"/><Relationship Id="rId208" Type="http://schemas.openxmlformats.org/officeDocument/2006/relationships/hyperlink" Target="https://mulka2.com/lapcenter/lapcombat2/runner.jsp?event=4822&amp;file=1&amp;runner=247" TargetMode="External"/><Relationship Id="rId229" Type="http://schemas.openxmlformats.org/officeDocument/2006/relationships/hyperlink" Target="https://mulka2.com/lapcenter/lapcombat2/runner.jsp?event=4822&amp;file=1&amp;runner=226" TargetMode="External"/><Relationship Id="rId240" Type="http://schemas.openxmlformats.org/officeDocument/2006/relationships/hyperlink" Target="https://mulka2.com/lapcenter/lapcombat2/runner.jsp?event=4822&amp;file=1&amp;runner=216" TargetMode="External"/><Relationship Id="rId261" Type="http://schemas.openxmlformats.org/officeDocument/2006/relationships/hyperlink" Target="https://mulka2.com/lapcenter/lapcombat2/runner.jsp?event=4822&amp;file=1&amp;runner=300" TargetMode="External"/><Relationship Id="rId14" Type="http://schemas.openxmlformats.org/officeDocument/2006/relationships/hyperlink" Target="https://mulka2.com/lapcenter/lapcombat2/runner.jsp?event=4822&amp;file=1&amp;runner=34" TargetMode="External"/><Relationship Id="rId35" Type="http://schemas.openxmlformats.org/officeDocument/2006/relationships/hyperlink" Target="https://mulka2.com/lapcenter/lapcombat2/runner.jsp?event=4822&amp;file=1&amp;runner=13" TargetMode="External"/><Relationship Id="rId56" Type="http://schemas.openxmlformats.org/officeDocument/2006/relationships/hyperlink" Target="https://mulka2.com/lapcenter/lapcombat2/runner.jsp?event=4822&amp;file=1&amp;runner=55" TargetMode="External"/><Relationship Id="rId77" Type="http://schemas.openxmlformats.org/officeDocument/2006/relationships/hyperlink" Target="https://mulka2.com/lapcenter/lapcombat2/runner.jsp?event=4822&amp;file=1&amp;runner=177" TargetMode="External"/><Relationship Id="rId100" Type="http://schemas.openxmlformats.org/officeDocument/2006/relationships/hyperlink" Target="https://mulka2.com/lapcenter/lapcombat2/runner.jsp?event=4822&amp;file=1&amp;runner=154" TargetMode="External"/><Relationship Id="rId282" Type="http://schemas.openxmlformats.org/officeDocument/2006/relationships/hyperlink" Target="https://mulka2.com/lapcenter/lapcombat2/runner.jsp?event=4822&amp;file=1&amp;runner=377" TargetMode="External"/><Relationship Id="rId317" Type="http://schemas.openxmlformats.org/officeDocument/2006/relationships/hyperlink" Target="https://mulka2.com/lapcenter/lapcombat2/runner.jsp?event=4822&amp;file=1&amp;runner=340" TargetMode="External"/><Relationship Id="rId338" Type="http://schemas.openxmlformats.org/officeDocument/2006/relationships/hyperlink" Target="https://mulka2.com/lapcenter/lapcombat2/runner.jsp?event=4822&amp;file=1&amp;runner=320" TargetMode="External"/><Relationship Id="rId359" Type="http://schemas.openxmlformats.org/officeDocument/2006/relationships/hyperlink" Target="https://mulka2.com/lapcenter/lapcombat2/runner.jsp?event=4822&amp;file=1&amp;runner=398" TargetMode="External"/><Relationship Id="rId8" Type="http://schemas.openxmlformats.org/officeDocument/2006/relationships/hyperlink" Target="https://mulka2.com/lapcenter/lapcombat2/runner.jsp?event=4822&amp;file=1&amp;runner=40" TargetMode="External"/><Relationship Id="rId98" Type="http://schemas.openxmlformats.org/officeDocument/2006/relationships/hyperlink" Target="https://mulka2.com/lapcenter/lapcombat2/runner.jsp?event=4822&amp;file=1&amp;runner=156" TargetMode="External"/><Relationship Id="rId121" Type="http://schemas.openxmlformats.org/officeDocument/2006/relationships/hyperlink" Target="https://mulka2.com/lapcenter/lapcombat2/runner.jsp?event=4822&amp;file=1&amp;runner=133" TargetMode="External"/><Relationship Id="rId142" Type="http://schemas.openxmlformats.org/officeDocument/2006/relationships/hyperlink" Target="https://mulka2.com/lapcenter/lapcombat2/runner.jsp?event=4822&amp;file=1&amp;runner=112" TargetMode="External"/><Relationship Id="rId163" Type="http://schemas.openxmlformats.org/officeDocument/2006/relationships/hyperlink" Target="https://mulka2.com/lapcenter/lapcombat2/runner.jsp?event=4822&amp;file=1&amp;runner=202" TargetMode="External"/><Relationship Id="rId184" Type="http://schemas.openxmlformats.org/officeDocument/2006/relationships/hyperlink" Target="https://mulka2.com/lapcenter/lapcombat2/runner.jsp?event=4822&amp;file=1&amp;runner=271" TargetMode="External"/><Relationship Id="rId219" Type="http://schemas.openxmlformats.org/officeDocument/2006/relationships/hyperlink" Target="https://mulka2.com/lapcenter/lapcombat2/runner.jsp?event=4822&amp;file=1&amp;runner=236" TargetMode="External"/><Relationship Id="rId230" Type="http://schemas.openxmlformats.org/officeDocument/2006/relationships/hyperlink" Target="https://mulka2.com/lapcenter/lapcombat2/runner.jsp?event=4822&amp;file=1&amp;runner=225" TargetMode="External"/><Relationship Id="rId251" Type="http://schemas.openxmlformats.org/officeDocument/2006/relationships/hyperlink" Target="https://mulka2.com/lapcenter/lapcombat2/runner.jsp?event=4822&amp;file=1&amp;runner=204" TargetMode="External"/><Relationship Id="rId25" Type="http://schemas.openxmlformats.org/officeDocument/2006/relationships/hyperlink" Target="https://mulka2.com/lapcenter/lapcombat2/runner.jsp?event=4822&amp;file=1&amp;runner=23" TargetMode="External"/><Relationship Id="rId46" Type="http://schemas.openxmlformats.org/officeDocument/2006/relationships/hyperlink" Target="https://mulka2.com/lapcenter/lapcombat2/runner.jsp?event=4822&amp;file=1&amp;runner=2" TargetMode="External"/><Relationship Id="rId67" Type="http://schemas.openxmlformats.org/officeDocument/2006/relationships/hyperlink" Target="https://mulka2.com/lapcenter/lapcombat2/runner.jsp?event=4822&amp;file=1&amp;runner=187" TargetMode="External"/><Relationship Id="rId272" Type="http://schemas.openxmlformats.org/officeDocument/2006/relationships/hyperlink" Target="https://mulka2.com/lapcenter/lapcombat2/runner.jsp?event=4822&amp;file=1&amp;runner=386" TargetMode="External"/><Relationship Id="rId293" Type="http://schemas.openxmlformats.org/officeDocument/2006/relationships/hyperlink" Target="https://mulka2.com/lapcenter/lapcombat2/runner.jsp?event=4822&amp;file=1&amp;runner=365" TargetMode="External"/><Relationship Id="rId307" Type="http://schemas.openxmlformats.org/officeDocument/2006/relationships/hyperlink" Target="https://mulka2.com/lapcenter/lapcombat2/runner.jsp?event=4822&amp;file=1&amp;runner=351" TargetMode="External"/><Relationship Id="rId328" Type="http://schemas.openxmlformats.org/officeDocument/2006/relationships/hyperlink" Target="https://mulka2.com/lapcenter/lapcombat2/runner.jsp?event=4822&amp;file=1&amp;runner=330" TargetMode="External"/><Relationship Id="rId349" Type="http://schemas.openxmlformats.org/officeDocument/2006/relationships/hyperlink" Target="https://mulka2.com/lapcenter/lapcombat2/runner.jsp?event=4822&amp;file=1&amp;runner=309" TargetMode="External"/><Relationship Id="rId88" Type="http://schemas.openxmlformats.org/officeDocument/2006/relationships/hyperlink" Target="https://mulka2.com/lapcenter/lapcombat2/runner.jsp?event=4822&amp;file=1&amp;runner=166" TargetMode="External"/><Relationship Id="rId111" Type="http://schemas.openxmlformats.org/officeDocument/2006/relationships/hyperlink" Target="https://mulka2.com/lapcenter/lapcombat2/runner.jsp?event=4822&amp;file=1&amp;runner=143" TargetMode="External"/><Relationship Id="rId132" Type="http://schemas.openxmlformats.org/officeDocument/2006/relationships/hyperlink" Target="https://mulka2.com/lapcenter/lapcombat2/runner.jsp?event=4822&amp;file=1&amp;runner=122" TargetMode="External"/><Relationship Id="rId153" Type="http://schemas.openxmlformats.org/officeDocument/2006/relationships/hyperlink" Target="https://mulka2.com/lapcenter/lapcombat2/runner.jsp?event=4822&amp;file=1&amp;runner=192" TargetMode="External"/><Relationship Id="rId174" Type="http://schemas.openxmlformats.org/officeDocument/2006/relationships/hyperlink" Target="https://mulka2.com/lapcenter/lapcombat2/runner.jsp?event=4822&amp;file=1&amp;runner=281" TargetMode="External"/><Relationship Id="rId195" Type="http://schemas.openxmlformats.org/officeDocument/2006/relationships/hyperlink" Target="https://mulka2.com/lapcenter/lapcombat2/runner.jsp?event=4822&amp;file=1&amp;runner=260" TargetMode="External"/><Relationship Id="rId209" Type="http://schemas.openxmlformats.org/officeDocument/2006/relationships/hyperlink" Target="https://mulka2.com/lapcenter/lapcombat2/runner.jsp?event=4822&amp;file=1&amp;runner=246" TargetMode="External"/><Relationship Id="rId360" Type="http://schemas.openxmlformats.org/officeDocument/2006/relationships/hyperlink" Target="https://mulka2.com/lapcenter/lapcombat2/runner.jsp?event=4822&amp;file=1&amp;runner=399" TargetMode="External"/><Relationship Id="rId220" Type="http://schemas.openxmlformats.org/officeDocument/2006/relationships/hyperlink" Target="https://mulka2.com/lapcenter/lapcombat2/runner.jsp?event=4822&amp;file=1&amp;runner=235" TargetMode="External"/><Relationship Id="rId241" Type="http://schemas.openxmlformats.org/officeDocument/2006/relationships/hyperlink" Target="https://mulka2.com/lapcenter/lapcombat2/runner.jsp?event=4822&amp;file=1&amp;runner=214" TargetMode="External"/><Relationship Id="rId15" Type="http://schemas.openxmlformats.org/officeDocument/2006/relationships/hyperlink" Target="https://mulka2.com/lapcenter/lapcombat2/runner.jsp?event=4822&amp;file=1&amp;runner=33" TargetMode="External"/><Relationship Id="rId36" Type="http://schemas.openxmlformats.org/officeDocument/2006/relationships/hyperlink" Target="https://mulka2.com/lapcenter/lapcombat2/runner.jsp?event=4822&amp;file=1&amp;runner=12" TargetMode="External"/><Relationship Id="rId57" Type="http://schemas.openxmlformats.org/officeDocument/2006/relationships/hyperlink" Target="https://mulka2.com/lapcenter/lapcombat2/runner.jsp?event=4822&amp;file=1&amp;runner=56" TargetMode="External"/><Relationship Id="rId106" Type="http://schemas.openxmlformats.org/officeDocument/2006/relationships/hyperlink" Target="https://mulka2.com/lapcenter/lapcombat2/runner.jsp?event=4822&amp;file=1&amp;runner=148" TargetMode="External"/><Relationship Id="rId127" Type="http://schemas.openxmlformats.org/officeDocument/2006/relationships/hyperlink" Target="https://mulka2.com/lapcenter/lapcombat2/runner.jsp?event=4822&amp;file=1&amp;runner=127" TargetMode="External"/><Relationship Id="rId262" Type="http://schemas.openxmlformats.org/officeDocument/2006/relationships/hyperlink" Target="https://mulka2.com/lapcenter/lapcombat2/runner.jsp?event=4822&amp;file=1&amp;runner=301" TargetMode="External"/><Relationship Id="rId283" Type="http://schemas.openxmlformats.org/officeDocument/2006/relationships/hyperlink" Target="https://mulka2.com/lapcenter/lapcombat2/runner.jsp?event=4822&amp;file=1&amp;runner=375" TargetMode="External"/><Relationship Id="rId313" Type="http://schemas.openxmlformats.org/officeDocument/2006/relationships/hyperlink" Target="https://mulka2.com/lapcenter/lapcombat2/runner.jsp?event=4822&amp;file=1&amp;runner=345" TargetMode="External"/><Relationship Id="rId318" Type="http://schemas.openxmlformats.org/officeDocument/2006/relationships/hyperlink" Target="https://mulka2.com/lapcenter/lapcombat2/runner.jsp?event=4822&amp;file=1&amp;runner=341" TargetMode="External"/><Relationship Id="rId339" Type="http://schemas.openxmlformats.org/officeDocument/2006/relationships/hyperlink" Target="https://mulka2.com/lapcenter/lapcombat2/runner.jsp?event=4822&amp;file=1&amp;runner=319" TargetMode="External"/><Relationship Id="rId10" Type="http://schemas.openxmlformats.org/officeDocument/2006/relationships/hyperlink" Target="https://mulka2.com/lapcenter/lapcombat2/runner.jsp?event=4822&amp;file=1&amp;runner=38" TargetMode="External"/><Relationship Id="rId31" Type="http://schemas.openxmlformats.org/officeDocument/2006/relationships/hyperlink" Target="https://mulka2.com/lapcenter/lapcombat2/runner.jsp?event=4822&amp;file=1&amp;runner=17" TargetMode="External"/><Relationship Id="rId52" Type="http://schemas.openxmlformats.org/officeDocument/2006/relationships/hyperlink" Target="https://mulka2.com/lapcenter/lapcombat2/runner.jsp?event=4822&amp;file=1&amp;runner=51" TargetMode="External"/><Relationship Id="rId73" Type="http://schemas.openxmlformats.org/officeDocument/2006/relationships/hyperlink" Target="https://mulka2.com/lapcenter/lapcombat2/runner.jsp?event=4822&amp;file=1&amp;runner=181" TargetMode="External"/><Relationship Id="rId78" Type="http://schemas.openxmlformats.org/officeDocument/2006/relationships/hyperlink" Target="https://mulka2.com/lapcenter/lapcombat2/runner.jsp?event=4822&amp;file=1&amp;runner=176" TargetMode="External"/><Relationship Id="rId94" Type="http://schemas.openxmlformats.org/officeDocument/2006/relationships/hyperlink" Target="https://mulka2.com/lapcenter/lapcombat2/runner.jsp?event=4822&amp;file=1&amp;runner=160" TargetMode="External"/><Relationship Id="rId99" Type="http://schemas.openxmlformats.org/officeDocument/2006/relationships/hyperlink" Target="https://mulka2.com/lapcenter/lapcombat2/runner.jsp?event=4822&amp;file=1&amp;runner=155" TargetMode="External"/><Relationship Id="rId101" Type="http://schemas.openxmlformats.org/officeDocument/2006/relationships/hyperlink" Target="https://mulka2.com/lapcenter/lapcombat2/runner.jsp?event=4822&amp;file=1&amp;runner=153" TargetMode="External"/><Relationship Id="rId122" Type="http://schemas.openxmlformats.org/officeDocument/2006/relationships/hyperlink" Target="https://mulka2.com/lapcenter/lapcombat2/runner.jsp?event=4822&amp;file=1&amp;runner=132" TargetMode="External"/><Relationship Id="rId143" Type="http://schemas.openxmlformats.org/officeDocument/2006/relationships/hyperlink" Target="https://mulka2.com/lapcenter/lapcombat2/runner.jsp?event=4822&amp;file=1&amp;runner=111" TargetMode="External"/><Relationship Id="rId148" Type="http://schemas.openxmlformats.org/officeDocument/2006/relationships/hyperlink" Target="https://mulka2.com/lapcenter/lapcombat2/runner.jsp?event=4822&amp;file=1&amp;runner=106" TargetMode="External"/><Relationship Id="rId164" Type="http://schemas.openxmlformats.org/officeDocument/2006/relationships/hyperlink" Target="https://mulka2.com/lapcenter/lapcombat2/runner.jsp?event=4822&amp;file=1&amp;runner=203" TargetMode="External"/><Relationship Id="rId169" Type="http://schemas.openxmlformats.org/officeDocument/2006/relationships/hyperlink" Target="https://mulka2.com/lapcenter/lapcombat2/runner.jsp?event=4822&amp;file=1&amp;runner=286" TargetMode="External"/><Relationship Id="rId185" Type="http://schemas.openxmlformats.org/officeDocument/2006/relationships/hyperlink" Target="https://mulka2.com/lapcenter/lapcombat2/runner.jsp?event=4822&amp;file=1&amp;runner=270" TargetMode="External"/><Relationship Id="rId334" Type="http://schemas.openxmlformats.org/officeDocument/2006/relationships/hyperlink" Target="https://mulka2.com/lapcenter/lapcombat2/runner.jsp?event=4822&amp;file=1&amp;runner=324" TargetMode="External"/><Relationship Id="rId350" Type="http://schemas.openxmlformats.org/officeDocument/2006/relationships/hyperlink" Target="https://mulka2.com/lapcenter/lapcombat2/runner.jsp?event=4822&amp;file=1&amp;runner=308" TargetMode="External"/><Relationship Id="rId355" Type="http://schemas.openxmlformats.org/officeDocument/2006/relationships/hyperlink" Target="https://mulka2.com/lapcenter/lapcombat2/runner.jsp?event=4822&amp;file=1&amp;runner=303" TargetMode="External"/><Relationship Id="rId4" Type="http://schemas.openxmlformats.org/officeDocument/2006/relationships/hyperlink" Target="https://mulka2.com/lapcenter/lapcombat2/runner.jsp?event=4822&amp;file=1&amp;runner=44" TargetMode="External"/><Relationship Id="rId9" Type="http://schemas.openxmlformats.org/officeDocument/2006/relationships/hyperlink" Target="https://mulka2.com/lapcenter/lapcombat2/runner.jsp?event=4822&amp;file=1&amp;runner=39" TargetMode="External"/><Relationship Id="rId180" Type="http://schemas.openxmlformats.org/officeDocument/2006/relationships/hyperlink" Target="https://mulka2.com/lapcenter/lapcombat2/runner.jsp?event=4822&amp;file=1&amp;runner=275" TargetMode="External"/><Relationship Id="rId210" Type="http://schemas.openxmlformats.org/officeDocument/2006/relationships/hyperlink" Target="https://mulka2.com/lapcenter/lapcombat2/runner.jsp?event=4822&amp;file=1&amp;runner=245" TargetMode="External"/><Relationship Id="rId215" Type="http://schemas.openxmlformats.org/officeDocument/2006/relationships/hyperlink" Target="https://mulka2.com/lapcenter/lapcombat2/runner.jsp?event=4822&amp;file=1&amp;runner=240" TargetMode="External"/><Relationship Id="rId236" Type="http://schemas.openxmlformats.org/officeDocument/2006/relationships/hyperlink" Target="https://mulka2.com/lapcenter/lapcombat2/runner.jsp?event=4822&amp;file=1&amp;runner=219" TargetMode="External"/><Relationship Id="rId257" Type="http://schemas.openxmlformats.org/officeDocument/2006/relationships/hyperlink" Target="https://mulka2.com/lapcenter/lapcombat2/runner.jsp?event=4822&amp;file=1&amp;runner=296" TargetMode="External"/><Relationship Id="rId278" Type="http://schemas.openxmlformats.org/officeDocument/2006/relationships/hyperlink" Target="https://mulka2.com/lapcenter/lapcombat2/runner.jsp?event=4822&amp;file=1&amp;runner=380" TargetMode="External"/><Relationship Id="rId26" Type="http://schemas.openxmlformats.org/officeDocument/2006/relationships/hyperlink" Target="https://mulka2.com/lapcenter/lapcombat2/runner.jsp?event=4822&amp;file=1&amp;runner=22" TargetMode="External"/><Relationship Id="rId231" Type="http://schemas.openxmlformats.org/officeDocument/2006/relationships/hyperlink" Target="https://mulka2.com/lapcenter/lapcombat2/runner.jsp?event=4822&amp;file=1&amp;runner=224" TargetMode="External"/><Relationship Id="rId252" Type="http://schemas.openxmlformats.org/officeDocument/2006/relationships/hyperlink" Target="https://mulka2.com/lapcenter/lapcombat2/runner.jsp?event=4822&amp;file=1&amp;runner=291" TargetMode="External"/><Relationship Id="rId273" Type="http://schemas.openxmlformats.org/officeDocument/2006/relationships/hyperlink" Target="https://mulka2.com/lapcenter/lapcombat2/runner.jsp?event=4822&amp;file=1&amp;runner=385" TargetMode="External"/><Relationship Id="rId294" Type="http://schemas.openxmlformats.org/officeDocument/2006/relationships/hyperlink" Target="https://mulka2.com/lapcenter/lapcombat2/runner.jsp?event=4822&amp;file=1&amp;runner=364" TargetMode="External"/><Relationship Id="rId308" Type="http://schemas.openxmlformats.org/officeDocument/2006/relationships/hyperlink" Target="https://mulka2.com/lapcenter/lapcombat2/runner.jsp?event=4822&amp;file=1&amp;runner=350" TargetMode="External"/><Relationship Id="rId329" Type="http://schemas.openxmlformats.org/officeDocument/2006/relationships/hyperlink" Target="https://mulka2.com/lapcenter/lapcombat2/runner.jsp?event=4822&amp;file=1&amp;runner=329" TargetMode="External"/><Relationship Id="rId47" Type="http://schemas.openxmlformats.org/officeDocument/2006/relationships/hyperlink" Target="https://mulka2.com/lapcenter/lapcombat2/runner.jsp?event=4822&amp;file=1&amp;runner=1" TargetMode="External"/><Relationship Id="rId68" Type="http://schemas.openxmlformats.org/officeDocument/2006/relationships/hyperlink" Target="https://mulka2.com/lapcenter/lapcombat2/runner.jsp?event=4822&amp;file=1&amp;runner=186" TargetMode="External"/><Relationship Id="rId89" Type="http://schemas.openxmlformats.org/officeDocument/2006/relationships/hyperlink" Target="https://mulka2.com/lapcenter/lapcombat2/runner.jsp?event=4822&amp;file=1&amp;runner=165" TargetMode="External"/><Relationship Id="rId112" Type="http://schemas.openxmlformats.org/officeDocument/2006/relationships/hyperlink" Target="https://mulka2.com/lapcenter/lapcombat2/runner.jsp?event=4822&amp;file=1&amp;runner=142" TargetMode="External"/><Relationship Id="rId133" Type="http://schemas.openxmlformats.org/officeDocument/2006/relationships/hyperlink" Target="https://mulka2.com/lapcenter/lapcombat2/runner.jsp?event=4822&amp;file=1&amp;runner=121" TargetMode="External"/><Relationship Id="rId154" Type="http://schemas.openxmlformats.org/officeDocument/2006/relationships/hyperlink" Target="https://mulka2.com/lapcenter/lapcombat2/runner.jsp?event=4822&amp;file=1&amp;runner=193" TargetMode="External"/><Relationship Id="rId175" Type="http://schemas.openxmlformats.org/officeDocument/2006/relationships/hyperlink" Target="https://mulka2.com/lapcenter/lapcombat2/runner.jsp?event=4822&amp;file=1&amp;runner=280" TargetMode="External"/><Relationship Id="rId340" Type="http://schemas.openxmlformats.org/officeDocument/2006/relationships/hyperlink" Target="https://mulka2.com/lapcenter/lapcombat2/runner.jsp?event=4822&amp;file=1&amp;runner=318" TargetMode="External"/><Relationship Id="rId361" Type="http://schemas.openxmlformats.org/officeDocument/2006/relationships/hyperlink" Target="https://mulka2.com/lapcenter/lapcombat2/runner.jsp?event=4822&amp;file=1&amp;runner=400" TargetMode="External"/><Relationship Id="rId196" Type="http://schemas.openxmlformats.org/officeDocument/2006/relationships/hyperlink" Target="https://mulka2.com/lapcenter/lapcombat2/runner.jsp?event=4822&amp;file=1&amp;runner=259" TargetMode="External"/><Relationship Id="rId200" Type="http://schemas.openxmlformats.org/officeDocument/2006/relationships/hyperlink" Target="https://mulka2.com/lapcenter/lapcombat2/runner.jsp?event=4822&amp;file=1&amp;runner=255" TargetMode="External"/><Relationship Id="rId16" Type="http://schemas.openxmlformats.org/officeDocument/2006/relationships/hyperlink" Target="https://mulka2.com/lapcenter/lapcombat2/runner.jsp?event=4822&amp;file=1&amp;runner=32" TargetMode="External"/><Relationship Id="rId221" Type="http://schemas.openxmlformats.org/officeDocument/2006/relationships/hyperlink" Target="https://mulka2.com/lapcenter/lapcombat2/runner.jsp?event=4822&amp;file=1&amp;runner=234" TargetMode="External"/><Relationship Id="rId242" Type="http://schemas.openxmlformats.org/officeDocument/2006/relationships/hyperlink" Target="https://mulka2.com/lapcenter/lapcombat2/runner.jsp?event=4822&amp;file=1&amp;runner=213" TargetMode="External"/><Relationship Id="rId263" Type="http://schemas.openxmlformats.org/officeDocument/2006/relationships/hyperlink" Target="https://mulka2.com/lapcenter/lapcombat2/runner.jsp?event=4822&amp;file=1&amp;runner=395" TargetMode="External"/><Relationship Id="rId284" Type="http://schemas.openxmlformats.org/officeDocument/2006/relationships/hyperlink" Target="https://mulka2.com/lapcenter/lapcombat2/runner.jsp?event=4822&amp;file=1&amp;runner=374" TargetMode="External"/><Relationship Id="rId319" Type="http://schemas.openxmlformats.org/officeDocument/2006/relationships/hyperlink" Target="https://mulka2.com/lapcenter/lapcombat2/runner.jsp?event=4822&amp;file=1&amp;runner=339" TargetMode="External"/><Relationship Id="rId37" Type="http://schemas.openxmlformats.org/officeDocument/2006/relationships/hyperlink" Target="https://mulka2.com/lapcenter/lapcombat2/runner.jsp?event=4822&amp;file=1&amp;runner=11" TargetMode="External"/><Relationship Id="rId58" Type="http://schemas.openxmlformats.org/officeDocument/2006/relationships/hyperlink" Target="https://mulka2.com/lapcenter/lapcombat2/runner.jsp?event=4822&amp;file=1&amp;runner=57" TargetMode="External"/><Relationship Id="rId79" Type="http://schemas.openxmlformats.org/officeDocument/2006/relationships/hyperlink" Target="https://mulka2.com/lapcenter/lapcombat2/runner.jsp?event=4822&amp;file=1&amp;runner=175" TargetMode="External"/><Relationship Id="rId102" Type="http://schemas.openxmlformats.org/officeDocument/2006/relationships/hyperlink" Target="https://mulka2.com/lapcenter/lapcombat2/runner.jsp?event=4822&amp;file=1&amp;runner=152" TargetMode="External"/><Relationship Id="rId123" Type="http://schemas.openxmlformats.org/officeDocument/2006/relationships/hyperlink" Target="https://mulka2.com/lapcenter/lapcombat2/runner.jsp?event=4822&amp;file=1&amp;runner=131" TargetMode="External"/><Relationship Id="rId144" Type="http://schemas.openxmlformats.org/officeDocument/2006/relationships/hyperlink" Target="https://mulka2.com/lapcenter/lapcombat2/runner.jsp?event=4822&amp;file=1&amp;runner=110" TargetMode="External"/><Relationship Id="rId330" Type="http://schemas.openxmlformats.org/officeDocument/2006/relationships/hyperlink" Target="https://mulka2.com/lapcenter/lapcombat2/runner.jsp?event=4822&amp;file=1&amp;runner=328" TargetMode="External"/><Relationship Id="rId90" Type="http://schemas.openxmlformats.org/officeDocument/2006/relationships/hyperlink" Target="https://mulka2.com/lapcenter/lapcombat2/runner.jsp?event=4822&amp;file=1&amp;runner=164" TargetMode="External"/><Relationship Id="rId165" Type="http://schemas.openxmlformats.org/officeDocument/2006/relationships/hyperlink" Target="https://mulka2.com/lapcenter/lapcombat2/runner.jsp?event=4822&amp;file=1&amp;runner=290" TargetMode="External"/><Relationship Id="rId186" Type="http://schemas.openxmlformats.org/officeDocument/2006/relationships/hyperlink" Target="https://mulka2.com/lapcenter/lapcombat2/runner.jsp?event=4822&amp;file=1&amp;runner=269" TargetMode="External"/><Relationship Id="rId351" Type="http://schemas.openxmlformats.org/officeDocument/2006/relationships/hyperlink" Target="https://mulka2.com/lapcenter/lapcombat2/runner.jsp?event=4822&amp;file=1&amp;runner=307" TargetMode="External"/><Relationship Id="rId211" Type="http://schemas.openxmlformats.org/officeDocument/2006/relationships/hyperlink" Target="https://mulka2.com/lapcenter/lapcombat2/runner.jsp?event=4822&amp;file=1&amp;runner=244" TargetMode="External"/><Relationship Id="rId232" Type="http://schemas.openxmlformats.org/officeDocument/2006/relationships/hyperlink" Target="https://mulka2.com/lapcenter/lapcombat2/runner.jsp?event=4822&amp;file=1&amp;runner=223" TargetMode="External"/><Relationship Id="rId253" Type="http://schemas.openxmlformats.org/officeDocument/2006/relationships/hyperlink" Target="https://mulka2.com/lapcenter/lapcombat2/runner.jsp?event=4822&amp;file=1&amp;runner=292" TargetMode="External"/><Relationship Id="rId274" Type="http://schemas.openxmlformats.org/officeDocument/2006/relationships/hyperlink" Target="https://mulka2.com/lapcenter/lapcombat2/runner.jsp?event=4822&amp;file=1&amp;runner=384" TargetMode="External"/><Relationship Id="rId295" Type="http://schemas.openxmlformats.org/officeDocument/2006/relationships/hyperlink" Target="https://mulka2.com/lapcenter/lapcombat2/runner.jsp?event=4822&amp;file=1&amp;runner=362" TargetMode="External"/><Relationship Id="rId309" Type="http://schemas.openxmlformats.org/officeDocument/2006/relationships/hyperlink" Target="https://mulka2.com/lapcenter/lapcombat2/runner.jsp?event=4822&amp;file=1&amp;runner=349" TargetMode="External"/><Relationship Id="rId27" Type="http://schemas.openxmlformats.org/officeDocument/2006/relationships/hyperlink" Target="https://mulka2.com/lapcenter/lapcombat2/runner.jsp?event=4822&amp;file=1&amp;runner=21" TargetMode="External"/><Relationship Id="rId48" Type="http://schemas.openxmlformats.org/officeDocument/2006/relationships/hyperlink" Target="https://mulka2.com/lapcenter/lapcombat2/runner.jsp?event=4822&amp;file=1&amp;runner=0" TargetMode="External"/><Relationship Id="rId69" Type="http://schemas.openxmlformats.org/officeDocument/2006/relationships/hyperlink" Target="https://mulka2.com/lapcenter/lapcombat2/runner.jsp?event=4822&amp;file=1&amp;runner=185" TargetMode="External"/><Relationship Id="rId113" Type="http://schemas.openxmlformats.org/officeDocument/2006/relationships/hyperlink" Target="https://mulka2.com/lapcenter/lapcombat2/runner.jsp?event=4822&amp;file=1&amp;runner=141" TargetMode="External"/><Relationship Id="rId134" Type="http://schemas.openxmlformats.org/officeDocument/2006/relationships/hyperlink" Target="https://mulka2.com/lapcenter/lapcombat2/runner.jsp?event=4822&amp;file=1&amp;runner=120" TargetMode="External"/><Relationship Id="rId320" Type="http://schemas.openxmlformats.org/officeDocument/2006/relationships/hyperlink" Target="https://mulka2.com/lapcenter/lapcombat2/runner.jsp?event=4822&amp;file=1&amp;runner=338" TargetMode="External"/><Relationship Id="rId80" Type="http://schemas.openxmlformats.org/officeDocument/2006/relationships/hyperlink" Target="https://mulka2.com/lapcenter/lapcombat2/runner.jsp?event=4822&amp;file=1&amp;runner=174" TargetMode="External"/><Relationship Id="rId155" Type="http://schemas.openxmlformats.org/officeDocument/2006/relationships/hyperlink" Target="https://mulka2.com/lapcenter/lapcombat2/runner.jsp?event=4822&amp;file=1&amp;runner=194" TargetMode="External"/><Relationship Id="rId176" Type="http://schemas.openxmlformats.org/officeDocument/2006/relationships/hyperlink" Target="https://mulka2.com/lapcenter/lapcombat2/runner.jsp?event=4822&amp;file=1&amp;runner=279" TargetMode="External"/><Relationship Id="rId197" Type="http://schemas.openxmlformats.org/officeDocument/2006/relationships/hyperlink" Target="https://mulka2.com/lapcenter/lapcombat2/runner.jsp?event=4822&amp;file=1&amp;runner=258" TargetMode="External"/><Relationship Id="rId341" Type="http://schemas.openxmlformats.org/officeDocument/2006/relationships/hyperlink" Target="https://mulka2.com/lapcenter/lapcombat2/runner.jsp?event=4822&amp;file=1&amp;runner=317" TargetMode="External"/><Relationship Id="rId362" Type="http://schemas.openxmlformats.org/officeDocument/2006/relationships/hyperlink" Target="https://mulka2.com/lapcenter/lapcombat2/runner.jsp?event=4822&amp;file=1&amp;runner=401" TargetMode="External"/><Relationship Id="rId201" Type="http://schemas.openxmlformats.org/officeDocument/2006/relationships/hyperlink" Target="https://mulka2.com/lapcenter/lapcombat2/runner.jsp?event=4822&amp;file=1&amp;runner=254" TargetMode="External"/><Relationship Id="rId222" Type="http://schemas.openxmlformats.org/officeDocument/2006/relationships/hyperlink" Target="https://mulka2.com/lapcenter/lapcombat2/runner.jsp?event=4822&amp;file=1&amp;runner=233" TargetMode="External"/><Relationship Id="rId243" Type="http://schemas.openxmlformats.org/officeDocument/2006/relationships/hyperlink" Target="https://mulka2.com/lapcenter/lapcombat2/runner.jsp?event=4822&amp;file=1&amp;runner=212" TargetMode="External"/><Relationship Id="rId264" Type="http://schemas.openxmlformats.org/officeDocument/2006/relationships/hyperlink" Target="https://mulka2.com/lapcenter/lapcombat2/runner.jsp?event=4822&amp;file=1&amp;runner=394" TargetMode="External"/><Relationship Id="rId285" Type="http://schemas.openxmlformats.org/officeDocument/2006/relationships/hyperlink" Target="https://mulka2.com/lapcenter/lapcombat2/runner.jsp?event=4822&amp;file=1&amp;runner=372" TargetMode="External"/><Relationship Id="rId17" Type="http://schemas.openxmlformats.org/officeDocument/2006/relationships/hyperlink" Target="https://mulka2.com/lapcenter/lapcombat2/runner.jsp?event=4822&amp;file=1&amp;runner=31" TargetMode="External"/><Relationship Id="rId38" Type="http://schemas.openxmlformats.org/officeDocument/2006/relationships/hyperlink" Target="https://mulka2.com/lapcenter/lapcombat2/runner.jsp?event=4822&amp;file=1&amp;runner=10" TargetMode="External"/><Relationship Id="rId59" Type="http://schemas.openxmlformats.org/officeDocument/2006/relationships/hyperlink" Target="https://mulka2.com/lapcenter/lapcombat2/runner.jsp?event=4822&amp;file=1&amp;runner=58" TargetMode="External"/><Relationship Id="rId103" Type="http://schemas.openxmlformats.org/officeDocument/2006/relationships/hyperlink" Target="https://mulka2.com/lapcenter/lapcombat2/runner.jsp?event=4822&amp;file=1&amp;runner=151" TargetMode="External"/><Relationship Id="rId124" Type="http://schemas.openxmlformats.org/officeDocument/2006/relationships/hyperlink" Target="https://mulka2.com/lapcenter/lapcombat2/runner.jsp?event=4822&amp;file=1&amp;runner=130" TargetMode="External"/><Relationship Id="rId310" Type="http://schemas.openxmlformats.org/officeDocument/2006/relationships/hyperlink" Target="https://mulka2.com/lapcenter/lapcombat2/runner.jsp?event=4822&amp;file=1&amp;runner=348" TargetMode="External"/><Relationship Id="rId70" Type="http://schemas.openxmlformats.org/officeDocument/2006/relationships/hyperlink" Target="https://mulka2.com/lapcenter/lapcombat2/runner.jsp?event=4822&amp;file=1&amp;runner=184" TargetMode="External"/><Relationship Id="rId91" Type="http://schemas.openxmlformats.org/officeDocument/2006/relationships/hyperlink" Target="https://mulka2.com/lapcenter/lapcombat2/runner.jsp?event=4822&amp;file=1&amp;runner=163" TargetMode="External"/><Relationship Id="rId145" Type="http://schemas.openxmlformats.org/officeDocument/2006/relationships/hyperlink" Target="https://mulka2.com/lapcenter/lapcombat2/runner.jsp?event=4822&amp;file=1&amp;runner=109" TargetMode="External"/><Relationship Id="rId166" Type="http://schemas.openxmlformats.org/officeDocument/2006/relationships/hyperlink" Target="https://mulka2.com/lapcenter/lapcombat2/runner.jsp?event=4822&amp;file=1&amp;runner=289" TargetMode="External"/><Relationship Id="rId187" Type="http://schemas.openxmlformats.org/officeDocument/2006/relationships/hyperlink" Target="https://mulka2.com/lapcenter/lapcombat2/runner.jsp?event=4822&amp;file=1&amp;runner=268" TargetMode="External"/><Relationship Id="rId331" Type="http://schemas.openxmlformats.org/officeDocument/2006/relationships/hyperlink" Target="https://mulka2.com/lapcenter/lapcombat2/runner.jsp?event=4822&amp;file=1&amp;runner=327" TargetMode="External"/><Relationship Id="rId352" Type="http://schemas.openxmlformats.org/officeDocument/2006/relationships/hyperlink" Target="https://mulka2.com/lapcenter/lapcombat2/runner.jsp?event=4822&amp;file=1&amp;runner=306" TargetMode="External"/><Relationship Id="rId1" Type="http://schemas.openxmlformats.org/officeDocument/2006/relationships/hyperlink" Target="https://mulka2.com/lapcenter/lapcombat2/runner.jsp?event=4822&amp;file=1&amp;runner=47" TargetMode="External"/><Relationship Id="rId212" Type="http://schemas.openxmlformats.org/officeDocument/2006/relationships/hyperlink" Target="https://mulka2.com/lapcenter/lapcombat2/runner.jsp?event=4822&amp;file=1&amp;runner=243" TargetMode="External"/><Relationship Id="rId233" Type="http://schemas.openxmlformats.org/officeDocument/2006/relationships/hyperlink" Target="https://mulka2.com/lapcenter/lapcombat2/runner.jsp?event=4822&amp;file=1&amp;runner=222" TargetMode="External"/><Relationship Id="rId254" Type="http://schemas.openxmlformats.org/officeDocument/2006/relationships/hyperlink" Target="https://mulka2.com/lapcenter/lapcombat2/runner.jsp?event=4822&amp;file=1&amp;runner=293" TargetMode="External"/><Relationship Id="rId28" Type="http://schemas.openxmlformats.org/officeDocument/2006/relationships/hyperlink" Target="https://mulka2.com/lapcenter/lapcombat2/runner.jsp?event=4822&amp;file=1&amp;runner=20" TargetMode="External"/><Relationship Id="rId49" Type="http://schemas.openxmlformats.org/officeDocument/2006/relationships/hyperlink" Target="https://mulka2.com/lapcenter/lapcombat2/runner.jsp?event=4822&amp;file=1&amp;runner=48" TargetMode="External"/><Relationship Id="rId114" Type="http://schemas.openxmlformats.org/officeDocument/2006/relationships/hyperlink" Target="https://mulka2.com/lapcenter/lapcombat2/runner.jsp?event=4822&amp;file=1&amp;runner=140" TargetMode="External"/><Relationship Id="rId275" Type="http://schemas.openxmlformats.org/officeDocument/2006/relationships/hyperlink" Target="https://mulka2.com/lapcenter/lapcombat2/runner.jsp?event=4822&amp;file=1&amp;runner=382" TargetMode="External"/><Relationship Id="rId296" Type="http://schemas.openxmlformats.org/officeDocument/2006/relationships/hyperlink" Target="https://mulka2.com/lapcenter/lapcombat2/runner.jsp?event=4822&amp;file=1&amp;runner=363" TargetMode="External"/><Relationship Id="rId300" Type="http://schemas.openxmlformats.org/officeDocument/2006/relationships/hyperlink" Target="https://mulka2.com/lapcenter/lapcombat2/runner.jsp?event=4822&amp;file=1&amp;runner=358" TargetMode="External"/><Relationship Id="rId60" Type="http://schemas.openxmlformats.org/officeDocument/2006/relationships/hyperlink" Target="https://mulka2.com/lapcenter/lapcombat2/runner.jsp?event=4822&amp;file=1&amp;runner=59" TargetMode="External"/><Relationship Id="rId81" Type="http://schemas.openxmlformats.org/officeDocument/2006/relationships/hyperlink" Target="https://mulka2.com/lapcenter/lapcombat2/runner.jsp?event=4822&amp;file=1&amp;runner=173" TargetMode="External"/><Relationship Id="rId135" Type="http://schemas.openxmlformats.org/officeDocument/2006/relationships/hyperlink" Target="https://mulka2.com/lapcenter/lapcombat2/runner.jsp?event=4822&amp;file=1&amp;runner=119" TargetMode="External"/><Relationship Id="rId156" Type="http://schemas.openxmlformats.org/officeDocument/2006/relationships/hyperlink" Target="https://mulka2.com/lapcenter/lapcombat2/runner.jsp?event=4822&amp;file=1&amp;runner=195" TargetMode="External"/><Relationship Id="rId177" Type="http://schemas.openxmlformats.org/officeDocument/2006/relationships/hyperlink" Target="https://mulka2.com/lapcenter/lapcombat2/runner.jsp?event=4822&amp;file=1&amp;runner=278" TargetMode="External"/><Relationship Id="rId198" Type="http://schemas.openxmlformats.org/officeDocument/2006/relationships/hyperlink" Target="https://mulka2.com/lapcenter/lapcombat2/runner.jsp?event=4822&amp;file=1&amp;runner=257" TargetMode="External"/><Relationship Id="rId321" Type="http://schemas.openxmlformats.org/officeDocument/2006/relationships/hyperlink" Target="https://mulka2.com/lapcenter/lapcombat2/runner.jsp?event=4822&amp;file=1&amp;runner=337" TargetMode="External"/><Relationship Id="rId342" Type="http://schemas.openxmlformats.org/officeDocument/2006/relationships/hyperlink" Target="https://mulka2.com/lapcenter/lapcombat2/runner.jsp?event=4822&amp;file=1&amp;runner=316" TargetMode="External"/><Relationship Id="rId363" Type="http://schemas.openxmlformats.org/officeDocument/2006/relationships/hyperlink" Target="https://mulka2.com/lapcenter/lapcombat2/runner.jsp?event=4822&amp;file=1&amp;runner=402" TargetMode="External"/><Relationship Id="rId202" Type="http://schemas.openxmlformats.org/officeDocument/2006/relationships/hyperlink" Target="https://mulka2.com/lapcenter/lapcombat2/runner.jsp?event=4822&amp;file=1&amp;runner=253" TargetMode="External"/><Relationship Id="rId223" Type="http://schemas.openxmlformats.org/officeDocument/2006/relationships/hyperlink" Target="https://mulka2.com/lapcenter/lapcombat2/runner.jsp?event=4822&amp;file=1&amp;runner=232" TargetMode="External"/><Relationship Id="rId244" Type="http://schemas.openxmlformats.org/officeDocument/2006/relationships/hyperlink" Target="https://mulka2.com/lapcenter/lapcombat2/runner.jsp?event=4822&amp;file=1&amp;runner=211" TargetMode="External"/><Relationship Id="rId18" Type="http://schemas.openxmlformats.org/officeDocument/2006/relationships/hyperlink" Target="https://mulka2.com/lapcenter/lapcombat2/runner.jsp?event=4822&amp;file=1&amp;runner=30" TargetMode="External"/><Relationship Id="rId39" Type="http://schemas.openxmlformats.org/officeDocument/2006/relationships/hyperlink" Target="https://mulka2.com/lapcenter/lapcombat2/runner.jsp?event=4822&amp;file=1&amp;runner=9" TargetMode="External"/><Relationship Id="rId265" Type="http://schemas.openxmlformats.org/officeDocument/2006/relationships/hyperlink" Target="https://mulka2.com/lapcenter/lapcombat2/runner.jsp?event=4822&amp;file=1&amp;runner=393" TargetMode="External"/><Relationship Id="rId286" Type="http://schemas.openxmlformats.org/officeDocument/2006/relationships/hyperlink" Target="https://mulka2.com/lapcenter/lapcombat2/runner.jsp?event=4822&amp;file=1&amp;runner=373" TargetMode="External"/><Relationship Id="rId50" Type="http://schemas.openxmlformats.org/officeDocument/2006/relationships/hyperlink" Target="https://mulka2.com/lapcenter/lapcombat2/runner.jsp?event=4822&amp;file=1&amp;runner=49" TargetMode="External"/><Relationship Id="rId104" Type="http://schemas.openxmlformats.org/officeDocument/2006/relationships/hyperlink" Target="https://mulka2.com/lapcenter/lapcombat2/runner.jsp?event=4822&amp;file=1&amp;runner=150" TargetMode="External"/><Relationship Id="rId125" Type="http://schemas.openxmlformats.org/officeDocument/2006/relationships/hyperlink" Target="https://mulka2.com/lapcenter/lapcombat2/runner.jsp?event=4822&amp;file=1&amp;runner=129" TargetMode="External"/><Relationship Id="rId146" Type="http://schemas.openxmlformats.org/officeDocument/2006/relationships/hyperlink" Target="https://mulka2.com/lapcenter/lapcombat2/runner.jsp?event=4822&amp;file=1&amp;runner=108" TargetMode="External"/><Relationship Id="rId167" Type="http://schemas.openxmlformats.org/officeDocument/2006/relationships/hyperlink" Target="https://mulka2.com/lapcenter/lapcombat2/runner.jsp?event=4822&amp;file=1&amp;runner=287" TargetMode="External"/><Relationship Id="rId188" Type="http://schemas.openxmlformats.org/officeDocument/2006/relationships/hyperlink" Target="https://mulka2.com/lapcenter/lapcombat2/runner.jsp?event=4822&amp;file=1&amp;runner=266" TargetMode="External"/><Relationship Id="rId311" Type="http://schemas.openxmlformats.org/officeDocument/2006/relationships/hyperlink" Target="https://mulka2.com/lapcenter/lapcombat2/runner.jsp?event=4822&amp;file=1&amp;runner=347" TargetMode="External"/><Relationship Id="rId332" Type="http://schemas.openxmlformats.org/officeDocument/2006/relationships/hyperlink" Target="https://mulka2.com/lapcenter/lapcombat2/runner.jsp?event=4822&amp;file=1&amp;runner=326" TargetMode="External"/><Relationship Id="rId353" Type="http://schemas.openxmlformats.org/officeDocument/2006/relationships/hyperlink" Target="https://mulka2.com/lapcenter/lapcombat2/runner.jsp?event=4822&amp;file=1&amp;runner=305" TargetMode="External"/><Relationship Id="rId71" Type="http://schemas.openxmlformats.org/officeDocument/2006/relationships/hyperlink" Target="https://mulka2.com/lapcenter/lapcombat2/runner.jsp?event=4822&amp;file=1&amp;runner=183" TargetMode="External"/><Relationship Id="rId92" Type="http://schemas.openxmlformats.org/officeDocument/2006/relationships/hyperlink" Target="https://mulka2.com/lapcenter/lapcombat2/runner.jsp?event=4822&amp;file=1&amp;runner=162" TargetMode="External"/><Relationship Id="rId213" Type="http://schemas.openxmlformats.org/officeDocument/2006/relationships/hyperlink" Target="https://mulka2.com/lapcenter/lapcombat2/runner.jsp?event=4822&amp;file=1&amp;runner=242" TargetMode="External"/><Relationship Id="rId234" Type="http://schemas.openxmlformats.org/officeDocument/2006/relationships/hyperlink" Target="https://mulka2.com/lapcenter/lapcombat2/runner.jsp?event=4822&amp;file=1&amp;runner=221" TargetMode="External"/><Relationship Id="rId2" Type="http://schemas.openxmlformats.org/officeDocument/2006/relationships/hyperlink" Target="https://mulka2.com/lapcenter/lapcombat2/runner.jsp?event=4822&amp;file=1&amp;runner=46" TargetMode="External"/><Relationship Id="rId29" Type="http://schemas.openxmlformats.org/officeDocument/2006/relationships/hyperlink" Target="https://mulka2.com/lapcenter/lapcombat2/runner.jsp?event=4822&amp;file=1&amp;runner=19" TargetMode="External"/><Relationship Id="rId255" Type="http://schemas.openxmlformats.org/officeDocument/2006/relationships/hyperlink" Target="https://mulka2.com/lapcenter/lapcombat2/runner.jsp?event=4822&amp;file=1&amp;runner=294" TargetMode="External"/><Relationship Id="rId276" Type="http://schemas.openxmlformats.org/officeDocument/2006/relationships/hyperlink" Target="https://mulka2.com/lapcenter/lapcombat2/runner.jsp?event=4822&amp;file=1&amp;runner=383" TargetMode="External"/><Relationship Id="rId297" Type="http://schemas.openxmlformats.org/officeDocument/2006/relationships/hyperlink" Target="https://mulka2.com/lapcenter/lapcombat2/runner.jsp?event=4822&amp;file=1&amp;runner=361" TargetMode="External"/><Relationship Id="rId40" Type="http://schemas.openxmlformats.org/officeDocument/2006/relationships/hyperlink" Target="https://mulka2.com/lapcenter/lapcombat2/runner.jsp?event=4822&amp;file=1&amp;runner=8" TargetMode="External"/><Relationship Id="rId115" Type="http://schemas.openxmlformats.org/officeDocument/2006/relationships/hyperlink" Target="https://mulka2.com/lapcenter/lapcombat2/runner.jsp?event=4822&amp;file=1&amp;runner=139" TargetMode="External"/><Relationship Id="rId136" Type="http://schemas.openxmlformats.org/officeDocument/2006/relationships/hyperlink" Target="https://mulka2.com/lapcenter/lapcombat2/runner.jsp?event=4822&amp;file=1&amp;runner=118" TargetMode="External"/><Relationship Id="rId157" Type="http://schemas.openxmlformats.org/officeDocument/2006/relationships/hyperlink" Target="https://mulka2.com/lapcenter/lapcombat2/runner.jsp?event=4822&amp;file=1&amp;runner=196" TargetMode="External"/><Relationship Id="rId178" Type="http://schemas.openxmlformats.org/officeDocument/2006/relationships/hyperlink" Target="https://mulka2.com/lapcenter/lapcombat2/runner.jsp?event=4822&amp;file=1&amp;runner=277" TargetMode="External"/><Relationship Id="rId301" Type="http://schemas.openxmlformats.org/officeDocument/2006/relationships/hyperlink" Target="https://mulka2.com/lapcenter/lapcombat2/runner.jsp?event=4822&amp;file=1&amp;runner=357" TargetMode="External"/><Relationship Id="rId322" Type="http://schemas.openxmlformats.org/officeDocument/2006/relationships/hyperlink" Target="https://mulka2.com/lapcenter/lapcombat2/runner.jsp?event=4822&amp;file=1&amp;runner=336" TargetMode="External"/><Relationship Id="rId343" Type="http://schemas.openxmlformats.org/officeDocument/2006/relationships/hyperlink" Target="https://mulka2.com/lapcenter/lapcombat2/runner.jsp?event=4822&amp;file=1&amp;runner=315" TargetMode="External"/><Relationship Id="rId364" Type="http://schemas.openxmlformats.org/officeDocument/2006/relationships/hyperlink" Target="https://mulka2.com/lapcenter/lapcombat2/runner.jsp?event=4822&amp;file=1&amp;runner=403" TargetMode="External"/><Relationship Id="rId61" Type="http://schemas.openxmlformats.org/officeDocument/2006/relationships/hyperlink" Target="https://mulka2.com/lapcenter/lapcombat2/runner.jsp?event=4822&amp;file=1&amp;runner=60" TargetMode="External"/><Relationship Id="rId82" Type="http://schemas.openxmlformats.org/officeDocument/2006/relationships/hyperlink" Target="https://mulka2.com/lapcenter/lapcombat2/runner.jsp?event=4822&amp;file=1&amp;runner=172" TargetMode="External"/><Relationship Id="rId199" Type="http://schemas.openxmlformats.org/officeDocument/2006/relationships/hyperlink" Target="https://mulka2.com/lapcenter/lapcombat2/runner.jsp?event=4822&amp;file=1&amp;runner=256" TargetMode="External"/><Relationship Id="rId203" Type="http://schemas.openxmlformats.org/officeDocument/2006/relationships/hyperlink" Target="https://mulka2.com/lapcenter/lapcombat2/runner.jsp?event=4822&amp;file=1&amp;runner=252" TargetMode="External"/><Relationship Id="rId19" Type="http://schemas.openxmlformats.org/officeDocument/2006/relationships/hyperlink" Target="https://mulka2.com/lapcenter/lapcombat2/runner.jsp?event=4822&amp;file=1&amp;runner=29" TargetMode="External"/><Relationship Id="rId224" Type="http://schemas.openxmlformats.org/officeDocument/2006/relationships/hyperlink" Target="https://mulka2.com/lapcenter/lapcombat2/runner.jsp?event=4822&amp;file=1&amp;runner=231" TargetMode="External"/><Relationship Id="rId245" Type="http://schemas.openxmlformats.org/officeDocument/2006/relationships/hyperlink" Target="https://mulka2.com/lapcenter/lapcombat2/runner.jsp?event=4822&amp;file=1&amp;runner=210" TargetMode="External"/><Relationship Id="rId266" Type="http://schemas.openxmlformats.org/officeDocument/2006/relationships/hyperlink" Target="https://mulka2.com/lapcenter/lapcombat2/runner.jsp?event=4822&amp;file=1&amp;runner=392" TargetMode="External"/><Relationship Id="rId287" Type="http://schemas.openxmlformats.org/officeDocument/2006/relationships/hyperlink" Target="https://mulka2.com/lapcenter/lapcombat2/runner.jsp?event=4822&amp;file=1&amp;runner=371" TargetMode="External"/><Relationship Id="rId30" Type="http://schemas.openxmlformats.org/officeDocument/2006/relationships/hyperlink" Target="https://mulka2.com/lapcenter/lapcombat2/runner.jsp?event=4822&amp;file=1&amp;runner=18" TargetMode="External"/><Relationship Id="rId105" Type="http://schemas.openxmlformats.org/officeDocument/2006/relationships/hyperlink" Target="https://mulka2.com/lapcenter/lapcombat2/runner.jsp?event=4822&amp;file=1&amp;runner=149" TargetMode="External"/><Relationship Id="rId126" Type="http://schemas.openxmlformats.org/officeDocument/2006/relationships/hyperlink" Target="https://mulka2.com/lapcenter/lapcombat2/runner.jsp?event=4822&amp;file=1&amp;runner=128" TargetMode="External"/><Relationship Id="rId147" Type="http://schemas.openxmlformats.org/officeDocument/2006/relationships/hyperlink" Target="https://mulka2.com/lapcenter/lapcombat2/runner.jsp?event=4822&amp;file=1&amp;runner=107" TargetMode="External"/><Relationship Id="rId168" Type="http://schemas.openxmlformats.org/officeDocument/2006/relationships/hyperlink" Target="https://mulka2.com/lapcenter/lapcombat2/runner.jsp?event=4822&amp;file=1&amp;runner=288" TargetMode="External"/><Relationship Id="rId312" Type="http://schemas.openxmlformats.org/officeDocument/2006/relationships/hyperlink" Target="https://mulka2.com/lapcenter/lapcombat2/runner.jsp?event=4822&amp;file=1&amp;runner=346" TargetMode="External"/><Relationship Id="rId333" Type="http://schemas.openxmlformats.org/officeDocument/2006/relationships/hyperlink" Target="https://mulka2.com/lapcenter/lapcombat2/runner.jsp?event=4822&amp;file=1&amp;runner=325" TargetMode="External"/><Relationship Id="rId354" Type="http://schemas.openxmlformats.org/officeDocument/2006/relationships/hyperlink" Target="https://mulka2.com/lapcenter/lapcombat2/runner.jsp?event=4822&amp;file=1&amp;runner=304" TargetMode="External"/><Relationship Id="rId51" Type="http://schemas.openxmlformats.org/officeDocument/2006/relationships/hyperlink" Target="https://mulka2.com/lapcenter/lapcombat2/runner.jsp?event=4822&amp;file=1&amp;runner=50" TargetMode="External"/><Relationship Id="rId72" Type="http://schemas.openxmlformats.org/officeDocument/2006/relationships/hyperlink" Target="https://mulka2.com/lapcenter/lapcombat2/runner.jsp?event=4822&amp;file=1&amp;runner=182" TargetMode="External"/><Relationship Id="rId93" Type="http://schemas.openxmlformats.org/officeDocument/2006/relationships/hyperlink" Target="https://mulka2.com/lapcenter/lapcombat2/runner.jsp?event=4822&amp;file=1&amp;runner=161" TargetMode="External"/><Relationship Id="rId189" Type="http://schemas.openxmlformats.org/officeDocument/2006/relationships/hyperlink" Target="https://mulka2.com/lapcenter/lapcombat2/runner.jsp?event=4822&amp;file=1&amp;runner=267" TargetMode="External"/><Relationship Id="rId3" Type="http://schemas.openxmlformats.org/officeDocument/2006/relationships/hyperlink" Target="https://mulka2.com/lapcenter/lapcombat2/runner.jsp?event=4822&amp;file=1&amp;runner=45" TargetMode="External"/><Relationship Id="rId214" Type="http://schemas.openxmlformats.org/officeDocument/2006/relationships/hyperlink" Target="https://mulka2.com/lapcenter/lapcombat2/runner.jsp?event=4822&amp;file=1&amp;runner=241" TargetMode="External"/><Relationship Id="rId235" Type="http://schemas.openxmlformats.org/officeDocument/2006/relationships/hyperlink" Target="https://mulka2.com/lapcenter/lapcombat2/runner.jsp?event=4822&amp;file=1&amp;runner=220" TargetMode="External"/><Relationship Id="rId256" Type="http://schemas.openxmlformats.org/officeDocument/2006/relationships/hyperlink" Target="https://mulka2.com/lapcenter/lapcombat2/runner.jsp?event=4822&amp;file=1&amp;runner=295" TargetMode="External"/><Relationship Id="rId277" Type="http://schemas.openxmlformats.org/officeDocument/2006/relationships/hyperlink" Target="https://mulka2.com/lapcenter/lapcombat2/runner.jsp?event=4822&amp;file=1&amp;runner=381" TargetMode="External"/><Relationship Id="rId298" Type="http://schemas.openxmlformats.org/officeDocument/2006/relationships/hyperlink" Target="https://mulka2.com/lapcenter/lapcombat2/runner.jsp?event=4822&amp;file=1&amp;runner=360" TargetMode="External"/><Relationship Id="rId116" Type="http://schemas.openxmlformats.org/officeDocument/2006/relationships/hyperlink" Target="https://mulka2.com/lapcenter/lapcombat2/runner.jsp?event=4822&amp;file=1&amp;runner=138" TargetMode="External"/><Relationship Id="rId137" Type="http://schemas.openxmlformats.org/officeDocument/2006/relationships/hyperlink" Target="https://mulka2.com/lapcenter/lapcombat2/runner.jsp?event=4822&amp;file=1&amp;runner=117" TargetMode="External"/><Relationship Id="rId158" Type="http://schemas.openxmlformats.org/officeDocument/2006/relationships/hyperlink" Target="https://mulka2.com/lapcenter/lapcombat2/runner.jsp?event=4822&amp;file=1&amp;runner=197" TargetMode="External"/><Relationship Id="rId302" Type="http://schemas.openxmlformats.org/officeDocument/2006/relationships/hyperlink" Target="https://mulka2.com/lapcenter/lapcombat2/runner.jsp?event=4822&amp;file=1&amp;runner=356" TargetMode="External"/><Relationship Id="rId323" Type="http://schemas.openxmlformats.org/officeDocument/2006/relationships/hyperlink" Target="https://mulka2.com/lapcenter/lapcombat2/runner.jsp?event=4822&amp;file=1&amp;runner=335" TargetMode="External"/><Relationship Id="rId344" Type="http://schemas.openxmlformats.org/officeDocument/2006/relationships/hyperlink" Target="https://mulka2.com/lapcenter/lapcombat2/runner.jsp?event=4822&amp;file=1&amp;runner=314" TargetMode="External"/><Relationship Id="rId20" Type="http://schemas.openxmlformats.org/officeDocument/2006/relationships/hyperlink" Target="https://mulka2.com/lapcenter/lapcombat2/runner.jsp?event=4822&amp;file=1&amp;runner=28" TargetMode="External"/><Relationship Id="rId41" Type="http://schemas.openxmlformats.org/officeDocument/2006/relationships/hyperlink" Target="https://mulka2.com/lapcenter/lapcombat2/runner.jsp?event=4822&amp;file=1&amp;runner=7" TargetMode="External"/><Relationship Id="rId62" Type="http://schemas.openxmlformats.org/officeDocument/2006/relationships/hyperlink" Target="https://mulka2.com/lapcenter/lapcombat2/runner.jsp?event=4822&amp;file=1&amp;runner=61" TargetMode="External"/><Relationship Id="rId83" Type="http://schemas.openxmlformats.org/officeDocument/2006/relationships/hyperlink" Target="https://mulka2.com/lapcenter/lapcombat2/runner.jsp?event=4822&amp;file=1&amp;runner=171" TargetMode="External"/><Relationship Id="rId179" Type="http://schemas.openxmlformats.org/officeDocument/2006/relationships/hyperlink" Target="https://mulka2.com/lapcenter/lapcombat2/runner.jsp?event=4822&amp;file=1&amp;runner=276" TargetMode="External"/><Relationship Id="rId365" Type="http://schemas.openxmlformats.org/officeDocument/2006/relationships/printerSettings" Target="../printerSettings/printerSettings9.bin"/><Relationship Id="rId190" Type="http://schemas.openxmlformats.org/officeDocument/2006/relationships/hyperlink" Target="https://mulka2.com/lapcenter/lapcombat2/runner.jsp?event=4822&amp;file=1&amp;runner=265" TargetMode="External"/><Relationship Id="rId204" Type="http://schemas.openxmlformats.org/officeDocument/2006/relationships/hyperlink" Target="https://mulka2.com/lapcenter/lapcombat2/runner.jsp?event=4822&amp;file=1&amp;runner=251" TargetMode="External"/><Relationship Id="rId225" Type="http://schemas.openxmlformats.org/officeDocument/2006/relationships/hyperlink" Target="https://mulka2.com/lapcenter/lapcombat2/runner.jsp?event=4822&amp;file=1&amp;runner=230" TargetMode="External"/><Relationship Id="rId246" Type="http://schemas.openxmlformats.org/officeDocument/2006/relationships/hyperlink" Target="https://mulka2.com/lapcenter/lapcombat2/runner.jsp?event=4822&amp;file=1&amp;runner=209" TargetMode="External"/><Relationship Id="rId267" Type="http://schemas.openxmlformats.org/officeDocument/2006/relationships/hyperlink" Target="https://mulka2.com/lapcenter/lapcombat2/runner.jsp?event=4822&amp;file=1&amp;runner=391" TargetMode="External"/><Relationship Id="rId288" Type="http://schemas.openxmlformats.org/officeDocument/2006/relationships/hyperlink" Target="https://mulka2.com/lapcenter/lapcombat2/runner.jsp?event=4822&amp;file=1&amp;runner=370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823&amp;file=1&amp;runner=191" TargetMode="External"/><Relationship Id="rId299" Type="http://schemas.openxmlformats.org/officeDocument/2006/relationships/hyperlink" Target="https://mulka2.com/lapcenter/lapcombat2/runner.jsp?event=4823&amp;file=1&amp;runner=373" TargetMode="External"/><Relationship Id="rId21" Type="http://schemas.openxmlformats.org/officeDocument/2006/relationships/hyperlink" Target="https://mulka2.com/lapcenter/lapcombat2/runner.jsp?event=4823&amp;file=1&amp;runner=95" TargetMode="External"/><Relationship Id="rId63" Type="http://schemas.openxmlformats.org/officeDocument/2006/relationships/hyperlink" Target="https://mulka2.com/lapcenter/lapcombat2/runner.jsp?event=4823&amp;file=1&amp;runner=137" TargetMode="External"/><Relationship Id="rId159" Type="http://schemas.openxmlformats.org/officeDocument/2006/relationships/hyperlink" Target="https://mulka2.com/lapcenter/lapcombat2/runner.jsp?event=4823&amp;file=1&amp;runner=233" TargetMode="External"/><Relationship Id="rId324" Type="http://schemas.openxmlformats.org/officeDocument/2006/relationships/hyperlink" Target="https://mulka2.com/lapcenter/lapcombat2/runner.jsp?event=4823&amp;file=1&amp;runner=397" TargetMode="External"/><Relationship Id="rId366" Type="http://schemas.openxmlformats.org/officeDocument/2006/relationships/hyperlink" Target="https://mulka2.com/lapcenter/lapcombat2/runner.jsp?event=4823&amp;file=1&amp;runner=41" TargetMode="External"/><Relationship Id="rId170" Type="http://schemas.openxmlformats.org/officeDocument/2006/relationships/hyperlink" Target="https://mulka2.com/lapcenter/lapcombat2/runner.jsp?event=4823&amp;file=1&amp;runner=244" TargetMode="External"/><Relationship Id="rId191" Type="http://schemas.openxmlformats.org/officeDocument/2006/relationships/hyperlink" Target="https://mulka2.com/lapcenter/lapcombat2/runner.jsp?event=4823&amp;file=1&amp;runner=265" TargetMode="External"/><Relationship Id="rId205" Type="http://schemas.openxmlformats.org/officeDocument/2006/relationships/hyperlink" Target="https://mulka2.com/lapcenter/lapcombat2/runner.jsp?event=4823&amp;file=1&amp;runner=279" TargetMode="External"/><Relationship Id="rId226" Type="http://schemas.openxmlformats.org/officeDocument/2006/relationships/hyperlink" Target="https://mulka2.com/lapcenter/lapcombat2/runner.jsp?event=4823&amp;file=1&amp;runner=300" TargetMode="External"/><Relationship Id="rId247" Type="http://schemas.openxmlformats.org/officeDocument/2006/relationships/hyperlink" Target="https://mulka2.com/lapcenter/lapcombat2/runner.jsp?event=4823&amp;file=1&amp;runner=321" TargetMode="External"/><Relationship Id="rId107" Type="http://schemas.openxmlformats.org/officeDocument/2006/relationships/hyperlink" Target="https://mulka2.com/lapcenter/lapcombat2/runner.jsp?event=4823&amp;file=1&amp;runner=182" TargetMode="External"/><Relationship Id="rId268" Type="http://schemas.openxmlformats.org/officeDocument/2006/relationships/hyperlink" Target="https://mulka2.com/lapcenter/lapcombat2/runner.jsp?event=4823&amp;file=1&amp;runner=342" TargetMode="External"/><Relationship Id="rId289" Type="http://schemas.openxmlformats.org/officeDocument/2006/relationships/hyperlink" Target="https://mulka2.com/lapcenter/lapcombat2/runner.jsp?event=4823&amp;file=1&amp;runner=363" TargetMode="External"/><Relationship Id="rId11" Type="http://schemas.openxmlformats.org/officeDocument/2006/relationships/hyperlink" Target="https://mulka2.com/lapcenter/lapcombat2/runner.jsp?event=4823&amp;file=1&amp;runner=85" TargetMode="External"/><Relationship Id="rId32" Type="http://schemas.openxmlformats.org/officeDocument/2006/relationships/hyperlink" Target="https://mulka2.com/lapcenter/lapcombat2/runner.jsp?event=4823&amp;file=1&amp;runner=106" TargetMode="External"/><Relationship Id="rId53" Type="http://schemas.openxmlformats.org/officeDocument/2006/relationships/hyperlink" Target="https://mulka2.com/lapcenter/lapcombat2/runner.jsp?event=4823&amp;file=1&amp;runner=127" TargetMode="External"/><Relationship Id="rId74" Type="http://schemas.openxmlformats.org/officeDocument/2006/relationships/hyperlink" Target="https://mulka2.com/lapcenter/lapcombat2/runner.jsp?event=4823&amp;file=1&amp;runner=148" TargetMode="External"/><Relationship Id="rId128" Type="http://schemas.openxmlformats.org/officeDocument/2006/relationships/hyperlink" Target="https://mulka2.com/lapcenter/lapcombat2/runner.jsp?event=4823&amp;file=1&amp;runner=202" TargetMode="External"/><Relationship Id="rId149" Type="http://schemas.openxmlformats.org/officeDocument/2006/relationships/hyperlink" Target="https://mulka2.com/lapcenter/lapcombat2/runner.jsp?event=4823&amp;file=1&amp;runner=223" TargetMode="External"/><Relationship Id="rId314" Type="http://schemas.openxmlformats.org/officeDocument/2006/relationships/hyperlink" Target="https://mulka2.com/lapcenter/lapcombat2/runner.jsp?event=4823&amp;file=1&amp;runner=388" TargetMode="External"/><Relationship Id="rId335" Type="http://schemas.openxmlformats.org/officeDocument/2006/relationships/hyperlink" Target="https://mulka2.com/lapcenter/lapcombat2/runner.jsp?event=4823&amp;file=1&amp;runner=10" TargetMode="External"/><Relationship Id="rId356" Type="http://schemas.openxmlformats.org/officeDocument/2006/relationships/hyperlink" Target="https://mulka2.com/lapcenter/lapcombat2/runner.jsp?event=4823&amp;file=1&amp;runner=31" TargetMode="External"/><Relationship Id="rId377" Type="http://schemas.openxmlformats.org/officeDocument/2006/relationships/hyperlink" Target="https://mulka2.com/lapcenter/lapcombat2/runner.jsp?event=4823&amp;file=1&amp;runner=52" TargetMode="External"/><Relationship Id="rId5" Type="http://schemas.openxmlformats.org/officeDocument/2006/relationships/hyperlink" Target="https://mulka2.com/lapcenter/lapcombat2/runner.jsp?event=4823&amp;file=1&amp;runner=79" TargetMode="External"/><Relationship Id="rId95" Type="http://schemas.openxmlformats.org/officeDocument/2006/relationships/hyperlink" Target="https://mulka2.com/lapcenter/lapcombat2/runner.jsp?event=4823&amp;file=1&amp;runner=170" TargetMode="External"/><Relationship Id="rId160" Type="http://schemas.openxmlformats.org/officeDocument/2006/relationships/hyperlink" Target="https://mulka2.com/lapcenter/lapcombat2/runner.jsp?event=4823&amp;file=1&amp;runner=234" TargetMode="External"/><Relationship Id="rId181" Type="http://schemas.openxmlformats.org/officeDocument/2006/relationships/hyperlink" Target="https://mulka2.com/lapcenter/lapcombat2/runner.jsp?event=4823&amp;file=1&amp;runner=255" TargetMode="External"/><Relationship Id="rId216" Type="http://schemas.openxmlformats.org/officeDocument/2006/relationships/hyperlink" Target="https://mulka2.com/lapcenter/lapcombat2/runner.jsp?event=4823&amp;file=1&amp;runner=290" TargetMode="External"/><Relationship Id="rId237" Type="http://schemas.openxmlformats.org/officeDocument/2006/relationships/hyperlink" Target="https://mulka2.com/lapcenter/lapcombat2/runner.jsp?event=4823&amp;file=1&amp;runner=311" TargetMode="External"/><Relationship Id="rId258" Type="http://schemas.openxmlformats.org/officeDocument/2006/relationships/hyperlink" Target="https://mulka2.com/lapcenter/lapcombat2/runner.jsp?event=4823&amp;file=1&amp;runner=332" TargetMode="External"/><Relationship Id="rId279" Type="http://schemas.openxmlformats.org/officeDocument/2006/relationships/hyperlink" Target="https://mulka2.com/lapcenter/lapcombat2/runner.jsp?event=4823&amp;file=1&amp;runner=353" TargetMode="External"/><Relationship Id="rId22" Type="http://schemas.openxmlformats.org/officeDocument/2006/relationships/hyperlink" Target="https://mulka2.com/lapcenter/lapcombat2/runner.jsp?event=4823&amp;file=1&amp;runner=96" TargetMode="External"/><Relationship Id="rId43" Type="http://schemas.openxmlformats.org/officeDocument/2006/relationships/hyperlink" Target="https://mulka2.com/lapcenter/lapcombat2/runner.jsp?event=4823&amp;file=1&amp;runner=117" TargetMode="External"/><Relationship Id="rId64" Type="http://schemas.openxmlformats.org/officeDocument/2006/relationships/hyperlink" Target="https://mulka2.com/lapcenter/lapcombat2/runner.jsp?event=4823&amp;file=1&amp;runner=138" TargetMode="External"/><Relationship Id="rId118" Type="http://schemas.openxmlformats.org/officeDocument/2006/relationships/hyperlink" Target="https://mulka2.com/lapcenter/lapcombat2/runner.jsp?event=4823&amp;file=1&amp;runner=192" TargetMode="External"/><Relationship Id="rId139" Type="http://schemas.openxmlformats.org/officeDocument/2006/relationships/hyperlink" Target="https://mulka2.com/lapcenter/lapcombat2/runner.jsp?event=4823&amp;file=1&amp;runner=213" TargetMode="External"/><Relationship Id="rId290" Type="http://schemas.openxmlformats.org/officeDocument/2006/relationships/hyperlink" Target="https://mulka2.com/lapcenter/lapcombat2/runner.jsp?event=4823&amp;file=1&amp;runner=364" TargetMode="External"/><Relationship Id="rId304" Type="http://schemas.openxmlformats.org/officeDocument/2006/relationships/hyperlink" Target="https://mulka2.com/lapcenter/lapcombat2/runner.jsp?event=4823&amp;file=1&amp;runner=378" TargetMode="External"/><Relationship Id="rId325" Type="http://schemas.openxmlformats.org/officeDocument/2006/relationships/hyperlink" Target="https://mulka2.com/lapcenter/lapcombat2/runner.jsp?event=4823&amp;file=1&amp;runner=0" TargetMode="External"/><Relationship Id="rId346" Type="http://schemas.openxmlformats.org/officeDocument/2006/relationships/hyperlink" Target="https://mulka2.com/lapcenter/lapcombat2/runner.jsp?event=4823&amp;file=1&amp;runner=21" TargetMode="External"/><Relationship Id="rId367" Type="http://schemas.openxmlformats.org/officeDocument/2006/relationships/hyperlink" Target="https://mulka2.com/lapcenter/lapcombat2/runner.jsp?event=4823&amp;file=1&amp;runner=42" TargetMode="External"/><Relationship Id="rId388" Type="http://schemas.openxmlformats.org/officeDocument/2006/relationships/hyperlink" Target="https://mulka2.com/lapcenter/lapcombat2/runner.jsp?event=4823&amp;file=1&amp;runner=63" TargetMode="External"/><Relationship Id="rId85" Type="http://schemas.openxmlformats.org/officeDocument/2006/relationships/hyperlink" Target="https://mulka2.com/lapcenter/lapcombat2/runner.jsp?event=4823&amp;file=1&amp;runner=159" TargetMode="External"/><Relationship Id="rId150" Type="http://schemas.openxmlformats.org/officeDocument/2006/relationships/hyperlink" Target="https://mulka2.com/lapcenter/lapcombat2/runner.jsp?event=4823&amp;file=1&amp;runner=224" TargetMode="External"/><Relationship Id="rId171" Type="http://schemas.openxmlformats.org/officeDocument/2006/relationships/hyperlink" Target="https://mulka2.com/lapcenter/lapcombat2/runner.jsp?event=4823&amp;file=1&amp;runner=245" TargetMode="External"/><Relationship Id="rId192" Type="http://schemas.openxmlformats.org/officeDocument/2006/relationships/hyperlink" Target="https://mulka2.com/lapcenter/lapcombat2/runner.jsp?event=4823&amp;file=1&amp;runner=266" TargetMode="External"/><Relationship Id="rId206" Type="http://schemas.openxmlformats.org/officeDocument/2006/relationships/hyperlink" Target="https://mulka2.com/lapcenter/lapcombat2/runner.jsp?event=4823&amp;file=1&amp;runner=280" TargetMode="External"/><Relationship Id="rId227" Type="http://schemas.openxmlformats.org/officeDocument/2006/relationships/hyperlink" Target="https://mulka2.com/lapcenter/lapcombat2/runner.jsp?event=4823&amp;file=1&amp;runner=301" TargetMode="External"/><Relationship Id="rId248" Type="http://schemas.openxmlformats.org/officeDocument/2006/relationships/hyperlink" Target="https://mulka2.com/lapcenter/lapcombat2/runner.jsp?event=4823&amp;file=1&amp;runner=322" TargetMode="External"/><Relationship Id="rId269" Type="http://schemas.openxmlformats.org/officeDocument/2006/relationships/hyperlink" Target="https://mulka2.com/lapcenter/lapcombat2/runner.jsp?event=4823&amp;file=1&amp;runner=343" TargetMode="External"/><Relationship Id="rId12" Type="http://schemas.openxmlformats.org/officeDocument/2006/relationships/hyperlink" Target="https://mulka2.com/lapcenter/lapcombat2/runner.jsp?event=4823&amp;file=1&amp;runner=86" TargetMode="External"/><Relationship Id="rId33" Type="http://schemas.openxmlformats.org/officeDocument/2006/relationships/hyperlink" Target="https://mulka2.com/lapcenter/lapcombat2/runner.jsp?event=4823&amp;file=1&amp;runner=107" TargetMode="External"/><Relationship Id="rId108" Type="http://schemas.openxmlformats.org/officeDocument/2006/relationships/hyperlink" Target="https://mulka2.com/lapcenter/lapcombat2/runner.jsp?event=4823&amp;file=1&amp;runner=181" TargetMode="External"/><Relationship Id="rId129" Type="http://schemas.openxmlformats.org/officeDocument/2006/relationships/hyperlink" Target="https://mulka2.com/lapcenter/lapcombat2/runner.jsp?event=4823&amp;file=1&amp;runner=203" TargetMode="External"/><Relationship Id="rId280" Type="http://schemas.openxmlformats.org/officeDocument/2006/relationships/hyperlink" Target="https://mulka2.com/lapcenter/lapcombat2/runner.jsp?event=4823&amp;file=1&amp;runner=354" TargetMode="External"/><Relationship Id="rId315" Type="http://schemas.openxmlformats.org/officeDocument/2006/relationships/hyperlink" Target="https://mulka2.com/lapcenter/lapcombat2/runner.jsp?event=4823&amp;file=1&amp;runner=389" TargetMode="External"/><Relationship Id="rId336" Type="http://schemas.openxmlformats.org/officeDocument/2006/relationships/hyperlink" Target="https://mulka2.com/lapcenter/lapcombat2/runner.jsp?event=4823&amp;file=1&amp;runner=11" TargetMode="External"/><Relationship Id="rId357" Type="http://schemas.openxmlformats.org/officeDocument/2006/relationships/hyperlink" Target="https://mulka2.com/lapcenter/lapcombat2/runner.jsp?event=4823&amp;file=1&amp;runner=32" TargetMode="External"/><Relationship Id="rId54" Type="http://schemas.openxmlformats.org/officeDocument/2006/relationships/hyperlink" Target="https://mulka2.com/lapcenter/lapcombat2/runner.jsp?event=4823&amp;file=1&amp;runner=128" TargetMode="External"/><Relationship Id="rId75" Type="http://schemas.openxmlformats.org/officeDocument/2006/relationships/hyperlink" Target="https://mulka2.com/lapcenter/lapcombat2/runner.jsp?event=4823&amp;file=1&amp;runner=149" TargetMode="External"/><Relationship Id="rId96" Type="http://schemas.openxmlformats.org/officeDocument/2006/relationships/hyperlink" Target="https://mulka2.com/lapcenter/lapcombat2/runner.jsp?event=4823&amp;file=1&amp;runner=168" TargetMode="External"/><Relationship Id="rId140" Type="http://schemas.openxmlformats.org/officeDocument/2006/relationships/hyperlink" Target="https://mulka2.com/lapcenter/lapcombat2/runner.jsp?event=4823&amp;file=1&amp;runner=214" TargetMode="External"/><Relationship Id="rId161" Type="http://schemas.openxmlformats.org/officeDocument/2006/relationships/hyperlink" Target="https://mulka2.com/lapcenter/lapcombat2/runner.jsp?event=4823&amp;file=1&amp;runner=235" TargetMode="External"/><Relationship Id="rId182" Type="http://schemas.openxmlformats.org/officeDocument/2006/relationships/hyperlink" Target="https://mulka2.com/lapcenter/lapcombat2/runner.jsp?event=4823&amp;file=1&amp;runner=256" TargetMode="External"/><Relationship Id="rId217" Type="http://schemas.openxmlformats.org/officeDocument/2006/relationships/hyperlink" Target="https://mulka2.com/lapcenter/lapcombat2/runner.jsp?event=4823&amp;file=1&amp;runner=291" TargetMode="External"/><Relationship Id="rId378" Type="http://schemas.openxmlformats.org/officeDocument/2006/relationships/hyperlink" Target="https://mulka2.com/lapcenter/lapcombat2/runner.jsp?event=4823&amp;file=1&amp;runner=53" TargetMode="External"/><Relationship Id="rId6" Type="http://schemas.openxmlformats.org/officeDocument/2006/relationships/hyperlink" Target="https://mulka2.com/lapcenter/lapcombat2/runner.jsp?event=4823&amp;file=1&amp;runner=80" TargetMode="External"/><Relationship Id="rId238" Type="http://schemas.openxmlformats.org/officeDocument/2006/relationships/hyperlink" Target="https://mulka2.com/lapcenter/lapcombat2/runner.jsp?event=4823&amp;file=1&amp;runner=312" TargetMode="External"/><Relationship Id="rId259" Type="http://schemas.openxmlformats.org/officeDocument/2006/relationships/hyperlink" Target="https://mulka2.com/lapcenter/lapcombat2/runner.jsp?event=4823&amp;file=1&amp;runner=333" TargetMode="External"/><Relationship Id="rId23" Type="http://schemas.openxmlformats.org/officeDocument/2006/relationships/hyperlink" Target="https://mulka2.com/lapcenter/lapcombat2/runner.jsp?event=4823&amp;file=1&amp;runner=97" TargetMode="External"/><Relationship Id="rId119" Type="http://schemas.openxmlformats.org/officeDocument/2006/relationships/hyperlink" Target="https://mulka2.com/lapcenter/lapcombat2/runner.jsp?event=4823&amp;file=1&amp;runner=193" TargetMode="External"/><Relationship Id="rId270" Type="http://schemas.openxmlformats.org/officeDocument/2006/relationships/hyperlink" Target="https://mulka2.com/lapcenter/lapcombat2/runner.jsp?event=4823&amp;file=1&amp;runner=344" TargetMode="External"/><Relationship Id="rId291" Type="http://schemas.openxmlformats.org/officeDocument/2006/relationships/hyperlink" Target="https://mulka2.com/lapcenter/lapcombat2/runner.jsp?event=4823&amp;file=1&amp;runner=365" TargetMode="External"/><Relationship Id="rId305" Type="http://schemas.openxmlformats.org/officeDocument/2006/relationships/hyperlink" Target="https://mulka2.com/lapcenter/lapcombat2/runner.jsp?event=4823&amp;file=1&amp;runner=379" TargetMode="External"/><Relationship Id="rId326" Type="http://schemas.openxmlformats.org/officeDocument/2006/relationships/hyperlink" Target="https://mulka2.com/lapcenter/lapcombat2/runner.jsp?event=4823&amp;file=1&amp;runner=1" TargetMode="External"/><Relationship Id="rId347" Type="http://schemas.openxmlformats.org/officeDocument/2006/relationships/hyperlink" Target="https://mulka2.com/lapcenter/lapcombat2/runner.jsp?event=4823&amp;file=1&amp;runner=22" TargetMode="External"/><Relationship Id="rId44" Type="http://schemas.openxmlformats.org/officeDocument/2006/relationships/hyperlink" Target="https://mulka2.com/lapcenter/lapcombat2/runner.jsp?event=4823&amp;file=1&amp;runner=118" TargetMode="External"/><Relationship Id="rId65" Type="http://schemas.openxmlformats.org/officeDocument/2006/relationships/hyperlink" Target="https://mulka2.com/lapcenter/lapcombat2/runner.jsp?event=4823&amp;file=1&amp;runner=139" TargetMode="External"/><Relationship Id="rId86" Type="http://schemas.openxmlformats.org/officeDocument/2006/relationships/hyperlink" Target="https://mulka2.com/lapcenter/lapcombat2/runner.jsp?event=4823&amp;file=1&amp;runner=160" TargetMode="External"/><Relationship Id="rId130" Type="http://schemas.openxmlformats.org/officeDocument/2006/relationships/hyperlink" Target="https://mulka2.com/lapcenter/lapcombat2/runner.jsp?event=4823&amp;file=1&amp;runner=204" TargetMode="External"/><Relationship Id="rId151" Type="http://schemas.openxmlformats.org/officeDocument/2006/relationships/hyperlink" Target="https://mulka2.com/lapcenter/lapcombat2/runner.jsp?event=4823&amp;file=1&amp;runner=225" TargetMode="External"/><Relationship Id="rId368" Type="http://schemas.openxmlformats.org/officeDocument/2006/relationships/hyperlink" Target="https://mulka2.com/lapcenter/lapcombat2/runner.jsp?event=4823&amp;file=1&amp;runner=43" TargetMode="External"/><Relationship Id="rId389" Type="http://schemas.openxmlformats.org/officeDocument/2006/relationships/hyperlink" Target="https://mulka2.com/lapcenter/lapcombat2/runner.jsp?event=4823&amp;file=1&amp;runner=64" TargetMode="External"/><Relationship Id="rId172" Type="http://schemas.openxmlformats.org/officeDocument/2006/relationships/hyperlink" Target="https://mulka2.com/lapcenter/lapcombat2/runner.jsp?event=4823&amp;file=1&amp;runner=246" TargetMode="External"/><Relationship Id="rId193" Type="http://schemas.openxmlformats.org/officeDocument/2006/relationships/hyperlink" Target="https://mulka2.com/lapcenter/lapcombat2/runner.jsp?event=4823&amp;file=1&amp;runner=267" TargetMode="External"/><Relationship Id="rId207" Type="http://schemas.openxmlformats.org/officeDocument/2006/relationships/hyperlink" Target="https://mulka2.com/lapcenter/lapcombat2/runner.jsp?event=4823&amp;file=1&amp;runner=281" TargetMode="External"/><Relationship Id="rId228" Type="http://schemas.openxmlformats.org/officeDocument/2006/relationships/hyperlink" Target="https://mulka2.com/lapcenter/lapcombat2/runner.jsp?event=4823&amp;file=1&amp;runner=302" TargetMode="External"/><Relationship Id="rId249" Type="http://schemas.openxmlformats.org/officeDocument/2006/relationships/hyperlink" Target="https://mulka2.com/lapcenter/lapcombat2/runner.jsp?event=4823&amp;file=1&amp;runner=323" TargetMode="External"/><Relationship Id="rId13" Type="http://schemas.openxmlformats.org/officeDocument/2006/relationships/hyperlink" Target="https://mulka2.com/lapcenter/lapcombat2/runner.jsp?event=4823&amp;file=1&amp;runner=87" TargetMode="External"/><Relationship Id="rId109" Type="http://schemas.openxmlformats.org/officeDocument/2006/relationships/hyperlink" Target="https://mulka2.com/lapcenter/lapcombat2/runner.jsp?event=4823&amp;file=1&amp;runner=183" TargetMode="External"/><Relationship Id="rId260" Type="http://schemas.openxmlformats.org/officeDocument/2006/relationships/hyperlink" Target="https://mulka2.com/lapcenter/lapcombat2/runner.jsp?event=4823&amp;file=1&amp;runner=334" TargetMode="External"/><Relationship Id="rId281" Type="http://schemas.openxmlformats.org/officeDocument/2006/relationships/hyperlink" Target="https://mulka2.com/lapcenter/lapcombat2/runner.jsp?event=4823&amp;file=1&amp;runner=355" TargetMode="External"/><Relationship Id="rId316" Type="http://schemas.openxmlformats.org/officeDocument/2006/relationships/hyperlink" Target="https://mulka2.com/lapcenter/lapcombat2/runner.jsp?event=4823&amp;file=1&amp;runner=390" TargetMode="External"/><Relationship Id="rId337" Type="http://schemas.openxmlformats.org/officeDocument/2006/relationships/hyperlink" Target="https://mulka2.com/lapcenter/lapcombat2/runner.jsp?event=4823&amp;file=1&amp;runner=12" TargetMode="External"/><Relationship Id="rId34" Type="http://schemas.openxmlformats.org/officeDocument/2006/relationships/hyperlink" Target="https://mulka2.com/lapcenter/lapcombat2/runner.jsp?event=4823&amp;file=1&amp;runner=108" TargetMode="External"/><Relationship Id="rId55" Type="http://schemas.openxmlformats.org/officeDocument/2006/relationships/hyperlink" Target="https://mulka2.com/lapcenter/lapcombat2/runner.jsp?event=4823&amp;file=1&amp;runner=129" TargetMode="External"/><Relationship Id="rId76" Type="http://schemas.openxmlformats.org/officeDocument/2006/relationships/hyperlink" Target="https://mulka2.com/lapcenter/lapcombat2/runner.jsp?event=4823&amp;file=1&amp;runner=150" TargetMode="External"/><Relationship Id="rId97" Type="http://schemas.openxmlformats.org/officeDocument/2006/relationships/hyperlink" Target="https://mulka2.com/lapcenter/lapcombat2/runner.jsp?event=4823&amp;file=1&amp;runner=171" TargetMode="External"/><Relationship Id="rId120" Type="http://schemas.openxmlformats.org/officeDocument/2006/relationships/hyperlink" Target="https://mulka2.com/lapcenter/lapcombat2/runner.jsp?event=4823&amp;file=1&amp;runner=194" TargetMode="External"/><Relationship Id="rId141" Type="http://schemas.openxmlformats.org/officeDocument/2006/relationships/hyperlink" Target="https://mulka2.com/lapcenter/lapcombat2/runner.jsp?event=4823&amp;file=1&amp;runner=215" TargetMode="External"/><Relationship Id="rId358" Type="http://schemas.openxmlformats.org/officeDocument/2006/relationships/hyperlink" Target="https://mulka2.com/lapcenter/lapcombat2/runner.jsp?event=4823&amp;file=1&amp;runner=33" TargetMode="External"/><Relationship Id="rId379" Type="http://schemas.openxmlformats.org/officeDocument/2006/relationships/hyperlink" Target="https://mulka2.com/lapcenter/lapcombat2/runner.jsp?event=4823&amp;file=1&amp;runner=54" TargetMode="External"/><Relationship Id="rId7" Type="http://schemas.openxmlformats.org/officeDocument/2006/relationships/hyperlink" Target="https://mulka2.com/lapcenter/lapcombat2/runner.jsp?event=4823&amp;file=1&amp;runner=81" TargetMode="External"/><Relationship Id="rId162" Type="http://schemas.openxmlformats.org/officeDocument/2006/relationships/hyperlink" Target="https://mulka2.com/lapcenter/lapcombat2/runner.jsp?event=4823&amp;file=1&amp;runner=236" TargetMode="External"/><Relationship Id="rId183" Type="http://schemas.openxmlformats.org/officeDocument/2006/relationships/hyperlink" Target="https://mulka2.com/lapcenter/lapcombat2/runner.jsp?event=4823&amp;file=1&amp;runner=257" TargetMode="External"/><Relationship Id="rId218" Type="http://schemas.openxmlformats.org/officeDocument/2006/relationships/hyperlink" Target="https://mulka2.com/lapcenter/lapcombat2/runner.jsp?event=4823&amp;file=1&amp;runner=292" TargetMode="External"/><Relationship Id="rId239" Type="http://schemas.openxmlformats.org/officeDocument/2006/relationships/hyperlink" Target="https://mulka2.com/lapcenter/lapcombat2/runner.jsp?event=4823&amp;file=1&amp;runner=313" TargetMode="External"/><Relationship Id="rId390" Type="http://schemas.openxmlformats.org/officeDocument/2006/relationships/hyperlink" Target="https://mulka2.com/lapcenter/lapcombat2/runner.jsp?event=4823&amp;file=1&amp;runner=65" TargetMode="External"/><Relationship Id="rId250" Type="http://schemas.openxmlformats.org/officeDocument/2006/relationships/hyperlink" Target="https://mulka2.com/lapcenter/lapcombat2/runner.jsp?event=4823&amp;file=1&amp;runner=324" TargetMode="External"/><Relationship Id="rId271" Type="http://schemas.openxmlformats.org/officeDocument/2006/relationships/hyperlink" Target="https://mulka2.com/lapcenter/lapcombat2/runner.jsp?event=4823&amp;file=1&amp;runner=345" TargetMode="External"/><Relationship Id="rId292" Type="http://schemas.openxmlformats.org/officeDocument/2006/relationships/hyperlink" Target="https://mulka2.com/lapcenter/lapcombat2/runner.jsp?event=4823&amp;file=1&amp;runner=366" TargetMode="External"/><Relationship Id="rId306" Type="http://schemas.openxmlformats.org/officeDocument/2006/relationships/hyperlink" Target="https://mulka2.com/lapcenter/lapcombat2/runner.jsp?event=4823&amp;file=1&amp;runner=380" TargetMode="External"/><Relationship Id="rId24" Type="http://schemas.openxmlformats.org/officeDocument/2006/relationships/hyperlink" Target="https://mulka2.com/lapcenter/lapcombat2/runner.jsp?event=4823&amp;file=1&amp;runner=98" TargetMode="External"/><Relationship Id="rId45" Type="http://schemas.openxmlformats.org/officeDocument/2006/relationships/hyperlink" Target="https://mulka2.com/lapcenter/lapcombat2/runner.jsp?event=4823&amp;file=1&amp;runner=119" TargetMode="External"/><Relationship Id="rId66" Type="http://schemas.openxmlformats.org/officeDocument/2006/relationships/hyperlink" Target="https://mulka2.com/lapcenter/lapcombat2/runner.jsp?event=4823&amp;file=1&amp;runner=140" TargetMode="External"/><Relationship Id="rId87" Type="http://schemas.openxmlformats.org/officeDocument/2006/relationships/hyperlink" Target="https://mulka2.com/lapcenter/lapcombat2/runner.jsp?event=4823&amp;file=1&amp;runner=161" TargetMode="External"/><Relationship Id="rId110" Type="http://schemas.openxmlformats.org/officeDocument/2006/relationships/hyperlink" Target="https://mulka2.com/lapcenter/lapcombat2/runner.jsp?event=4823&amp;file=1&amp;runner=184" TargetMode="External"/><Relationship Id="rId131" Type="http://schemas.openxmlformats.org/officeDocument/2006/relationships/hyperlink" Target="https://mulka2.com/lapcenter/lapcombat2/runner.jsp?event=4823&amp;file=1&amp;runner=205" TargetMode="External"/><Relationship Id="rId327" Type="http://schemas.openxmlformats.org/officeDocument/2006/relationships/hyperlink" Target="https://mulka2.com/lapcenter/lapcombat2/runner.jsp?event=4823&amp;file=1&amp;runner=2" TargetMode="External"/><Relationship Id="rId348" Type="http://schemas.openxmlformats.org/officeDocument/2006/relationships/hyperlink" Target="https://mulka2.com/lapcenter/lapcombat2/runner.jsp?event=4823&amp;file=1&amp;runner=23" TargetMode="External"/><Relationship Id="rId369" Type="http://schemas.openxmlformats.org/officeDocument/2006/relationships/hyperlink" Target="https://mulka2.com/lapcenter/lapcombat2/runner.jsp?event=4823&amp;file=1&amp;runner=44" TargetMode="External"/><Relationship Id="rId152" Type="http://schemas.openxmlformats.org/officeDocument/2006/relationships/hyperlink" Target="https://mulka2.com/lapcenter/lapcombat2/runner.jsp?event=4823&amp;file=1&amp;runner=226" TargetMode="External"/><Relationship Id="rId173" Type="http://schemas.openxmlformats.org/officeDocument/2006/relationships/hyperlink" Target="https://mulka2.com/lapcenter/lapcombat2/runner.jsp?event=4823&amp;file=1&amp;runner=247" TargetMode="External"/><Relationship Id="rId194" Type="http://schemas.openxmlformats.org/officeDocument/2006/relationships/hyperlink" Target="https://mulka2.com/lapcenter/lapcombat2/runner.jsp?event=4823&amp;file=1&amp;runner=268" TargetMode="External"/><Relationship Id="rId208" Type="http://schemas.openxmlformats.org/officeDocument/2006/relationships/hyperlink" Target="https://mulka2.com/lapcenter/lapcombat2/runner.jsp?event=4823&amp;file=1&amp;runner=283" TargetMode="External"/><Relationship Id="rId229" Type="http://schemas.openxmlformats.org/officeDocument/2006/relationships/hyperlink" Target="https://mulka2.com/lapcenter/lapcombat2/runner.jsp?event=4823&amp;file=1&amp;runner=303" TargetMode="External"/><Relationship Id="rId380" Type="http://schemas.openxmlformats.org/officeDocument/2006/relationships/hyperlink" Target="https://mulka2.com/lapcenter/lapcombat2/runner.jsp?event=4823&amp;file=1&amp;runner=55" TargetMode="External"/><Relationship Id="rId240" Type="http://schemas.openxmlformats.org/officeDocument/2006/relationships/hyperlink" Target="https://mulka2.com/lapcenter/lapcombat2/runner.jsp?event=4823&amp;file=1&amp;runner=314" TargetMode="External"/><Relationship Id="rId261" Type="http://schemas.openxmlformats.org/officeDocument/2006/relationships/hyperlink" Target="https://mulka2.com/lapcenter/lapcombat2/runner.jsp?event=4823&amp;file=1&amp;runner=335" TargetMode="External"/><Relationship Id="rId14" Type="http://schemas.openxmlformats.org/officeDocument/2006/relationships/hyperlink" Target="https://mulka2.com/lapcenter/lapcombat2/runner.jsp?event=4823&amp;file=1&amp;runner=88" TargetMode="External"/><Relationship Id="rId35" Type="http://schemas.openxmlformats.org/officeDocument/2006/relationships/hyperlink" Target="https://mulka2.com/lapcenter/lapcombat2/runner.jsp?event=4823&amp;file=1&amp;runner=110" TargetMode="External"/><Relationship Id="rId56" Type="http://schemas.openxmlformats.org/officeDocument/2006/relationships/hyperlink" Target="https://mulka2.com/lapcenter/lapcombat2/runner.jsp?event=4823&amp;file=1&amp;runner=130" TargetMode="External"/><Relationship Id="rId77" Type="http://schemas.openxmlformats.org/officeDocument/2006/relationships/hyperlink" Target="https://mulka2.com/lapcenter/lapcombat2/runner.jsp?event=4823&amp;file=1&amp;runner=151" TargetMode="External"/><Relationship Id="rId100" Type="http://schemas.openxmlformats.org/officeDocument/2006/relationships/hyperlink" Target="https://mulka2.com/lapcenter/lapcombat2/runner.jsp?event=4823&amp;file=1&amp;runner=174" TargetMode="External"/><Relationship Id="rId282" Type="http://schemas.openxmlformats.org/officeDocument/2006/relationships/hyperlink" Target="https://mulka2.com/lapcenter/lapcombat2/runner.jsp?event=4823&amp;file=1&amp;runner=356" TargetMode="External"/><Relationship Id="rId317" Type="http://schemas.openxmlformats.org/officeDocument/2006/relationships/hyperlink" Target="https://mulka2.com/lapcenter/lapcombat2/runner.jsp?event=4823&amp;file=1&amp;runner=391" TargetMode="External"/><Relationship Id="rId338" Type="http://schemas.openxmlformats.org/officeDocument/2006/relationships/hyperlink" Target="https://mulka2.com/lapcenter/lapcombat2/runner.jsp?event=4823&amp;file=1&amp;runner=13" TargetMode="External"/><Relationship Id="rId359" Type="http://schemas.openxmlformats.org/officeDocument/2006/relationships/hyperlink" Target="https://mulka2.com/lapcenter/lapcombat2/runner.jsp?event=4823&amp;file=1&amp;runner=34" TargetMode="External"/><Relationship Id="rId8" Type="http://schemas.openxmlformats.org/officeDocument/2006/relationships/hyperlink" Target="https://mulka2.com/lapcenter/lapcombat2/runner.jsp?event=4823&amp;file=1&amp;runner=82" TargetMode="External"/><Relationship Id="rId98" Type="http://schemas.openxmlformats.org/officeDocument/2006/relationships/hyperlink" Target="https://mulka2.com/lapcenter/lapcombat2/runner.jsp?event=4823&amp;file=1&amp;runner=172" TargetMode="External"/><Relationship Id="rId121" Type="http://schemas.openxmlformats.org/officeDocument/2006/relationships/hyperlink" Target="https://mulka2.com/lapcenter/lapcombat2/runner.jsp?event=4823&amp;file=1&amp;runner=195" TargetMode="External"/><Relationship Id="rId142" Type="http://schemas.openxmlformats.org/officeDocument/2006/relationships/hyperlink" Target="https://mulka2.com/lapcenter/lapcombat2/runner.jsp?event=4823&amp;file=1&amp;runner=216" TargetMode="External"/><Relationship Id="rId163" Type="http://schemas.openxmlformats.org/officeDocument/2006/relationships/hyperlink" Target="https://mulka2.com/lapcenter/lapcombat2/runner.jsp?event=4823&amp;file=1&amp;runner=237" TargetMode="External"/><Relationship Id="rId184" Type="http://schemas.openxmlformats.org/officeDocument/2006/relationships/hyperlink" Target="https://mulka2.com/lapcenter/lapcombat2/runner.jsp?event=4823&amp;file=1&amp;runner=258" TargetMode="External"/><Relationship Id="rId219" Type="http://schemas.openxmlformats.org/officeDocument/2006/relationships/hyperlink" Target="https://mulka2.com/lapcenter/lapcombat2/runner.jsp?event=4823&amp;file=1&amp;runner=293" TargetMode="External"/><Relationship Id="rId370" Type="http://schemas.openxmlformats.org/officeDocument/2006/relationships/hyperlink" Target="https://mulka2.com/lapcenter/lapcombat2/runner.jsp?event=4823&amp;file=1&amp;runner=45" TargetMode="External"/><Relationship Id="rId391" Type="http://schemas.openxmlformats.org/officeDocument/2006/relationships/hyperlink" Target="https://mulka2.com/lapcenter/lapcombat2/runner.jsp?event=4823&amp;file=1&amp;runner=67" TargetMode="External"/><Relationship Id="rId230" Type="http://schemas.openxmlformats.org/officeDocument/2006/relationships/hyperlink" Target="https://mulka2.com/lapcenter/lapcombat2/runner.jsp?event=4823&amp;file=1&amp;runner=304" TargetMode="External"/><Relationship Id="rId251" Type="http://schemas.openxmlformats.org/officeDocument/2006/relationships/hyperlink" Target="https://mulka2.com/lapcenter/lapcombat2/runner.jsp?event=4823&amp;file=1&amp;runner=325" TargetMode="External"/><Relationship Id="rId25" Type="http://schemas.openxmlformats.org/officeDocument/2006/relationships/hyperlink" Target="https://mulka2.com/lapcenter/lapcombat2/runner.jsp?event=4823&amp;file=1&amp;runner=99" TargetMode="External"/><Relationship Id="rId46" Type="http://schemas.openxmlformats.org/officeDocument/2006/relationships/hyperlink" Target="https://mulka2.com/lapcenter/lapcombat2/runner.jsp?event=4823&amp;file=1&amp;runner=120" TargetMode="External"/><Relationship Id="rId67" Type="http://schemas.openxmlformats.org/officeDocument/2006/relationships/hyperlink" Target="https://mulka2.com/lapcenter/lapcombat2/runner.jsp?event=4823&amp;file=1&amp;runner=141" TargetMode="External"/><Relationship Id="rId272" Type="http://schemas.openxmlformats.org/officeDocument/2006/relationships/hyperlink" Target="https://mulka2.com/lapcenter/lapcombat2/runner.jsp?event=4823&amp;file=1&amp;runner=346" TargetMode="External"/><Relationship Id="rId293" Type="http://schemas.openxmlformats.org/officeDocument/2006/relationships/hyperlink" Target="https://mulka2.com/lapcenter/lapcombat2/runner.jsp?event=4823&amp;file=1&amp;runner=367" TargetMode="External"/><Relationship Id="rId307" Type="http://schemas.openxmlformats.org/officeDocument/2006/relationships/hyperlink" Target="https://mulka2.com/lapcenter/lapcombat2/runner.jsp?event=4823&amp;file=1&amp;runner=381" TargetMode="External"/><Relationship Id="rId328" Type="http://schemas.openxmlformats.org/officeDocument/2006/relationships/hyperlink" Target="https://mulka2.com/lapcenter/lapcombat2/runner.jsp?event=4823&amp;file=1&amp;runner=3" TargetMode="External"/><Relationship Id="rId349" Type="http://schemas.openxmlformats.org/officeDocument/2006/relationships/hyperlink" Target="https://mulka2.com/lapcenter/lapcombat2/runner.jsp?event=4823&amp;file=1&amp;runner=24" TargetMode="External"/><Relationship Id="rId88" Type="http://schemas.openxmlformats.org/officeDocument/2006/relationships/hyperlink" Target="https://mulka2.com/lapcenter/lapcombat2/runner.jsp?event=4823&amp;file=1&amp;runner=162" TargetMode="External"/><Relationship Id="rId111" Type="http://schemas.openxmlformats.org/officeDocument/2006/relationships/hyperlink" Target="https://mulka2.com/lapcenter/lapcombat2/runner.jsp?event=4823&amp;file=1&amp;runner=185" TargetMode="External"/><Relationship Id="rId132" Type="http://schemas.openxmlformats.org/officeDocument/2006/relationships/hyperlink" Target="https://mulka2.com/lapcenter/lapcombat2/runner.jsp?event=4823&amp;file=1&amp;runner=206" TargetMode="External"/><Relationship Id="rId153" Type="http://schemas.openxmlformats.org/officeDocument/2006/relationships/hyperlink" Target="https://mulka2.com/lapcenter/lapcombat2/runner.jsp?event=4823&amp;file=1&amp;runner=227" TargetMode="External"/><Relationship Id="rId174" Type="http://schemas.openxmlformats.org/officeDocument/2006/relationships/hyperlink" Target="https://mulka2.com/lapcenter/lapcombat2/runner.jsp?event=4823&amp;file=1&amp;runner=248" TargetMode="External"/><Relationship Id="rId195" Type="http://schemas.openxmlformats.org/officeDocument/2006/relationships/hyperlink" Target="https://mulka2.com/lapcenter/lapcombat2/runner.jsp?event=4823&amp;file=1&amp;runner=269" TargetMode="External"/><Relationship Id="rId209" Type="http://schemas.openxmlformats.org/officeDocument/2006/relationships/hyperlink" Target="https://mulka2.com/lapcenter/lapcombat2/runner.jsp?event=4823&amp;file=1&amp;runner=282" TargetMode="External"/><Relationship Id="rId360" Type="http://schemas.openxmlformats.org/officeDocument/2006/relationships/hyperlink" Target="https://mulka2.com/lapcenter/lapcombat2/runner.jsp?event=4823&amp;file=1&amp;runner=35" TargetMode="External"/><Relationship Id="rId381" Type="http://schemas.openxmlformats.org/officeDocument/2006/relationships/hyperlink" Target="https://mulka2.com/lapcenter/lapcombat2/runner.jsp?event=4823&amp;file=1&amp;runner=56" TargetMode="External"/><Relationship Id="rId220" Type="http://schemas.openxmlformats.org/officeDocument/2006/relationships/hyperlink" Target="https://mulka2.com/lapcenter/lapcombat2/runner.jsp?event=4823&amp;file=1&amp;runner=294" TargetMode="External"/><Relationship Id="rId241" Type="http://schemas.openxmlformats.org/officeDocument/2006/relationships/hyperlink" Target="https://mulka2.com/lapcenter/lapcombat2/runner.jsp?event=4823&amp;file=1&amp;runner=315" TargetMode="External"/><Relationship Id="rId15" Type="http://schemas.openxmlformats.org/officeDocument/2006/relationships/hyperlink" Target="https://mulka2.com/lapcenter/lapcombat2/runner.jsp?event=4823&amp;file=1&amp;runner=89" TargetMode="External"/><Relationship Id="rId36" Type="http://schemas.openxmlformats.org/officeDocument/2006/relationships/hyperlink" Target="https://mulka2.com/lapcenter/lapcombat2/runner.jsp?event=4823&amp;file=1&amp;runner=109" TargetMode="External"/><Relationship Id="rId57" Type="http://schemas.openxmlformats.org/officeDocument/2006/relationships/hyperlink" Target="https://mulka2.com/lapcenter/lapcombat2/runner.jsp?event=4823&amp;file=1&amp;runner=131" TargetMode="External"/><Relationship Id="rId262" Type="http://schemas.openxmlformats.org/officeDocument/2006/relationships/hyperlink" Target="https://mulka2.com/lapcenter/lapcombat2/runner.jsp?event=4823&amp;file=1&amp;runner=336" TargetMode="External"/><Relationship Id="rId283" Type="http://schemas.openxmlformats.org/officeDocument/2006/relationships/hyperlink" Target="https://mulka2.com/lapcenter/lapcombat2/runner.jsp?event=4823&amp;file=1&amp;runner=357" TargetMode="External"/><Relationship Id="rId318" Type="http://schemas.openxmlformats.org/officeDocument/2006/relationships/hyperlink" Target="https://mulka2.com/lapcenter/lapcombat2/runner.jsp?event=4823&amp;file=1&amp;runner=392" TargetMode="External"/><Relationship Id="rId339" Type="http://schemas.openxmlformats.org/officeDocument/2006/relationships/hyperlink" Target="https://mulka2.com/lapcenter/lapcombat2/runner.jsp?event=4823&amp;file=1&amp;runner=14" TargetMode="External"/><Relationship Id="rId78" Type="http://schemas.openxmlformats.org/officeDocument/2006/relationships/hyperlink" Target="https://mulka2.com/lapcenter/lapcombat2/runner.jsp?event=4823&amp;file=1&amp;runner=152" TargetMode="External"/><Relationship Id="rId99" Type="http://schemas.openxmlformats.org/officeDocument/2006/relationships/hyperlink" Target="https://mulka2.com/lapcenter/lapcombat2/runner.jsp?event=4823&amp;file=1&amp;runner=173" TargetMode="External"/><Relationship Id="rId101" Type="http://schemas.openxmlformats.org/officeDocument/2006/relationships/hyperlink" Target="https://mulka2.com/lapcenter/lapcombat2/runner.jsp?event=4823&amp;file=1&amp;runner=175" TargetMode="External"/><Relationship Id="rId122" Type="http://schemas.openxmlformats.org/officeDocument/2006/relationships/hyperlink" Target="https://mulka2.com/lapcenter/lapcombat2/runner.jsp?event=4823&amp;file=1&amp;runner=196" TargetMode="External"/><Relationship Id="rId143" Type="http://schemas.openxmlformats.org/officeDocument/2006/relationships/hyperlink" Target="https://mulka2.com/lapcenter/lapcombat2/runner.jsp?event=4823&amp;file=1&amp;runner=217" TargetMode="External"/><Relationship Id="rId164" Type="http://schemas.openxmlformats.org/officeDocument/2006/relationships/hyperlink" Target="https://mulka2.com/lapcenter/lapcombat2/runner.jsp?event=4823&amp;file=1&amp;runner=238" TargetMode="External"/><Relationship Id="rId185" Type="http://schemas.openxmlformats.org/officeDocument/2006/relationships/hyperlink" Target="https://mulka2.com/lapcenter/lapcombat2/runner.jsp?event=4823&amp;file=1&amp;runner=259" TargetMode="External"/><Relationship Id="rId350" Type="http://schemas.openxmlformats.org/officeDocument/2006/relationships/hyperlink" Target="https://mulka2.com/lapcenter/lapcombat2/runner.jsp?event=4823&amp;file=1&amp;runner=25" TargetMode="External"/><Relationship Id="rId371" Type="http://schemas.openxmlformats.org/officeDocument/2006/relationships/hyperlink" Target="https://mulka2.com/lapcenter/lapcombat2/runner.jsp?event=4823&amp;file=1&amp;runner=46" TargetMode="External"/><Relationship Id="rId9" Type="http://schemas.openxmlformats.org/officeDocument/2006/relationships/hyperlink" Target="https://mulka2.com/lapcenter/lapcombat2/runner.jsp?event=4823&amp;file=1&amp;runner=83" TargetMode="External"/><Relationship Id="rId210" Type="http://schemas.openxmlformats.org/officeDocument/2006/relationships/hyperlink" Target="https://mulka2.com/lapcenter/lapcombat2/runner.jsp?event=4823&amp;file=1&amp;runner=284" TargetMode="External"/><Relationship Id="rId392" Type="http://schemas.openxmlformats.org/officeDocument/2006/relationships/hyperlink" Target="https://mulka2.com/lapcenter/lapcombat2/runner.jsp?event=4823&amp;file=1&amp;runner=68" TargetMode="External"/><Relationship Id="rId26" Type="http://schemas.openxmlformats.org/officeDocument/2006/relationships/hyperlink" Target="https://mulka2.com/lapcenter/lapcombat2/runner.jsp?event=4823&amp;file=1&amp;runner=100" TargetMode="External"/><Relationship Id="rId231" Type="http://schemas.openxmlformats.org/officeDocument/2006/relationships/hyperlink" Target="https://mulka2.com/lapcenter/lapcombat2/runner.jsp?event=4823&amp;file=1&amp;runner=305" TargetMode="External"/><Relationship Id="rId252" Type="http://schemas.openxmlformats.org/officeDocument/2006/relationships/hyperlink" Target="https://mulka2.com/lapcenter/lapcombat2/runner.jsp?event=4823&amp;file=1&amp;runner=326" TargetMode="External"/><Relationship Id="rId273" Type="http://schemas.openxmlformats.org/officeDocument/2006/relationships/hyperlink" Target="https://mulka2.com/lapcenter/lapcombat2/runner.jsp?event=4823&amp;file=1&amp;runner=347" TargetMode="External"/><Relationship Id="rId294" Type="http://schemas.openxmlformats.org/officeDocument/2006/relationships/hyperlink" Target="https://mulka2.com/lapcenter/lapcombat2/runner.jsp?event=4823&amp;file=1&amp;runner=368" TargetMode="External"/><Relationship Id="rId308" Type="http://schemas.openxmlformats.org/officeDocument/2006/relationships/hyperlink" Target="https://mulka2.com/lapcenter/lapcombat2/runner.jsp?event=4823&amp;file=1&amp;runner=382" TargetMode="External"/><Relationship Id="rId329" Type="http://schemas.openxmlformats.org/officeDocument/2006/relationships/hyperlink" Target="https://mulka2.com/lapcenter/lapcombat2/runner.jsp?event=4823&amp;file=1&amp;runner=4" TargetMode="External"/><Relationship Id="rId47" Type="http://schemas.openxmlformats.org/officeDocument/2006/relationships/hyperlink" Target="https://mulka2.com/lapcenter/lapcombat2/runner.jsp?event=4823&amp;file=1&amp;runner=121" TargetMode="External"/><Relationship Id="rId68" Type="http://schemas.openxmlformats.org/officeDocument/2006/relationships/hyperlink" Target="https://mulka2.com/lapcenter/lapcombat2/runner.jsp?event=4823&amp;file=1&amp;runner=142" TargetMode="External"/><Relationship Id="rId89" Type="http://schemas.openxmlformats.org/officeDocument/2006/relationships/hyperlink" Target="https://mulka2.com/lapcenter/lapcombat2/runner.jsp?event=4823&amp;file=1&amp;runner=163" TargetMode="External"/><Relationship Id="rId112" Type="http://schemas.openxmlformats.org/officeDocument/2006/relationships/hyperlink" Target="https://mulka2.com/lapcenter/lapcombat2/runner.jsp?event=4823&amp;file=1&amp;runner=186" TargetMode="External"/><Relationship Id="rId133" Type="http://schemas.openxmlformats.org/officeDocument/2006/relationships/hyperlink" Target="https://mulka2.com/lapcenter/lapcombat2/runner.jsp?event=4823&amp;file=1&amp;runner=207" TargetMode="External"/><Relationship Id="rId154" Type="http://schemas.openxmlformats.org/officeDocument/2006/relationships/hyperlink" Target="https://mulka2.com/lapcenter/lapcombat2/runner.jsp?event=4823&amp;file=1&amp;runner=228" TargetMode="External"/><Relationship Id="rId175" Type="http://schemas.openxmlformats.org/officeDocument/2006/relationships/hyperlink" Target="https://mulka2.com/lapcenter/lapcombat2/runner.jsp?event=4823&amp;file=1&amp;runner=249" TargetMode="External"/><Relationship Id="rId340" Type="http://schemas.openxmlformats.org/officeDocument/2006/relationships/hyperlink" Target="https://mulka2.com/lapcenter/lapcombat2/runner.jsp?event=4823&amp;file=1&amp;runner=15" TargetMode="External"/><Relationship Id="rId361" Type="http://schemas.openxmlformats.org/officeDocument/2006/relationships/hyperlink" Target="https://mulka2.com/lapcenter/lapcombat2/runner.jsp?event=4823&amp;file=1&amp;runner=36" TargetMode="External"/><Relationship Id="rId196" Type="http://schemas.openxmlformats.org/officeDocument/2006/relationships/hyperlink" Target="https://mulka2.com/lapcenter/lapcombat2/runner.jsp?event=4823&amp;file=1&amp;runner=270" TargetMode="External"/><Relationship Id="rId200" Type="http://schemas.openxmlformats.org/officeDocument/2006/relationships/hyperlink" Target="https://mulka2.com/lapcenter/lapcombat2/runner.jsp?event=4823&amp;file=1&amp;runner=274" TargetMode="External"/><Relationship Id="rId382" Type="http://schemas.openxmlformats.org/officeDocument/2006/relationships/hyperlink" Target="https://mulka2.com/lapcenter/lapcombat2/runner.jsp?event=4823&amp;file=1&amp;runner=57" TargetMode="External"/><Relationship Id="rId16" Type="http://schemas.openxmlformats.org/officeDocument/2006/relationships/hyperlink" Target="https://mulka2.com/lapcenter/lapcombat2/runner.jsp?event=4823&amp;file=1&amp;runner=90" TargetMode="External"/><Relationship Id="rId221" Type="http://schemas.openxmlformats.org/officeDocument/2006/relationships/hyperlink" Target="https://mulka2.com/lapcenter/lapcombat2/runner.jsp?event=4823&amp;file=1&amp;runner=295" TargetMode="External"/><Relationship Id="rId242" Type="http://schemas.openxmlformats.org/officeDocument/2006/relationships/hyperlink" Target="https://mulka2.com/lapcenter/lapcombat2/runner.jsp?event=4823&amp;file=1&amp;runner=316" TargetMode="External"/><Relationship Id="rId263" Type="http://schemas.openxmlformats.org/officeDocument/2006/relationships/hyperlink" Target="https://mulka2.com/lapcenter/lapcombat2/runner.jsp?event=4823&amp;file=1&amp;runner=337" TargetMode="External"/><Relationship Id="rId284" Type="http://schemas.openxmlformats.org/officeDocument/2006/relationships/hyperlink" Target="https://mulka2.com/lapcenter/lapcombat2/runner.jsp?event=4823&amp;file=1&amp;runner=359" TargetMode="External"/><Relationship Id="rId319" Type="http://schemas.openxmlformats.org/officeDocument/2006/relationships/hyperlink" Target="https://mulka2.com/lapcenter/lapcombat2/runner.jsp?event=4823&amp;file=1&amp;runner=393" TargetMode="External"/><Relationship Id="rId37" Type="http://schemas.openxmlformats.org/officeDocument/2006/relationships/hyperlink" Target="https://mulka2.com/lapcenter/lapcombat2/runner.jsp?event=4823&amp;file=1&amp;runner=111" TargetMode="External"/><Relationship Id="rId58" Type="http://schemas.openxmlformats.org/officeDocument/2006/relationships/hyperlink" Target="https://mulka2.com/lapcenter/lapcombat2/runner.jsp?event=4823&amp;file=1&amp;runner=132" TargetMode="External"/><Relationship Id="rId79" Type="http://schemas.openxmlformats.org/officeDocument/2006/relationships/hyperlink" Target="https://mulka2.com/lapcenter/lapcombat2/runner.jsp?event=4823&amp;file=1&amp;runner=153" TargetMode="External"/><Relationship Id="rId102" Type="http://schemas.openxmlformats.org/officeDocument/2006/relationships/hyperlink" Target="https://mulka2.com/lapcenter/lapcombat2/runner.jsp?event=4823&amp;file=1&amp;runner=176" TargetMode="External"/><Relationship Id="rId123" Type="http://schemas.openxmlformats.org/officeDocument/2006/relationships/hyperlink" Target="https://mulka2.com/lapcenter/lapcombat2/runner.jsp?event=4823&amp;file=1&amp;runner=197" TargetMode="External"/><Relationship Id="rId144" Type="http://schemas.openxmlformats.org/officeDocument/2006/relationships/hyperlink" Target="https://mulka2.com/lapcenter/lapcombat2/runner.jsp?event=4823&amp;file=1&amp;runner=218" TargetMode="External"/><Relationship Id="rId330" Type="http://schemas.openxmlformats.org/officeDocument/2006/relationships/hyperlink" Target="https://mulka2.com/lapcenter/lapcombat2/runner.jsp?event=4823&amp;file=1&amp;runner=5" TargetMode="External"/><Relationship Id="rId90" Type="http://schemas.openxmlformats.org/officeDocument/2006/relationships/hyperlink" Target="https://mulka2.com/lapcenter/lapcombat2/runner.jsp?event=4823&amp;file=1&amp;runner=164" TargetMode="External"/><Relationship Id="rId165" Type="http://schemas.openxmlformats.org/officeDocument/2006/relationships/hyperlink" Target="https://mulka2.com/lapcenter/lapcombat2/runner.jsp?event=4823&amp;file=1&amp;runner=239" TargetMode="External"/><Relationship Id="rId186" Type="http://schemas.openxmlformats.org/officeDocument/2006/relationships/hyperlink" Target="https://mulka2.com/lapcenter/lapcombat2/runner.jsp?event=4823&amp;file=1&amp;runner=260" TargetMode="External"/><Relationship Id="rId351" Type="http://schemas.openxmlformats.org/officeDocument/2006/relationships/hyperlink" Target="https://mulka2.com/lapcenter/lapcombat2/runner.jsp?event=4823&amp;file=1&amp;runner=26" TargetMode="External"/><Relationship Id="rId372" Type="http://schemas.openxmlformats.org/officeDocument/2006/relationships/hyperlink" Target="https://mulka2.com/lapcenter/lapcombat2/runner.jsp?event=4823&amp;file=1&amp;runner=47" TargetMode="External"/><Relationship Id="rId393" Type="http://schemas.openxmlformats.org/officeDocument/2006/relationships/hyperlink" Target="https://mulka2.com/lapcenter/lapcombat2/runner.jsp?event=4823&amp;file=1&amp;runner=66" TargetMode="External"/><Relationship Id="rId211" Type="http://schemas.openxmlformats.org/officeDocument/2006/relationships/hyperlink" Target="https://mulka2.com/lapcenter/lapcombat2/runner.jsp?event=4823&amp;file=1&amp;runner=285" TargetMode="External"/><Relationship Id="rId232" Type="http://schemas.openxmlformats.org/officeDocument/2006/relationships/hyperlink" Target="https://mulka2.com/lapcenter/lapcombat2/runner.jsp?event=4823&amp;file=1&amp;runner=306" TargetMode="External"/><Relationship Id="rId253" Type="http://schemas.openxmlformats.org/officeDocument/2006/relationships/hyperlink" Target="https://mulka2.com/lapcenter/lapcombat2/runner.jsp?event=4823&amp;file=1&amp;runner=327" TargetMode="External"/><Relationship Id="rId274" Type="http://schemas.openxmlformats.org/officeDocument/2006/relationships/hyperlink" Target="https://mulka2.com/lapcenter/lapcombat2/runner.jsp?event=4823&amp;file=1&amp;runner=348" TargetMode="External"/><Relationship Id="rId295" Type="http://schemas.openxmlformats.org/officeDocument/2006/relationships/hyperlink" Target="https://mulka2.com/lapcenter/lapcombat2/runner.jsp?event=4823&amp;file=1&amp;runner=369" TargetMode="External"/><Relationship Id="rId309" Type="http://schemas.openxmlformats.org/officeDocument/2006/relationships/hyperlink" Target="https://mulka2.com/lapcenter/lapcombat2/runner.jsp?event=4823&amp;file=1&amp;runner=383" TargetMode="External"/><Relationship Id="rId27" Type="http://schemas.openxmlformats.org/officeDocument/2006/relationships/hyperlink" Target="https://mulka2.com/lapcenter/lapcombat2/runner.jsp?event=4823&amp;file=1&amp;runner=101" TargetMode="External"/><Relationship Id="rId48" Type="http://schemas.openxmlformats.org/officeDocument/2006/relationships/hyperlink" Target="https://mulka2.com/lapcenter/lapcombat2/runner.jsp?event=4823&amp;file=1&amp;runner=122" TargetMode="External"/><Relationship Id="rId69" Type="http://schemas.openxmlformats.org/officeDocument/2006/relationships/hyperlink" Target="https://mulka2.com/lapcenter/lapcombat2/runner.jsp?event=4823&amp;file=1&amp;runner=143" TargetMode="External"/><Relationship Id="rId113" Type="http://schemas.openxmlformats.org/officeDocument/2006/relationships/hyperlink" Target="https://mulka2.com/lapcenter/lapcombat2/runner.jsp?event=4823&amp;file=1&amp;runner=187" TargetMode="External"/><Relationship Id="rId134" Type="http://schemas.openxmlformats.org/officeDocument/2006/relationships/hyperlink" Target="https://mulka2.com/lapcenter/lapcombat2/runner.jsp?event=4823&amp;file=1&amp;runner=208" TargetMode="External"/><Relationship Id="rId320" Type="http://schemas.openxmlformats.org/officeDocument/2006/relationships/hyperlink" Target="https://mulka2.com/lapcenter/lapcombat2/runner.jsp?event=4823&amp;file=1&amp;runner=394" TargetMode="External"/><Relationship Id="rId80" Type="http://schemas.openxmlformats.org/officeDocument/2006/relationships/hyperlink" Target="https://mulka2.com/lapcenter/lapcombat2/runner.jsp?event=4823&amp;file=1&amp;runner=154" TargetMode="External"/><Relationship Id="rId155" Type="http://schemas.openxmlformats.org/officeDocument/2006/relationships/hyperlink" Target="https://mulka2.com/lapcenter/lapcombat2/runner.jsp?event=4823&amp;file=1&amp;runner=229" TargetMode="External"/><Relationship Id="rId176" Type="http://schemas.openxmlformats.org/officeDocument/2006/relationships/hyperlink" Target="https://mulka2.com/lapcenter/lapcombat2/runner.jsp?event=4823&amp;file=1&amp;runner=250" TargetMode="External"/><Relationship Id="rId197" Type="http://schemas.openxmlformats.org/officeDocument/2006/relationships/hyperlink" Target="https://mulka2.com/lapcenter/lapcombat2/runner.jsp?event=4823&amp;file=1&amp;runner=271" TargetMode="External"/><Relationship Id="rId341" Type="http://schemas.openxmlformats.org/officeDocument/2006/relationships/hyperlink" Target="https://mulka2.com/lapcenter/lapcombat2/runner.jsp?event=4823&amp;file=1&amp;runner=16" TargetMode="External"/><Relationship Id="rId362" Type="http://schemas.openxmlformats.org/officeDocument/2006/relationships/hyperlink" Target="https://mulka2.com/lapcenter/lapcombat2/runner.jsp?event=4823&amp;file=1&amp;runner=37" TargetMode="External"/><Relationship Id="rId383" Type="http://schemas.openxmlformats.org/officeDocument/2006/relationships/hyperlink" Target="https://mulka2.com/lapcenter/lapcombat2/runner.jsp?event=4823&amp;file=1&amp;runner=58" TargetMode="External"/><Relationship Id="rId201" Type="http://schemas.openxmlformats.org/officeDocument/2006/relationships/hyperlink" Target="https://mulka2.com/lapcenter/lapcombat2/runner.jsp?event=4823&amp;file=1&amp;runner=275" TargetMode="External"/><Relationship Id="rId222" Type="http://schemas.openxmlformats.org/officeDocument/2006/relationships/hyperlink" Target="https://mulka2.com/lapcenter/lapcombat2/runner.jsp?event=4823&amp;file=1&amp;runner=296" TargetMode="External"/><Relationship Id="rId243" Type="http://schemas.openxmlformats.org/officeDocument/2006/relationships/hyperlink" Target="https://mulka2.com/lapcenter/lapcombat2/runner.jsp?event=4823&amp;file=1&amp;runner=317" TargetMode="External"/><Relationship Id="rId264" Type="http://schemas.openxmlformats.org/officeDocument/2006/relationships/hyperlink" Target="https://mulka2.com/lapcenter/lapcombat2/runner.jsp?event=4823&amp;file=1&amp;runner=338" TargetMode="External"/><Relationship Id="rId285" Type="http://schemas.openxmlformats.org/officeDocument/2006/relationships/hyperlink" Target="https://mulka2.com/lapcenter/lapcombat2/runner.jsp?event=4823&amp;file=1&amp;runner=358" TargetMode="External"/><Relationship Id="rId17" Type="http://schemas.openxmlformats.org/officeDocument/2006/relationships/hyperlink" Target="https://mulka2.com/lapcenter/lapcombat2/runner.jsp?event=4823&amp;file=1&amp;runner=91" TargetMode="External"/><Relationship Id="rId38" Type="http://schemas.openxmlformats.org/officeDocument/2006/relationships/hyperlink" Target="https://mulka2.com/lapcenter/lapcombat2/runner.jsp?event=4823&amp;file=1&amp;runner=112" TargetMode="External"/><Relationship Id="rId59" Type="http://schemas.openxmlformats.org/officeDocument/2006/relationships/hyperlink" Target="https://mulka2.com/lapcenter/lapcombat2/runner.jsp?event=4823&amp;file=1&amp;runner=133" TargetMode="External"/><Relationship Id="rId103" Type="http://schemas.openxmlformats.org/officeDocument/2006/relationships/hyperlink" Target="https://mulka2.com/lapcenter/lapcombat2/runner.jsp?event=4823&amp;file=1&amp;runner=177" TargetMode="External"/><Relationship Id="rId124" Type="http://schemas.openxmlformats.org/officeDocument/2006/relationships/hyperlink" Target="https://mulka2.com/lapcenter/lapcombat2/runner.jsp?event=4823&amp;file=1&amp;runner=198" TargetMode="External"/><Relationship Id="rId310" Type="http://schemas.openxmlformats.org/officeDocument/2006/relationships/hyperlink" Target="https://mulka2.com/lapcenter/lapcombat2/runner.jsp?event=4823&amp;file=1&amp;runner=384" TargetMode="External"/><Relationship Id="rId70" Type="http://schemas.openxmlformats.org/officeDocument/2006/relationships/hyperlink" Target="https://mulka2.com/lapcenter/lapcombat2/runner.jsp?event=4823&amp;file=1&amp;runner=144" TargetMode="External"/><Relationship Id="rId91" Type="http://schemas.openxmlformats.org/officeDocument/2006/relationships/hyperlink" Target="https://mulka2.com/lapcenter/lapcombat2/runner.jsp?event=4823&amp;file=1&amp;runner=165" TargetMode="External"/><Relationship Id="rId145" Type="http://schemas.openxmlformats.org/officeDocument/2006/relationships/hyperlink" Target="https://mulka2.com/lapcenter/lapcombat2/runner.jsp?event=4823&amp;file=1&amp;runner=219" TargetMode="External"/><Relationship Id="rId166" Type="http://schemas.openxmlformats.org/officeDocument/2006/relationships/hyperlink" Target="https://mulka2.com/lapcenter/lapcombat2/runner.jsp?event=4823&amp;file=1&amp;runner=240" TargetMode="External"/><Relationship Id="rId187" Type="http://schemas.openxmlformats.org/officeDocument/2006/relationships/hyperlink" Target="https://mulka2.com/lapcenter/lapcombat2/runner.jsp?event=4823&amp;file=1&amp;runner=261" TargetMode="External"/><Relationship Id="rId331" Type="http://schemas.openxmlformats.org/officeDocument/2006/relationships/hyperlink" Target="https://mulka2.com/lapcenter/lapcombat2/runner.jsp?event=4823&amp;file=1&amp;runner=6" TargetMode="External"/><Relationship Id="rId352" Type="http://schemas.openxmlformats.org/officeDocument/2006/relationships/hyperlink" Target="https://mulka2.com/lapcenter/lapcombat2/runner.jsp?event=4823&amp;file=1&amp;runner=27" TargetMode="External"/><Relationship Id="rId373" Type="http://schemas.openxmlformats.org/officeDocument/2006/relationships/hyperlink" Target="https://mulka2.com/lapcenter/lapcombat2/runner.jsp?event=4823&amp;file=1&amp;runner=48" TargetMode="External"/><Relationship Id="rId394" Type="http://schemas.openxmlformats.org/officeDocument/2006/relationships/hyperlink" Target="https://mulka2.com/lapcenter/lapcombat2/runner.jsp?event=4823&amp;file=1&amp;runner=69" TargetMode="External"/><Relationship Id="rId1" Type="http://schemas.openxmlformats.org/officeDocument/2006/relationships/hyperlink" Target="https://mulka2.com/lapcenter/lapcombat2/runner.jsp?event=4823&amp;file=1&amp;runner=75" TargetMode="External"/><Relationship Id="rId212" Type="http://schemas.openxmlformats.org/officeDocument/2006/relationships/hyperlink" Target="https://mulka2.com/lapcenter/lapcombat2/runner.jsp?event=4823&amp;file=1&amp;runner=286" TargetMode="External"/><Relationship Id="rId233" Type="http://schemas.openxmlformats.org/officeDocument/2006/relationships/hyperlink" Target="https://mulka2.com/lapcenter/lapcombat2/runner.jsp?event=4823&amp;file=1&amp;runner=307" TargetMode="External"/><Relationship Id="rId254" Type="http://schemas.openxmlformats.org/officeDocument/2006/relationships/hyperlink" Target="https://mulka2.com/lapcenter/lapcombat2/runner.jsp?event=4823&amp;file=1&amp;runner=328" TargetMode="External"/><Relationship Id="rId28" Type="http://schemas.openxmlformats.org/officeDocument/2006/relationships/hyperlink" Target="https://mulka2.com/lapcenter/lapcombat2/runner.jsp?event=4823&amp;file=1&amp;runner=102" TargetMode="External"/><Relationship Id="rId49" Type="http://schemas.openxmlformats.org/officeDocument/2006/relationships/hyperlink" Target="https://mulka2.com/lapcenter/lapcombat2/runner.jsp?event=4823&amp;file=1&amp;runner=123" TargetMode="External"/><Relationship Id="rId114" Type="http://schemas.openxmlformats.org/officeDocument/2006/relationships/hyperlink" Target="https://mulka2.com/lapcenter/lapcombat2/runner.jsp?event=4823&amp;file=1&amp;runner=188" TargetMode="External"/><Relationship Id="rId275" Type="http://schemas.openxmlformats.org/officeDocument/2006/relationships/hyperlink" Target="https://mulka2.com/lapcenter/lapcombat2/runner.jsp?event=4823&amp;file=1&amp;runner=349" TargetMode="External"/><Relationship Id="rId296" Type="http://schemas.openxmlformats.org/officeDocument/2006/relationships/hyperlink" Target="https://mulka2.com/lapcenter/lapcombat2/runner.jsp?event=4823&amp;file=1&amp;runner=370" TargetMode="External"/><Relationship Id="rId300" Type="http://schemas.openxmlformats.org/officeDocument/2006/relationships/hyperlink" Target="https://mulka2.com/lapcenter/lapcombat2/runner.jsp?event=4823&amp;file=1&amp;runner=374" TargetMode="External"/><Relationship Id="rId60" Type="http://schemas.openxmlformats.org/officeDocument/2006/relationships/hyperlink" Target="https://mulka2.com/lapcenter/lapcombat2/runner.jsp?event=4823&amp;file=1&amp;runner=134" TargetMode="External"/><Relationship Id="rId81" Type="http://schemas.openxmlformats.org/officeDocument/2006/relationships/hyperlink" Target="https://mulka2.com/lapcenter/lapcombat2/runner.jsp?event=4823&amp;file=1&amp;runner=155" TargetMode="External"/><Relationship Id="rId135" Type="http://schemas.openxmlformats.org/officeDocument/2006/relationships/hyperlink" Target="https://mulka2.com/lapcenter/lapcombat2/runner.jsp?event=4823&amp;file=1&amp;runner=209" TargetMode="External"/><Relationship Id="rId156" Type="http://schemas.openxmlformats.org/officeDocument/2006/relationships/hyperlink" Target="https://mulka2.com/lapcenter/lapcombat2/runner.jsp?event=4823&amp;file=1&amp;runner=230" TargetMode="External"/><Relationship Id="rId177" Type="http://schemas.openxmlformats.org/officeDocument/2006/relationships/hyperlink" Target="https://mulka2.com/lapcenter/lapcombat2/runner.jsp?event=4823&amp;file=1&amp;runner=251" TargetMode="External"/><Relationship Id="rId198" Type="http://schemas.openxmlformats.org/officeDocument/2006/relationships/hyperlink" Target="https://mulka2.com/lapcenter/lapcombat2/runner.jsp?event=4823&amp;file=1&amp;runner=272" TargetMode="External"/><Relationship Id="rId321" Type="http://schemas.openxmlformats.org/officeDocument/2006/relationships/hyperlink" Target="https://mulka2.com/lapcenter/lapcombat2/runner.jsp?event=4823&amp;file=1&amp;runner=395" TargetMode="External"/><Relationship Id="rId342" Type="http://schemas.openxmlformats.org/officeDocument/2006/relationships/hyperlink" Target="https://mulka2.com/lapcenter/lapcombat2/runner.jsp?event=4823&amp;file=1&amp;runner=17" TargetMode="External"/><Relationship Id="rId363" Type="http://schemas.openxmlformats.org/officeDocument/2006/relationships/hyperlink" Target="https://mulka2.com/lapcenter/lapcombat2/runner.jsp?event=4823&amp;file=1&amp;runner=38" TargetMode="External"/><Relationship Id="rId384" Type="http://schemas.openxmlformats.org/officeDocument/2006/relationships/hyperlink" Target="https://mulka2.com/lapcenter/lapcombat2/runner.jsp?event=4823&amp;file=1&amp;runner=59" TargetMode="External"/><Relationship Id="rId202" Type="http://schemas.openxmlformats.org/officeDocument/2006/relationships/hyperlink" Target="https://mulka2.com/lapcenter/lapcombat2/runner.jsp?event=4823&amp;file=1&amp;runner=276" TargetMode="External"/><Relationship Id="rId223" Type="http://schemas.openxmlformats.org/officeDocument/2006/relationships/hyperlink" Target="https://mulka2.com/lapcenter/lapcombat2/runner.jsp?event=4823&amp;file=1&amp;runner=297" TargetMode="External"/><Relationship Id="rId244" Type="http://schemas.openxmlformats.org/officeDocument/2006/relationships/hyperlink" Target="https://mulka2.com/lapcenter/lapcombat2/runner.jsp?event=4823&amp;file=1&amp;runner=318" TargetMode="External"/><Relationship Id="rId18" Type="http://schemas.openxmlformats.org/officeDocument/2006/relationships/hyperlink" Target="https://mulka2.com/lapcenter/lapcombat2/runner.jsp?event=4823&amp;file=1&amp;runner=92" TargetMode="External"/><Relationship Id="rId39" Type="http://schemas.openxmlformats.org/officeDocument/2006/relationships/hyperlink" Target="https://mulka2.com/lapcenter/lapcombat2/runner.jsp?event=4823&amp;file=1&amp;runner=113" TargetMode="External"/><Relationship Id="rId265" Type="http://schemas.openxmlformats.org/officeDocument/2006/relationships/hyperlink" Target="https://mulka2.com/lapcenter/lapcombat2/runner.jsp?event=4823&amp;file=1&amp;runner=339" TargetMode="External"/><Relationship Id="rId286" Type="http://schemas.openxmlformats.org/officeDocument/2006/relationships/hyperlink" Target="https://mulka2.com/lapcenter/lapcombat2/runner.jsp?event=4823&amp;file=1&amp;runner=360" TargetMode="External"/><Relationship Id="rId50" Type="http://schemas.openxmlformats.org/officeDocument/2006/relationships/hyperlink" Target="https://mulka2.com/lapcenter/lapcombat2/runner.jsp?event=4823&amp;file=1&amp;runner=124" TargetMode="External"/><Relationship Id="rId104" Type="http://schemas.openxmlformats.org/officeDocument/2006/relationships/hyperlink" Target="https://mulka2.com/lapcenter/lapcombat2/runner.jsp?event=4823&amp;file=1&amp;runner=178" TargetMode="External"/><Relationship Id="rId125" Type="http://schemas.openxmlformats.org/officeDocument/2006/relationships/hyperlink" Target="https://mulka2.com/lapcenter/lapcombat2/runner.jsp?event=4823&amp;file=1&amp;runner=200" TargetMode="External"/><Relationship Id="rId146" Type="http://schemas.openxmlformats.org/officeDocument/2006/relationships/hyperlink" Target="https://mulka2.com/lapcenter/lapcombat2/runner.jsp?event=4823&amp;file=1&amp;runner=220" TargetMode="External"/><Relationship Id="rId167" Type="http://schemas.openxmlformats.org/officeDocument/2006/relationships/hyperlink" Target="https://mulka2.com/lapcenter/lapcombat2/runner.jsp?event=4823&amp;file=1&amp;runner=241" TargetMode="External"/><Relationship Id="rId188" Type="http://schemas.openxmlformats.org/officeDocument/2006/relationships/hyperlink" Target="https://mulka2.com/lapcenter/lapcombat2/runner.jsp?event=4823&amp;file=1&amp;runner=262" TargetMode="External"/><Relationship Id="rId311" Type="http://schemas.openxmlformats.org/officeDocument/2006/relationships/hyperlink" Target="https://mulka2.com/lapcenter/lapcombat2/runner.jsp?event=4823&amp;file=1&amp;runner=385" TargetMode="External"/><Relationship Id="rId332" Type="http://schemas.openxmlformats.org/officeDocument/2006/relationships/hyperlink" Target="https://mulka2.com/lapcenter/lapcombat2/runner.jsp?event=4823&amp;file=1&amp;runner=7" TargetMode="External"/><Relationship Id="rId353" Type="http://schemas.openxmlformats.org/officeDocument/2006/relationships/hyperlink" Target="https://mulka2.com/lapcenter/lapcombat2/runner.jsp?event=4823&amp;file=1&amp;runner=28" TargetMode="External"/><Relationship Id="rId374" Type="http://schemas.openxmlformats.org/officeDocument/2006/relationships/hyperlink" Target="https://mulka2.com/lapcenter/lapcombat2/runner.jsp?event=4823&amp;file=1&amp;runner=49" TargetMode="External"/><Relationship Id="rId395" Type="http://schemas.openxmlformats.org/officeDocument/2006/relationships/hyperlink" Target="https://mulka2.com/lapcenter/lapcombat2/runner.jsp?event=4823&amp;file=1&amp;runner=70" TargetMode="External"/><Relationship Id="rId71" Type="http://schemas.openxmlformats.org/officeDocument/2006/relationships/hyperlink" Target="https://mulka2.com/lapcenter/lapcombat2/runner.jsp?event=4823&amp;file=1&amp;runner=145" TargetMode="External"/><Relationship Id="rId92" Type="http://schemas.openxmlformats.org/officeDocument/2006/relationships/hyperlink" Target="https://mulka2.com/lapcenter/lapcombat2/runner.jsp?event=4823&amp;file=1&amp;runner=166" TargetMode="External"/><Relationship Id="rId213" Type="http://schemas.openxmlformats.org/officeDocument/2006/relationships/hyperlink" Target="https://mulka2.com/lapcenter/lapcombat2/runner.jsp?event=4823&amp;file=1&amp;runner=288" TargetMode="External"/><Relationship Id="rId234" Type="http://schemas.openxmlformats.org/officeDocument/2006/relationships/hyperlink" Target="https://mulka2.com/lapcenter/lapcombat2/runner.jsp?event=4823&amp;file=1&amp;runner=308" TargetMode="External"/><Relationship Id="rId2" Type="http://schemas.openxmlformats.org/officeDocument/2006/relationships/hyperlink" Target="https://mulka2.com/lapcenter/lapcombat2/runner.jsp?event=4823&amp;file=1&amp;runner=76" TargetMode="External"/><Relationship Id="rId29" Type="http://schemas.openxmlformats.org/officeDocument/2006/relationships/hyperlink" Target="https://mulka2.com/lapcenter/lapcombat2/runner.jsp?event=4823&amp;file=1&amp;runner=103" TargetMode="External"/><Relationship Id="rId255" Type="http://schemas.openxmlformats.org/officeDocument/2006/relationships/hyperlink" Target="https://mulka2.com/lapcenter/lapcombat2/runner.jsp?event=4823&amp;file=1&amp;runner=329" TargetMode="External"/><Relationship Id="rId276" Type="http://schemas.openxmlformats.org/officeDocument/2006/relationships/hyperlink" Target="https://mulka2.com/lapcenter/lapcombat2/runner.jsp?event=4823&amp;file=1&amp;runner=350" TargetMode="External"/><Relationship Id="rId297" Type="http://schemas.openxmlformats.org/officeDocument/2006/relationships/hyperlink" Target="https://mulka2.com/lapcenter/lapcombat2/runner.jsp?event=4823&amp;file=1&amp;runner=371" TargetMode="External"/><Relationship Id="rId40" Type="http://schemas.openxmlformats.org/officeDocument/2006/relationships/hyperlink" Target="https://mulka2.com/lapcenter/lapcombat2/runner.jsp?event=4823&amp;file=1&amp;runner=114" TargetMode="External"/><Relationship Id="rId115" Type="http://schemas.openxmlformats.org/officeDocument/2006/relationships/hyperlink" Target="https://mulka2.com/lapcenter/lapcombat2/runner.jsp?event=4823&amp;file=1&amp;runner=189" TargetMode="External"/><Relationship Id="rId136" Type="http://schemas.openxmlformats.org/officeDocument/2006/relationships/hyperlink" Target="https://mulka2.com/lapcenter/lapcombat2/runner.jsp?event=4823&amp;file=1&amp;runner=210" TargetMode="External"/><Relationship Id="rId157" Type="http://schemas.openxmlformats.org/officeDocument/2006/relationships/hyperlink" Target="https://mulka2.com/lapcenter/lapcombat2/runner.jsp?event=4823&amp;file=1&amp;runner=231" TargetMode="External"/><Relationship Id="rId178" Type="http://schemas.openxmlformats.org/officeDocument/2006/relationships/hyperlink" Target="https://mulka2.com/lapcenter/lapcombat2/runner.jsp?event=4823&amp;file=1&amp;runner=252" TargetMode="External"/><Relationship Id="rId301" Type="http://schemas.openxmlformats.org/officeDocument/2006/relationships/hyperlink" Target="https://mulka2.com/lapcenter/lapcombat2/runner.jsp?event=4823&amp;file=1&amp;runner=375" TargetMode="External"/><Relationship Id="rId322" Type="http://schemas.openxmlformats.org/officeDocument/2006/relationships/hyperlink" Target="https://mulka2.com/lapcenter/lapcombat2/runner.jsp?event=4823&amp;file=1&amp;runner=398" TargetMode="External"/><Relationship Id="rId343" Type="http://schemas.openxmlformats.org/officeDocument/2006/relationships/hyperlink" Target="https://mulka2.com/lapcenter/lapcombat2/runner.jsp?event=4823&amp;file=1&amp;runner=18" TargetMode="External"/><Relationship Id="rId364" Type="http://schemas.openxmlformats.org/officeDocument/2006/relationships/hyperlink" Target="https://mulka2.com/lapcenter/lapcombat2/runner.jsp?event=4823&amp;file=1&amp;runner=39" TargetMode="External"/><Relationship Id="rId61" Type="http://schemas.openxmlformats.org/officeDocument/2006/relationships/hyperlink" Target="https://mulka2.com/lapcenter/lapcombat2/runner.jsp?event=4823&amp;file=1&amp;runner=135" TargetMode="External"/><Relationship Id="rId82" Type="http://schemas.openxmlformats.org/officeDocument/2006/relationships/hyperlink" Target="https://mulka2.com/lapcenter/lapcombat2/runner.jsp?event=4823&amp;file=1&amp;runner=156" TargetMode="External"/><Relationship Id="rId199" Type="http://schemas.openxmlformats.org/officeDocument/2006/relationships/hyperlink" Target="https://mulka2.com/lapcenter/lapcombat2/runner.jsp?event=4823&amp;file=1&amp;runner=273" TargetMode="External"/><Relationship Id="rId203" Type="http://schemas.openxmlformats.org/officeDocument/2006/relationships/hyperlink" Target="https://mulka2.com/lapcenter/lapcombat2/runner.jsp?event=4823&amp;file=1&amp;runner=277" TargetMode="External"/><Relationship Id="rId385" Type="http://schemas.openxmlformats.org/officeDocument/2006/relationships/hyperlink" Target="https://mulka2.com/lapcenter/lapcombat2/runner.jsp?event=4823&amp;file=1&amp;runner=60" TargetMode="External"/><Relationship Id="rId19" Type="http://schemas.openxmlformats.org/officeDocument/2006/relationships/hyperlink" Target="https://mulka2.com/lapcenter/lapcombat2/runner.jsp?event=4823&amp;file=1&amp;runner=93" TargetMode="External"/><Relationship Id="rId224" Type="http://schemas.openxmlformats.org/officeDocument/2006/relationships/hyperlink" Target="https://mulka2.com/lapcenter/lapcombat2/runner.jsp?event=4823&amp;file=1&amp;runner=298" TargetMode="External"/><Relationship Id="rId245" Type="http://schemas.openxmlformats.org/officeDocument/2006/relationships/hyperlink" Target="https://mulka2.com/lapcenter/lapcombat2/runner.jsp?event=4823&amp;file=1&amp;runner=319" TargetMode="External"/><Relationship Id="rId266" Type="http://schemas.openxmlformats.org/officeDocument/2006/relationships/hyperlink" Target="https://mulka2.com/lapcenter/lapcombat2/runner.jsp?event=4823&amp;file=1&amp;runner=340" TargetMode="External"/><Relationship Id="rId287" Type="http://schemas.openxmlformats.org/officeDocument/2006/relationships/hyperlink" Target="https://mulka2.com/lapcenter/lapcombat2/runner.jsp?event=4823&amp;file=1&amp;runner=361" TargetMode="External"/><Relationship Id="rId30" Type="http://schemas.openxmlformats.org/officeDocument/2006/relationships/hyperlink" Target="https://mulka2.com/lapcenter/lapcombat2/runner.jsp?event=4823&amp;file=1&amp;runner=104" TargetMode="External"/><Relationship Id="rId105" Type="http://schemas.openxmlformats.org/officeDocument/2006/relationships/hyperlink" Target="https://mulka2.com/lapcenter/lapcombat2/runner.jsp?event=4823&amp;file=1&amp;runner=179" TargetMode="External"/><Relationship Id="rId126" Type="http://schemas.openxmlformats.org/officeDocument/2006/relationships/hyperlink" Target="https://mulka2.com/lapcenter/lapcombat2/runner.jsp?event=4823&amp;file=1&amp;runner=199" TargetMode="External"/><Relationship Id="rId147" Type="http://schemas.openxmlformats.org/officeDocument/2006/relationships/hyperlink" Target="https://mulka2.com/lapcenter/lapcombat2/runner.jsp?event=4823&amp;file=1&amp;runner=221" TargetMode="External"/><Relationship Id="rId168" Type="http://schemas.openxmlformats.org/officeDocument/2006/relationships/hyperlink" Target="https://mulka2.com/lapcenter/lapcombat2/runner.jsp?event=4823&amp;file=1&amp;runner=242" TargetMode="External"/><Relationship Id="rId312" Type="http://schemas.openxmlformats.org/officeDocument/2006/relationships/hyperlink" Target="https://mulka2.com/lapcenter/lapcombat2/runner.jsp?event=4823&amp;file=1&amp;runner=386" TargetMode="External"/><Relationship Id="rId333" Type="http://schemas.openxmlformats.org/officeDocument/2006/relationships/hyperlink" Target="https://mulka2.com/lapcenter/lapcombat2/runner.jsp?event=4823&amp;file=1&amp;runner=8" TargetMode="External"/><Relationship Id="rId354" Type="http://schemas.openxmlformats.org/officeDocument/2006/relationships/hyperlink" Target="https://mulka2.com/lapcenter/lapcombat2/runner.jsp?event=4823&amp;file=1&amp;runner=29" TargetMode="External"/><Relationship Id="rId51" Type="http://schemas.openxmlformats.org/officeDocument/2006/relationships/hyperlink" Target="https://mulka2.com/lapcenter/lapcombat2/runner.jsp?event=4823&amp;file=1&amp;runner=125" TargetMode="External"/><Relationship Id="rId72" Type="http://schemas.openxmlformats.org/officeDocument/2006/relationships/hyperlink" Target="https://mulka2.com/lapcenter/lapcombat2/runner.jsp?event=4823&amp;file=1&amp;runner=146" TargetMode="External"/><Relationship Id="rId93" Type="http://schemas.openxmlformats.org/officeDocument/2006/relationships/hyperlink" Target="https://mulka2.com/lapcenter/lapcombat2/runner.jsp?event=4823&amp;file=1&amp;runner=167" TargetMode="External"/><Relationship Id="rId189" Type="http://schemas.openxmlformats.org/officeDocument/2006/relationships/hyperlink" Target="https://mulka2.com/lapcenter/lapcombat2/runner.jsp?event=4823&amp;file=1&amp;runner=263" TargetMode="External"/><Relationship Id="rId375" Type="http://schemas.openxmlformats.org/officeDocument/2006/relationships/hyperlink" Target="https://mulka2.com/lapcenter/lapcombat2/runner.jsp?event=4823&amp;file=1&amp;runner=50" TargetMode="External"/><Relationship Id="rId396" Type="http://schemas.openxmlformats.org/officeDocument/2006/relationships/printerSettings" Target="../printerSettings/printerSettings10.bin"/><Relationship Id="rId3" Type="http://schemas.openxmlformats.org/officeDocument/2006/relationships/hyperlink" Target="https://mulka2.com/lapcenter/lapcombat2/runner.jsp?event=4823&amp;file=1&amp;runner=77" TargetMode="External"/><Relationship Id="rId214" Type="http://schemas.openxmlformats.org/officeDocument/2006/relationships/hyperlink" Target="https://mulka2.com/lapcenter/lapcombat2/runner.jsp?event=4823&amp;file=1&amp;runner=287" TargetMode="External"/><Relationship Id="rId235" Type="http://schemas.openxmlformats.org/officeDocument/2006/relationships/hyperlink" Target="https://mulka2.com/lapcenter/lapcombat2/runner.jsp?event=4823&amp;file=1&amp;runner=309" TargetMode="External"/><Relationship Id="rId256" Type="http://schemas.openxmlformats.org/officeDocument/2006/relationships/hyperlink" Target="https://mulka2.com/lapcenter/lapcombat2/runner.jsp?event=4823&amp;file=1&amp;runner=330" TargetMode="External"/><Relationship Id="rId277" Type="http://schemas.openxmlformats.org/officeDocument/2006/relationships/hyperlink" Target="https://mulka2.com/lapcenter/lapcombat2/runner.jsp?event=4823&amp;file=1&amp;runner=351" TargetMode="External"/><Relationship Id="rId298" Type="http://schemas.openxmlformats.org/officeDocument/2006/relationships/hyperlink" Target="https://mulka2.com/lapcenter/lapcombat2/runner.jsp?event=4823&amp;file=1&amp;runner=372" TargetMode="External"/><Relationship Id="rId116" Type="http://schemas.openxmlformats.org/officeDocument/2006/relationships/hyperlink" Target="https://mulka2.com/lapcenter/lapcombat2/runner.jsp?event=4823&amp;file=1&amp;runner=190" TargetMode="External"/><Relationship Id="rId137" Type="http://schemas.openxmlformats.org/officeDocument/2006/relationships/hyperlink" Target="https://mulka2.com/lapcenter/lapcombat2/runner.jsp?event=4823&amp;file=1&amp;runner=211" TargetMode="External"/><Relationship Id="rId158" Type="http://schemas.openxmlformats.org/officeDocument/2006/relationships/hyperlink" Target="https://mulka2.com/lapcenter/lapcombat2/runner.jsp?event=4823&amp;file=1&amp;runner=232" TargetMode="External"/><Relationship Id="rId302" Type="http://schemas.openxmlformats.org/officeDocument/2006/relationships/hyperlink" Target="https://mulka2.com/lapcenter/lapcombat2/runner.jsp?event=4823&amp;file=1&amp;runner=376" TargetMode="External"/><Relationship Id="rId323" Type="http://schemas.openxmlformats.org/officeDocument/2006/relationships/hyperlink" Target="https://mulka2.com/lapcenter/lapcombat2/runner.jsp?event=4823&amp;file=1&amp;runner=396" TargetMode="External"/><Relationship Id="rId344" Type="http://schemas.openxmlformats.org/officeDocument/2006/relationships/hyperlink" Target="https://mulka2.com/lapcenter/lapcombat2/runner.jsp?event=4823&amp;file=1&amp;runner=19" TargetMode="External"/><Relationship Id="rId20" Type="http://schemas.openxmlformats.org/officeDocument/2006/relationships/hyperlink" Target="https://mulka2.com/lapcenter/lapcombat2/runner.jsp?event=4823&amp;file=1&amp;runner=94" TargetMode="External"/><Relationship Id="rId41" Type="http://schemas.openxmlformats.org/officeDocument/2006/relationships/hyperlink" Target="https://mulka2.com/lapcenter/lapcombat2/runner.jsp?event=4823&amp;file=1&amp;runner=115" TargetMode="External"/><Relationship Id="rId62" Type="http://schemas.openxmlformats.org/officeDocument/2006/relationships/hyperlink" Target="https://mulka2.com/lapcenter/lapcombat2/runner.jsp?event=4823&amp;file=1&amp;runner=136" TargetMode="External"/><Relationship Id="rId83" Type="http://schemas.openxmlformats.org/officeDocument/2006/relationships/hyperlink" Target="https://mulka2.com/lapcenter/lapcombat2/runner.jsp?event=4823&amp;file=1&amp;runner=157" TargetMode="External"/><Relationship Id="rId179" Type="http://schemas.openxmlformats.org/officeDocument/2006/relationships/hyperlink" Target="https://mulka2.com/lapcenter/lapcombat2/runner.jsp?event=4823&amp;file=1&amp;runner=253" TargetMode="External"/><Relationship Id="rId365" Type="http://schemas.openxmlformats.org/officeDocument/2006/relationships/hyperlink" Target="https://mulka2.com/lapcenter/lapcombat2/runner.jsp?event=4823&amp;file=1&amp;runner=40" TargetMode="External"/><Relationship Id="rId386" Type="http://schemas.openxmlformats.org/officeDocument/2006/relationships/hyperlink" Target="https://mulka2.com/lapcenter/lapcombat2/runner.jsp?event=4823&amp;file=1&amp;runner=61" TargetMode="External"/><Relationship Id="rId190" Type="http://schemas.openxmlformats.org/officeDocument/2006/relationships/hyperlink" Target="https://mulka2.com/lapcenter/lapcombat2/runner.jsp?event=4823&amp;file=1&amp;runner=264" TargetMode="External"/><Relationship Id="rId204" Type="http://schemas.openxmlformats.org/officeDocument/2006/relationships/hyperlink" Target="https://mulka2.com/lapcenter/lapcombat2/runner.jsp?event=4823&amp;file=1&amp;runner=278" TargetMode="External"/><Relationship Id="rId225" Type="http://schemas.openxmlformats.org/officeDocument/2006/relationships/hyperlink" Target="https://mulka2.com/lapcenter/lapcombat2/runner.jsp?event=4823&amp;file=1&amp;runner=299" TargetMode="External"/><Relationship Id="rId246" Type="http://schemas.openxmlformats.org/officeDocument/2006/relationships/hyperlink" Target="https://mulka2.com/lapcenter/lapcombat2/runner.jsp?event=4823&amp;file=1&amp;runner=320" TargetMode="External"/><Relationship Id="rId267" Type="http://schemas.openxmlformats.org/officeDocument/2006/relationships/hyperlink" Target="https://mulka2.com/lapcenter/lapcombat2/runner.jsp?event=4823&amp;file=1&amp;runner=341" TargetMode="External"/><Relationship Id="rId288" Type="http://schemas.openxmlformats.org/officeDocument/2006/relationships/hyperlink" Target="https://mulka2.com/lapcenter/lapcombat2/runner.jsp?event=4823&amp;file=1&amp;runner=362" TargetMode="External"/><Relationship Id="rId106" Type="http://schemas.openxmlformats.org/officeDocument/2006/relationships/hyperlink" Target="https://mulka2.com/lapcenter/lapcombat2/runner.jsp?event=4823&amp;file=1&amp;runner=180" TargetMode="External"/><Relationship Id="rId127" Type="http://schemas.openxmlformats.org/officeDocument/2006/relationships/hyperlink" Target="https://mulka2.com/lapcenter/lapcombat2/runner.jsp?event=4823&amp;file=1&amp;runner=201" TargetMode="External"/><Relationship Id="rId313" Type="http://schemas.openxmlformats.org/officeDocument/2006/relationships/hyperlink" Target="https://mulka2.com/lapcenter/lapcombat2/runner.jsp?event=4823&amp;file=1&amp;runner=387" TargetMode="External"/><Relationship Id="rId10" Type="http://schemas.openxmlformats.org/officeDocument/2006/relationships/hyperlink" Target="https://mulka2.com/lapcenter/lapcombat2/runner.jsp?event=4823&amp;file=1&amp;runner=84" TargetMode="External"/><Relationship Id="rId31" Type="http://schemas.openxmlformats.org/officeDocument/2006/relationships/hyperlink" Target="https://mulka2.com/lapcenter/lapcombat2/runner.jsp?event=4823&amp;file=1&amp;runner=105" TargetMode="External"/><Relationship Id="rId52" Type="http://schemas.openxmlformats.org/officeDocument/2006/relationships/hyperlink" Target="https://mulka2.com/lapcenter/lapcombat2/runner.jsp?event=4823&amp;file=1&amp;runner=126" TargetMode="External"/><Relationship Id="rId73" Type="http://schemas.openxmlformats.org/officeDocument/2006/relationships/hyperlink" Target="https://mulka2.com/lapcenter/lapcombat2/runner.jsp?event=4823&amp;file=1&amp;runner=147" TargetMode="External"/><Relationship Id="rId94" Type="http://schemas.openxmlformats.org/officeDocument/2006/relationships/hyperlink" Target="https://mulka2.com/lapcenter/lapcombat2/runner.jsp?event=4823&amp;file=1&amp;runner=169" TargetMode="External"/><Relationship Id="rId148" Type="http://schemas.openxmlformats.org/officeDocument/2006/relationships/hyperlink" Target="https://mulka2.com/lapcenter/lapcombat2/runner.jsp?event=4823&amp;file=1&amp;runner=222" TargetMode="External"/><Relationship Id="rId169" Type="http://schemas.openxmlformats.org/officeDocument/2006/relationships/hyperlink" Target="https://mulka2.com/lapcenter/lapcombat2/runner.jsp?event=4823&amp;file=1&amp;runner=243" TargetMode="External"/><Relationship Id="rId334" Type="http://schemas.openxmlformats.org/officeDocument/2006/relationships/hyperlink" Target="https://mulka2.com/lapcenter/lapcombat2/runner.jsp?event=4823&amp;file=1&amp;runner=9" TargetMode="External"/><Relationship Id="rId355" Type="http://schemas.openxmlformats.org/officeDocument/2006/relationships/hyperlink" Target="https://mulka2.com/lapcenter/lapcombat2/runner.jsp?event=4823&amp;file=1&amp;runner=30" TargetMode="External"/><Relationship Id="rId376" Type="http://schemas.openxmlformats.org/officeDocument/2006/relationships/hyperlink" Target="https://mulka2.com/lapcenter/lapcombat2/runner.jsp?event=4823&amp;file=1&amp;runner=51" TargetMode="External"/><Relationship Id="rId4" Type="http://schemas.openxmlformats.org/officeDocument/2006/relationships/hyperlink" Target="https://mulka2.com/lapcenter/lapcombat2/runner.jsp?event=4823&amp;file=1&amp;runner=78" TargetMode="External"/><Relationship Id="rId180" Type="http://schemas.openxmlformats.org/officeDocument/2006/relationships/hyperlink" Target="https://mulka2.com/lapcenter/lapcombat2/runner.jsp?event=4823&amp;file=1&amp;runner=254" TargetMode="External"/><Relationship Id="rId215" Type="http://schemas.openxmlformats.org/officeDocument/2006/relationships/hyperlink" Target="https://mulka2.com/lapcenter/lapcombat2/runner.jsp?event=4823&amp;file=1&amp;runner=289" TargetMode="External"/><Relationship Id="rId236" Type="http://schemas.openxmlformats.org/officeDocument/2006/relationships/hyperlink" Target="https://mulka2.com/lapcenter/lapcombat2/runner.jsp?event=4823&amp;file=1&amp;runner=310" TargetMode="External"/><Relationship Id="rId257" Type="http://schemas.openxmlformats.org/officeDocument/2006/relationships/hyperlink" Target="https://mulka2.com/lapcenter/lapcombat2/runner.jsp?event=4823&amp;file=1&amp;runner=331" TargetMode="External"/><Relationship Id="rId278" Type="http://schemas.openxmlformats.org/officeDocument/2006/relationships/hyperlink" Target="https://mulka2.com/lapcenter/lapcombat2/runner.jsp?event=4823&amp;file=1&amp;runner=352" TargetMode="External"/><Relationship Id="rId303" Type="http://schemas.openxmlformats.org/officeDocument/2006/relationships/hyperlink" Target="https://mulka2.com/lapcenter/lapcombat2/runner.jsp?event=4823&amp;file=1&amp;runner=377" TargetMode="External"/><Relationship Id="rId42" Type="http://schemas.openxmlformats.org/officeDocument/2006/relationships/hyperlink" Target="https://mulka2.com/lapcenter/lapcombat2/runner.jsp?event=4823&amp;file=1&amp;runner=116" TargetMode="External"/><Relationship Id="rId84" Type="http://schemas.openxmlformats.org/officeDocument/2006/relationships/hyperlink" Target="https://mulka2.com/lapcenter/lapcombat2/runner.jsp?event=4823&amp;file=1&amp;runner=158" TargetMode="External"/><Relationship Id="rId138" Type="http://schemas.openxmlformats.org/officeDocument/2006/relationships/hyperlink" Target="https://mulka2.com/lapcenter/lapcombat2/runner.jsp?event=4823&amp;file=1&amp;runner=212" TargetMode="External"/><Relationship Id="rId345" Type="http://schemas.openxmlformats.org/officeDocument/2006/relationships/hyperlink" Target="https://mulka2.com/lapcenter/lapcombat2/runner.jsp?event=4823&amp;file=1&amp;runner=20" TargetMode="External"/><Relationship Id="rId387" Type="http://schemas.openxmlformats.org/officeDocument/2006/relationships/hyperlink" Target="https://mulka2.com/lapcenter/lapcombat2/runner.jsp?event=4823&amp;file=1&amp;runner=62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858&amp;file=1&amp;runner=135" TargetMode="External"/><Relationship Id="rId21" Type="http://schemas.openxmlformats.org/officeDocument/2006/relationships/hyperlink" Target="https://mulka2.com/lapcenter/lapcombat2/runner.jsp?event=4858&amp;file=1&amp;runner=20" TargetMode="External"/><Relationship Id="rId42" Type="http://schemas.openxmlformats.org/officeDocument/2006/relationships/hyperlink" Target="https://mulka2.com/lapcenter/lapcombat2/runner.jsp?event=4858&amp;file=1&amp;runner=119" TargetMode="External"/><Relationship Id="rId63" Type="http://schemas.openxmlformats.org/officeDocument/2006/relationships/hyperlink" Target="https://mulka2.com/lapcenter/lapcombat2/runner.jsp?event=4858&amp;file=1&amp;runner=98" TargetMode="External"/><Relationship Id="rId84" Type="http://schemas.openxmlformats.org/officeDocument/2006/relationships/hyperlink" Target="https://mulka2.com/lapcenter/lapcombat2/runner.jsp?event=4858&amp;file=1&amp;runner=77" TargetMode="External"/><Relationship Id="rId138" Type="http://schemas.openxmlformats.org/officeDocument/2006/relationships/hyperlink" Target="https://mulka2.com/lapcenter/lapcombat2/runner.jsp?event=4858&amp;file=1&amp;runner=155" TargetMode="External"/><Relationship Id="rId159" Type="http://schemas.openxmlformats.org/officeDocument/2006/relationships/hyperlink" Target="https://mulka2.com/lapcenter/lapcombat2/runner.jsp?event=4858&amp;file=1&amp;runner=177" TargetMode="External"/><Relationship Id="rId170" Type="http://schemas.openxmlformats.org/officeDocument/2006/relationships/hyperlink" Target="https://mulka2.com/lapcenter/lapcombat2/runner.jsp?event=4858&amp;file=1&amp;runner=188" TargetMode="External"/><Relationship Id="rId191" Type="http://schemas.openxmlformats.org/officeDocument/2006/relationships/hyperlink" Target="https://mulka2.com/lapcenter/lapcombat2/runner.jsp?event=4858&amp;file=1&amp;runner=388" TargetMode="External"/><Relationship Id="rId205" Type="http://schemas.openxmlformats.org/officeDocument/2006/relationships/hyperlink" Target="https://mulka2.com/lapcenter/lapcombat2/runner.jsp?event=4858&amp;file=1&amp;runner=404" TargetMode="External"/><Relationship Id="rId16" Type="http://schemas.openxmlformats.org/officeDocument/2006/relationships/hyperlink" Target="https://mulka2.com/lapcenter/lapcombat2/runner.jsp?event=4858&amp;file=1&amp;runner=15" TargetMode="External"/><Relationship Id="rId107" Type="http://schemas.openxmlformats.org/officeDocument/2006/relationships/hyperlink" Target="https://mulka2.com/lapcenter/lapcombat2/runner.jsp?event=4858&amp;file=1&amp;runner=54" TargetMode="External"/><Relationship Id="rId11" Type="http://schemas.openxmlformats.org/officeDocument/2006/relationships/hyperlink" Target="https://mulka2.com/lapcenter/lapcombat2/runner.jsp?event=4858&amp;file=1&amp;runner=10" TargetMode="External"/><Relationship Id="rId32" Type="http://schemas.openxmlformats.org/officeDocument/2006/relationships/hyperlink" Target="https://mulka2.com/lapcenter/lapcombat2/runner.jsp?event=4858&amp;file=1&amp;runner=31" TargetMode="External"/><Relationship Id="rId37" Type="http://schemas.openxmlformats.org/officeDocument/2006/relationships/hyperlink" Target="https://mulka2.com/lapcenter/lapcombat2/runner.jsp?event=4858&amp;file=1&amp;runner=125" TargetMode="External"/><Relationship Id="rId53" Type="http://schemas.openxmlformats.org/officeDocument/2006/relationships/hyperlink" Target="https://mulka2.com/lapcenter/lapcombat2/runner.jsp?event=4858&amp;file=1&amp;runner=108" TargetMode="External"/><Relationship Id="rId58" Type="http://schemas.openxmlformats.org/officeDocument/2006/relationships/hyperlink" Target="https://mulka2.com/lapcenter/lapcombat2/runner.jsp?event=4858&amp;file=1&amp;runner=103" TargetMode="External"/><Relationship Id="rId74" Type="http://schemas.openxmlformats.org/officeDocument/2006/relationships/hyperlink" Target="https://mulka2.com/lapcenter/lapcombat2/runner.jsp?event=4858&amp;file=1&amp;runner=87" TargetMode="External"/><Relationship Id="rId79" Type="http://schemas.openxmlformats.org/officeDocument/2006/relationships/hyperlink" Target="https://mulka2.com/lapcenter/lapcombat2/runner.jsp?event=4858&amp;file=1&amp;runner=82" TargetMode="External"/><Relationship Id="rId102" Type="http://schemas.openxmlformats.org/officeDocument/2006/relationships/hyperlink" Target="https://mulka2.com/lapcenter/lapcombat2/runner.jsp?event=4858&amp;file=1&amp;runner=59" TargetMode="External"/><Relationship Id="rId123" Type="http://schemas.openxmlformats.org/officeDocument/2006/relationships/hyperlink" Target="https://mulka2.com/lapcenter/lapcombat2/runner.jsp?event=4858&amp;file=1&amp;runner=140" TargetMode="External"/><Relationship Id="rId128" Type="http://schemas.openxmlformats.org/officeDocument/2006/relationships/hyperlink" Target="https://mulka2.com/lapcenter/lapcombat2/runner.jsp?event=4858&amp;file=1&amp;runner=145" TargetMode="External"/><Relationship Id="rId144" Type="http://schemas.openxmlformats.org/officeDocument/2006/relationships/hyperlink" Target="https://mulka2.com/lapcenter/lapcombat2/runner.jsp?event=4858&amp;file=1&amp;runner=162" TargetMode="External"/><Relationship Id="rId149" Type="http://schemas.openxmlformats.org/officeDocument/2006/relationships/hyperlink" Target="https://mulka2.com/lapcenter/lapcombat2/runner.jsp?event=4858&amp;file=1&amp;runner=167" TargetMode="External"/><Relationship Id="rId5" Type="http://schemas.openxmlformats.org/officeDocument/2006/relationships/hyperlink" Target="https://mulka2.com/lapcenter/lapcombat2/runner.jsp?event=4858&amp;file=1&amp;runner=4" TargetMode="External"/><Relationship Id="rId90" Type="http://schemas.openxmlformats.org/officeDocument/2006/relationships/hyperlink" Target="https://mulka2.com/lapcenter/lapcombat2/runner.jsp?event=4858&amp;file=1&amp;runner=71" TargetMode="External"/><Relationship Id="rId95" Type="http://schemas.openxmlformats.org/officeDocument/2006/relationships/hyperlink" Target="https://mulka2.com/lapcenter/lapcombat2/runner.jsp?event=4858&amp;file=1&amp;runner=66" TargetMode="External"/><Relationship Id="rId160" Type="http://schemas.openxmlformats.org/officeDocument/2006/relationships/hyperlink" Target="https://mulka2.com/lapcenter/lapcombat2/runner.jsp?event=4858&amp;file=1&amp;runner=178" TargetMode="External"/><Relationship Id="rId165" Type="http://schemas.openxmlformats.org/officeDocument/2006/relationships/hyperlink" Target="https://mulka2.com/lapcenter/lapcombat2/runner.jsp?event=4858&amp;file=1&amp;runner=183" TargetMode="External"/><Relationship Id="rId181" Type="http://schemas.openxmlformats.org/officeDocument/2006/relationships/hyperlink" Target="https://mulka2.com/lapcenter/lapcombat2/runner.jsp?event=4858&amp;file=1&amp;runner=199" TargetMode="External"/><Relationship Id="rId186" Type="http://schemas.openxmlformats.org/officeDocument/2006/relationships/hyperlink" Target="https://mulka2.com/lapcenter/lapcombat2/runner.jsp?event=4858&amp;file=1&amp;runner=383" TargetMode="External"/><Relationship Id="rId22" Type="http://schemas.openxmlformats.org/officeDocument/2006/relationships/hyperlink" Target="https://mulka2.com/lapcenter/lapcombat2/runner.jsp?event=4858&amp;file=1&amp;runner=21" TargetMode="External"/><Relationship Id="rId27" Type="http://schemas.openxmlformats.org/officeDocument/2006/relationships/hyperlink" Target="https://mulka2.com/lapcenter/lapcombat2/runner.jsp?event=4858&amp;file=1&amp;runner=26" TargetMode="External"/><Relationship Id="rId43" Type="http://schemas.openxmlformats.org/officeDocument/2006/relationships/hyperlink" Target="https://mulka2.com/lapcenter/lapcombat2/runner.jsp?event=4858&amp;file=1&amp;runner=118" TargetMode="External"/><Relationship Id="rId48" Type="http://schemas.openxmlformats.org/officeDocument/2006/relationships/hyperlink" Target="https://mulka2.com/lapcenter/lapcombat2/runner.jsp?event=4858&amp;file=1&amp;runner=113" TargetMode="External"/><Relationship Id="rId64" Type="http://schemas.openxmlformats.org/officeDocument/2006/relationships/hyperlink" Target="https://mulka2.com/lapcenter/lapcombat2/runner.jsp?event=4858&amp;file=1&amp;runner=97" TargetMode="External"/><Relationship Id="rId69" Type="http://schemas.openxmlformats.org/officeDocument/2006/relationships/hyperlink" Target="https://mulka2.com/lapcenter/lapcombat2/runner.jsp?event=4858&amp;file=1&amp;runner=92" TargetMode="External"/><Relationship Id="rId113" Type="http://schemas.openxmlformats.org/officeDocument/2006/relationships/hyperlink" Target="https://mulka2.com/lapcenter/lapcombat2/runner.jsp?event=4858&amp;file=1&amp;runner=131" TargetMode="External"/><Relationship Id="rId118" Type="http://schemas.openxmlformats.org/officeDocument/2006/relationships/hyperlink" Target="https://mulka2.com/lapcenter/lapcombat2/runner.jsp?event=4858&amp;file=1&amp;runner=136" TargetMode="External"/><Relationship Id="rId134" Type="http://schemas.openxmlformats.org/officeDocument/2006/relationships/hyperlink" Target="https://mulka2.com/lapcenter/lapcombat2/runner.jsp?event=4858&amp;file=1&amp;runner=152" TargetMode="External"/><Relationship Id="rId139" Type="http://schemas.openxmlformats.org/officeDocument/2006/relationships/hyperlink" Target="https://mulka2.com/lapcenter/lapcombat2/runner.jsp?event=4858&amp;file=1&amp;runner=157" TargetMode="External"/><Relationship Id="rId80" Type="http://schemas.openxmlformats.org/officeDocument/2006/relationships/hyperlink" Target="https://mulka2.com/lapcenter/lapcombat2/runner.jsp?event=4858&amp;file=1&amp;runner=81" TargetMode="External"/><Relationship Id="rId85" Type="http://schemas.openxmlformats.org/officeDocument/2006/relationships/hyperlink" Target="https://mulka2.com/lapcenter/lapcombat2/runner.jsp?event=4858&amp;file=1&amp;runner=76" TargetMode="External"/><Relationship Id="rId150" Type="http://schemas.openxmlformats.org/officeDocument/2006/relationships/hyperlink" Target="https://mulka2.com/lapcenter/lapcombat2/runner.jsp?event=4858&amp;file=1&amp;runner=168" TargetMode="External"/><Relationship Id="rId155" Type="http://schemas.openxmlformats.org/officeDocument/2006/relationships/hyperlink" Target="https://mulka2.com/lapcenter/lapcombat2/runner.jsp?event=4858&amp;file=1&amp;runner=173" TargetMode="External"/><Relationship Id="rId171" Type="http://schemas.openxmlformats.org/officeDocument/2006/relationships/hyperlink" Target="https://mulka2.com/lapcenter/lapcombat2/runner.jsp?event=4858&amp;file=1&amp;runner=189" TargetMode="External"/><Relationship Id="rId176" Type="http://schemas.openxmlformats.org/officeDocument/2006/relationships/hyperlink" Target="https://mulka2.com/lapcenter/lapcombat2/runner.jsp?event=4858&amp;file=1&amp;runner=194" TargetMode="External"/><Relationship Id="rId192" Type="http://schemas.openxmlformats.org/officeDocument/2006/relationships/hyperlink" Target="https://mulka2.com/lapcenter/lapcombat2/runner.jsp?event=4858&amp;file=1&amp;runner=389" TargetMode="External"/><Relationship Id="rId197" Type="http://schemas.openxmlformats.org/officeDocument/2006/relationships/hyperlink" Target="https://mulka2.com/lapcenter/lapcombat2/runner.jsp?event=4858&amp;file=1&amp;runner=394" TargetMode="External"/><Relationship Id="rId206" Type="http://schemas.openxmlformats.org/officeDocument/2006/relationships/hyperlink" Target="https://mulka2.com/lapcenter/lapcombat2/runner.jsp?event=4858&amp;file=1&amp;runner=403" TargetMode="External"/><Relationship Id="rId201" Type="http://schemas.openxmlformats.org/officeDocument/2006/relationships/hyperlink" Target="https://mulka2.com/lapcenter/lapcombat2/runner.jsp?event=4858&amp;file=1&amp;runner=398" TargetMode="External"/><Relationship Id="rId12" Type="http://schemas.openxmlformats.org/officeDocument/2006/relationships/hyperlink" Target="https://mulka2.com/lapcenter/lapcombat2/runner.jsp?event=4858&amp;file=1&amp;runner=11" TargetMode="External"/><Relationship Id="rId17" Type="http://schemas.openxmlformats.org/officeDocument/2006/relationships/hyperlink" Target="https://mulka2.com/lapcenter/lapcombat2/runner.jsp?event=4858&amp;file=1&amp;runner=16" TargetMode="External"/><Relationship Id="rId33" Type="http://schemas.openxmlformats.org/officeDocument/2006/relationships/hyperlink" Target="https://mulka2.com/lapcenter/lapcombat2/runner.jsp?event=4858&amp;file=1&amp;runner=32" TargetMode="External"/><Relationship Id="rId38" Type="http://schemas.openxmlformats.org/officeDocument/2006/relationships/hyperlink" Target="https://mulka2.com/lapcenter/lapcombat2/runner.jsp?event=4858&amp;file=1&amp;runner=126" TargetMode="External"/><Relationship Id="rId59" Type="http://schemas.openxmlformats.org/officeDocument/2006/relationships/hyperlink" Target="https://mulka2.com/lapcenter/lapcombat2/runner.jsp?event=4858&amp;file=1&amp;runner=102" TargetMode="External"/><Relationship Id="rId103" Type="http://schemas.openxmlformats.org/officeDocument/2006/relationships/hyperlink" Target="https://mulka2.com/lapcenter/lapcombat2/runner.jsp?event=4858&amp;file=1&amp;runner=58" TargetMode="External"/><Relationship Id="rId108" Type="http://schemas.openxmlformats.org/officeDocument/2006/relationships/hyperlink" Target="https://mulka2.com/lapcenter/lapcombat2/runner.jsp?event=4858&amp;file=1&amp;runner=53" TargetMode="External"/><Relationship Id="rId124" Type="http://schemas.openxmlformats.org/officeDocument/2006/relationships/hyperlink" Target="https://mulka2.com/lapcenter/lapcombat2/runner.jsp?event=4858&amp;file=1&amp;runner=142" TargetMode="External"/><Relationship Id="rId129" Type="http://schemas.openxmlformats.org/officeDocument/2006/relationships/hyperlink" Target="https://mulka2.com/lapcenter/lapcombat2/runner.jsp?event=4858&amp;file=1&amp;runner=147" TargetMode="External"/><Relationship Id="rId54" Type="http://schemas.openxmlformats.org/officeDocument/2006/relationships/hyperlink" Target="https://mulka2.com/lapcenter/lapcombat2/runner.jsp?event=4858&amp;file=1&amp;runner=107" TargetMode="External"/><Relationship Id="rId70" Type="http://schemas.openxmlformats.org/officeDocument/2006/relationships/hyperlink" Target="https://mulka2.com/lapcenter/lapcombat2/runner.jsp?event=4858&amp;file=1&amp;runner=91" TargetMode="External"/><Relationship Id="rId75" Type="http://schemas.openxmlformats.org/officeDocument/2006/relationships/hyperlink" Target="https://mulka2.com/lapcenter/lapcombat2/runner.jsp?event=4858&amp;file=1&amp;runner=86" TargetMode="External"/><Relationship Id="rId91" Type="http://schemas.openxmlformats.org/officeDocument/2006/relationships/hyperlink" Target="https://mulka2.com/lapcenter/lapcombat2/runner.jsp?event=4858&amp;file=1&amp;runner=70" TargetMode="External"/><Relationship Id="rId96" Type="http://schemas.openxmlformats.org/officeDocument/2006/relationships/hyperlink" Target="https://mulka2.com/lapcenter/lapcombat2/runner.jsp?event=4858&amp;file=1&amp;runner=65" TargetMode="External"/><Relationship Id="rId140" Type="http://schemas.openxmlformats.org/officeDocument/2006/relationships/hyperlink" Target="https://mulka2.com/lapcenter/lapcombat2/runner.jsp?event=4858&amp;file=1&amp;runner=158" TargetMode="External"/><Relationship Id="rId145" Type="http://schemas.openxmlformats.org/officeDocument/2006/relationships/hyperlink" Target="https://mulka2.com/lapcenter/lapcombat2/runner.jsp?event=4858&amp;file=1&amp;runner=163" TargetMode="External"/><Relationship Id="rId161" Type="http://schemas.openxmlformats.org/officeDocument/2006/relationships/hyperlink" Target="https://mulka2.com/lapcenter/lapcombat2/runner.jsp?event=4858&amp;file=1&amp;runner=179" TargetMode="External"/><Relationship Id="rId166" Type="http://schemas.openxmlformats.org/officeDocument/2006/relationships/hyperlink" Target="https://mulka2.com/lapcenter/lapcombat2/runner.jsp?event=4858&amp;file=1&amp;runner=184" TargetMode="External"/><Relationship Id="rId182" Type="http://schemas.openxmlformats.org/officeDocument/2006/relationships/hyperlink" Target="https://mulka2.com/lapcenter/lapcombat2/runner.jsp?event=4858&amp;file=1&amp;runner=198" TargetMode="External"/><Relationship Id="rId187" Type="http://schemas.openxmlformats.org/officeDocument/2006/relationships/hyperlink" Target="https://mulka2.com/lapcenter/lapcombat2/runner.jsp?event=4858&amp;file=1&amp;runner=384" TargetMode="External"/><Relationship Id="rId1" Type="http://schemas.openxmlformats.org/officeDocument/2006/relationships/hyperlink" Target="https://mulka2.com/lapcenter/lapcombat2/runner.jsp?event=4858&amp;file=1&amp;runner=0" TargetMode="External"/><Relationship Id="rId6" Type="http://schemas.openxmlformats.org/officeDocument/2006/relationships/hyperlink" Target="https://mulka2.com/lapcenter/lapcombat2/runner.jsp?event=4858&amp;file=1&amp;runner=5" TargetMode="External"/><Relationship Id="rId23" Type="http://schemas.openxmlformats.org/officeDocument/2006/relationships/hyperlink" Target="https://mulka2.com/lapcenter/lapcombat2/runner.jsp?event=4858&amp;file=1&amp;runner=22" TargetMode="External"/><Relationship Id="rId28" Type="http://schemas.openxmlformats.org/officeDocument/2006/relationships/hyperlink" Target="https://mulka2.com/lapcenter/lapcombat2/runner.jsp?event=4858&amp;file=1&amp;runner=27" TargetMode="External"/><Relationship Id="rId49" Type="http://schemas.openxmlformats.org/officeDocument/2006/relationships/hyperlink" Target="https://mulka2.com/lapcenter/lapcombat2/runner.jsp?event=4858&amp;file=1&amp;runner=112" TargetMode="External"/><Relationship Id="rId114" Type="http://schemas.openxmlformats.org/officeDocument/2006/relationships/hyperlink" Target="https://mulka2.com/lapcenter/lapcombat2/runner.jsp?event=4858&amp;file=1&amp;runner=132" TargetMode="External"/><Relationship Id="rId119" Type="http://schemas.openxmlformats.org/officeDocument/2006/relationships/hyperlink" Target="https://mulka2.com/lapcenter/lapcombat2/runner.jsp?event=4858&amp;file=1&amp;runner=137" TargetMode="External"/><Relationship Id="rId44" Type="http://schemas.openxmlformats.org/officeDocument/2006/relationships/hyperlink" Target="https://mulka2.com/lapcenter/lapcombat2/runner.jsp?event=4858&amp;file=1&amp;runner=117" TargetMode="External"/><Relationship Id="rId60" Type="http://schemas.openxmlformats.org/officeDocument/2006/relationships/hyperlink" Target="https://mulka2.com/lapcenter/lapcombat2/runner.jsp?event=4858&amp;file=1&amp;runner=101" TargetMode="External"/><Relationship Id="rId65" Type="http://schemas.openxmlformats.org/officeDocument/2006/relationships/hyperlink" Target="https://mulka2.com/lapcenter/lapcombat2/runner.jsp?event=4858&amp;file=1&amp;runner=96" TargetMode="External"/><Relationship Id="rId81" Type="http://schemas.openxmlformats.org/officeDocument/2006/relationships/hyperlink" Target="https://mulka2.com/lapcenter/lapcombat2/runner.jsp?event=4858&amp;file=1&amp;runner=80" TargetMode="External"/><Relationship Id="rId86" Type="http://schemas.openxmlformats.org/officeDocument/2006/relationships/hyperlink" Target="https://mulka2.com/lapcenter/lapcombat2/runner.jsp?event=4858&amp;file=1&amp;runner=75" TargetMode="External"/><Relationship Id="rId130" Type="http://schemas.openxmlformats.org/officeDocument/2006/relationships/hyperlink" Target="https://mulka2.com/lapcenter/lapcombat2/runner.jsp?event=4858&amp;file=1&amp;runner=148" TargetMode="External"/><Relationship Id="rId135" Type="http://schemas.openxmlformats.org/officeDocument/2006/relationships/hyperlink" Target="https://mulka2.com/lapcenter/lapcombat2/runner.jsp?event=4858&amp;file=1&amp;runner=153" TargetMode="External"/><Relationship Id="rId151" Type="http://schemas.openxmlformats.org/officeDocument/2006/relationships/hyperlink" Target="https://mulka2.com/lapcenter/lapcombat2/runner.jsp?event=4858&amp;file=1&amp;runner=169" TargetMode="External"/><Relationship Id="rId156" Type="http://schemas.openxmlformats.org/officeDocument/2006/relationships/hyperlink" Target="https://mulka2.com/lapcenter/lapcombat2/runner.jsp?event=4858&amp;file=1&amp;runner=174" TargetMode="External"/><Relationship Id="rId177" Type="http://schemas.openxmlformats.org/officeDocument/2006/relationships/hyperlink" Target="https://mulka2.com/lapcenter/lapcombat2/runner.jsp?event=4858&amp;file=1&amp;runner=195" TargetMode="External"/><Relationship Id="rId198" Type="http://schemas.openxmlformats.org/officeDocument/2006/relationships/hyperlink" Target="https://mulka2.com/lapcenter/lapcombat2/runner.jsp?event=4858&amp;file=1&amp;runner=395" TargetMode="External"/><Relationship Id="rId172" Type="http://schemas.openxmlformats.org/officeDocument/2006/relationships/hyperlink" Target="https://mulka2.com/lapcenter/lapcombat2/runner.jsp?event=4858&amp;file=1&amp;runner=190" TargetMode="External"/><Relationship Id="rId193" Type="http://schemas.openxmlformats.org/officeDocument/2006/relationships/hyperlink" Target="https://mulka2.com/lapcenter/lapcombat2/runner.jsp?event=4858&amp;file=1&amp;runner=390" TargetMode="External"/><Relationship Id="rId202" Type="http://schemas.openxmlformats.org/officeDocument/2006/relationships/hyperlink" Target="https://mulka2.com/lapcenter/lapcombat2/runner.jsp?event=4858&amp;file=1&amp;runner=399" TargetMode="External"/><Relationship Id="rId207" Type="http://schemas.openxmlformats.org/officeDocument/2006/relationships/hyperlink" Target="https://mulka2.com/lapcenter/lapcombat2/runner.jsp?event=4858&amp;file=1&amp;runner=402" TargetMode="External"/><Relationship Id="rId13" Type="http://schemas.openxmlformats.org/officeDocument/2006/relationships/hyperlink" Target="https://mulka2.com/lapcenter/lapcombat2/runner.jsp?event=4858&amp;file=1&amp;runner=12" TargetMode="External"/><Relationship Id="rId18" Type="http://schemas.openxmlformats.org/officeDocument/2006/relationships/hyperlink" Target="https://mulka2.com/lapcenter/lapcombat2/runner.jsp?event=4858&amp;file=1&amp;runner=17" TargetMode="External"/><Relationship Id="rId39" Type="http://schemas.openxmlformats.org/officeDocument/2006/relationships/hyperlink" Target="https://mulka2.com/lapcenter/lapcombat2/runner.jsp?event=4858&amp;file=1&amp;runner=122" TargetMode="External"/><Relationship Id="rId109" Type="http://schemas.openxmlformats.org/officeDocument/2006/relationships/hyperlink" Target="https://mulka2.com/lapcenter/lapcombat2/runner.jsp?event=4858&amp;file=1&amp;runner=127" TargetMode="External"/><Relationship Id="rId34" Type="http://schemas.openxmlformats.org/officeDocument/2006/relationships/hyperlink" Target="https://mulka2.com/lapcenter/lapcombat2/runner.jsp?event=4858&amp;file=1&amp;runner=33" TargetMode="External"/><Relationship Id="rId50" Type="http://schemas.openxmlformats.org/officeDocument/2006/relationships/hyperlink" Target="https://mulka2.com/lapcenter/lapcombat2/runner.jsp?event=4858&amp;file=1&amp;runner=111" TargetMode="External"/><Relationship Id="rId55" Type="http://schemas.openxmlformats.org/officeDocument/2006/relationships/hyperlink" Target="https://mulka2.com/lapcenter/lapcombat2/runner.jsp?event=4858&amp;file=1&amp;runner=106" TargetMode="External"/><Relationship Id="rId76" Type="http://schemas.openxmlformats.org/officeDocument/2006/relationships/hyperlink" Target="https://mulka2.com/lapcenter/lapcombat2/runner.jsp?event=4858&amp;file=1&amp;runner=85" TargetMode="External"/><Relationship Id="rId97" Type="http://schemas.openxmlformats.org/officeDocument/2006/relationships/hyperlink" Target="https://mulka2.com/lapcenter/lapcombat2/runner.jsp?event=4858&amp;file=1&amp;runner=64" TargetMode="External"/><Relationship Id="rId104" Type="http://schemas.openxmlformats.org/officeDocument/2006/relationships/hyperlink" Target="https://mulka2.com/lapcenter/lapcombat2/runner.jsp?event=4858&amp;file=1&amp;runner=57" TargetMode="External"/><Relationship Id="rId120" Type="http://schemas.openxmlformats.org/officeDocument/2006/relationships/hyperlink" Target="https://mulka2.com/lapcenter/lapcombat2/runner.jsp?event=4858&amp;file=1&amp;runner=138" TargetMode="External"/><Relationship Id="rId125" Type="http://schemas.openxmlformats.org/officeDocument/2006/relationships/hyperlink" Target="https://mulka2.com/lapcenter/lapcombat2/runner.jsp?event=4858&amp;file=1&amp;runner=143" TargetMode="External"/><Relationship Id="rId141" Type="http://schemas.openxmlformats.org/officeDocument/2006/relationships/hyperlink" Target="https://mulka2.com/lapcenter/lapcombat2/runner.jsp?event=4858&amp;file=1&amp;runner=159" TargetMode="External"/><Relationship Id="rId146" Type="http://schemas.openxmlformats.org/officeDocument/2006/relationships/hyperlink" Target="https://mulka2.com/lapcenter/lapcombat2/runner.jsp?event=4858&amp;file=1&amp;runner=164" TargetMode="External"/><Relationship Id="rId167" Type="http://schemas.openxmlformats.org/officeDocument/2006/relationships/hyperlink" Target="https://mulka2.com/lapcenter/lapcombat2/runner.jsp?event=4858&amp;file=1&amp;runner=185" TargetMode="External"/><Relationship Id="rId188" Type="http://schemas.openxmlformats.org/officeDocument/2006/relationships/hyperlink" Target="https://mulka2.com/lapcenter/lapcombat2/runner.jsp?event=4858&amp;file=1&amp;runner=385" TargetMode="External"/><Relationship Id="rId7" Type="http://schemas.openxmlformats.org/officeDocument/2006/relationships/hyperlink" Target="https://mulka2.com/lapcenter/lapcombat2/runner.jsp?event=4858&amp;file=1&amp;runner=6" TargetMode="External"/><Relationship Id="rId71" Type="http://schemas.openxmlformats.org/officeDocument/2006/relationships/hyperlink" Target="https://mulka2.com/lapcenter/lapcombat2/runner.jsp?event=4858&amp;file=1&amp;runner=90" TargetMode="External"/><Relationship Id="rId92" Type="http://schemas.openxmlformats.org/officeDocument/2006/relationships/hyperlink" Target="https://mulka2.com/lapcenter/lapcombat2/runner.jsp?event=4858&amp;file=1&amp;runner=69" TargetMode="External"/><Relationship Id="rId162" Type="http://schemas.openxmlformats.org/officeDocument/2006/relationships/hyperlink" Target="https://mulka2.com/lapcenter/lapcombat2/runner.jsp?event=4858&amp;file=1&amp;runner=180" TargetMode="External"/><Relationship Id="rId183" Type="http://schemas.openxmlformats.org/officeDocument/2006/relationships/hyperlink" Target="https://mulka2.com/lapcenter/lapcombat2/runner.jsp?event=4858&amp;file=1&amp;runner=201" TargetMode="External"/><Relationship Id="rId2" Type="http://schemas.openxmlformats.org/officeDocument/2006/relationships/hyperlink" Target="https://mulka2.com/lapcenter/lapcombat2/runner.jsp?event=4858&amp;file=1&amp;runner=1" TargetMode="External"/><Relationship Id="rId29" Type="http://schemas.openxmlformats.org/officeDocument/2006/relationships/hyperlink" Target="https://mulka2.com/lapcenter/lapcombat2/runner.jsp?event=4858&amp;file=1&amp;runner=28" TargetMode="External"/><Relationship Id="rId24" Type="http://schemas.openxmlformats.org/officeDocument/2006/relationships/hyperlink" Target="https://mulka2.com/lapcenter/lapcombat2/runner.jsp?event=4858&amp;file=1&amp;runner=23" TargetMode="External"/><Relationship Id="rId40" Type="http://schemas.openxmlformats.org/officeDocument/2006/relationships/hyperlink" Target="https://mulka2.com/lapcenter/lapcombat2/runner.jsp?event=4858&amp;file=1&amp;runner=121" TargetMode="External"/><Relationship Id="rId45" Type="http://schemas.openxmlformats.org/officeDocument/2006/relationships/hyperlink" Target="https://mulka2.com/lapcenter/lapcombat2/runner.jsp?event=4858&amp;file=1&amp;runner=116" TargetMode="External"/><Relationship Id="rId66" Type="http://schemas.openxmlformats.org/officeDocument/2006/relationships/hyperlink" Target="https://mulka2.com/lapcenter/lapcombat2/runner.jsp?event=4858&amp;file=1&amp;runner=95" TargetMode="External"/><Relationship Id="rId87" Type="http://schemas.openxmlformats.org/officeDocument/2006/relationships/hyperlink" Target="https://mulka2.com/lapcenter/lapcombat2/runner.jsp?event=4858&amp;file=1&amp;runner=74" TargetMode="External"/><Relationship Id="rId110" Type="http://schemas.openxmlformats.org/officeDocument/2006/relationships/hyperlink" Target="https://mulka2.com/lapcenter/lapcombat2/runner.jsp?event=4858&amp;file=1&amp;runner=128" TargetMode="External"/><Relationship Id="rId115" Type="http://schemas.openxmlformats.org/officeDocument/2006/relationships/hyperlink" Target="https://mulka2.com/lapcenter/lapcombat2/runner.jsp?event=4858&amp;file=1&amp;runner=133" TargetMode="External"/><Relationship Id="rId131" Type="http://schemas.openxmlformats.org/officeDocument/2006/relationships/hyperlink" Target="https://mulka2.com/lapcenter/lapcombat2/runner.jsp?event=4858&amp;file=1&amp;runner=149" TargetMode="External"/><Relationship Id="rId136" Type="http://schemas.openxmlformats.org/officeDocument/2006/relationships/hyperlink" Target="https://mulka2.com/lapcenter/lapcombat2/runner.jsp?event=4858&amp;file=1&amp;runner=154" TargetMode="External"/><Relationship Id="rId157" Type="http://schemas.openxmlformats.org/officeDocument/2006/relationships/hyperlink" Target="https://mulka2.com/lapcenter/lapcombat2/runner.jsp?event=4858&amp;file=1&amp;runner=175" TargetMode="External"/><Relationship Id="rId178" Type="http://schemas.openxmlformats.org/officeDocument/2006/relationships/hyperlink" Target="https://mulka2.com/lapcenter/lapcombat2/runner.jsp?event=4858&amp;file=1&amp;runner=196" TargetMode="External"/><Relationship Id="rId61" Type="http://schemas.openxmlformats.org/officeDocument/2006/relationships/hyperlink" Target="https://mulka2.com/lapcenter/lapcombat2/runner.jsp?event=4858&amp;file=1&amp;runner=100" TargetMode="External"/><Relationship Id="rId82" Type="http://schemas.openxmlformats.org/officeDocument/2006/relationships/hyperlink" Target="https://mulka2.com/lapcenter/lapcombat2/runner.jsp?event=4858&amp;file=1&amp;runner=79" TargetMode="External"/><Relationship Id="rId152" Type="http://schemas.openxmlformats.org/officeDocument/2006/relationships/hyperlink" Target="https://mulka2.com/lapcenter/lapcombat2/runner.jsp?event=4858&amp;file=1&amp;runner=170" TargetMode="External"/><Relationship Id="rId173" Type="http://schemas.openxmlformats.org/officeDocument/2006/relationships/hyperlink" Target="https://mulka2.com/lapcenter/lapcombat2/runner.jsp?event=4858&amp;file=1&amp;runner=191" TargetMode="External"/><Relationship Id="rId194" Type="http://schemas.openxmlformats.org/officeDocument/2006/relationships/hyperlink" Target="https://mulka2.com/lapcenter/lapcombat2/runner.jsp?event=4858&amp;file=1&amp;runner=391" TargetMode="External"/><Relationship Id="rId199" Type="http://schemas.openxmlformats.org/officeDocument/2006/relationships/hyperlink" Target="https://mulka2.com/lapcenter/lapcombat2/runner.jsp?event=4858&amp;file=1&amp;runner=396" TargetMode="External"/><Relationship Id="rId203" Type="http://schemas.openxmlformats.org/officeDocument/2006/relationships/hyperlink" Target="https://mulka2.com/lapcenter/lapcombat2/runner.jsp?event=4858&amp;file=1&amp;runner=400" TargetMode="External"/><Relationship Id="rId208" Type="http://schemas.openxmlformats.org/officeDocument/2006/relationships/hyperlink" Target="https://mulka2.com/lapcenter/lapcombat2/runner.jsp?event=4858&amp;file=1&amp;runner=405" TargetMode="External"/><Relationship Id="rId19" Type="http://schemas.openxmlformats.org/officeDocument/2006/relationships/hyperlink" Target="https://mulka2.com/lapcenter/lapcombat2/runner.jsp?event=4858&amp;file=1&amp;runner=18" TargetMode="External"/><Relationship Id="rId14" Type="http://schemas.openxmlformats.org/officeDocument/2006/relationships/hyperlink" Target="https://mulka2.com/lapcenter/lapcombat2/runner.jsp?event=4858&amp;file=1&amp;runner=13" TargetMode="External"/><Relationship Id="rId30" Type="http://schemas.openxmlformats.org/officeDocument/2006/relationships/hyperlink" Target="https://mulka2.com/lapcenter/lapcombat2/runner.jsp?event=4858&amp;file=1&amp;runner=29" TargetMode="External"/><Relationship Id="rId35" Type="http://schemas.openxmlformats.org/officeDocument/2006/relationships/hyperlink" Target="https://mulka2.com/lapcenter/lapcombat2/runner.jsp?event=4858&amp;file=1&amp;runner=123" TargetMode="External"/><Relationship Id="rId56" Type="http://schemas.openxmlformats.org/officeDocument/2006/relationships/hyperlink" Target="https://mulka2.com/lapcenter/lapcombat2/runner.jsp?event=4858&amp;file=1&amp;runner=105" TargetMode="External"/><Relationship Id="rId77" Type="http://schemas.openxmlformats.org/officeDocument/2006/relationships/hyperlink" Target="https://mulka2.com/lapcenter/lapcombat2/runner.jsp?event=4858&amp;file=1&amp;runner=84" TargetMode="External"/><Relationship Id="rId100" Type="http://schemas.openxmlformats.org/officeDocument/2006/relationships/hyperlink" Target="https://mulka2.com/lapcenter/lapcombat2/runner.jsp?event=4858&amp;file=1&amp;runner=61" TargetMode="External"/><Relationship Id="rId105" Type="http://schemas.openxmlformats.org/officeDocument/2006/relationships/hyperlink" Target="https://mulka2.com/lapcenter/lapcombat2/runner.jsp?event=4858&amp;file=1&amp;runner=56" TargetMode="External"/><Relationship Id="rId126" Type="http://schemas.openxmlformats.org/officeDocument/2006/relationships/hyperlink" Target="https://mulka2.com/lapcenter/lapcombat2/runner.jsp?event=4858&amp;file=1&amp;runner=144" TargetMode="External"/><Relationship Id="rId147" Type="http://schemas.openxmlformats.org/officeDocument/2006/relationships/hyperlink" Target="https://mulka2.com/lapcenter/lapcombat2/runner.jsp?event=4858&amp;file=1&amp;runner=165" TargetMode="External"/><Relationship Id="rId168" Type="http://schemas.openxmlformats.org/officeDocument/2006/relationships/hyperlink" Target="https://mulka2.com/lapcenter/lapcombat2/runner.jsp?event=4858&amp;file=1&amp;runner=186" TargetMode="External"/><Relationship Id="rId8" Type="http://schemas.openxmlformats.org/officeDocument/2006/relationships/hyperlink" Target="https://mulka2.com/lapcenter/lapcombat2/runner.jsp?event=4858&amp;file=1&amp;runner=7" TargetMode="External"/><Relationship Id="rId51" Type="http://schemas.openxmlformats.org/officeDocument/2006/relationships/hyperlink" Target="https://mulka2.com/lapcenter/lapcombat2/runner.jsp?event=4858&amp;file=1&amp;runner=110" TargetMode="External"/><Relationship Id="rId72" Type="http://schemas.openxmlformats.org/officeDocument/2006/relationships/hyperlink" Target="https://mulka2.com/lapcenter/lapcombat2/runner.jsp?event=4858&amp;file=1&amp;runner=89" TargetMode="External"/><Relationship Id="rId93" Type="http://schemas.openxmlformats.org/officeDocument/2006/relationships/hyperlink" Target="https://mulka2.com/lapcenter/lapcombat2/runner.jsp?event=4858&amp;file=1&amp;runner=68" TargetMode="External"/><Relationship Id="rId98" Type="http://schemas.openxmlformats.org/officeDocument/2006/relationships/hyperlink" Target="https://mulka2.com/lapcenter/lapcombat2/runner.jsp?event=4858&amp;file=1&amp;runner=63" TargetMode="External"/><Relationship Id="rId121" Type="http://schemas.openxmlformats.org/officeDocument/2006/relationships/hyperlink" Target="https://mulka2.com/lapcenter/lapcombat2/runner.jsp?event=4858&amp;file=1&amp;runner=139" TargetMode="External"/><Relationship Id="rId142" Type="http://schemas.openxmlformats.org/officeDocument/2006/relationships/hyperlink" Target="https://mulka2.com/lapcenter/lapcombat2/runner.jsp?event=4858&amp;file=1&amp;runner=160" TargetMode="External"/><Relationship Id="rId163" Type="http://schemas.openxmlformats.org/officeDocument/2006/relationships/hyperlink" Target="https://mulka2.com/lapcenter/lapcombat2/runner.jsp?event=4858&amp;file=1&amp;runner=181" TargetMode="External"/><Relationship Id="rId184" Type="http://schemas.openxmlformats.org/officeDocument/2006/relationships/hyperlink" Target="https://mulka2.com/lapcenter/lapcombat2/runner.jsp?event=4858&amp;file=1&amp;runner=381" TargetMode="External"/><Relationship Id="rId189" Type="http://schemas.openxmlformats.org/officeDocument/2006/relationships/hyperlink" Target="https://mulka2.com/lapcenter/lapcombat2/runner.jsp?event=4858&amp;file=1&amp;runner=386" TargetMode="External"/><Relationship Id="rId3" Type="http://schemas.openxmlformats.org/officeDocument/2006/relationships/hyperlink" Target="https://mulka2.com/lapcenter/lapcombat2/runner.jsp?event=4858&amp;file=1&amp;runner=2" TargetMode="External"/><Relationship Id="rId25" Type="http://schemas.openxmlformats.org/officeDocument/2006/relationships/hyperlink" Target="https://mulka2.com/lapcenter/lapcombat2/runner.jsp?event=4858&amp;file=1&amp;runner=24" TargetMode="External"/><Relationship Id="rId46" Type="http://schemas.openxmlformats.org/officeDocument/2006/relationships/hyperlink" Target="https://mulka2.com/lapcenter/lapcombat2/runner.jsp?event=4858&amp;file=1&amp;runner=115" TargetMode="External"/><Relationship Id="rId67" Type="http://schemas.openxmlformats.org/officeDocument/2006/relationships/hyperlink" Target="https://mulka2.com/lapcenter/lapcombat2/runner.jsp?event=4858&amp;file=1&amp;runner=94" TargetMode="External"/><Relationship Id="rId116" Type="http://schemas.openxmlformats.org/officeDocument/2006/relationships/hyperlink" Target="https://mulka2.com/lapcenter/lapcombat2/runner.jsp?event=4858&amp;file=1&amp;runner=134" TargetMode="External"/><Relationship Id="rId137" Type="http://schemas.openxmlformats.org/officeDocument/2006/relationships/hyperlink" Target="https://mulka2.com/lapcenter/lapcombat2/runner.jsp?event=4858&amp;file=1&amp;runner=156" TargetMode="External"/><Relationship Id="rId158" Type="http://schemas.openxmlformats.org/officeDocument/2006/relationships/hyperlink" Target="https://mulka2.com/lapcenter/lapcombat2/runner.jsp?event=4858&amp;file=1&amp;runner=176" TargetMode="External"/><Relationship Id="rId20" Type="http://schemas.openxmlformats.org/officeDocument/2006/relationships/hyperlink" Target="https://mulka2.com/lapcenter/lapcombat2/runner.jsp?event=4858&amp;file=1&amp;runner=19" TargetMode="External"/><Relationship Id="rId41" Type="http://schemas.openxmlformats.org/officeDocument/2006/relationships/hyperlink" Target="https://mulka2.com/lapcenter/lapcombat2/runner.jsp?event=4858&amp;file=1&amp;runner=120" TargetMode="External"/><Relationship Id="rId62" Type="http://schemas.openxmlformats.org/officeDocument/2006/relationships/hyperlink" Target="https://mulka2.com/lapcenter/lapcombat2/runner.jsp?event=4858&amp;file=1&amp;runner=99" TargetMode="External"/><Relationship Id="rId83" Type="http://schemas.openxmlformats.org/officeDocument/2006/relationships/hyperlink" Target="https://mulka2.com/lapcenter/lapcombat2/runner.jsp?event=4858&amp;file=1&amp;runner=78" TargetMode="External"/><Relationship Id="rId88" Type="http://schemas.openxmlformats.org/officeDocument/2006/relationships/hyperlink" Target="https://mulka2.com/lapcenter/lapcombat2/runner.jsp?event=4858&amp;file=1&amp;runner=73" TargetMode="External"/><Relationship Id="rId111" Type="http://schemas.openxmlformats.org/officeDocument/2006/relationships/hyperlink" Target="https://mulka2.com/lapcenter/lapcombat2/runner.jsp?event=4858&amp;file=1&amp;runner=129" TargetMode="External"/><Relationship Id="rId132" Type="http://schemas.openxmlformats.org/officeDocument/2006/relationships/hyperlink" Target="https://mulka2.com/lapcenter/lapcombat2/runner.jsp?event=4858&amp;file=1&amp;runner=150" TargetMode="External"/><Relationship Id="rId153" Type="http://schemas.openxmlformats.org/officeDocument/2006/relationships/hyperlink" Target="https://mulka2.com/lapcenter/lapcombat2/runner.jsp?event=4858&amp;file=1&amp;runner=171" TargetMode="External"/><Relationship Id="rId174" Type="http://schemas.openxmlformats.org/officeDocument/2006/relationships/hyperlink" Target="https://mulka2.com/lapcenter/lapcombat2/runner.jsp?event=4858&amp;file=1&amp;runner=192" TargetMode="External"/><Relationship Id="rId179" Type="http://schemas.openxmlformats.org/officeDocument/2006/relationships/hyperlink" Target="https://mulka2.com/lapcenter/lapcombat2/runner.jsp?event=4858&amp;file=1&amp;runner=197" TargetMode="External"/><Relationship Id="rId195" Type="http://schemas.openxmlformats.org/officeDocument/2006/relationships/hyperlink" Target="https://mulka2.com/lapcenter/lapcombat2/runner.jsp?event=4858&amp;file=1&amp;runner=392" TargetMode="External"/><Relationship Id="rId209" Type="http://schemas.openxmlformats.org/officeDocument/2006/relationships/printerSettings" Target="../printerSettings/printerSettings11.bin"/><Relationship Id="rId190" Type="http://schemas.openxmlformats.org/officeDocument/2006/relationships/hyperlink" Target="https://mulka2.com/lapcenter/lapcombat2/runner.jsp?event=4858&amp;file=1&amp;runner=387" TargetMode="External"/><Relationship Id="rId204" Type="http://schemas.openxmlformats.org/officeDocument/2006/relationships/hyperlink" Target="https://mulka2.com/lapcenter/lapcombat2/runner.jsp?event=4858&amp;file=1&amp;runner=401" TargetMode="External"/><Relationship Id="rId15" Type="http://schemas.openxmlformats.org/officeDocument/2006/relationships/hyperlink" Target="https://mulka2.com/lapcenter/lapcombat2/runner.jsp?event=4858&amp;file=1&amp;runner=14" TargetMode="External"/><Relationship Id="rId36" Type="http://schemas.openxmlformats.org/officeDocument/2006/relationships/hyperlink" Target="https://mulka2.com/lapcenter/lapcombat2/runner.jsp?event=4858&amp;file=1&amp;runner=124" TargetMode="External"/><Relationship Id="rId57" Type="http://schemas.openxmlformats.org/officeDocument/2006/relationships/hyperlink" Target="https://mulka2.com/lapcenter/lapcombat2/runner.jsp?event=4858&amp;file=1&amp;runner=104" TargetMode="External"/><Relationship Id="rId106" Type="http://schemas.openxmlformats.org/officeDocument/2006/relationships/hyperlink" Target="https://mulka2.com/lapcenter/lapcombat2/runner.jsp?event=4858&amp;file=1&amp;runner=55" TargetMode="External"/><Relationship Id="rId127" Type="http://schemas.openxmlformats.org/officeDocument/2006/relationships/hyperlink" Target="https://mulka2.com/lapcenter/lapcombat2/runner.jsp?event=4858&amp;file=1&amp;runner=146" TargetMode="External"/><Relationship Id="rId10" Type="http://schemas.openxmlformats.org/officeDocument/2006/relationships/hyperlink" Target="https://mulka2.com/lapcenter/lapcombat2/runner.jsp?event=4858&amp;file=1&amp;runner=9" TargetMode="External"/><Relationship Id="rId31" Type="http://schemas.openxmlformats.org/officeDocument/2006/relationships/hyperlink" Target="https://mulka2.com/lapcenter/lapcombat2/runner.jsp?event=4858&amp;file=1&amp;runner=30" TargetMode="External"/><Relationship Id="rId52" Type="http://schemas.openxmlformats.org/officeDocument/2006/relationships/hyperlink" Target="https://mulka2.com/lapcenter/lapcombat2/runner.jsp?event=4858&amp;file=1&amp;runner=109" TargetMode="External"/><Relationship Id="rId73" Type="http://schemas.openxmlformats.org/officeDocument/2006/relationships/hyperlink" Target="https://mulka2.com/lapcenter/lapcombat2/runner.jsp?event=4858&amp;file=1&amp;runner=88" TargetMode="External"/><Relationship Id="rId78" Type="http://schemas.openxmlformats.org/officeDocument/2006/relationships/hyperlink" Target="https://mulka2.com/lapcenter/lapcombat2/runner.jsp?event=4858&amp;file=1&amp;runner=83" TargetMode="External"/><Relationship Id="rId94" Type="http://schemas.openxmlformats.org/officeDocument/2006/relationships/hyperlink" Target="https://mulka2.com/lapcenter/lapcombat2/runner.jsp?event=4858&amp;file=1&amp;runner=67" TargetMode="External"/><Relationship Id="rId99" Type="http://schemas.openxmlformats.org/officeDocument/2006/relationships/hyperlink" Target="https://mulka2.com/lapcenter/lapcombat2/runner.jsp?event=4858&amp;file=1&amp;runner=62" TargetMode="External"/><Relationship Id="rId101" Type="http://schemas.openxmlformats.org/officeDocument/2006/relationships/hyperlink" Target="https://mulka2.com/lapcenter/lapcombat2/runner.jsp?event=4858&amp;file=1&amp;runner=60" TargetMode="External"/><Relationship Id="rId122" Type="http://schemas.openxmlformats.org/officeDocument/2006/relationships/hyperlink" Target="https://mulka2.com/lapcenter/lapcombat2/runner.jsp?event=4858&amp;file=1&amp;runner=141" TargetMode="External"/><Relationship Id="rId143" Type="http://schemas.openxmlformats.org/officeDocument/2006/relationships/hyperlink" Target="https://mulka2.com/lapcenter/lapcombat2/runner.jsp?event=4858&amp;file=1&amp;runner=161" TargetMode="External"/><Relationship Id="rId148" Type="http://schemas.openxmlformats.org/officeDocument/2006/relationships/hyperlink" Target="https://mulka2.com/lapcenter/lapcombat2/runner.jsp?event=4858&amp;file=1&amp;runner=166" TargetMode="External"/><Relationship Id="rId164" Type="http://schemas.openxmlformats.org/officeDocument/2006/relationships/hyperlink" Target="https://mulka2.com/lapcenter/lapcombat2/runner.jsp?event=4858&amp;file=1&amp;runner=182" TargetMode="External"/><Relationship Id="rId169" Type="http://schemas.openxmlformats.org/officeDocument/2006/relationships/hyperlink" Target="https://mulka2.com/lapcenter/lapcombat2/runner.jsp?event=4858&amp;file=1&amp;runner=187" TargetMode="External"/><Relationship Id="rId185" Type="http://schemas.openxmlformats.org/officeDocument/2006/relationships/hyperlink" Target="https://mulka2.com/lapcenter/lapcombat2/runner.jsp?event=4858&amp;file=1&amp;runner=382" TargetMode="External"/><Relationship Id="rId4" Type="http://schemas.openxmlformats.org/officeDocument/2006/relationships/hyperlink" Target="https://mulka2.com/lapcenter/lapcombat2/runner.jsp?event=4858&amp;file=1&amp;runner=3" TargetMode="External"/><Relationship Id="rId9" Type="http://schemas.openxmlformats.org/officeDocument/2006/relationships/hyperlink" Target="https://mulka2.com/lapcenter/lapcombat2/runner.jsp?event=4858&amp;file=1&amp;runner=8" TargetMode="External"/><Relationship Id="rId180" Type="http://schemas.openxmlformats.org/officeDocument/2006/relationships/hyperlink" Target="https://mulka2.com/lapcenter/lapcombat2/runner.jsp?event=4858&amp;file=1&amp;runner=200" TargetMode="External"/><Relationship Id="rId26" Type="http://schemas.openxmlformats.org/officeDocument/2006/relationships/hyperlink" Target="https://mulka2.com/lapcenter/lapcombat2/runner.jsp?event=4858&amp;file=1&amp;runner=25" TargetMode="External"/><Relationship Id="rId47" Type="http://schemas.openxmlformats.org/officeDocument/2006/relationships/hyperlink" Target="https://mulka2.com/lapcenter/lapcombat2/runner.jsp?event=4858&amp;file=1&amp;runner=114" TargetMode="External"/><Relationship Id="rId68" Type="http://schemas.openxmlformats.org/officeDocument/2006/relationships/hyperlink" Target="https://mulka2.com/lapcenter/lapcombat2/runner.jsp?event=4858&amp;file=1&amp;runner=93" TargetMode="External"/><Relationship Id="rId89" Type="http://schemas.openxmlformats.org/officeDocument/2006/relationships/hyperlink" Target="https://mulka2.com/lapcenter/lapcombat2/runner.jsp?event=4858&amp;file=1&amp;runner=72" TargetMode="External"/><Relationship Id="rId112" Type="http://schemas.openxmlformats.org/officeDocument/2006/relationships/hyperlink" Target="https://mulka2.com/lapcenter/lapcombat2/runner.jsp?event=4858&amp;file=1&amp;runner=130" TargetMode="External"/><Relationship Id="rId133" Type="http://schemas.openxmlformats.org/officeDocument/2006/relationships/hyperlink" Target="https://mulka2.com/lapcenter/lapcombat2/runner.jsp?event=4858&amp;file=1&amp;runner=151" TargetMode="External"/><Relationship Id="rId154" Type="http://schemas.openxmlformats.org/officeDocument/2006/relationships/hyperlink" Target="https://mulka2.com/lapcenter/lapcombat2/runner.jsp?event=4858&amp;file=1&amp;runner=172" TargetMode="External"/><Relationship Id="rId175" Type="http://schemas.openxmlformats.org/officeDocument/2006/relationships/hyperlink" Target="https://mulka2.com/lapcenter/lapcombat2/runner.jsp?event=4858&amp;file=1&amp;runner=193" TargetMode="External"/><Relationship Id="rId196" Type="http://schemas.openxmlformats.org/officeDocument/2006/relationships/hyperlink" Target="https://mulka2.com/lapcenter/lapcombat2/runner.jsp?event=4858&amp;file=1&amp;runner=393" TargetMode="External"/><Relationship Id="rId200" Type="http://schemas.openxmlformats.org/officeDocument/2006/relationships/hyperlink" Target="https://mulka2.com/lapcenter/lapcombat2/runner.jsp?event=4858&amp;file=1&amp;runner=397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2"/>
  <sheetViews>
    <sheetView topLeftCell="A23" workbookViewId="0">
      <selection activeCell="A4" sqref="A4:E28"/>
    </sheetView>
  </sheetViews>
  <sheetFormatPr defaultRowHeight="13.5" x14ac:dyDescent="0.15"/>
  <cols>
    <col min="2" max="2" width="13.625" customWidth="1"/>
    <col min="3" max="3" width="12.25" customWidth="1"/>
    <col min="5" max="5" width="13.5" customWidth="1"/>
    <col min="13" max="13" width="12.75" bestFit="1" customWidth="1"/>
  </cols>
  <sheetData>
    <row r="3" spans="2:14" x14ac:dyDescent="0.15">
      <c r="B3" s="2" t="s">
        <v>1</v>
      </c>
      <c r="C3" s="2" t="s">
        <v>0</v>
      </c>
      <c r="D3" s="2" t="s">
        <v>2</v>
      </c>
      <c r="E3" s="2" t="s">
        <v>3</v>
      </c>
      <c r="F3" s="2" t="s">
        <v>24</v>
      </c>
    </row>
    <row r="4" spans="2:14" x14ac:dyDescent="0.15">
      <c r="B4" s="4" t="s">
        <v>155</v>
      </c>
      <c r="C4" s="1">
        <v>1</v>
      </c>
      <c r="D4" s="6">
        <v>2.2175925925925929E-2</v>
      </c>
      <c r="E4" s="3" t="s">
        <v>239</v>
      </c>
      <c r="F4">
        <f>ROUNDUP(($L$5-クラブカップミドル!D38)*10/$M$5+50,3)</f>
        <v>63.982999999999997</v>
      </c>
      <c r="L4" t="s">
        <v>23</v>
      </c>
      <c r="M4" t="s">
        <v>26</v>
      </c>
      <c r="N4" t="s">
        <v>25</v>
      </c>
    </row>
    <row r="5" spans="2:14" x14ac:dyDescent="0.15">
      <c r="B5" s="4" t="s">
        <v>210</v>
      </c>
      <c r="C5" s="1">
        <v>2</v>
      </c>
      <c r="D5" s="6">
        <v>2.3564814814814813E-2</v>
      </c>
      <c r="E5" s="3" t="s">
        <v>1097</v>
      </c>
      <c r="F5">
        <f>ROUNDUP(($L$5-クラブカップミドル!D39)*10/$M$5+50,3)</f>
        <v>62.652000000000001</v>
      </c>
      <c r="L5" s="5">
        <f>AVERAGE(D78:D200)</f>
        <v>3.5275848765432098E-2</v>
      </c>
      <c r="M5">
        <f>_xlfn.STDEV.P(D78:D200)</f>
        <v>7.3077589691092227E-3</v>
      </c>
      <c r="N5" s="5">
        <f>MEDIAN(D78:D200)</f>
        <v>3.0989583333333334E-2</v>
      </c>
    </row>
    <row r="6" spans="2:14" x14ac:dyDescent="0.15">
      <c r="B6" s="4" t="s">
        <v>46</v>
      </c>
      <c r="C6" s="1">
        <v>3</v>
      </c>
      <c r="D6" s="6">
        <v>2.4918981481481483E-2</v>
      </c>
      <c r="E6" s="3" t="s">
        <v>1091</v>
      </c>
      <c r="F6">
        <f>ROUNDUP(($L$5-クラブカップミドル!D40)*10/$M$5+50,3)</f>
        <v>61.701999999999998</v>
      </c>
    </row>
    <row r="7" spans="2:14" x14ac:dyDescent="0.15">
      <c r="B7" s="4" t="s">
        <v>127</v>
      </c>
      <c r="C7" s="1">
        <v>4</v>
      </c>
      <c r="D7" s="6">
        <v>2.4988425925925928E-2</v>
      </c>
      <c r="E7" s="3" t="s">
        <v>1091</v>
      </c>
      <c r="F7">
        <f>ROUNDUP(($L$5-クラブカップミドル!D41)*10/$M$5+50,3)</f>
        <v>61.131999999999998</v>
      </c>
    </row>
    <row r="8" spans="2:14" x14ac:dyDescent="0.15">
      <c r="B8" s="4" t="s">
        <v>163</v>
      </c>
      <c r="C8" s="1">
        <v>5</v>
      </c>
      <c r="D8" s="6">
        <v>2.5358796296296296E-2</v>
      </c>
      <c r="E8" s="3" t="s">
        <v>297</v>
      </c>
      <c r="F8">
        <f>ROUNDUP(($L$5-クラブカップミドル!D42)*10/$M$5+50,3)</f>
        <v>61.036999999999999</v>
      </c>
    </row>
    <row r="9" spans="2:14" x14ac:dyDescent="0.15">
      <c r="B9" s="4" t="s">
        <v>943</v>
      </c>
      <c r="C9" s="1">
        <v>6</v>
      </c>
      <c r="D9" s="6">
        <v>2.5821759259259256E-2</v>
      </c>
      <c r="E9" s="3" t="s">
        <v>236</v>
      </c>
      <c r="F9">
        <f>ROUNDUP(($L$5-クラブカップミドル!D43)*10/$M$5+50,3)</f>
        <v>60.798999999999999</v>
      </c>
    </row>
    <row r="10" spans="2:14" x14ac:dyDescent="0.15">
      <c r="B10" s="4" t="s">
        <v>284</v>
      </c>
      <c r="C10" s="1">
        <v>7</v>
      </c>
      <c r="D10" s="6">
        <v>2.7268518518518515E-2</v>
      </c>
      <c r="E10" s="3" t="s">
        <v>236</v>
      </c>
      <c r="F10">
        <f>ROUNDUP(($L$5-クラブカップミドル!D44)*10/$M$5+50,3)</f>
        <v>60.402999999999999</v>
      </c>
    </row>
    <row r="11" spans="2:14" x14ac:dyDescent="0.15">
      <c r="B11" s="4" t="s">
        <v>465</v>
      </c>
      <c r="C11" s="1">
        <v>8</v>
      </c>
      <c r="D11" s="6">
        <v>2.7766203703703706E-2</v>
      </c>
      <c r="E11" s="3" t="s">
        <v>1097</v>
      </c>
      <c r="F11">
        <f>ROUNDUP(($L$5-クラブカップミドル!D45)*10/$M$5+50,3)</f>
        <v>60.117999999999995</v>
      </c>
    </row>
    <row r="12" spans="2:14" x14ac:dyDescent="0.15">
      <c r="B12" s="4" t="s">
        <v>54</v>
      </c>
      <c r="C12" s="1">
        <v>9</v>
      </c>
      <c r="D12" s="6">
        <v>2.7847222222222221E-2</v>
      </c>
      <c r="E12" s="3" t="s">
        <v>1091</v>
      </c>
      <c r="F12">
        <f>ROUNDUP(($L$5-クラブカップミドル!D46)*10/$M$5+50,3)</f>
        <v>60.055</v>
      </c>
    </row>
    <row r="13" spans="2:14" x14ac:dyDescent="0.15">
      <c r="B13" s="4" t="s">
        <v>593</v>
      </c>
      <c r="C13" s="1">
        <v>10</v>
      </c>
      <c r="D13" s="6">
        <v>2.8043981481481479E-2</v>
      </c>
      <c r="E13" s="3" t="s">
        <v>236</v>
      </c>
      <c r="F13">
        <f>ROUNDUP(($L$5-クラブカップミドル!D47)*10/$M$5+50,3)</f>
        <v>59.991999999999997</v>
      </c>
    </row>
    <row r="14" spans="2:14" x14ac:dyDescent="0.15">
      <c r="B14" s="4" t="s">
        <v>637</v>
      </c>
      <c r="C14" s="1">
        <v>11</v>
      </c>
      <c r="D14" s="6">
        <v>2.9212962962962965E-2</v>
      </c>
      <c r="E14" s="3" t="s">
        <v>236</v>
      </c>
      <c r="F14">
        <f>ROUNDUP(($L$5-クラブカップミドル!D48)*10/$M$5+50,3)</f>
        <v>59.943999999999996</v>
      </c>
    </row>
    <row r="15" spans="2:14" x14ac:dyDescent="0.15">
      <c r="B15" s="4" t="s">
        <v>974</v>
      </c>
      <c r="C15" s="1">
        <v>12</v>
      </c>
      <c r="D15" s="6">
        <v>3.0694444444444444E-2</v>
      </c>
      <c r="E15" s="3" t="s">
        <v>488</v>
      </c>
      <c r="F15">
        <f>ROUNDUP(($L$5-クラブカップミドル!D49)*10/$M$5+50,3)</f>
        <v>59.707000000000001</v>
      </c>
    </row>
    <row r="16" spans="2:14" x14ac:dyDescent="0.15">
      <c r="B16" s="4" t="s">
        <v>904</v>
      </c>
      <c r="C16" s="1">
        <v>13</v>
      </c>
      <c r="D16" s="6">
        <v>3.123842592592593E-2</v>
      </c>
      <c r="E16" s="3" t="s">
        <v>239</v>
      </c>
      <c r="F16">
        <f>ROUNDUP(($L$5-クラブカップミドル!D50)*10/$M$5+50,3)</f>
        <v>58.835000000000001</v>
      </c>
    </row>
    <row r="17" spans="2:6" x14ac:dyDescent="0.15">
      <c r="B17" s="4" t="s">
        <v>951</v>
      </c>
      <c r="C17" s="1"/>
      <c r="D17" s="6">
        <v>3.6747685185185182E-2</v>
      </c>
      <c r="E17" s="3" t="s">
        <v>236</v>
      </c>
      <c r="F17">
        <f>ROUNDUP(($L$5-クラブカップミドル!D51)*10/$M$5+50,3)</f>
        <v>58.677</v>
      </c>
    </row>
    <row r="18" spans="2:6" x14ac:dyDescent="0.15">
      <c r="B18" s="4" t="s">
        <v>946</v>
      </c>
      <c r="C18" s="1"/>
      <c r="D18" s="6">
        <v>4.1458333333333333E-2</v>
      </c>
      <c r="E18" s="3" t="s">
        <v>297</v>
      </c>
      <c r="F18">
        <f>ROUNDUP(($L$5-クラブカップミドル!D52)*10/$M$5+50,3)</f>
        <v>58.138999999999996</v>
      </c>
    </row>
    <row r="19" spans="2:6" x14ac:dyDescent="0.15">
      <c r="B19" s="4" t="s">
        <v>1155</v>
      </c>
      <c r="C19" s="1"/>
      <c r="D19" s="6">
        <v>4.4409722222222225E-2</v>
      </c>
      <c r="E19" s="3" t="s">
        <v>236</v>
      </c>
      <c r="F19">
        <f>ROUNDUP(($L$5-クラブカップミドル!D53)*10/$M$5+50,3)</f>
        <v>57.108999999999995</v>
      </c>
    </row>
    <row r="20" spans="2:6" ht="27" x14ac:dyDescent="0.15">
      <c r="B20" s="4" t="s">
        <v>1156</v>
      </c>
      <c r="C20" s="1">
        <v>14</v>
      </c>
      <c r="D20" s="6">
        <v>4.4432870370370366E-2</v>
      </c>
      <c r="E20" s="3" t="s">
        <v>1095</v>
      </c>
      <c r="F20">
        <f>ROUNDUP(($L$5-クラブカップミドル!D54)*10/$M$5+50,3)</f>
        <v>57.045999999999999</v>
      </c>
    </row>
    <row r="21" spans="2:6" x14ac:dyDescent="0.15">
      <c r="B21" s="4" t="s">
        <v>1157</v>
      </c>
      <c r="C21" s="1">
        <v>15</v>
      </c>
      <c r="D21" s="6">
        <v>4.7615740740740743E-2</v>
      </c>
      <c r="E21" s="3" t="s">
        <v>236</v>
      </c>
      <c r="F21">
        <f>ROUNDUP(($L$5-クラブカップミドル!D55)*10/$M$5+50,3)</f>
        <v>56.966999999999999</v>
      </c>
    </row>
    <row r="22" spans="2:6" x14ac:dyDescent="0.15">
      <c r="B22" s="4" t="s">
        <v>414</v>
      </c>
      <c r="C22" s="1"/>
      <c r="D22" s="6">
        <v>5.3333333333333337E-2</v>
      </c>
      <c r="E22" s="3" t="s">
        <v>239</v>
      </c>
      <c r="F22">
        <f>ROUNDUP(($L$5-クラブカップミドル!D56)*10/$M$5+50,3)</f>
        <v>55.588999999999999</v>
      </c>
    </row>
    <row r="23" spans="2:6" x14ac:dyDescent="0.15">
      <c r="B23" s="4" t="s">
        <v>1158</v>
      </c>
      <c r="C23" s="1">
        <v>16</v>
      </c>
      <c r="D23" s="6">
        <v>5.4664351851851846E-2</v>
      </c>
      <c r="E23" s="3" t="s">
        <v>236</v>
      </c>
      <c r="F23">
        <f>ROUNDUP(($L$5-クラブカップミドル!D57)*10/$M$5+50,3)</f>
        <v>54.765000000000001</v>
      </c>
    </row>
    <row r="24" spans="2:6" x14ac:dyDescent="0.15">
      <c r="B24" s="4" t="s">
        <v>1159</v>
      </c>
      <c r="C24" s="1">
        <v>17</v>
      </c>
      <c r="D24" s="6">
        <v>5.8784722222222224E-2</v>
      </c>
      <c r="E24" s="3" t="s">
        <v>236</v>
      </c>
      <c r="F24">
        <f>ROUNDUP(($L$5-クラブカップミドル!D58)*10/$M$5+50,3)</f>
        <v>54.178999999999995</v>
      </c>
    </row>
    <row r="25" spans="2:6" x14ac:dyDescent="0.15">
      <c r="B25" s="4" t="s">
        <v>1160</v>
      </c>
      <c r="C25" s="1"/>
      <c r="D25" s="3" t="s">
        <v>22</v>
      </c>
      <c r="E25" s="3" t="s">
        <v>236</v>
      </c>
      <c r="F25">
        <f>ROUNDUP(($L$5-クラブカップミドル!D59)*10/$M$5+50,3)</f>
        <v>53.91</v>
      </c>
    </row>
    <row r="26" spans="2:6" x14ac:dyDescent="0.15">
      <c r="B26" s="4" t="s">
        <v>1161</v>
      </c>
      <c r="C26" s="1"/>
      <c r="D26" s="3" t="s">
        <v>22</v>
      </c>
      <c r="E26" s="3" t="s">
        <v>16</v>
      </c>
      <c r="F26">
        <f>ROUNDUP(($L$5-クラブカップミドル!D60)*10/$M$5+50,3)</f>
        <v>53.640999999999998</v>
      </c>
    </row>
    <row r="27" spans="2:6" x14ac:dyDescent="0.15">
      <c r="B27" s="4" t="s">
        <v>926</v>
      </c>
      <c r="C27" s="1"/>
      <c r="D27" s="3" t="s">
        <v>22</v>
      </c>
      <c r="E27" s="3" t="s">
        <v>236</v>
      </c>
      <c r="F27">
        <f>ROUNDUP(($L$5-クラブカップミドル!D61)*10/$M$5+50,3)</f>
        <v>53.561</v>
      </c>
    </row>
    <row r="28" spans="2:6" x14ac:dyDescent="0.15">
      <c r="B28" s="4" t="s">
        <v>483</v>
      </c>
      <c r="C28" s="1"/>
      <c r="D28" s="3" t="s">
        <v>22</v>
      </c>
      <c r="E28" s="3" t="s">
        <v>236</v>
      </c>
      <c r="F28">
        <f>ROUNDUP(($L$5-クラブカップミドル!D62)*10/$M$5+50,3)</f>
        <v>53.402999999999999</v>
      </c>
    </row>
    <row r="29" spans="2:6" x14ac:dyDescent="0.15">
      <c r="B29" s="1">
        <v>25</v>
      </c>
      <c r="C29" s="4" t="s">
        <v>500</v>
      </c>
      <c r="D29" s="6">
        <v>3.2442129629629633E-2</v>
      </c>
      <c r="E29" s="3" t="s">
        <v>236</v>
      </c>
      <c r="F29">
        <f>ROUNDUP(($L$5-クラブカップミドル!D63)*10/$M$5+50,3)</f>
        <v>53.355999999999995</v>
      </c>
    </row>
    <row r="30" spans="2:6" x14ac:dyDescent="0.15">
      <c r="B30" s="1">
        <v>26</v>
      </c>
      <c r="C30" s="4" t="s">
        <v>1142</v>
      </c>
      <c r="D30" s="6">
        <v>3.24537037037037E-2</v>
      </c>
      <c r="E30" s="3" t="s">
        <v>243</v>
      </c>
      <c r="F30">
        <f>ROUNDUP(($L$5-クラブカップミドル!D64)*10/$M$5+50,3)</f>
        <v>52.278999999999996</v>
      </c>
    </row>
    <row r="31" spans="2:6" x14ac:dyDescent="0.15">
      <c r="B31" s="1">
        <v>27</v>
      </c>
      <c r="C31" s="4" t="s">
        <v>1056</v>
      </c>
      <c r="D31" s="6">
        <v>3.2499999999999994E-2</v>
      </c>
      <c r="E31" s="3" t="s">
        <v>361</v>
      </c>
      <c r="F31">
        <f>ROUNDUP(($L$5-クラブカップミドル!D65)*10/$M$5+50,3)</f>
        <v>51.723999999999997</v>
      </c>
    </row>
    <row r="32" spans="2:6" x14ac:dyDescent="0.15">
      <c r="B32" s="1">
        <v>28</v>
      </c>
      <c r="C32" s="4" t="s">
        <v>464</v>
      </c>
      <c r="D32" s="6">
        <v>3.2557870370370369E-2</v>
      </c>
      <c r="E32" s="3" t="s">
        <v>1097</v>
      </c>
      <c r="F32">
        <f>ROUNDUP(($L$5-クラブカップミドル!D66)*10/$M$5+50,3)</f>
        <v>51.692999999999998</v>
      </c>
    </row>
    <row r="33" spans="2:6" x14ac:dyDescent="0.15">
      <c r="B33" s="1">
        <v>28</v>
      </c>
      <c r="C33" s="4" t="s">
        <v>45</v>
      </c>
      <c r="D33" s="6">
        <v>3.2557870370370369E-2</v>
      </c>
      <c r="E33" s="3" t="s">
        <v>1091</v>
      </c>
      <c r="F33">
        <f>ROUNDUP(($L$5-クラブカップミドル!D67)*10/$M$5+50,3)</f>
        <v>51.518000000000001</v>
      </c>
    </row>
    <row r="34" spans="2:6" x14ac:dyDescent="0.15">
      <c r="B34" s="1">
        <v>30</v>
      </c>
      <c r="C34" s="4" t="s">
        <v>647</v>
      </c>
      <c r="D34" s="6">
        <v>3.2962962962962965E-2</v>
      </c>
      <c r="E34" s="3" t="s">
        <v>239</v>
      </c>
      <c r="F34">
        <f>ROUNDUP(($L$5-クラブカップミドル!D68)*10/$M$5+50,3)</f>
        <v>51.422999999999995</v>
      </c>
    </row>
    <row r="35" spans="2:6" x14ac:dyDescent="0.15">
      <c r="B35" s="1">
        <v>31</v>
      </c>
      <c r="C35" s="4" t="s">
        <v>1052</v>
      </c>
      <c r="D35" s="6">
        <v>3.3298611111111112E-2</v>
      </c>
      <c r="E35" s="3" t="s">
        <v>229</v>
      </c>
      <c r="F35">
        <f>ROUNDUP(($L$5-クラブカップミドル!D69)*10/$M$5+50,3)</f>
        <v>51.169999999999995</v>
      </c>
    </row>
    <row r="36" spans="2:6" x14ac:dyDescent="0.15">
      <c r="B36" s="1">
        <v>32</v>
      </c>
      <c r="C36" s="4" t="s">
        <v>890</v>
      </c>
      <c r="D36" s="6">
        <v>3.3553240740740745E-2</v>
      </c>
      <c r="E36" s="3" t="s">
        <v>231</v>
      </c>
      <c r="F36">
        <f>ROUNDUP(($L$5-クラブカップミドル!D70)*10/$M$5+50,3)</f>
        <v>50.314999999999998</v>
      </c>
    </row>
    <row r="37" spans="2:6" x14ac:dyDescent="0.15">
      <c r="B37" s="1">
        <v>33</v>
      </c>
      <c r="C37" s="4" t="s">
        <v>178</v>
      </c>
      <c r="D37" s="6">
        <v>3.3935185185185186E-2</v>
      </c>
      <c r="E37" s="3" t="s">
        <v>243</v>
      </c>
      <c r="F37">
        <f>ROUNDUP(($L$5-クラブカップミドル!D71)*10/$M$5+50,3)</f>
        <v>50.092999999999996</v>
      </c>
    </row>
    <row r="38" spans="2:6" x14ac:dyDescent="0.15">
      <c r="B38" s="1">
        <v>34</v>
      </c>
      <c r="C38" s="4" t="s">
        <v>633</v>
      </c>
      <c r="D38" s="6">
        <v>3.4236111111111113E-2</v>
      </c>
      <c r="E38" s="3" t="s">
        <v>239</v>
      </c>
      <c r="F38">
        <f>ROUNDUP(($L$5-クラブカップミドル!D72)*10/$M$5+50,3)</f>
        <v>49.76</v>
      </c>
    </row>
    <row r="39" spans="2:6" x14ac:dyDescent="0.15">
      <c r="B39" s="1">
        <v>35</v>
      </c>
      <c r="C39" s="4" t="s">
        <v>510</v>
      </c>
      <c r="D39" s="6">
        <v>3.4953703703703702E-2</v>
      </c>
      <c r="E39" s="3" t="s">
        <v>488</v>
      </c>
      <c r="F39">
        <f>ROUNDUP(($L$5-クラブカップミドル!D73)*10/$M$5+50,3)</f>
        <v>49.474999999999994</v>
      </c>
    </row>
    <row r="40" spans="2:6" x14ac:dyDescent="0.15">
      <c r="B40" s="1">
        <v>36</v>
      </c>
      <c r="C40" s="4" t="s">
        <v>334</v>
      </c>
      <c r="D40" s="6">
        <v>3.5081018518518518E-2</v>
      </c>
      <c r="E40" s="3" t="s">
        <v>232</v>
      </c>
      <c r="F40">
        <f>ROUNDUP(($L$5-クラブカップミドル!D74)*10/$M$5+50,3)</f>
        <v>49.317</v>
      </c>
    </row>
    <row r="41" spans="2:6" x14ac:dyDescent="0.15">
      <c r="B41" s="1">
        <v>37</v>
      </c>
      <c r="C41" s="4" t="s">
        <v>690</v>
      </c>
      <c r="D41" s="6">
        <v>3.5104166666666665E-2</v>
      </c>
      <c r="E41" s="3" t="s">
        <v>239</v>
      </c>
      <c r="F41">
        <f>ROUNDUP(($L$5-クラブカップミドル!D75)*10/$M$5+50,3)</f>
        <v>49.173999999999999</v>
      </c>
    </row>
    <row r="42" spans="2:6" x14ac:dyDescent="0.15">
      <c r="B42" s="1">
        <v>38</v>
      </c>
      <c r="C42" s="4" t="s">
        <v>528</v>
      </c>
      <c r="D42" s="6">
        <v>3.532407407407407E-2</v>
      </c>
      <c r="E42" s="3" t="s">
        <v>16</v>
      </c>
      <c r="F42">
        <f>ROUNDUP(($L$5-クラブカップミドル!D76)*10/$M$5+50,3)</f>
        <v>48.381999999999998</v>
      </c>
    </row>
    <row r="43" spans="2:6" x14ac:dyDescent="0.15">
      <c r="B43" s="1">
        <v>39</v>
      </c>
      <c r="C43" s="4" t="s">
        <v>1143</v>
      </c>
      <c r="D43" s="6">
        <v>3.5879629629629629E-2</v>
      </c>
      <c r="E43" s="3" t="s">
        <v>229</v>
      </c>
      <c r="F43">
        <f>ROUNDUP(($L$5-クラブカップミドル!D77)*10/$M$5+50,3)</f>
        <v>48.001999999999995</v>
      </c>
    </row>
    <row r="44" spans="2:6" x14ac:dyDescent="0.15">
      <c r="B44" s="1">
        <v>40</v>
      </c>
      <c r="C44" s="4" t="s">
        <v>1144</v>
      </c>
      <c r="D44" s="6">
        <v>3.5902777777777777E-2</v>
      </c>
      <c r="E44" s="3" t="s">
        <v>232</v>
      </c>
      <c r="F44">
        <f>ROUNDUP(($L$5-クラブカップミドル!D78)*10/$M$5+50,3)</f>
        <v>46.972999999999999</v>
      </c>
    </row>
    <row r="45" spans="2:6" x14ac:dyDescent="0.15">
      <c r="B45" s="1">
        <v>41</v>
      </c>
      <c r="C45" s="4" t="s">
        <v>50</v>
      </c>
      <c r="D45" s="6">
        <v>3.6111111111111115E-2</v>
      </c>
      <c r="E45" s="3" t="s">
        <v>1091</v>
      </c>
      <c r="F45">
        <f>ROUNDUP(($L$5-クラブカップミドル!D79)*10/$M$5+50,3)</f>
        <v>45.958999999999996</v>
      </c>
    </row>
    <row r="46" spans="2:6" x14ac:dyDescent="0.15">
      <c r="B46" s="1">
        <v>42</v>
      </c>
      <c r="C46" s="4" t="s">
        <v>1030</v>
      </c>
      <c r="D46" s="6">
        <v>3.6851851851851851E-2</v>
      </c>
      <c r="E46" s="3" t="s">
        <v>1112</v>
      </c>
      <c r="F46">
        <f>ROUNDUP(($L$5-クラブカップミドル!D80)*10/$M$5+50,3)</f>
        <v>45.705999999999996</v>
      </c>
    </row>
    <row r="47" spans="2:6" x14ac:dyDescent="0.15">
      <c r="B47" s="1">
        <v>43</v>
      </c>
      <c r="C47" s="4" t="s">
        <v>324</v>
      </c>
      <c r="D47" s="6">
        <v>3.7025462962962961E-2</v>
      </c>
      <c r="E47" s="3" t="s">
        <v>228</v>
      </c>
      <c r="F47">
        <f>ROUNDUP(($L$5-クラブカップミドル!D81)*10/$M$5+50,3)</f>
        <v>44.818999999999996</v>
      </c>
    </row>
    <row r="48" spans="2:6" x14ac:dyDescent="0.15">
      <c r="B48" s="1">
        <v>44</v>
      </c>
      <c r="C48" s="4" t="s">
        <v>280</v>
      </c>
      <c r="D48" s="6">
        <v>3.7141203703703704E-2</v>
      </c>
      <c r="E48" s="3" t="s">
        <v>243</v>
      </c>
      <c r="F48">
        <f>ROUNDUP(($L$5-クラブカップミドル!D82)*10/$M$5+50,3)</f>
        <v>44.248999999999995</v>
      </c>
    </row>
    <row r="49" spans="2:6" x14ac:dyDescent="0.15">
      <c r="B49" s="1"/>
      <c r="C49" s="4" t="s">
        <v>1145</v>
      </c>
      <c r="D49" s="6">
        <v>3.7372685185185189E-2</v>
      </c>
      <c r="E49" s="3" t="s">
        <v>247</v>
      </c>
      <c r="F49">
        <f>ROUNDUP(($L$5-クラブカップミドル!D83)*10/$M$5+50,3)</f>
        <v>44.089999999999996</v>
      </c>
    </row>
    <row r="50" spans="2:6" x14ac:dyDescent="0.15">
      <c r="B50" s="1">
        <v>45</v>
      </c>
      <c r="C50" s="4" t="s">
        <v>871</v>
      </c>
      <c r="D50" s="6">
        <v>3.8194444444444441E-2</v>
      </c>
      <c r="E50" s="3" t="s">
        <v>237</v>
      </c>
      <c r="F50">
        <f>ROUNDUP(($L$5-クラブカップミドル!D84)*10/$M$5+50,3)</f>
        <v>43.9</v>
      </c>
    </row>
    <row r="51" spans="2:6" x14ac:dyDescent="0.15">
      <c r="B51" s="1">
        <v>46</v>
      </c>
      <c r="C51" s="4" t="s">
        <v>1146</v>
      </c>
      <c r="D51" s="6">
        <v>3.8553240740740742E-2</v>
      </c>
      <c r="E51" s="3" t="s">
        <v>1139</v>
      </c>
      <c r="F51">
        <f>ROUNDUP(($L$5-クラブカップミドル!D85)*10/$M$5+50,3)</f>
        <v>43.519999999999996</v>
      </c>
    </row>
    <row r="52" spans="2:6" x14ac:dyDescent="0.15">
      <c r="B52" s="1">
        <v>47</v>
      </c>
      <c r="C52" s="4" t="s">
        <v>476</v>
      </c>
      <c r="D52" s="6">
        <v>3.8576388888888889E-2</v>
      </c>
      <c r="E52" s="3" t="s">
        <v>457</v>
      </c>
      <c r="F52">
        <f>ROUNDUP(($L$5-クラブカップミドル!D86)*10/$M$5+50,3)</f>
        <v>41.381999999999998</v>
      </c>
    </row>
    <row r="53" spans="2:6" x14ac:dyDescent="0.15">
      <c r="B53" s="1"/>
      <c r="C53" s="4" t="s">
        <v>344</v>
      </c>
      <c r="D53" s="6">
        <v>3.8854166666666669E-2</v>
      </c>
      <c r="E53" s="3" t="s">
        <v>294</v>
      </c>
      <c r="F53">
        <f>ROUNDUP(($L$5-クラブカップミドル!D87)*10/$M$5+50,3)</f>
        <v>41.16</v>
      </c>
    </row>
    <row r="54" spans="2:6" x14ac:dyDescent="0.15">
      <c r="B54" s="1">
        <v>48</v>
      </c>
      <c r="C54" s="4" t="s">
        <v>1147</v>
      </c>
      <c r="D54" s="6">
        <v>3.9016203703703699E-2</v>
      </c>
      <c r="E54" s="3" t="s">
        <v>235</v>
      </c>
      <c r="F54">
        <f>ROUNDUP(($L$5-クラブカップミドル!D88)*10/$M$5+50,3)</f>
        <v>41.128999999999998</v>
      </c>
    </row>
    <row r="55" spans="2:6" x14ac:dyDescent="0.15">
      <c r="B55" s="1"/>
      <c r="C55" s="4" t="s">
        <v>1148</v>
      </c>
      <c r="D55" s="6">
        <v>3.9351851851851853E-2</v>
      </c>
      <c r="E55" s="3" t="s">
        <v>311</v>
      </c>
      <c r="F55">
        <f>ROUNDUP(($L$5-クラブカップミドル!D89)*10/$M$5+50,3)</f>
        <v>40.922999999999995</v>
      </c>
    </row>
    <row r="56" spans="2:6" x14ac:dyDescent="0.15">
      <c r="B56" s="1">
        <v>49</v>
      </c>
      <c r="C56" s="4" t="s">
        <v>401</v>
      </c>
      <c r="D56" s="6">
        <v>3.9502314814814816E-2</v>
      </c>
      <c r="E56" s="3" t="s">
        <v>232</v>
      </c>
      <c r="F56">
        <f>ROUNDUP(($L$5-クラブカップミドル!D90)*10/$M$5+50,3)</f>
        <v>40.842999999999996</v>
      </c>
    </row>
    <row r="57" spans="2:6" x14ac:dyDescent="0.15">
      <c r="B57" s="1"/>
      <c r="C57" s="4" t="s">
        <v>578</v>
      </c>
      <c r="D57" s="6">
        <v>4.0451388888888891E-2</v>
      </c>
      <c r="E57" s="3" t="s">
        <v>234</v>
      </c>
      <c r="F57">
        <f>ROUNDUP(($L$5-クラブカップミドル!D91)*10/$M$5+50,3)</f>
        <v>40.684999999999995</v>
      </c>
    </row>
    <row r="58" spans="2:6" x14ac:dyDescent="0.15">
      <c r="B58" s="1">
        <v>50</v>
      </c>
      <c r="C58" s="4" t="s">
        <v>42</v>
      </c>
      <c r="D58" s="6">
        <v>4.0671296296296296E-2</v>
      </c>
      <c r="E58" s="3" t="s">
        <v>1091</v>
      </c>
      <c r="F58">
        <f>ROUNDUP(($L$5-クラブカップミドル!D92)*10/$M$5+50,3)</f>
        <v>40.573999999999998</v>
      </c>
    </row>
    <row r="59" spans="2:6" x14ac:dyDescent="0.15">
      <c r="B59" s="1">
        <v>51</v>
      </c>
      <c r="C59" s="4" t="s">
        <v>544</v>
      </c>
      <c r="D59" s="6">
        <v>4.1076388888888891E-2</v>
      </c>
      <c r="E59" s="3" t="s">
        <v>234</v>
      </c>
      <c r="F59">
        <f>ROUNDUP(($L$5-クラブカップミドル!D93)*10/$M$5+50,3)</f>
        <v>40.463000000000001</v>
      </c>
    </row>
    <row r="60" spans="2:6" x14ac:dyDescent="0.15">
      <c r="B60" s="1"/>
      <c r="C60" s="4" t="s">
        <v>687</v>
      </c>
      <c r="D60" s="6">
        <v>4.1631944444444451E-2</v>
      </c>
      <c r="E60" s="3" t="s">
        <v>239</v>
      </c>
      <c r="F60">
        <f>ROUNDUP(($L$5-クラブカップミドル!D94)*10/$M$5+50,3)</f>
        <v>37.611999999999995</v>
      </c>
    </row>
    <row r="61" spans="2:6" x14ac:dyDescent="0.15">
      <c r="B61" s="1">
        <v>52</v>
      </c>
      <c r="C61" s="4" t="s">
        <v>641</v>
      </c>
      <c r="D61" s="6">
        <v>4.2152777777777782E-2</v>
      </c>
      <c r="E61" s="3" t="s">
        <v>1097</v>
      </c>
      <c r="F61">
        <f>ROUNDUP(($L$5-クラブカップミドル!D95)*10/$M$5+50,3)</f>
        <v>37.073999999999998</v>
      </c>
    </row>
    <row r="62" spans="2:6" x14ac:dyDescent="0.15">
      <c r="B62" s="1">
        <v>53</v>
      </c>
      <c r="C62" s="4" t="s">
        <v>563</v>
      </c>
      <c r="D62" s="6">
        <v>4.3587962962962967E-2</v>
      </c>
      <c r="E62" s="3" t="s">
        <v>243</v>
      </c>
      <c r="F62">
        <f>ROUNDUP(($L$5-クラブカップミドル!D96)*10/$M$5+50,3)</f>
        <v>35.253</v>
      </c>
    </row>
    <row r="63" spans="2:6" x14ac:dyDescent="0.15">
      <c r="B63" s="1"/>
      <c r="C63" s="4" t="s">
        <v>575</v>
      </c>
      <c r="D63" s="6">
        <v>4.5370370370370366E-2</v>
      </c>
      <c r="E63" s="3" t="s">
        <v>239</v>
      </c>
      <c r="F63">
        <f>ROUNDUP(($L$5-クラブカップミドル!D97)*10/$M$5+50,3)</f>
        <v>33.589999999999996</v>
      </c>
    </row>
    <row r="64" spans="2:6" x14ac:dyDescent="0.15">
      <c r="B64" s="1">
        <v>54</v>
      </c>
      <c r="C64" s="4" t="s">
        <v>622</v>
      </c>
      <c r="D64" s="6">
        <v>4.6793981481481478E-2</v>
      </c>
      <c r="E64" s="3" t="s">
        <v>488</v>
      </c>
      <c r="F64">
        <f>ROUNDUP(($L$5-クラブカップミドル!D98)*10/$M$5+50,3)</f>
        <v>33.241</v>
      </c>
    </row>
    <row r="65" spans="2:6" x14ac:dyDescent="0.15">
      <c r="B65" s="1">
        <v>55</v>
      </c>
      <c r="C65" s="4" t="s">
        <v>407</v>
      </c>
      <c r="D65" s="6">
        <v>5.077546296296296E-2</v>
      </c>
      <c r="E65" s="3" t="s">
        <v>16</v>
      </c>
      <c r="F65">
        <f>ROUNDUP(($L$5-クラブカップミドル!D99)*10/$M$5+50,3)</f>
        <v>31.721</v>
      </c>
    </row>
    <row r="66" spans="2:6" x14ac:dyDescent="0.15">
      <c r="B66" s="1">
        <v>56</v>
      </c>
      <c r="C66" s="4" t="s">
        <v>1149</v>
      </c>
      <c r="D66" s="6">
        <v>5.1585648148148144E-2</v>
      </c>
      <c r="E66" s="3" t="s">
        <v>1140</v>
      </c>
      <c r="F66">
        <f>ROUNDUP(($L$5-クラブカップミドル!D100)*10/$M$5+50,3)</f>
        <v>23.849</v>
      </c>
    </row>
    <row r="67" spans="2:6" x14ac:dyDescent="0.15">
      <c r="B67" s="1">
        <v>57</v>
      </c>
      <c r="C67" s="4" t="s">
        <v>348</v>
      </c>
      <c r="D67" s="6">
        <v>5.2326388888888888E-2</v>
      </c>
      <c r="E67" s="3" t="s">
        <v>16</v>
      </c>
      <c r="F67">
        <f>ROUNDUP(($L$5-クラブカップミドル!D101)*10/$M$5+50,3)</f>
        <v>22.614000000000001</v>
      </c>
    </row>
    <row r="68" spans="2:6" x14ac:dyDescent="0.15">
      <c r="B68" s="1">
        <v>58</v>
      </c>
      <c r="C68" s="4" t="s">
        <v>675</v>
      </c>
      <c r="D68" s="6">
        <v>5.4791666666666662E-2</v>
      </c>
      <c r="E68" s="3" t="s">
        <v>16</v>
      </c>
      <c r="F68">
        <f>ROUNDUP(($L$5-クラブカップミドル!D102)*10/$M$5+50,3)</f>
        <v>21.046000000000003</v>
      </c>
    </row>
    <row r="69" spans="2:6" x14ac:dyDescent="0.15">
      <c r="B69" s="1"/>
      <c r="C69" s="4" t="s">
        <v>408</v>
      </c>
      <c r="D69" s="6">
        <v>5.6469907407407406E-2</v>
      </c>
      <c r="E69" s="3" t="s">
        <v>239</v>
      </c>
      <c r="F69">
        <f>ROUNDUP(($L$5-クラブカップミドル!D103)*10/$M$5+50,3)</f>
        <v>18.891999999999999</v>
      </c>
    </row>
    <row r="70" spans="2:6" x14ac:dyDescent="0.15">
      <c r="B70" s="1">
        <v>59</v>
      </c>
      <c r="C70" s="4" t="s">
        <v>1150</v>
      </c>
      <c r="D70" s="6">
        <v>5.67824074074074E-2</v>
      </c>
      <c r="E70" s="3" t="s">
        <v>231</v>
      </c>
      <c r="F70">
        <f>ROUNDUP(($L$5-クラブカップミドル!D104)*10/$M$5+50,3)</f>
        <v>18.829000000000001</v>
      </c>
    </row>
    <row r="71" spans="2:6" x14ac:dyDescent="0.15">
      <c r="B71" s="1"/>
      <c r="C71" s="4" t="s">
        <v>1151</v>
      </c>
      <c r="D71" s="6">
        <v>5.7129629629629634E-2</v>
      </c>
      <c r="E71" s="3" t="s">
        <v>232</v>
      </c>
      <c r="F71">
        <f>ROUNDUP(($L$5-クラブカップミドル!D105)*10/$M$5+50,3)</f>
        <v>12.635999999999999</v>
      </c>
    </row>
    <row r="72" spans="2:6" x14ac:dyDescent="0.15">
      <c r="B72" s="1">
        <v>60</v>
      </c>
      <c r="C72" s="4" t="s">
        <v>1152</v>
      </c>
      <c r="D72" s="6">
        <v>5.9085648148148151E-2</v>
      </c>
      <c r="E72" s="3" t="s">
        <v>234</v>
      </c>
      <c r="F72">
        <f>ROUNDUP(($L$5-クラブカップミドル!D106)*10/$M$5+50,3)</f>
        <v>6.0630000000000006</v>
      </c>
    </row>
    <row r="73" spans="2:6" x14ac:dyDescent="0.15">
      <c r="B73" s="1"/>
      <c r="C73" s="4" t="s">
        <v>723</v>
      </c>
      <c r="D73" s="6">
        <v>6.3796296296296295E-2</v>
      </c>
      <c r="E73" s="3" t="s">
        <v>239</v>
      </c>
      <c r="F73">
        <f>ROUNDUP(($L$5-クラブカップミドル!D107)*10/$M$5+50,3)</f>
        <v>-26.39</v>
      </c>
    </row>
    <row r="74" spans="2:6" x14ac:dyDescent="0.15">
      <c r="B74" s="1"/>
      <c r="C74" s="4" t="s">
        <v>1153</v>
      </c>
      <c r="D74" s="6">
        <v>6.986111111111111E-2</v>
      </c>
      <c r="E74" s="3" t="s">
        <v>292</v>
      </c>
      <c r="F74" t="e">
        <f>ROUNDUP(($L$5-クラブカップミドル!D108)*10/$M$5+50,3)</f>
        <v>#VALUE!</v>
      </c>
    </row>
    <row r="75" spans="2:6" x14ac:dyDescent="0.15">
      <c r="B75" s="1"/>
      <c r="C75" s="4" t="s">
        <v>629</v>
      </c>
      <c r="D75" s="3" t="s">
        <v>22</v>
      </c>
      <c r="E75" s="3" t="s">
        <v>292</v>
      </c>
      <c r="F75" t="e">
        <f>ROUNDUP(($L$5-クラブカップミドル!D109)*10/$M$5+50,3)</f>
        <v>#VALUE!</v>
      </c>
    </row>
    <row r="76" spans="2:6" x14ac:dyDescent="0.15">
      <c r="B76" s="1"/>
      <c r="C76" s="4" t="s">
        <v>972</v>
      </c>
      <c r="D76" s="3" t="s">
        <v>22</v>
      </c>
      <c r="E76" s="3" t="s">
        <v>488</v>
      </c>
      <c r="F76" t="e">
        <f>ROUNDUP(($L$5-クラブカップミドル!D110)*10/$M$5+50,3)</f>
        <v>#VALUE!</v>
      </c>
    </row>
    <row r="77" spans="2:6" x14ac:dyDescent="0.15">
      <c r="B77" s="1"/>
      <c r="C77" s="4" t="s">
        <v>1154</v>
      </c>
      <c r="D77" s="3" t="s">
        <v>22</v>
      </c>
      <c r="E77" s="3" t="s">
        <v>1110</v>
      </c>
      <c r="F77" t="e">
        <f>ROUNDUP(($L$5-クラブカップミドル!D111)*10/$M$5+50,3)</f>
        <v>#VALUE!</v>
      </c>
    </row>
    <row r="78" spans="2:6" x14ac:dyDescent="0.15">
      <c r="B78" s="1"/>
      <c r="C78" s="4" t="s">
        <v>188</v>
      </c>
      <c r="D78" s="3" t="s">
        <v>22</v>
      </c>
      <c r="E78" s="3" t="s">
        <v>239</v>
      </c>
      <c r="F78" t="e">
        <f>ROUNDUP(($L$5-D78)*10/$M$5+50,3)</f>
        <v>#VALUE!</v>
      </c>
    </row>
    <row r="79" spans="2:6" x14ac:dyDescent="0.15">
      <c r="B79" s="1">
        <v>76</v>
      </c>
      <c r="C79" s="4" t="s">
        <v>674</v>
      </c>
      <c r="D79" s="6">
        <v>2.9166666666666664E-2</v>
      </c>
      <c r="E79" s="3" t="s">
        <v>21</v>
      </c>
      <c r="F79">
        <f>ROUNDUP(($L$5-D79)*10/$M$5+50,3)</f>
        <v>58.36</v>
      </c>
    </row>
    <row r="80" spans="2:6" x14ac:dyDescent="0.15">
      <c r="B80" s="1">
        <v>77</v>
      </c>
      <c r="C80" s="4" t="s">
        <v>959</v>
      </c>
      <c r="D80" s="6">
        <v>2.9525462962962962E-2</v>
      </c>
      <c r="E80" s="3" t="s">
        <v>10</v>
      </c>
      <c r="F80">
        <f>ROUNDUP(($L$5-D80)*10/$M$5+50,3)</f>
        <v>57.869</v>
      </c>
    </row>
    <row r="81" spans="2:6" x14ac:dyDescent="0.15">
      <c r="B81" s="1">
        <v>78</v>
      </c>
      <c r="C81" s="4" t="s">
        <v>960</v>
      </c>
      <c r="D81" s="6">
        <v>2.9988425925925922E-2</v>
      </c>
      <c r="E81" s="3" t="s">
        <v>14</v>
      </c>
      <c r="F81">
        <f>ROUNDUP(($L$5-D81)*10/$M$5+50,3)</f>
        <v>57.235999999999997</v>
      </c>
    </row>
    <row r="82" spans="2:6" x14ac:dyDescent="0.15">
      <c r="B82" s="1"/>
      <c r="C82" s="4" t="s">
        <v>961</v>
      </c>
      <c r="D82" s="6">
        <v>3.1990740740740743E-2</v>
      </c>
      <c r="E82" s="3" t="s">
        <v>683</v>
      </c>
      <c r="F82">
        <f>ROUNDUP(($L$5-D82)*10/$M$5+50,3)</f>
        <v>54.495999999999995</v>
      </c>
    </row>
    <row r="83" spans="2:6" x14ac:dyDescent="0.15">
      <c r="B83" s="1"/>
      <c r="C83" s="4" t="s">
        <v>962</v>
      </c>
      <c r="D83" s="6">
        <v>4.4363425925925924E-2</v>
      </c>
      <c r="E83" s="3" t="s">
        <v>28</v>
      </c>
      <c r="F83">
        <f>ROUNDUP(($L$5-D83)*10/$M$5+50,3)</f>
        <v>37.564999999999998</v>
      </c>
    </row>
    <row r="84" spans="2:6" x14ac:dyDescent="0.15">
      <c r="B84" s="1"/>
      <c r="C84" s="4" t="s">
        <v>963</v>
      </c>
      <c r="D84" s="6">
        <v>4.6620370370370368E-2</v>
      </c>
      <c r="E84" s="3" t="s">
        <v>10</v>
      </c>
      <c r="F84">
        <f>ROUNDUP(($L$5-D84)*10/$M$5+50,3)</f>
        <v>34.476999999999997</v>
      </c>
    </row>
    <row r="85" spans="2:6" x14ac:dyDescent="0.15">
      <c r="B85" s="1"/>
      <c r="C85" s="4" t="s">
        <v>735</v>
      </c>
      <c r="D85" s="3" t="s">
        <v>22</v>
      </c>
      <c r="E85" s="3" t="s">
        <v>20</v>
      </c>
      <c r="F85" t="e">
        <f>ROUNDUP(($L$5-D85)*10/$M$5+50,3)</f>
        <v>#VALUE!</v>
      </c>
    </row>
    <row r="86" spans="2:6" x14ac:dyDescent="0.15">
      <c r="B86" s="1"/>
      <c r="C86" s="4" t="s">
        <v>964</v>
      </c>
      <c r="D86" s="3" t="s">
        <v>22</v>
      </c>
      <c r="E86" s="3" t="s">
        <v>14</v>
      </c>
      <c r="F86" t="e">
        <f>ROUNDUP(($L$5-D86)*10/$M$5+50,3)</f>
        <v>#VALUE!</v>
      </c>
    </row>
    <row r="87" spans="2:6" x14ac:dyDescent="0.15">
      <c r="B87" s="1"/>
      <c r="C87" s="4" t="s">
        <v>965</v>
      </c>
      <c r="D87" s="3" t="s">
        <v>22</v>
      </c>
      <c r="E87" s="3" t="s">
        <v>10</v>
      </c>
      <c r="F87" t="e">
        <f>ROUNDUP(($L$5-D87)*10/$M$5+50,3)</f>
        <v>#VALUE!</v>
      </c>
    </row>
    <row r="88" spans="2:6" x14ac:dyDescent="0.15">
      <c r="B88" s="1"/>
      <c r="C88" s="4" t="s">
        <v>966</v>
      </c>
      <c r="D88" s="3" t="s">
        <v>22</v>
      </c>
      <c r="E88" s="3" t="s">
        <v>10</v>
      </c>
      <c r="F88" t="e">
        <f>ROUNDUP(($L$5-D88)*10/$M$5+50,3)</f>
        <v>#VALUE!</v>
      </c>
    </row>
    <row r="89" spans="2:6" x14ac:dyDescent="0.15">
      <c r="B89" s="1"/>
      <c r="C89" s="4" t="s">
        <v>624</v>
      </c>
      <c r="D89" s="3" t="s">
        <v>22</v>
      </c>
      <c r="E89" s="3" t="s">
        <v>20</v>
      </c>
      <c r="F89" t="e">
        <f>ROUNDUP(($L$5-D89)*10/$M$5+50,3)</f>
        <v>#VALUE!</v>
      </c>
    </row>
    <row r="90" spans="2:6" x14ac:dyDescent="0.15">
      <c r="B90" s="1"/>
      <c r="C90" s="4" t="s">
        <v>282</v>
      </c>
      <c r="D90" s="3" t="s">
        <v>22</v>
      </c>
      <c r="E90" s="3" t="s">
        <v>14</v>
      </c>
      <c r="F90" t="e">
        <f>ROUNDUP(($L$5-D90)*10/$M$5+50,3)</f>
        <v>#VALUE!</v>
      </c>
    </row>
    <row r="91" spans="2:6" x14ac:dyDescent="0.15">
      <c r="B91" s="1"/>
      <c r="C91" s="4" t="s">
        <v>528</v>
      </c>
      <c r="D91" s="3" t="s">
        <v>22</v>
      </c>
      <c r="E91" s="3" t="s">
        <v>16</v>
      </c>
      <c r="F91" t="e">
        <f>ROUNDUP(($L$5-D91)*10/$M$5+50,3)</f>
        <v>#VALUE!</v>
      </c>
    </row>
    <row r="92" spans="2:6" x14ac:dyDescent="0.15">
      <c r="B92" s="1"/>
      <c r="C92" s="4" t="s">
        <v>602</v>
      </c>
      <c r="D92" s="3" t="s">
        <v>22</v>
      </c>
      <c r="E92" s="3" t="s">
        <v>10</v>
      </c>
      <c r="F92" t="e">
        <f>ROUNDUP(($L$5-D92)*10/$M$5+50,3)</f>
        <v>#VALUE!</v>
      </c>
    </row>
    <row r="93" spans="2:6" x14ac:dyDescent="0.15">
      <c r="B93" s="1"/>
      <c r="C93" s="4" t="s">
        <v>771</v>
      </c>
      <c r="D93" s="3" t="s">
        <v>22</v>
      </c>
      <c r="E93" s="3" t="s">
        <v>4</v>
      </c>
      <c r="F93" t="e">
        <f>ROUNDUP(($L$5-D93)*10/$M$5+50,3)</f>
        <v>#VALUE!</v>
      </c>
    </row>
    <row r="94" spans="2:6" x14ac:dyDescent="0.15">
      <c r="B94" s="1"/>
      <c r="C94" s="4" t="s">
        <v>284</v>
      </c>
      <c r="D94" s="3" t="s">
        <v>22</v>
      </c>
      <c r="E94" s="3" t="s">
        <v>242</v>
      </c>
      <c r="F94" t="e">
        <f>ROUNDUP(($L$5-D94)*10/$M$5+50,3)</f>
        <v>#VALUE!</v>
      </c>
    </row>
    <row r="95" spans="2:6" x14ac:dyDescent="0.15">
      <c r="B95" s="1"/>
      <c r="C95" s="4" t="s">
        <v>967</v>
      </c>
      <c r="D95" s="3" t="s">
        <v>22</v>
      </c>
      <c r="E95" s="3" t="s">
        <v>10</v>
      </c>
      <c r="F95" t="e">
        <f>ROUNDUP(($L$5-D95)*10/$M$5+50,3)</f>
        <v>#VALUE!</v>
      </c>
    </row>
    <row r="96" spans="2:6" x14ac:dyDescent="0.15">
      <c r="B96" s="1"/>
      <c r="C96" s="4" t="s">
        <v>968</v>
      </c>
      <c r="D96" s="3" t="s">
        <v>22</v>
      </c>
      <c r="E96" s="3" t="s">
        <v>6</v>
      </c>
      <c r="F96" t="e">
        <f>ROUNDUP(($L$5-D96)*10/$M$5+50,3)</f>
        <v>#VALUE!</v>
      </c>
    </row>
    <row r="97" spans="2:6" x14ac:dyDescent="0.15">
      <c r="B97" s="1"/>
      <c r="C97" s="4" t="s">
        <v>350</v>
      </c>
      <c r="D97" s="3" t="s">
        <v>22</v>
      </c>
      <c r="E97" s="3" t="s">
        <v>683</v>
      </c>
      <c r="F97" t="e">
        <f>ROUNDUP(($L$5-D97)*10/$M$5+50,3)</f>
        <v>#VALUE!</v>
      </c>
    </row>
    <row r="98" spans="2:6" x14ac:dyDescent="0.15">
      <c r="B98" s="1"/>
      <c r="C98" s="4" t="s">
        <v>541</v>
      </c>
      <c r="D98" s="3" t="s">
        <v>22</v>
      </c>
      <c r="E98" s="3" t="s">
        <v>6</v>
      </c>
      <c r="F98" t="e">
        <f>ROUNDUP(($L$5-D98)*10/$M$5+50,3)</f>
        <v>#VALUE!</v>
      </c>
    </row>
    <row r="99" spans="2:6" x14ac:dyDescent="0.15">
      <c r="B99" s="1"/>
      <c r="C99" s="4" t="s">
        <v>756</v>
      </c>
      <c r="D99" s="3" t="s">
        <v>22</v>
      </c>
      <c r="E99" s="3" t="s">
        <v>21</v>
      </c>
      <c r="F99" t="e">
        <f>ROUNDUP(($L$5-D99)*10/$M$5+50,3)</f>
        <v>#VALUE!</v>
      </c>
    </row>
    <row r="100" spans="2:6" x14ac:dyDescent="0.15">
      <c r="B100" s="1"/>
      <c r="C100" s="4" t="s">
        <v>636</v>
      </c>
      <c r="D100" s="3" t="s">
        <v>22</v>
      </c>
      <c r="E100" s="3" t="s">
        <v>21</v>
      </c>
      <c r="F100" t="e">
        <f>ROUNDUP(($L$5-D100)*10/$M$5+50,3)</f>
        <v>#VALUE!</v>
      </c>
    </row>
    <row r="101" spans="2:6" x14ac:dyDescent="0.15">
      <c r="B101" s="1"/>
      <c r="C101" s="4" t="s">
        <v>546</v>
      </c>
      <c r="D101" s="3" t="s">
        <v>22</v>
      </c>
      <c r="E101" s="3" t="s">
        <v>16</v>
      </c>
    </row>
    <row r="102" spans="2:6" x14ac:dyDescent="0.15">
      <c r="B102" s="1"/>
      <c r="C102" s="4" t="s">
        <v>561</v>
      </c>
      <c r="D102" s="3" t="s">
        <v>22</v>
      </c>
      <c r="E102" s="3" t="s">
        <v>4</v>
      </c>
    </row>
  </sheetData>
  <phoneticPr fontId="3"/>
  <hyperlinks>
    <hyperlink ref="C30" r:id="rId1" display="https://mulka2.com/lapcenter/lapcombat2/runner.jsp?event=4858&amp;file=1&amp;runner=153"/>
    <hyperlink ref="C31" r:id="rId2" display="https://mulka2.com/lapcenter/lapcombat2/runner.jsp?event=4858&amp;file=1&amp;runner=154"/>
    <hyperlink ref="C32" r:id="rId3" display="https://mulka2.com/lapcenter/lapcombat2/runner.jsp?event=4858&amp;file=1&amp;runner=156"/>
    <hyperlink ref="C33" r:id="rId4" display="https://mulka2.com/lapcenter/lapcombat2/runner.jsp?event=4858&amp;file=1&amp;runner=155"/>
    <hyperlink ref="C34" r:id="rId5" display="https://mulka2.com/lapcenter/lapcombat2/runner.jsp?event=4858&amp;file=1&amp;runner=157"/>
    <hyperlink ref="C35" r:id="rId6" display="https://mulka2.com/lapcenter/lapcombat2/runner.jsp?event=4858&amp;file=1&amp;runner=158"/>
    <hyperlink ref="C36" r:id="rId7" display="https://mulka2.com/lapcenter/lapcombat2/runner.jsp?event=4858&amp;file=1&amp;runner=159"/>
    <hyperlink ref="C37" r:id="rId8" display="https://mulka2.com/lapcenter/lapcombat2/runner.jsp?event=4858&amp;file=1&amp;runner=160"/>
    <hyperlink ref="C38" r:id="rId9" display="https://mulka2.com/lapcenter/lapcombat2/runner.jsp?event=4858&amp;file=1&amp;runner=161"/>
    <hyperlink ref="C39" r:id="rId10" display="https://mulka2.com/lapcenter/lapcombat2/runner.jsp?event=4858&amp;file=1&amp;runner=162"/>
    <hyperlink ref="C40" r:id="rId11" display="https://mulka2.com/lapcenter/lapcombat2/runner.jsp?event=4858&amp;file=1&amp;runner=163"/>
    <hyperlink ref="C41" r:id="rId12" display="https://mulka2.com/lapcenter/lapcombat2/runner.jsp?event=4858&amp;file=1&amp;runner=164"/>
    <hyperlink ref="C42" r:id="rId13" display="https://mulka2.com/lapcenter/lapcombat2/runner.jsp?event=4858&amp;file=1&amp;runner=165"/>
    <hyperlink ref="C43" r:id="rId14" display="https://mulka2.com/lapcenter/lapcombat2/runner.jsp?event=4858&amp;file=1&amp;runner=166"/>
    <hyperlink ref="C44" r:id="rId15" display="https://mulka2.com/lapcenter/lapcombat2/runner.jsp?event=4858&amp;file=1&amp;runner=167"/>
    <hyperlink ref="C45" r:id="rId16" display="https://mulka2.com/lapcenter/lapcombat2/runner.jsp?event=4858&amp;file=1&amp;runner=168"/>
    <hyperlink ref="C46" r:id="rId17" display="https://mulka2.com/lapcenter/lapcombat2/runner.jsp?event=4858&amp;file=1&amp;runner=169"/>
    <hyperlink ref="C47" r:id="rId18" display="https://mulka2.com/lapcenter/lapcombat2/runner.jsp?event=4858&amp;file=1&amp;runner=170"/>
    <hyperlink ref="C48" r:id="rId19" display="https://mulka2.com/lapcenter/lapcombat2/runner.jsp?event=4858&amp;file=1&amp;runner=171"/>
    <hyperlink ref="C49" r:id="rId20" display="https://mulka2.com/lapcenter/lapcombat2/runner.jsp?event=4858&amp;file=1&amp;runner=172"/>
    <hyperlink ref="C50" r:id="rId21" display="https://mulka2.com/lapcenter/lapcombat2/runner.jsp?event=4858&amp;file=1&amp;runner=173"/>
    <hyperlink ref="C51" r:id="rId22" display="https://mulka2.com/lapcenter/lapcombat2/runner.jsp?event=4858&amp;file=1&amp;runner=174"/>
    <hyperlink ref="C52" r:id="rId23" display="https://mulka2.com/lapcenter/lapcombat2/runner.jsp?event=4858&amp;file=1&amp;runner=175"/>
    <hyperlink ref="C53" r:id="rId24" display="https://mulka2.com/lapcenter/lapcombat2/runner.jsp?event=4858&amp;file=1&amp;runner=176"/>
    <hyperlink ref="C54" r:id="rId25" display="https://mulka2.com/lapcenter/lapcombat2/runner.jsp?event=4858&amp;file=1&amp;runner=177"/>
    <hyperlink ref="C55" r:id="rId26" display="https://mulka2.com/lapcenter/lapcombat2/runner.jsp?event=4858&amp;file=1&amp;runner=178"/>
    <hyperlink ref="C56" r:id="rId27" display="https://mulka2.com/lapcenter/lapcombat2/runner.jsp?event=4858&amp;file=1&amp;runner=179"/>
    <hyperlink ref="C57" r:id="rId28" display="https://mulka2.com/lapcenter/lapcombat2/runner.jsp?event=4858&amp;file=1&amp;runner=180"/>
    <hyperlink ref="C58" r:id="rId29" display="https://mulka2.com/lapcenter/lapcombat2/runner.jsp?event=4858&amp;file=1&amp;runner=181"/>
    <hyperlink ref="C59" r:id="rId30" display="https://mulka2.com/lapcenter/lapcombat2/runner.jsp?event=4858&amp;file=1&amp;runner=182"/>
    <hyperlink ref="C60" r:id="rId31" display="https://mulka2.com/lapcenter/lapcombat2/runner.jsp?event=4858&amp;file=1&amp;runner=183"/>
    <hyperlink ref="C61" r:id="rId32" display="https://mulka2.com/lapcenter/lapcombat2/runner.jsp?event=4858&amp;file=1&amp;runner=184"/>
    <hyperlink ref="C62" r:id="rId33" display="https://mulka2.com/lapcenter/lapcombat2/runner.jsp?event=4858&amp;file=1&amp;runner=185"/>
    <hyperlink ref="C63" r:id="rId34" display="https://mulka2.com/lapcenter/lapcombat2/runner.jsp?event=4858&amp;file=1&amp;runner=186"/>
    <hyperlink ref="C64" r:id="rId35" display="https://mulka2.com/lapcenter/lapcombat2/runner.jsp?event=4858&amp;file=1&amp;runner=187"/>
    <hyperlink ref="C65" r:id="rId36" display="https://mulka2.com/lapcenter/lapcombat2/runner.jsp?event=4858&amp;file=1&amp;runner=188"/>
    <hyperlink ref="C66" r:id="rId37" display="https://mulka2.com/lapcenter/lapcombat2/runner.jsp?event=4858&amp;file=1&amp;runner=189"/>
    <hyperlink ref="C67" r:id="rId38" display="https://mulka2.com/lapcenter/lapcombat2/runner.jsp?event=4858&amp;file=1&amp;runner=190"/>
    <hyperlink ref="C68" r:id="rId39" display="https://mulka2.com/lapcenter/lapcombat2/runner.jsp?event=4858&amp;file=1&amp;runner=191"/>
    <hyperlink ref="C69" r:id="rId40" display="https://mulka2.com/lapcenter/lapcombat2/runner.jsp?event=4858&amp;file=1&amp;runner=192"/>
    <hyperlink ref="C70" r:id="rId41" display="https://mulka2.com/lapcenter/lapcombat2/runner.jsp?event=4858&amp;file=1&amp;runner=193"/>
    <hyperlink ref="C71" r:id="rId42" display="https://mulka2.com/lapcenter/lapcombat2/runner.jsp?event=4858&amp;file=1&amp;runner=194"/>
    <hyperlink ref="C72" r:id="rId43" display="https://mulka2.com/lapcenter/lapcombat2/runner.jsp?event=4858&amp;file=1&amp;runner=195"/>
    <hyperlink ref="C73" r:id="rId44" display="https://mulka2.com/lapcenter/lapcombat2/runner.jsp?event=4858&amp;file=1&amp;runner=196"/>
    <hyperlink ref="C74" r:id="rId45" display="https://mulka2.com/lapcenter/lapcombat2/runner.jsp?event=4858&amp;file=1&amp;runner=197"/>
    <hyperlink ref="C75" r:id="rId46" display="https://mulka2.com/lapcenter/lapcombat2/runner.jsp?event=4858&amp;file=1&amp;runner=200"/>
    <hyperlink ref="C76" r:id="rId47" display="https://mulka2.com/lapcenter/lapcombat2/runner.jsp?event=4858&amp;file=1&amp;runner=199"/>
    <hyperlink ref="C77" r:id="rId48" display="https://mulka2.com/lapcenter/lapcombat2/runner.jsp?event=4858&amp;file=1&amp;runner=198"/>
    <hyperlink ref="C78" r:id="rId49" display="https://mulka2.com/lapcenter/lapcombat2/runner.jsp?event=4858&amp;file=1&amp;runner=201"/>
    <hyperlink ref="C29" r:id="rId50" display="https://mulka2.com/lapcenter/lapcombat2/runner.jsp?event=4858&amp;file=1&amp;runner=152"/>
    <hyperlink ref="B4" r:id="rId51" display="https://mulka2.com/lapcenter/lapcombat2/runner.jsp?event=4858&amp;file=1&amp;runner=381"/>
    <hyperlink ref="B5" r:id="rId52" display="https://mulka2.com/lapcenter/lapcombat2/runner.jsp?event=4858&amp;file=1&amp;runner=382"/>
    <hyperlink ref="B6" r:id="rId53" display="https://mulka2.com/lapcenter/lapcombat2/runner.jsp?event=4858&amp;file=1&amp;runner=383"/>
    <hyperlink ref="B7" r:id="rId54" display="https://mulka2.com/lapcenter/lapcombat2/runner.jsp?event=4858&amp;file=1&amp;runner=384"/>
    <hyperlink ref="B8" r:id="rId55" display="https://mulka2.com/lapcenter/lapcombat2/runner.jsp?event=4858&amp;file=1&amp;runner=385"/>
    <hyperlink ref="B9" r:id="rId56" display="https://mulka2.com/lapcenter/lapcombat2/runner.jsp?event=4858&amp;file=1&amp;runner=386"/>
    <hyperlink ref="B10" r:id="rId57" display="https://mulka2.com/lapcenter/lapcombat2/runner.jsp?event=4858&amp;file=1&amp;runner=387"/>
    <hyperlink ref="B11" r:id="rId58" display="https://mulka2.com/lapcenter/lapcombat2/runner.jsp?event=4858&amp;file=1&amp;runner=388"/>
    <hyperlink ref="B12" r:id="rId59" display="https://mulka2.com/lapcenter/lapcombat2/runner.jsp?event=4858&amp;file=1&amp;runner=389"/>
    <hyperlink ref="B13" r:id="rId60" display="https://mulka2.com/lapcenter/lapcombat2/runner.jsp?event=4858&amp;file=1&amp;runner=390"/>
    <hyperlink ref="B14" r:id="rId61" display="https://mulka2.com/lapcenter/lapcombat2/runner.jsp?event=4858&amp;file=1&amp;runner=391"/>
    <hyperlink ref="B15" r:id="rId62" display="https://mulka2.com/lapcenter/lapcombat2/runner.jsp?event=4858&amp;file=1&amp;runner=392"/>
    <hyperlink ref="B16" r:id="rId63" display="https://mulka2.com/lapcenter/lapcombat2/runner.jsp?event=4858&amp;file=1&amp;runner=393"/>
    <hyperlink ref="B17" r:id="rId64" display="https://mulka2.com/lapcenter/lapcombat2/runner.jsp?event=4858&amp;file=1&amp;runner=394"/>
    <hyperlink ref="B18" r:id="rId65" display="https://mulka2.com/lapcenter/lapcombat2/runner.jsp?event=4858&amp;file=1&amp;runner=395"/>
    <hyperlink ref="B19" r:id="rId66" display="https://mulka2.com/lapcenter/lapcombat2/runner.jsp?event=4858&amp;file=1&amp;runner=396"/>
    <hyperlink ref="B20" r:id="rId67" display="https://mulka2.com/lapcenter/lapcombat2/runner.jsp?event=4858&amp;file=1&amp;runner=397"/>
    <hyperlink ref="B21" r:id="rId68" display="https://mulka2.com/lapcenter/lapcombat2/runner.jsp?event=4858&amp;file=1&amp;runner=398"/>
    <hyperlink ref="B22" r:id="rId69" display="https://mulka2.com/lapcenter/lapcombat2/runner.jsp?event=4858&amp;file=1&amp;runner=399"/>
    <hyperlink ref="B23" r:id="rId70" display="https://mulka2.com/lapcenter/lapcombat2/runner.jsp?event=4858&amp;file=1&amp;runner=400"/>
    <hyperlink ref="B24" r:id="rId71" display="https://mulka2.com/lapcenter/lapcombat2/runner.jsp?event=4858&amp;file=1&amp;runner=401"/>
    <hyperlink ref="B25" r:id="rId72" display="https://mulka2.com/lapcenter/lapcombat2/runner.jsp?event=4858&amp;file=1&amp;runner=404"/>
    <hyperlink ref="B26" r:id="rId73" display="https://mulka2.com/lapcenter/lapcombat2/runner.jsp?event=4858&amp;file=1&amp;runner=403"/>
    <hyperlink ref="B27" r:id="rId74" display="https://mulka2.com/lapcenter/lapcombat2/runner.jsp?event=4858&amp;file=1&amp;runner=402"/>
    <hyperlink ref="B28" r:id="rId75" display="https://mulka2.com/lapcenter/lapcombat2/runner.jsp?event=4858&amp;file=1&amp;runner=405"/>
  </hyperlinks>
  <pageMargins left="0.7" right="0.7" top="0.75" bottom="0.75" header="0.3" footer="0.3"/>
  <pageSetup paperSize="9" orientation="portrait" horizontalDpi="4294967293" verticalDpi="0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96"/>
  <sheetViews>
    <sheetView workbookViewId="0">
      <selection activeCell="F97" sqref="F97"/>
    </sheetView>
  </sheetViews>
  <sheetFormatPr defaultRowHeight="13.5" x14ac:dyDescent="0.15"/>
  <cols>
    <col min="2" max="2" width="12.875" customWidth="1"/>
    <col min="3" max="3" width="10.375" customWidth="1"/>
    <col min="5" max="5" width="13.5" customWidth="1"/>
    <col min="13" max="13" width="12.75" bestFit="1" customWidth="1"/>
  </cols>
  <sheetData>
    <row r="3" spans="2:14" x14ac:dyDescent="0.15">
      <c r="B3" s="2" t="s">
        <v>1</v>
      </c>
      <c r="C3" s="2" t="s">
        <v>0</v>
      </c>
      <c r="D3" s="2" t="s">
        <v>2</v>
      </c>
      <c r="E3" s="2" t="s">
        <v>3</v>
      </c>
      <c r="F3" s="2" t="s">
        <v>24</v>
      </c>
    </row>
    <row r="4" spans="2:14" x14ac:dyDescent="0.15">
      <c r="B4" s="4" t="s">
        <v>45</v>
      </c>
      <c r="C4" s="1">
        <v>1</v>
      </c>
      <c r="D4" s="6">
        <v>1.7233796296296296E-2</v>
      </c>
      <c r="E4" s="3" t="s">
        <v>37</v>
      </c>
      <c r="F4">
        <f>ROUNDUP((VLOOKUP(G4,$K$5:$N$10,2,FALSE)-D4)*10/VLOOKUP(G4,$K$5:$N$10,3,FALSE)+50,3)</f>
        <v>63.652000000000001</v>
      </c>
      <c r="G4" t="s">
        <v>826</v>
      </c>
      <c r="L4" t="s">
        <v>23</v>
      </c>
      <c r="M4" t="s">
        <v>26</v>
      </c>
      <c r="N4" t="s">
        <v>25</v>
      </c>
    </row>
    <row r="5" spans="2:14" x14ac:dyDescent="0.15">
      <c r="B5" s="4" t="s">
        <v>42</v>
      </c>
      <c r="C5" s="1">
        <v>2</v>
      </c>
      <c r="D5" s="6">
        <v>1.7789351851851851E-2</v>
      </c>
      <c r="E5" s="3" t="s">
        <v>37</v>
      </c>
      <c r="F5">
        <f t="shared" ref="F5:F60" si="0">ROUNDUP((VLOOKUP(G5,$K$5:$N$10,2,FALSE)-D5)*10/VLOOKUP(G5,$K$5:$N$10,3,FALSE)+50,3)</f>
        <v>62.692999999999998</v>
      </c>
      <c r="G5" t="s">
        <v>826</v>
      </c>
      <c r="K5" t="s">
        <v>487</v>
      </c>
      <c r="L5" s="5">
        <f>AVERAGEIF($G$4:$G$336,K5,$D$4:$D$336)</f>
        <v>2.5141528589993502E-2</v>
      </c>
      <c r="M5">
        <f t="array" ref="M5">_xlfn.STDEV.P(IF($G$4:$G$336=K5,$D$4:$D$336,""))</f>
        <v>5.7924126338771238E-3</v>
      </c>
    </row>
    <row r="6" spans="2:14" x14ac:dyDescent="0.15">
      <c r="B6" s="4" t="s">
        <v>463</v>
      </c>
      <c r="C6" s="1">
        <v>3</v>
      </c>
      <c r="D6" s="6">
        <v>1.8020833333333333E-2</v>
      </c>
      <c r="E6" s="3" t="s">
        <v>449</v>
      </c>
      <c r="F6">
        <f t="shared" si="0"/>
        <v>62.293999999999997</v>
      </c>
      <c r="G6" t="s">
        <v>826</v>
      </c>
      <c r="K6" t="s">
        <v>802</v>
      </c>
      <c r="L6" s="5">
        <f>AVERAGEIF($G$4:$G$336,K6,$D$4:$D$336)</f>
        <v>2.4612268518518516E-2</v>
      </c>
      <c r="M6">
        <f t="array" ref="M6">_xlfn.STDEV.P(IF($G$4:$G$336=K6,$D$4:$D$336,""))</f>
        <v>8.2640443701440074E-3</v>
      </c>
    </row>
    <row r="7" spans="2:14" x14ac:dyDescent="0.15">
      <c r="B7" s="4" t="s">
        <v>40</v>
      </c>
      <c r="C7" s="1">
        <v>4</v>
      </c>
      <c r="D7" s="6">
        <v>1.8368055555555554E-2</v>
      </c>
      <c r="E7" s="3" t="s">
        <v>37</v>
      </c>
      <c r="F7">
        <f t="shared" si="0"/>
        <v>61.693999999999996</v>
      </c>
      <c r="G7" t="s">
        <v>826</v>
      </c>
      <c r="L7" s="5" t="e">
        <f>AVERAGEIF($G$4:$G$336,K7,$D$4:$D$336)</f>
        <v>#DIV/0!</v>
      </c>
      <c r="M7">
        <f t="array" ref="M7">_xlfn.STDEV.P(IF($G$4:$G$336=K7,$D$4:$D$336,""))</f>
        <v>0</v>
      </c>
    </row>
    <row r="8" spans="2:14" x14ac:dyDescent="0.15">
      <c r="B8" s="4" t="s">
        <v>50</v>
      </c>
      <c r="C8" s="1">
        <v>5</v>
      </c>
      <c r="D8" s="6">
        <v>1.9432870370370371E-2</v>
      </c>
      <c r="E8" s="3" t="s">
        <v>37</v>
      </c>
      <c r="F8">
        <f t="shared" si="0"/>
        <v>59.855999999999995</v>
      </c>
      <c r="G8" t="s">
        <v>826</v>
      </c>
      <c r="L8" s="5" t="e">
        <f>AVERAGEIF($G$4:$G$336,K8,$D$4:$D$336)</f>
        <v>#DIV/0!</v>
      </c>
      <c r="M8">
        <f t="array" ref="M8">_xlfn.STDEV.P(IF($G$4:$G$336=K8,$D$4:$D$336,""))</f>
        <v>0</v>
      </c>
    </row>
    <row r="9" spans="2:14" x14ac:dyDescent="0.15">
      <c r="B9" s="4" t="s">
        <v>464</v>
      </c>
      <c r="C9" s="1">
        <v>6</v>
      </c>
      <c r="D9" s="6">
        <v>1.9525462962962963E-2</v>
      </c>
      <c r="E9" s="3" t="s">
        <v>450</v>
      </c>
      <c r="F9">
        <f t="shared" si="0"/>
        <v>59.695999999999998</v>
      </c>
      <c r="G9" t="s">
        <v>826</v>
      </c>
    </row>
    <row r="10" spans="2:14" x14ac:dyDescent="0.15">
      <c r="B10" s="4" t="s">
        <v>321</v>
      </c>
      <c r="C10" s="1">
        <v>7</v>
      </c>
      <c r="D10" s="6">
        <v>1.9976851851851853E-2</v>
      </c>
      <c r="E10" s="3" t="s">
        <v>374</v>
      </c>
      <c r="F10">
        <f t="shared" si="0"/>
        <v>58.916999999999994</v>
      </c>
      <c r="G10" t="s">
        <v>826</v>
      </c>
    </row>
    <row r="11" spans="2:14" x14ac:dyDescent="0.15">
      <c r="B11" s="4" t="s">
        <v>269</v>
      </c>
      <c r="C11" s="1">
        <v>8</v>
      </c>
      <c r="D11" s="6">
        <v>2.0092592592592592E-2</v>
      </c>
      <c r="E11" s="3" t="s">
        <v>229</v>
      </c>
      <c r="F11">
        <f t="shared" si="0"/>
        <v>58.716999999999999</v>
      </c>
      <c r="G11" t="s">
        <v>826</v>
      </c>
    </row>
    <row r="12" spans="2:14" x14ac:dyDescent="0.15">
      <c r="B12" s="4" t="s">
        <v>465</v>
      </c>
      <c r="C12" s="1">
        <v>9</v>
      </c>
      <c r="D12" s="6">
        <v>2.0173611111111111E-2</v>
      </c>
      <c r="E12" s="3" t="s">
        <v>450</v>
      </c>
      <c r="F12">
        <f t="shared" si="0"/>
        <v>58.576999999999998</v>
      </c>
      <c r="G12" t="s">
        <v>826</v>
      </c>
    </row>
    <row r="13" spans="2:14" x14ac:dyDescent="0.15">
      <c r="B13" s="4" t="s">
        <v>466</v>
      </c>
      <c r="C13" s="1">
        <v>10</v>
      </c>
      <c r="D13" s="6">
        <v>2.0312500000000001E-2</v>
      </c>
      <c r="E13" s="3" t="s">
        <v>240</v>
      </c>
      <c r="F13">
        <f t="shared" si="0"/>
        <v>58.336999999999996</v>
      </c>
      <c r="G13" t="s">
        <v>826</v>
      </c>
    </row>
    <row r="14" spans="2:14" x14ac:dyDescent="0.15">
      <c r="B14" s="4" t="s">
        <v>202</v>
      </c>
      <c r="C14" s="1">
        <v>11</v>
      </c>
      <c r="D14" s="6">
        <v>2.0856481481481479E-2</v>
      </c>
      <c r="E14" s="3" t="s">
        <v>450</v>
      </c>
      <c r="F14">
        <f t="shared" si="0"/>
        <v>57.397999999999996</v>
      </c>
      <c r="G14" t="s">
        <v>826</v>
      </c>
    </row>
    <row r="15" spans="2:14" x14ac:dyDescent="0.15">
      <c r="B15" s="4" t="s">
        <v>70</v>
      </c>
      <c r="C15" s="1">
        <v>12</v>
      </c>
      <c r="D15" s="6">
        <v>2.1006944444444443E-2</v>
      </c>
      <c r="E15" s="3" t="s">
        <v>37</v>
      </c>
      <c r="F15">
        <f t="shared" si="0"/>
        <v>57.137999999999998</v>
      </c>
      <c r="G15" t="s">
        <v>826</v>
      </c>
    </row>
    <row r="16" spans="2:14" x14ac:dyDescent="0.15">
      <c r="B16" s="4" t="s">
        <v>56</v>
      </c>
      <c r="C16" s="1">
        <v>13</v>
      </c>
      <c r="D16" s="6">
        <v>2.1331018518518517E-2</v>
      </c>
      <c r="E16" s="3" t="s">
        <v>37</v>
      </c>
      <c r="F16">
        <f t="shared" si="0"/>
        <v>56.579000000000001</v>
      </c>
      <c r="G16" t="s">
        <v>826</v>
      </c>
    </row>
    <row r="17" spans="2:7" x14ac:dyDescent="0.15">
      <c r="B17" s="4" t="s">
        <v>47</v>
      </c>
      <c r="C17" s="1">
        <v>14</v>
      </c>
      <c r="D17" s="6">
        <v>2.1412037037037035E-2</v>
      </c>
      <c r="E17" s="3" t="s">
        <v>37</v>
      </c>
      <c r="F17">
        <f t="shared" si="0"/>
        <v>56.439</v>
      </c>
      <c r="G17" t="s">
        <v>826</v>
      </c>
    </row>
    <row r="18" spans="2:7" x14ac:dyDescent="0.15">
      <c r="B18" s="4" t="s">
        <v>52</v>
      </c>
      <c r="C18" s="1">
        <v>15</v>
      </c>
      <c r="D18" s="6">
        <v>2.146990740740741E-2</v>
      </c>
      <c r="E18" s="3" t="s">
        <v>37</v>
      </c>
      <c r="F18">
        <f t="shared" si="0"/>
        <v>56.338999999999999</v>
      </c>
      <c r="G18" t="s">
        <v>826</v>
      </c>
    </row>
    <row r="19" spans="2:7" x14ac:dyDescent="0.15">
      <c r="B19" s="4" t="s">
        <v>395</v>
      </c>
      <c r="C19" s="1">
        <v>16</v>
      </c>
      <c r="D19" s="6">
        <v>2.1782407407407407E-2</v>
      </c>
      <c r="E19" s="3" t="s">
        <v>236</v>
      </c>
      <c r="F19">
        <f t="shared" si="0"/>
        <v>55.8</v>
      </c>
      <c r="G19" t="s">
        <v>826</v>
      </c>
    </row>
    <row r="20" spans="2:7" x14ac:dyDescent="0.15">
      <c r="B20" s="4" t="s">
        <v>73</v>
      </c>
      <c r="C20" s="1">
        <v>17</v>
      </c>
      <c r="D20" s="6">
        <v>2.2025462962962958E-2</v>
      </c>
      <c r="E20" s="3" t="s">
        <v>37</v>
      </c>
      <c r="F20">
        <f t="shared" si="0"/>
        <v>55.379999999999995</v>
      </c>
      <c r="G20" t="s">
        <v>826</v>
      </c>
    </row>
    <row r="21" spans="2:7" x14ac:dyDescent="0.15">
      <c r="B21" s="4" t="s">
        <v>467</v>
      </c>
      <c r="C21" s="1">
        <v>18</v>
      </c>
      <c r="D21" s="6">
        <v>2.2037037037037036E-2</v>
      </c>
      <c r="E21" s="3" t="s">
        <v>451</v>
      </c>
      <c r="F21">
        <f t="shared" si="0"/>
        <v>55.36</v>
      </c>
      <c r="G21" t="s">
        <v>826</v>
      </c>
    </row>
    <row r="22" spans="2:7" x14ac:dyDescent="0.15">
      <c r="B22" s="4" t="s">
        <v>349</v>
      </c>
      <c r="C22" s="1">
        <v>19</v>
      </c>
      <c r="D22" s="6">
        <v>2.2048611111111113E-2</v>
      </c>
      <c r="E22" s="3" t="s">
        <v>226</v>
      </c>
      <c r="F22">
        <f t="shared" si="0"/>
        <v>55.339999999999996</v>
      </c>
      <c r="G22" t="s">
        <v>826</v>
      </c>
    </row>
    <row r="23" spans="2:7" x14ac:dyDescent="0.15">
      <c r="B23" s="4" t="s">
        <v>468</v>
      </c>
      <c r="C23" s="1">
        <v>20</v>
      </c>
      <c r="D23" s="6">
        <v>2.207175925925926E-2</v>
      </c>
      <c r="E23" s="3" t="s">
        <v>293</v>
      </c>
      <c r="F23">
        <f t="shared" si="0"/>
        <v>55.3</v>
      </c>
      <c r="G23" t="s">
        <v>826</v>
      </c>
    </row>
    <row r="24" spans="2:7" x14ac:dyDescent="0.15">
      <c r="B24" s="4" t="s">
        <v>469</v>
      </c>
      <c r="C24" s="1">
        <v>21</v>
      </c>
      <c r="D24" s="6">
        <v>2.2175925925925929E-2</v>
      </c>
      <c r="E24" s="3" t="s">
        <v>452</v>
      </c>
      <c r="F24">
        <f t="shared" si="0"/>
        <v>55.12</v>
      </c>
      <c r="G24" t="s">
        <v>826</v>
      </c>
    </row>
    <row r="25" spans="2:7" x14ac:dyDescent="0.15">
      <c r="B25" s="4" t="s">
        <v>224</v>
      </c>
      <c r="C25" s="1">
        <v>22</v>
      </c>
      <c r="D25" s="6">
        <v>2.2569444444444444E-2</v>
      </c>
      <c r="E25" s="3" t="s">
        <v>450</v>
      </c>
      <c r="F25">
        <f t="shared" si="0"/>
        <v>54.440999999999995</v>
      </c>
      <c r="G25" t="s">
        <v>826</v>
      </c>
    </row>
    <row r="26" spans="2:7" x14ac:dyDescent="0.15">
      <c r="B26" s="4" t="s">
        <v>46</v>
      </c>
      <c r="C26" s="1">
        <v>23</v>
      </c>
      <c r="D26" s="6">
        <v>2.3032407407407404E-2</v>
      </c>
      <c r="E26" s="3" t="s">
        <v>37</v>
      </c>
      <c r="F26">
        <f t="shared" si="0"/>
        <v>53.641999999999996</v>
      </c>
      <c r="G26" t="s">
        <v>826</v>
      </c>
    </row>
    <row r="27" spans="2:7" x14ac:dyDescent="0.15">
      <c r="B27" s="4" t="s">
        <v>184</v>
      </c>
      <c r="C27" s="1">
        <v>24</v>
      </c>
      <c r="D27" s="6">
        <v>2.3483796296296298E-2</v>
      </c>
      <c r="E27" s="3" t="s">
        <v>450</v>
      </c>
      <c r="F27">
        <f t="shared" si="0"/>
        <v>52.861999999999995</v>
      </c>
      <c r="G27" t="s">
        <v>826</v>
      </c>
    </row>
    <row r="28" spans="2:7" x14ac:dyDescent="0.15">
      <c r="B28" s="4" t="s">
        <v>470</v>
      </c>
      <c r="C28" s="1">
        <v>25</v>
      </c>
      <c r="D28" s="6">
        <v>2.3576388888888893E-2</v>
      </c>
      <c r="E28" s="3" t="s">
        <v>228</v>
      </c>
      <c r="F28">
        <f t="shared" si="0"/>
        <v>52.702999999999996</v>
      </c>
      <c r="G28" t="s">
        <v>826</v>
      </c>
    </row>
    <row r="29" spans="2:7" x14ac:dyDescent="0.15">
      <c r="B29" s="4" t="s">
        <v>412</v>
      </c>
      <c r="C29" s="1">
        <v>26</v>
      </c>
      <c r="D29" s="6">
        <v>2.3645833333333335E-2</v>
      </c>
      <c r="E29" s="3" t="s">
        <v>453</v>
      </c>
      <c r="F29">
        <f t="shared" si="0"/>
        <v>52.582999999999998</v>
      </c>
      <c r="G29" t="s">
        <v>826</v>
      </c>
    </row>
    <row r="30" spans="2:7" x14ac:dyDescent="0.15">
      <c r="B30" s="4" t="s">
        <v>122</v>
      </c>
      <c r="C30" s="1">
        <v>27</v>
      </c>
      <c r="D30" s="6">
        <v>2.3912037037037034E-2</v>
      </c>
      <c r="E30" s="3" t="s">
        <v>37</v>
      </c>
      <c r="F30">
        <f t="shared" si="0"/>
        <v>52.122999999999998</v>
      </c>
      <c r="G30" t="s">
        <v>826</v>
      </c>
    </row>
    <row r="31" spans="2:7" x14ac:dyDescent="0.15">
      <c r="B31" s="4" t="s">
        <v>208</v>
      </c>
      <c r="C31" s="1">
        <v>28</v>
      </c>
      <c r="D31" s="6">
        <v>2.4062500000000001E-2</v>
      </c>
      <c r="E31" s="3" t="s">
        <v>450</v>
      </c>
      <c r="F31">
        <f t="shared" si="0"/>
        <v>51.863</v>
      </c>
      <c r="G31" t="s">
        <v>826</v>
      </c>
    </row>
    <row r="32" spans="2:7" x14ac:dyDescent="0.15">
      <c r="B32" s="4" t="s">
        <v>471</v>
      </c>
      <c r="C32" s="1">
        <v>29</v>
      </c>
      <c r="D32" s="6">
        <v>2.4467592592592593E-2</v>
      </c>
      <c r="E32" s="3" t="s">
        <v>305</v>
      </c>
      <c r="F32">
        <f t="shared" si="0"/>
        <v>51.163999999999994</v>
      </c>
      <c r="G32" t="s">
        <v>826</v>
      </c>
    </row>
    <row r="33" spans="2:7" x14ac:dyDescent="0.15">
      <c r="B33" s="4" t="s">
        <v>337</v>
      </c>
      <c r="C33" s="1">
        <v>30</v>
      </c>
      <c r="D33" s="6">
        <v>2.4849537037037035E-2</v>
      </c>
      <c r="E33" s="3" t="s">
        <v>305</v>
      </c>
      <c r="F33">
        <f t="shared" si="0"/>
        <v>50.504999999999995</v>
      </c>
      <c r="G33" t="s">
        <v>826</v>
      </c>
    </row>
    <row r="34" spans="2:7" x14ac:dyDescent="0.15">
      <c r="B34" s="4" t="s">
        <v>63</v>
      </c>
      <c r="C34" s="1">
        <v>31</v>
      </c>
      <c r="D34" s="6">
        <v>2.4965277777777781E-2</v>
      </c>
      <c r="E34" s="3" t="s">
        <v>37</v>
      </c>
      <c r="F34">
        <f t="shared" si="0"/>
        <v>50.305</v>
      </c>
      <c r="G34" t="s">
        <v>826</v>
      </c>
    </row>
    <row r="35" spans="2:7" x14ac:dyDescent="0.15">
      <c r="B35" s="4" t="s">
        <v>472</v>
      </c>
      <c r="C35" s="1">
        <v>32</v>
      </c>
      <c r="D35" s="6">
        <v>2.5069444444444446E-2</v>
      </c>
      <c r="E35" s="3" t="s">
        <v>454</v>
      </c>
      <c r="F35">
        <f t="shared" si="0"/>
        <v>50.125</v>
      </c>
      <c r="G35" t="s">
        <v>826</v>
      </c>
    </row>
    <row r="36" spans="2:7" x14ac:dyDescent="0.15">
      <c r="B36" s="4" t="s">
        <v>473</v>
      </c>
      <c r="C36" s="1">
        <v>33</v>
      </c>
      <c r="D36" s="6">
        <v>2.5127314814814811E-2</v>
      </c>
      <c r="E36" s="3" t="s">
        <v>453</v>
      </c>
      <c r="F36">
        <f t="shared" si="0"/>
        <v>50.024999999999999</v>
      </c>
      <c r="G36" t="s">
        <v>826</v>
      </c>
    </row>
    <row r="37" spans="2:7" x14ac:dyDescent="0.15">
      <c r="B37" s="4" t="s">
        <v>284</v>
      </c>
      <c r="C37" s="1">
        <v>34</v>
      </c>
      <c r="D37" s="6">
        <v>2.521990740740741E-2</v>
      </c>
      <c r="E37" s="3" t="s">
        <v>236</v>
      </c>
      <c r="F37">
        <f t="shared" si="0"/>
        <v>49.864999999999995</v>
      </c>
      <c r="G37" t="s">
        <v>826</v>
      </c>
    </row>
    <row r="38" spans="2:7" x14ac:dyDescent="0.15">
      <c r="B38" s="4" t="s">
        <v>210</v>
      </c>
      <c r="C38" s="1">
        <v>35</v>
      </c>
      <c r="D38" s="6">
        <v>2.5266203703703704E-2</v>
      </c>
      <c r="E38" s="3" t="s">
        <v>450</v>
      </c>
      <c r="F38">
        <f t="shared" si="0"/>
        <v>49.784999999999997</v>
      </c>
      <c r="G38" t="s">
        <v>826</v>
      </c>
    </row>
    <row r="39" spans="2:7" x14ac:dyDescent="0.15">
      <c r="B39" s="4" t="s">
        <v>474</v>
      </c>
      <c r="C39" s="1">
        <v>35</v>
      </c>
      <c r="D39" s="6">
        <v>2.5266203703703704E-2</v>
      </c>
      <c r="E39" s="3" t="s">
        <v>450</v>
      </c>
      <c r="F39">
        <f t="shared" si="0"/>
        <v>49.784999999999997</v>
      </c>
      <c r="G39" t="s">
        <v>826</v>
      </c>
    </row>
    <row r="40" spans="2:7" x14ac:dyDescent="0.15">
      <c r="B40" s="4" t="s">
        <v>123</v>
      </c>
      <c r="C40" s="1">
        <v>37</v>
      </c>
      <c r="D40" s="6">
        <v>2.5289351851851851E-2</v>
      </c>
      <c r="E40" s="3" t="s">
        <v>37</v>
      </c>
      <c r="F40">
        <f t="shared" si="0"/>
        <v>49.744999999999997</v>
      </c>
      <c r="G40" t="s">
        <v>826</v>
      </c>
    </row>
    <row r="41" spans="2:7" x14ac:dyDescent="0.15">
      <c r="B41" s="4" t="s">
        <v>51</v>
      </c>
      <c r="C41" s="1">
        <v>38</v>
      </c>
      <c r="D41" s="6">
        <v>2.5532407407407406E-2</v>
      </c>
      <c r="E41" s="3" t="s">
        <v>37</v>
      </c>
      <c r="F41">
        <f t="shared" si="0"/>
        <v>49.326000000000001</v>
      </c>
      <c r="G41" t="s">
        <v>826</v>
      </c>
    </row>
    <row r="42" spans="2:7" x14ac:dyDescent="0.15">
      <c r="B42" s="4" t="s">
        <v>421</v>
      </c>
      <c r="C42" s="1">
        <v>39</v>
      </c>
      <c r="D42" s="6">
        <v>2.5567129629629634E-2</v>
      </c>
      <c r="E42" s="3" t="s">
        <v>455</v>
      </c>
      <c r="F42">
        <f t="shared" si="0"/>
        <v>49.265999999999998</v>
      </c>
      <c r="G42" t="s">
        <v>826</v>
      </c>
    </row>
    <row r="43" spans="2:7" x14ac:dyDescent="0.15">
      <c r="B43" s="4" t="s">
        <v>475</v>
      </c>
      <c r="C43" s="1">
        <v>40</v>
      </c>
      <c r="D43" s="6">
        <v>2.5787037037037039E-2</v>
      </c>
      <c r="E43" s="3" t="s">
        <v>456</v>
      </c>
      <c r="F43">
        <f t="shared" si="0"/>
        <v>48.885999999999996</v>
      </c>
      <c r="G43" t="s">
        <v>826</v>
      </c>
    </row>
    <row r="44" spans="2:7" x14ac:dyDescent="0.15">
      <c r="B44" s="4" t="s">
        <v>49</v>
      </c>
      <c r="C44" s="1">
        <v>41</v>
      </c>
      <c r="D44" s="6">
        <v>2.642361111111111E-2</v>
      </c>
      <c r="E44" s="3" t="s">
        <v>37</v>
      </c>
      <c r="F44">
        <f t="shared" si="0"/>
        <v>47.786999999999999</v>
      </c>
      <c r="G44" t="s">
        <v>826</v>
      </c>
    </row>
    <row r="45" spans="2:7" x14ac:dyDescent="0.15">
      <c r="B45" s="4" t="s">
        <v>345</v>
      </c>
      <c r="C45" s="1">
        <v>42</v>
      </c>
      <c r="D45" s="6">
        <v>2.6655092592592591E-2</v>
      </c>
      <c r="E45" s="3" t="s">
        <v>307</v>
      </c>
      <c r="F45">
        <f t="shared" si="0"/>
        <v>47.387</v>
      </c>
      <c r="G45" t="s">
        <v>826</v>
      </c>
    </row>
    <row r="46" spans="2:7" x14ac:dyDescent="0.15">
      <c r="B46" s="4" t="s">
        <v>476</v>
      </c>
      <c r="C46" s="1">
        <v>43</v>
      </c>
      <c r="D46" s="6">
        <v>2.6724537037037036E-2</v>
      </c>
      <c r="E46" s="3" t="s">
        <v>457</v>
      </c>
      <c r="F46">
        <f t="shared" si="0"/>
        <v>47.268000000000001</v>
      </c>
      <c r="G46" t="s">
        <v>826</v>
      </c>
    </row>
    <row r="47" spans="2:7" x14ac:dyDescent="0.15">
      <c r="B47" s="4" t="s">
        <v>124</v>
      </c>
      <c r="C47" s="1">
        <v>44</v>
      </c>
      <c r="D47" s="6">
        <v>2.6979166666666669E-2</v>
      </c>
      <c r="E47" s="3" t="s">
        <v>37</v>
      </c>
      <c r="F47">
        <f t="shared" si="0"/>
        <v>46.827999999999996</v>
      </c>
      <c r="G47" t="s">
        <v>826</v>
      </c>
    </row>
    <row r="48" spans="2:7" x14ac:dyDescent="0.15">
      <c r="B48" s="4" t="s">
        <v>67</v>
      </c>
      <c r="C48" s="1">
        <v>45</v>
      </c>
      <c r="D48" s="6">
        <v>2.7083333333333334E-2</v>
      </c>
      <c r="E48" s="3" t="s">
        <v>37</v>
      </c>
      <c r="F48">
        <f t="shared" si="0"/>
        <v>46.647999999999996</v>
      </c>
      <c r="G48" t="s">
        <v>826</v>
      </c>
    </row>
    <row r="49" spans="2:7" x14ac:dyDescent="0.15">
      <c r="B49" s="4" t="s">
        <v>422</v>
      </c>
      <c r="C49" s="1">
        <v>46</v>
      </c>
      <c r="D49" s="6">
        <v>2.8634259259259262E-2</v>
      </c>
      <c r="E49" s="3" t="s">
        <v>458</v>
      </c>
      <c r="F49">
        <f t="shared" si="0"/>
        <v>43.970999999999997</v>
      </c>
      <c r="G49" t="s">
        <v>826</v>
      </c>
    </row>
    <row r="50" spans="2:7" x14ac:dyDescent="0.15">
      <c r="B50" s="4" t="s">
        <v>477</v>
      </c>
      <c r="C50" s="1">
        <v>47</v>
      </c>
      <c r="D50" s="6">
        <v>2.8680555555555553E-2</v>
      </c>
      <c r="E50" s="3"/>
      <c r="F50">
        <f t="shared" si="0"/>
        <v>43.890999999999998</v>
      </c>
      <c r="G50" t="s">
        <v>826</v>
      </c>
    </row>
    <row r="51" spans="2:7" x14ac:dyDescent="0.15">
      <c r="B51" s="4" t="s">
        <v>478</v>
      </c>
      <c r="C51" s="1">
        <v>48</v>
      </c>
      <c r="D51" s="6">
        <v>2.9236111111111112E-2</v>
      </c>
      <c r="E51" s="3" t="s">
        <v>459</v>
      </c>
      <c r="F51">
        <f t="shared" si="0"/>
        <v>42.931999999999995</v>
      </c>
      <c r="G51" t="s">
        <v>826</v>
      </c>
    </row>
    <row r="52" spans="2:7" x14ac:dyDescent="0.15">
      <c r="B52" s="4" t="s">
        <v>479</v>
      </c>
      <c r="C52" s="1">
        <v>49</v>
      </c>
      <c r="D52" s="6">
        <v>2.9340277777777781E-2</v>
      </c>
      <c r="E52" s="3" t="s">
        <v>361</v>
      </c>
      <c r="F52">
        <f t="shared" si="0"/>
        <v>42.751999999999995</v>
      </c>
      <c r="G52" t="s">
        <v>826</v>
      </c>
    </row>
    <row r="53" spans="2:7" x14ac:dyDescent="0.15">
      <c r="B53" s="4" t="s">
        <v>480</v>
      </c>
      <c r="C53" s="1">
        <v>50</v>
      </c>
      <c r="D53" s="6">
        <v>2.9583333333333336E-2</v>
      </c>
      <c r="E53" s="3" t="s">
        <v>460</v>
      </c>
      <c r="F53">
        <f t="shared" si="0"/>
        <v>42.332000000000001</v>
      </c>
      <c r="G53" t="s">
        <v>826</v>
      </c>
    </row>
    <row r="54" spans="2:7" x14ac:dyDescent="0.15">
      <c r="B54" s="4" t="s">
        <v>118</v>
      </c>
      <c r="C54" s="1">
        <v>51</v>
      </c>
      <c r="D54" s="6">
        <v>3.0763888888888886E-2</v>
      </c>
      <c r="E54" s="3" t="s">
        <v>37</v>
      </c>
      <c r="F54">
        <f t="shared" si="0"/>
        <v>40.293999999999997</v>
      </c>
      <c r="G54" t="s">
        <v>826</v>
      </c>
    </row>
    <row r="55" spans="2:7" x14ac:dyDescent="0.15">
      <c r="B55" s="4" t="s">
        <v>481</v>
      </c>
      <c r="C55" s="1">
        <v>52</v>
      </c>
      <c r="D55" s="6">
        <v>3.0821759259259257E-2</v>
      </c>
      <c r="E55" s="3" t="s">
        <v>298</v>
      </c>
      <c r="F55">
        <f t="shared" si="0"/>
        <v>40.193999999999996</v>
      </c>
      <c r="G55" t="s">
        <v>826</v>
      </c>
    </row>
    <row r="56" spans="2:7" x14ac:dyDescent="0.15">
      <c r="B56" s="4" t="s">
        <v>482</v>
      </c>
      <c r="C56" s="1">
        <v>53</v>
      </c>
      <c r="D56" s="6">
        <v>3.1666666666666669E-2</v>
      </c>
      <c r="E56" s="3" t="s">
        <v>229</v>
      </c>
      <c r="F56">
        <f t="shared" si="0"/>
        <v>38.735999999999997</v>
      </c>
      <c r="G56" t="s">
        <v>826</v>
      </c>
    </row>
    <row r="57" spans="2:7" x14ac:dyDescent="0.15">
      <c r="B57" s="4" t="s">
        <v>72</v>
      </c>
      <c r="C57" s="1">
        <v>54</v>
      </c>
      <c r="D57" s="6">
        <v>3.6064814814814813E-2</v>
      </c>
      <c r="E57" s="3" t="s">
        <v>37</v>
      </c>
      <c r="F57">
        <f t="shared" si="0"/>
        <v>31.143000000000001</v>
      </c>
      <c r="G57" t="s">
        <v>826</v>
      </c>
    </row>
    <row r="58" spans="2:7" x14ac:dyDescent="0.15">
      <c r="B58" s="4" t="s">
        <v>483</v>
      </c>
      <c r="C58" s="1">
        <v>55</v>
      </c>
      <c r="D58" s="6">
        <v>3.6550925925925924E-2</v>
      </c>
      <c r="E58" s="3" t="s">
        <v>236</v>
      </c>
      <c r="F58">
        <f t="shared" si="0"/>
        <v>30.303000000000001</v>
      </c>
      <c r="G58" t="s">
        <v>826</v>
      </c>
    </row>
    <row r="59" spans="2:7" x14ac:dyDescent="0.15">
      <c r="B59" s="4" t="s">
        <v>484</v>
      </c>
      <c r="C59" s="1">
        <v>56</v>
      </c>
      <c r="D59" s="6">
        <v>4.0671296296296296E-2</v>
      </c>
      <c r="E59" s="3" t="s">
        <v>461</v>
      </c>
      <c r="F59">
        <f t="shared" si="0"/>
        <v>23.19</v>
      </c>
      <c r="G59" t="s">
        <v>826</v>
      </c>
    </row>
    <row r="60" spans="2:7" x14ac:dyDescent="0.15">
      <c r="B60" s="4" t="s">
        <v>485</v>
      </c>
      <c r="C60" s="1">
        <v>57</v>
      </c>
      <c r="D60" s="6">
        <v>5.1354166666666666E-2</v>
      </c>
      <c r="E60" s="3" t="s">
        <v>462</v>
      </c>
      <c r="F60">
        <f t="shared" si="0"/>
        <v>4.7470000000000008</v>
      </c>
      <c r="G60" t="s">
        <v>826</v>
      </c>
    </row>
    <row r="61" spans="2:7" x14ac:dyDescent="0.15">
      <c r="B61" s="4" t="s">
        <v>387</v>
      </c>
      <c r="C61" s="1"/>
      <c r="D61" s="3" t="s">
        <v>22</v>
      </c>
      <c r="E61" s="3" t="s">
        <v>365</v>
      </c>
      <c r="F61">
        <v>0</v>
      </c>
      <c r="G61" t="s">
        <v>826</v>
      </c>
    </row>
    <row r="62" spans="2:7" x14ac:dyDescent="0.15">
      <c r="B62" s="4" t="s">
        <v>74</v>
      </c>
      <c r="C62" s="1"/>
      <c r="D62" s="3" t="s">
        <v>22</v>
      </c>
      <c r="E62" s="3" t="s">
        <v>37</v>
      </c>
      <c r="F62">
        <v>0</v>
      </c>
      <c r="G62" t="s">
        <v>826</v>
      </c>
    </row>
    <row r="63" spans="2:7" x14ac:dyDescent="0.15">
      <c r="B63" s="4" t="s">
        <v>54</v>
      </c>
      <c r="C63" s="1"/>
      <c r="D63" s="3" t="s">
        <v>22</v>
      </c>
      <c r="E63" s="3" t="s">
        <v>37</v>
      </c>
      <c r="F63">
        <v>0</v>
      </c>
      <c r="G63" t="s">
        <v>826</v>
      </c>
    </row>
    <row r="64" spans="2:7" x14ac:dyDescent="0.15">
      <c r="B64" s="4" t="s">
        <v>119</v>
      </c>
      <c r="C64" s="1"/>
      <c r="D64" s="3" t="s">
        <v>22</v>
      </c>
      <c r="E64" s="3" t="s">
        <v>37</v>
      </c>
      <c r="F64">
        <v>0</v>
      </c>
      <c r="G64" t="s">
        <v>826</v>
      </c>
    </row>
    <row r="65" spans="2:7" x14ac:dyDescent="0.15">
      <c r="B65" s="4" t="s">
        <v>83</v>
      </c>
      <c r="C65" s="1"/>
      <c r="D65" s="3" t="s">
        <v>22</v>
      </c>
      <c r="E65" s="3" t="s">
        <v>9</v>
      </c>
      <c r="F65">
        <v>0</v>
      </c>
      <c r="G65" t="s">
        <v>826</v>
      </c>
    </row>
    <row r="66" spans="2:7" x14ac:dyDescent="0.15">
      <c r="B66" s="4" t="s">
        <v>248</v>
      </c>
      <c r="C66" s="1">
        <v>1</v>
      </c>
      <c r="D66" s="6">
        <v>1.7812499999999998E-2</v>
      </c>
      <c r="E66" s="3" t="s">
        <v>226</v>
      </c>
      <c r="F66">
        <f t="shared" ref="F66:F95" si="1">ROUNDUP((VLOOKUP(G66,$K$5:$N$10,2,FALSE)-D66)*10/VLOOKUP(G66,$K$5:$N$10,3,FALSE)+50,3)</f>
        <v>58.228999999999999</v>
      </c>
      <c r="G66" t="s">
        <v>802</v>
      </c>
    </row>
    <row r="67" spans="2:7" x14ac:dyDescent="0.15">
      <c r="B67" s="4" t="s">
        <v>257</v>
      </c>
      <c r="C67" s="1">
        <v>2</v>
      </c>
      <c r="D67" s="6">
        <v>1.7916666666666668E-2</v>
      </c>
      <c r="E67" s="3" t="s">
        <v>229</v>
      </c>
      <c r="F67">
        <f t="shared" si="1"/>
        <v>58.102999999999994</v>
      </c>
      <c r="G67" t="s">
        <v>802</v>
      </c>
    </row>
    <row r="68" spans="2:7" x14ac:dyDescent="0.15">
      <c r="B68" s="4" t="s">
        <v>249</v>
      </c>
      <c r="C68" s="1">
        <v>3</v>
      </c>
      <c r="D68" s="6">
        <v>1.7939814814814815E-2</v>
      </c>
      <c r="E68" s="3" t="s">
        <v>227</v>
      </c>
      <c r="F68">
        <f t="shared" si="1"/>
        <v>58.074999999999996</v>
      </c>
      <c r="G68" t="s">
        <v>802</v>
      </c>
    </row>
    <row r="69" spans="2:7" x14ac:dyDescent="0.15">
      <c r="B69" s="4" t="s">
        <v>256</v>
      </c>
      <c r="C69" s="1">
        <v>4</v>
      </c>
      <c r="D69" s="6">
        <v>1.8310185185185186E-2</v>
      </c>
      <c r="E69" s="3" t="s">
        <v>235</v>
      </c>
      <c r="F69">
        <f t="shared" si="1"/>
        <v>57.625999999999998</v>
      </c>
      <c r="G69" t="s">
        <v>802</v>
      </c>
    </row>
    <row r="70" spans="2:7" x14ac:dyDescent="0.15">
      <c r="B70" s="4" t="s">
        <v>192</v>
      </c>
      <c r="C70" s="1">
        <v>5</v>
      </c>
      <c r="D70" s="6">
        <v>1.8368055555555554E-2</v>
      </c>
      <c r="E70" s="3" t="s">
        <v>236</v>
      </c>
      <c r="F70">
        <f t="shared" si="1"/>
        <v>57.555999999999997</v>
      </c>
      <c r="G70" t="s">
        <v>802</v>
      </c>
    </row>
    <row r="71" spans="2:7" x14ac:dyDescent="0.15">
      <c r="B71" s="4" t="s">
        <v>157</v>
      </c>
      <c r="C71" s="1">
        <v>6</v>
      </c>
      <c r="D71" s="6">
        <v>1.9224537037037037E-2</v>
      </c>
      <c r="E71" s="3" t="s">
        <v>231</v>
      </c>
      <c r="F71">
        <f t="shared" si="1"/>
        <v>56.519999999999996</v>
      </c>
      <c r="G71" t="s">
        <v>802</v>
      </c>
    </row>
    <row r="72" spans="2:7" x14ac:dyDescent="0.15">
      <c r="B72" s="4" t="s">
        <v>259</v>
      </c>
      <c r="C72" s="1">
        <v>6</v>
      </c>
      <c r="D72" s="6">
        <v>1.9224537037037037E-2</v>
      </c>
      <c r="E72" s="3" t="s">
        <v>226</v>
      </c>
      <c r="F72">
        <f t="shared" si="1"/>
        <v>56.519999999999996</v>
      </c>
      <c r="G72" t="s">
        <v>802</v>
      </c>
    </row>
    <row r="73" spans="2:7" x14ac:dyDescent="0.15">
      <c r="B73" s="4" t="s">
        <v>250</v>
      </c>
      <c r="C73" s="1">
        <v>8</v>
      </c>
      <c r="D73" s="6">
        <v>1.923611111111111E-2</v>
      </c>
      <c r="E73" s="3" t="s">
        <v>228</v>
      </c>
      <c r="F73">
        <f t="shared" si="1"/>
        <v>56.506</v>
      </c>
      <c r="G73" t="s">
        <v>802</v>
      </c>
    </row>
    <row r="74" spans="2:7" x14ac:dyDescent="0.15">
      <c r="B74" s="4" t="s">
        <v>251</v>
      </c>
      <c r="C74" s="1">
        <v>9</v>
      </c>
      <c r="D74" s="6">
        <v>1.9861111111111111E-2</v>
      </c>
      <c r="E74" s="3" t="s">
        <v>229</v>
      </c>
      <c r="F74">
        <f t="shared" si="1"/>
        <v>55.75</v>
      </c>
      <c r="G74" t="s">
        <v>802</v>
      </c>
    </row>
    <row r="75" spans="2:7" x14ac:dyDescent="0.15">
      <c r="B75" s="4" t="s">
        <v>146</v>
      </c>
      <c r="C75" s="1">
        <v>10</v>
      </c>
      <c r="D75" s="6">
        <v>2.0208333333333335E-2</v>
      </c>
      <c r="E75" s="3" t="s">
        <v>236</v>
      </c>
      <c r="F75">
        <f t="shared" si="1"/>
        <v>55.33</v>
      </c>
      <c r="G75" t="s">
        <v>802</v>
      </c>
    </row>
    <row r="76" spans="2:7" x14ac:dyDescent="0.15">
      <c r="B76" s="4" t="s">
        <v>882</v>
      </c>
      <c r="C76" s="1">
        <v>11</v>
      </c>
      <c r="D76" s="6">
        <v>2.1111111111111108E-2</v>
      </c>
      <c r="E76" s="3" t="s">
        <v>879</v>
      </c>
      <c r="F76">
        <f t="shared" si="1"/>
        <v>54.236999999999995</v>
      </c>
      <c r="G76" t="s">
        <v>802</v>
      </c>
    </row>
    <row r="77" spans="2:7" x14ac:dyDescent="0.15">
      <c r="B77" s="4" t="s">
        <v>197</v>
      </c>
      <c r="C77" s="1">
        <v>12</v>
      </c>
      <c r="D77" s="6">
        <v>2.119212962962963E-2</v>
      </c>
      <c r="E77" s="3" t="s">
        <v>240</v>
      </c>
      <c r="F77">
        <f t="shared" si="1"/>
        <v>54.138999999999996</v>
      </c>
      <c r="G77" t="s">
        <v>802</v>
      </c>
    </row>
    <row r="78" spans="2:7" x14ac:dyDescent="0.15">
      <c r="B78" s="4" t="s">
        <v>267</v>
      </c>
      <c r="C78" s="1">
        <v>13</v>
      </c>
      <c r="D78" s="6">
        <v>2.1203703703703707E-2</v>
      </c>
      <c r="E78" s="3" t="s">
        <v>229</v>
      </c>
      <c r="F78">
        <f t="shared" si="1"/>
        <v>54.125</v>
      </c>
      <c r="G78" t="s">
        <v>802</v>
      </c>
    </row>
    <row r="79" spans="2:7" x14ac:dyDescent="0.15">
      <c r="B79" s="4" t="s">
        <v>379</v>
      </c>
      <c r="C79" s="1">
        <v>14</v>
      </c>
      <c r="D79" s="6">
        <v>2.1817129629629631E-2</v>
      </c>
      <c r="E79" s="3" t="s">
        <v>361</v>
      </c>
      <c r="F79">
        <f t="shared" si="1"/>
        <v>53.382999999999996</v>
      </c>
      <c r="G79" t="s">
        <v>802</v>
      </c>
    </row>
    <row r="80" spans="2:7" x14ac:dyDescent="0.15">
      <c r="B80" s="4" t="s">
        <v>859</v>
      </c>
      <c r="C80" s="1">
        <v>15</v>
      </c>
      <c r="D80" s="6">
        <v>2.1909722222222223E-2</v>
      </c>
      <c r="E80" s="3" t="s">
        <v>308</v>
      </c>
      <c r="F80">
        <f t="shared" si="1"/>
        <v>53.271000000000001</v>
      </c>
      <c r="G80" t="s">
        <v>802</v>
      </c>
    </row>
    <row r="81" spans="2:7" x14ac:dyDescent="0.15">
      <c r="B81" s="4" t="s">
        <v>385</v>
      </c>
      <c r="C81" s="1">
        <v>16</v>
      </c>
      <c r="D81" s="6">
        <v>2.2407407407407407E-2</v>
      </c>
      <c r="E81" s="3" t="s">
        <v>361</v>
      </c>
      <c r="F81">
        <f t="shared" si="1"/>
        <v>52.668999999999997</v>
      </c>
      <c r="G81" t="s">
        <v>802</v>
      </c>
    </row>
    <row r="82" spans="2:7" x14ac:dyDescent="0.15">
      <c r="B82" s="4" t="s">
        <v>866</v>
      </c>
      <c r="C82" s="1">
        <v>17</v>
      </c>
      <c r="D82" s="6">
        <v>2.2627314814814819E-2</v>
      </c>
      <c r="E82" s="3" t="s">
        <v>308</v>
      </c>
      <c r="F82">
        <f t="shared" si="1"/>
        <v>52.402000000000001</v>
      </c>
      <c r="G82" t="s">
        <v>802</v>
      </c>
    </row>
    <row r="83" spans="2:7" x14ac:dyDescent="0.15">
      <c r="B83" s="4" t="s">
        <v>864</v>
      </c>
      <c r="C83" s="1">
        <v>18</v>
      </c>
      <c r="D83" s="6">
        <v>2.2743055555555555E-2</v>
      </c>
      <c r="E83" s="3" t="s">
        <v>879</v>
      </c>
      <c r="F83">
        <f t="shared" si="1"/>
        <v>52.262</v>
      </c>
      <c r="G83" t="s">
        <v>802</v>
      </c>
    </row>
    <row r="84" spans="2:7" x14ac:dyDescent="0.15">
      <c r="B84" s="4" t="s">
        <v>883</v>
      </c>
      <c r="C84" s="1">
        <v>19</v>
      </c>
      <c r="D84" s="6">
        <v>2.344907407407407E-2</v>
      </c>
      <c r="E84" s="3" t="s">
        <v>879</v>
      </c>
      <c r="F84">
        <f t="shared" si="1"/>
        <v>51.407999999999994</v>
      </c>
      <c r="G84" t="s">
        <v>802</v>
      </c>
    </row>
    <row r="85" spans="2:7" x14ac:dyDescent="0.15">
      <c r="B85" s="4" t="s">
        <v>884</v>
      </c>
      <c r="C85" s="1">
        <v>20</v>
      </c>
      <c r="D85" s="6">
        <v>2.3807870370370368E-2</v>
      </c>
      <c r="E85" s="3" t="s">
        <v>308</v>
      </c>
      <c r="F85">
        <f t="shared" si="1"/>
        <v>50.973999999999997</v>
      </c>
      <c r="G85" t="s">
        <v>802</v>
      </c>
    </row>
    <row r="86" spans="2:7" x14ac:dyDescent="0.15">
      <c r="B86" s="4" t="s">
        <v>266</v>
      </c>
      <c r="C86" s="1">
        <v>21</v>
      </c>
      <c r="D86" s="6">
        <v>2.3981481481481479E-2</v>
      </c>
      <c r="E86" s="3" t="s">
        <v>232</v>
      </c>
      <c r="F86">
        <f t="shared" si="1"/>
        <v>50.763999999999996</v>
      </c>
      <c r="G86" t="s">
        <v>802</v>
      </c>
    </row>
    <row r="87" spans="2:7" x14ac:dyDescent="0.15">
      <c r="B87" s="4" t="s">
        <v>885</v>
      </c>
      <c r="C87" s="1">
        <v>22</v>
      </c>
      <c r="D87" s="6">
        <v>2.5104166666666664E-2</v>
      </c>
      <c r="E87" s="3" t="s">
        <v>880</v>
      </c>
      <c r="F87">
        <f t="shared" si="1"/>
        <v>49.405000000000001</v>
      </c>
      <c r="G87" t="s">
        <v>802</v>
      </c>
    </row>
    <row r="88" spans="2:7" x14ac:dyDescent="0.15">
      <c r="B88" s="4" t="s">
        <v>861</v>
      </c>
      <c r="C88" s="1">
        <v>23</v>
      </c>
      <c r="D88" s="6">
        <v>2.5891203703703704E-2</v>
      </c>
      <c r="E88" s="3" t="s">
        <v>293</v>
      </c>
      <c r="F88">
        <f t="shared" si="1"/>
        <v>48.452999999999996</v>
      </c>
      <c r="G88" t="s">
        <v>802</v>
      </c>
    </row>
    <row r="89" spans="2:7" x14ac:dyDescent="0.15">
      <c r="B89" s="4" t="s">
        <v>152</v>
      </c>
      <c r="C89" s="1">
        <v>24</v>
      </c>
      <c r="D89" s="6">
        <v>2.5902777777777775E-2</v>
      </c>
      <c r="E89" s="3" t="s">
        <v>450</v>
      </c>
      <c r="F89">
        <f t="shared" si="1"/>
        <v>48.439</v>
      </c>
      <c r="G89" t="s">
        <v>802</v>
      </c>
    </row>
    <row r="90" spans="2:7" ht="27" x14ac:dyDescent="0.15">
      <c r="B90" s="4" t="s">
        <v>886</v>
      </c>
      <c r="C90" s="1">
        <v>25</v>
      </c>
      <c r="D90" s="6">
        <v>2.6990740740740742E-2</v>
      </c>
      <c r="E90" s="3" t="s">
        <v>461</v>
      </c>
      <c r="F90">
        <f t="shared" si="1"/>
        <v>47.122</v>
      </c>
      <c r="G90" t="s">
        <v>802</v>
      </c>
    </row>
    <row r="91" spans="2:7" x14ac:dyDescent="0.15">
      <c r="B91" s="4" t="s">
        <v>357</v>
      </c>
      <c r="C91" s="1">
        <v>26</v>
      </c>
      <c r="D91" s="6">
        <v>2.9652777777777778E-2</v>
      </c>
      <c r="E91" s="3" t="s">
        <v>313</v>
      </c>
      <c r="F91">
        <f t="shared" si="1"/>
        <v>43.900999999999996</v>
      </c>
      <c r="G91" t="s">
        <v>802</v>
      </c>
    </row>
    <row r="92" spans="2:7" x14ac:dyDescent="0.15">
      <c r="B92" s="4" t="s">
        <v>887</v>
      </c>
      <c r="C92" s="1">
        <v>27</v>
      </c>
      <c r="D92" s="6">
        <v>3.0706018518518521E-2</v>
      </c>
      <c r="E92" s="3" t="s">
        <v>879</v>
      </c>
      <c r="F92">
        <f t="shared" si="1"/>
        <v>42.626999999999995</v>
      </c>
      <c r="G92" t="s">
        <v>802</v>
      </c>
    </row>
    <row r="93" spans="2:7" x14ac:dyDescent="0.15">
      <c r="B93" s="4" t="s">
        <v>811</v>
      </c>
      <c r="C93" s="1">
        <v>28</v>
      </c>
      <c r="D93" s="6">
        <v>3.7673611111111109E-2</v>
      </c>
      <c r="E93" s="3" t="s">
        <v>235</v>
      </c>
      <c r="F93">
        <f t="shared" si="1"/>
        <v>34.195</v>
      </c>
      <c r="G93" t="s">
        <v>802</v>
      </c>
    </row>
    <row r="94" spans="2:7" x14ac:dyDescent="0.15">
      <c r="B94" s="4" t="s">
        <v>888</v>
      </c>
      <c r="C94" s="1">
        <v>29</v>
      </c>
      <c r="D94" s="6">
        <v>5.0694444444444452E-2</v>
      </c>
      <c r="E94" s="3" t="s">
        <v>461</v>
      </c>
      <c r="F94">
        <f t="shared" si="1"/>
        <v>18.439</v>
      </c>
      <c r="G94" t="s">
        <v>802</v>
      </c>
    </row>
    <row r="95" spans="2:7" x14ac:dyDescent="0.15">
      <c r="B95" s="4" t="s">
        <v>889</v>
      </c>
      <c r="C95" s="1">
        <v>30</v>
      </c>
      <c r="D95" s="6">
        <v>5.1400462962962967E-2</v>
      </c>
      <c r="E95" s="3" t="s">
        <v>881</v>
      </c>
      <c r="F95">
        <f t="shared" si="1"/>
        <v>17.585000000000001</v>
      </c>
      <c r="G95" t="s">
        <v>802</v>
      </c>
    </row>
    <row r="96" spans="2:7" x14ac:dyDescent="0.15">
      <c r="B96" s="4" t="s">
        <v>890</v>
      </c>
      <c r="C96" s="1"/>
      <c r="D96" s="3" t="s">
        <v>22</v>
      </c>
      <c r="E96" s="3" t="s">
        <v>231</v>
      </c>
      <c r="F96">
        <v>0</v>
      </c>
      <c r="G96" t="s">
        <v>802</v>
      </c>
    </row>
  </sheetData>
  <phoneticPr fontId="3"/>
  <hyperlinks>
    <hyperlink ref="B4" r:id="rId1" display="https://mulka2.com/lapcenter/lapcombat2/runner.jsp?event=4563&amp;file=1&amp;runner=43"/>
    <hyperlink ref="B5" r:id="rId2" display="https://mulka2.com/lapcenter/lapcombat2/runner.jsp?event=4563&amp;file=1&amp;runner=44"/>
    <hyperlink ref="B6" r:id="rId3" display="https://mulka2.com/lapcenter/lapcombat2/runner.jsp?event=4563&amp;file=1&amp;runner=45"/>
    <hyperlink ref="B7" r:id="rId4" display="https://mulka2.com/lapcenter/lapcombat2/runner.jsp?event=4563&amp;file=1&amp;runner=46"/>
    <hyperlink ref="B8" r:id="rId5" display="https://mulka2.com/lapcenter/lapcombat2/runner.jsp?event=4563&amp;file=1&amp;runner=47"/>
    <hyperlink ref="B9" r:id="rId6" display="https://mulka2.com/lapcenter/lapcombat2/runner.jsp?event=4563&amp;file=1&amp;runner=48"/>
    <hyperlink ref="B10" r:id="rId7" display="https://mulka2.com/lapcenter/lapcombat2/runner.jsp?event=4563&amp;file=1&amp;runner=49"/>
    <hyperlink ref="B11" r:id="rId8" display="https://mulka2.com/lapcenter/lapcombat2/runner.jsp?event=4563&amp;file=1&amp;runner=50"/>
    <hyperlink ref="B12" r:id="rId9" display="https://mulka2.com/lapcenter/lapcombat2/runner.jsp?event=4563&amp;file=1&amp;runner=51"/>
    <hyperlink ref="B13" r:id="rId10" display="https://mulka2.com/lapcenter/lapcombat2/runner.jsp?event=4563&amp;file=1&amp;runner=52"/>
    <hyperlink ref="B14" r:id="rId11" display="https://mulka2.com/lapcenter/lapcombat2/runner.jsp?event=4563&amp;file=1&amp;runner=53"/>
    <hyperlink ref="B15" r:id="rId12" display="https://mulka2.com/lapcenter/lapcombat2/runner.jsp?event=4563&amp;file=1&amp;runner=54"/>
    <hyperlink ref="B16" r:id="rId13" display="https://mulka2.com/lapcenter/lapcombat2/runner.jsp?event=4563&amp;file=1&amp;runner=55"/>
    <hyperlink ref="B17" r:id="rId14" display="https://mulka2.com/lapcenter/lapcombat2/runner.jsp?event=4563&amp;file=1&amp;runner=56"/>
    <hyperlink ref="B18" r:id="rId15" display="https://mulka2.com/lapcenter/lapcombat2/runner.jsp?event=4563&amp;file=1&amp;runner=57"/>
    <hyperlink ref="B19" r:id="rId16" display="https://mulka2.com/lapcenter/lapcombat2/runner.jsp?event=4563&amp;file=1&amp;runner=58"/>
    <hyperlink ref="B20" r:id="rId17" display="https://mulka2.com/lapcenter/lapcombat2/runner.jsp?event=4563&amp;file=1&amp;runner=59"/>
    <hyperlink ref="B21" r:id="rId18" display="https://mulka2.com/lapcenter/lapcombat2/runner.jsp?event=4563&amp;file=1&amp;runner=60"/>
    <hyperlink ref="B22" r:id="rId19" display="https://mulka2.com/lapcenter/lapcombat2/runner.jsp?event=4563&amp;file=1&amp;runner=61"/>
    <hyperlink ref="B23" r:id="rId20" display="https://mulka2.com/lapcenter/lapcombat2/runner.jsp?event=4563&amp;file=1&amp;runner=62"/>
    <hyperlink ref="B24" r:id="rId21" display="https://mulka2.com/lapcenter/lapcombat2/runner.jsp?event=4563&amp;file=1&amp;runner=63"/>
    <hyperlink ref="B25" r:id="rId22" display="https://mulka2.com/lapcenter/lapcombat2/runner.jsp?event=4563&amp;file=1&amp;runner=64"/>
    <hyperlink ref="B26" r:id="rId23" display="https://mulka2.com/lapcenter/lapcombat2/runner.jsp?event=4563&amp;file=1&amp;runner=65"/>
    <hyperlink ref="B27" r:id="rId24" display="https://mulka2.com/lapcenter/lapcombat2/runner.jsp?event=4563&amp;file=1&amp;runner=66"/>
    <hyperlink ref="B28" r:id="rId25" display="https://mulka2.com/lapcenter/lapcombat2/runner.jsp?event=4563&amp;file=1&amp;runner=67"/>
    <hyperlink ref="B29" r:id="rId26" display="https://mulka2.com/lapcenter/lapcombat2/runner.jsp?event=4563&amp;file=1&amp;runner=68"/>
    <hyperlink ref="B30" r:id="rId27" display="https://mulka2.com/lapcenter/lapcombat2/runner.jsp?event=4563&amp;file=1&amp;runner=69"/>
    <hyperlink ref="B31" r:id="rId28" display="https://mulka2.com/lapcenter/lapcombat2/runner.jsp?event=4563&amp;file=1&amp;runner=70"/>
    <hyperlink ref="B32" r:id="rId29" display="https://mulka2.com/lapcenter/lapcombat2/runner.jsp?event=4563&amp;file=1&amp;runner=71"/>
    <hyperlink ref="B33" r:id="rId30" display="https://mulka2.com/lapcenter/lapcombat2/runner.jsp?event=4563&amp;file=1&amp;runner=72"/>
    <hyperlink ref="B34" r:id="rId31" display="https://mulka2.com/lapcenter/lapcombat2/runner.jsp?event=4563&amp;file=1&amp;runner=73"/>
    <hyperlink ref="B35" r:id="rId32" display="https://mulka2.com/lapcenter/lapcombat2/runner.jsp?event=4563&amp;file=1&amp;runner=74"/>
    <hyperlink ref="B36" r:id="rId33" display="https://mulka2.com/lapcenter/lapcombat2/runner.jsp?event=4563&amp;file=1&amp;runner=75"/>
    <hyperlink ref="B37" r:id="rId34" display="https://mulka2.com/lapcenter/lapcombat2/runner.jsp?event=4563&amp;file=1&amp;runner=76"/>
    <hyperlink ref="B38" r:id="rId35" display="https://mulka2.com/lapcenter/lapcombat2/runner.jsp?event=4563&amp;file=1&amp;runner=78"/>
    <hyperlink ref="B39" r:id="rId36" display="https://mulka2.com/lapcenter/lapcombat2/runner.jsp?event=4563&amp;file=1&amp;runner=77"/>
    <hyperlink ref="B40" r:id="rId37" display="https://mulka2.com/lapcenter/lapcombat2/runner.jsp?event=4563&amp;file=1&amp;runner=79"/>
    <hyperlink ref="B41" r:id="rId38" display="https://mulka2.com/lapcenter/lapcombat2/runner.jsp?event=4563&amp;file=1&amp;runner=80"/>
    <hyperlink ref="B42" r:id="rId39" display="https://mulka2.com/lapcenter/lapcombat2/runner.jsp?event=4563&amp;file=1&amp;runner=81"/>
    <hyperlink ref="B43" r:id="rId40" display="https://mulka2.com/lapcenter/lapcombat2/runner.jsp?event=4563&amp;file=1&amp;runner=82"/>
    <hyperlink ref="B44" r:id="rId41" display="https://mulka2.com/lapcenter/lapcombat2/runner.jsp?event=4563&amp;file=1&amp;runner=83"/>
    <hyperlink ref="B45" r:id="rId42" display="https://mulka2.com/lapcenter/lapcombat2/runner.jsp?event=4563&amp;file=1&amp;runner=84"/>
    <hyperlink ref="B46" r:id="rId43" display="https://mulka2.com/lapcenter/lapcombat2/runner.jsp?event=4563&amp;file=1&amp;runner=85"/>
    <hyperlink ref="B47" r:id="rId44" display="https://mulka2.com/lapcenter/lapcombat2/runner.jsp?event=4563&amp;file=1&amp;runner=86"/>
    <hyperlink ref="B48" r:id="rId45" display="https://mulka2.com/lapcenter/lapcombat2/runner.jsp?event=4563&amp;file=1&amp;runner=87"/>
    <hyperlink ref="B49" r:id="rId46" display="https://mulka2.com/lapcenter/lapcombat2/runner.jsp?event=4563&amp;file=1&amp;runner=88"/>
    <hyperlink ref="B50" r:id="rId47" display="https://mulka2.com/lapcenter/lapcombat2/runner.jsp?event=4563&amp;file=1&amp;runner=89"/>
    <hyperlink ref="B51" r:id="rId48" display="https://mulka2.com/lapcenter/lapcombat2/runner.jsp?event=4563&amp;file=1&amp;runner=90"/>
    <hyperlink ref="B52" r:id="rId49" display="https://mulka2.com/lapcenter/lapcombat2/runner.jsp?event=4563&amp;file=1&amp;runner=91"/>
    <hyperlink ref="B53" r:id="rId50" display="https://mulka2.com/lapcenter/lapcombat2/runner.jsp?event=4563&amp;file=1&amp;runner=92"/>
    <hyperlink ref="B54" r:id="rId51" display="https://mulka2.com/lapcenter/lapcombat2/runner.jsp?event=4563&amp;file=1&amp;runner=93"/>
    <hyperlink ref="B55" r:id="rId52" display="https://mulka2.com/lapcenter/lapcombat2/runner.jsp?event=4563&amp;file=1&amp;runner=94"/>
    <hyperlink ref="B56" r:id="rId53" display="https://mulka2.com/lapcenter/lapcombat2/runner.jsp?event=4563&amp;file=1&amp;runner=95"/>
    <hyperlink ref="B57" r:id="rId54" display="https://mulka2.com/lapcenter/lapcombat2/runner.jsp?event=4563&amp;file=1&amp;runner=96"/>
    <hyperlink ref="B58" r:id="rId55" display="https://mulka2.com/lapcenter/lapcombat2/runner.jsp?event=4563&amp;file=1&amp;runner=97"/>
    <hyperlink ref="B59" r:id="rId56" display="https://mulka2.com/lapcenter/lapcombat2/runner.jsp?event=4563&amp;file=1&amp;runner=98"/>
    <hyperlink ref="B60" r:id="rId57" display="https://mulka2.com/lapcenter/lapcombat2/runner.jsp?event=4563&amp;file=1&amp;runner=99"/>
    <hyperlink ref="B61" r:id="rId58" display="https://mulka2.com/lapcenter/lapcombat2/runner.jsp?event=4563&amp;file=1&amp;runner=100"/>
    <hyperlink ref="B62" r:id="rId59" display="https://mulka2.com/lapcenter/lapcombat2/runner.jsp?event=4563&amp;file=1&amp;runner=101"/>
    <hyperlink ref="B63" r:id="rId60" display="https://mulka2.com/lapcenter/lapcombat2/runner.jsp?event=4563&amp;file=1&amp;runner=104"/>
    <hyperlink ref="B64" r:id="rId61" display="https://mulka2.com/lapcenter/lapcombat2/runner.jsp?event=4563&amp;file=1&amp;runner=103"/>
    <hyperlink ref="B65" r:id="rId62" display="https://mulka2.com/lapcenter/lapcombat2/runner.jsp?event=4563&amp;file=1&amp;runner=102"/>
    <hyperlink ref="B66" r:id="rId63" display="https://mulka2.com/lapcenter/lapcombat2/runner.jsp?event=4563&amp;file=1&amp;runner=0"/>
    <hyperlink ref="B67" r:id="rId64" display="https://mulka2.com/lapcenter/lapcombat2/runner.jsp?event=4563&amp;file=1&amp;runner=1"/>
    <hyperlink ref="B68" r:id="rId65" display="https://mulka2.com/lapcenter/lapcombat2/runner.jsp?event=4563&amp;file=1&amp;runner=2"/>
    <hyperlink ref="B69" r:id="rId66" display="https://mulka2.com/lapcenter/lapcombat2/runner.jsp?event=4563&amp;file=1&amp;runner=3"/>
    <hyperlink ref="B70" r:id="rId67" display="https://mulka2.com/lapcenter/lapcombat2/runner.jsp?event=4563&amp;file=1&amp;runner=4"/>
    <hyperlink ref="B71" r:id="rId68" display="https://mulka2.com/lapcenter/lapcombat2/runner.jsp?event=4563&amp;file=1&amp;runner=6"/>
    <hyperlink ref="B72" r:id="rId69" display="https://mulka2.com/lapcenter/lapcombat2/runner.jsp?event=4563&amp;file=1&amp;runner=5"/>
    <hyperlink ref="B73" r:id="rId70" display="https://mulka2.com/lapcenter/lapcombat2/runner.jsp?event=4563&amp;file=1&amp;runner=7"/>
    <hyperlink ref="B74" r:id="rId71" display="https://mulka2.com/lapcenter/lapcombat2/runner.jsp?event=4563&amp;file=1&amp;runner=8"/>
    <hyperlink ref="B75" r:id="rId72" display="https://mulka2.com/lapcenter/lapcombat2/runner.jsp?event=4563&amp;file=1&amp;runner=9"/>
    <hyperlink ref="B76" r:id="rId73" display="https://mulka2.com/lapcenter/lapcombat2/runner.jsp?event=4563&amp;file=1&amp;runner=10"/>
    <hyperlink ref="B77" r:id="rId74" display="https://mulka2.com/lapcenter/lapcombat2/runner.jsp?event=4563&amp;file=1&amp;runner=11"/>
    <hyperlink ref="B78" r:id="rId75" display="https://mulka2.com/lapcenter/lapcombat2/runner.jsp?event=4563&amp;file=1&amp;runner=12"/>
    <hyperlink ref="B79" r:id="rId76" display="https://mulka2.com/lapcenter/lapcombat2/runner.jsp?event=4563&amp;file=1&amp;runner=13"/>
    <hyperlink ref="B80" r:id="rId77" display="https://mulka2.com/lapcenter/lapcombat2/runner.jsp?event=4563&amp;file=1&amp;runner=14"/>
    <hyperlink ref="B81" r:id="rId78" display="https://mulka2.com/lapcenter/lapcombat2/runner.jsp?event=4563&amp;file=1&amp;runner=15"/>
    <hyperlink ref="B82" r:id="rId79" display="https://mulka2.com/lapcenter/lapcombat2/runner.jsp?event=4563&amp;file=1&amp;runner=16"/>
    <hyperlink ref="B83" r:id="rId80" display="https://mulka2.com/lapcenter/lapcombat2/runner.jsp?event=4563&amp;file=1&amp;runner=17"/>
    <hyperlink ref="B84" r:id="rId81" display="https://mulka2.com/lapcenter/lapcombat2/runner.jsp?event=4563&amp;file=1&amp;runner=18"/>
    <hyperlink ref="B85" r:id="rId82" display="https://mulka2.com/lapcenter/lapcombat2/runner.jsp?event=4563&amp;file=1&amp;runner=19"/>
    <hyperlink ref="B86" r:id="rId83" display="https://mulka2.com/lapcenter/lapcombat2/runner.jsp?event=4563&amp;file=1&amp;runner=20"/>
    <hyperlink ref="B87" r:id="rId84" display="https://mulka2.com/lapcenter/lapcombat2/runner.jsp?event=4563&amp;file=1&amp;runner=21"/>
    <hyperlink ref="B88" r:id="rId85" display="https://mulka2.com/lapcenter/lapcombat2/runner.jsp?event=4563&amp;file=1&amp;runner=22"/>
    <hyperlink ref="B89" r:id="rId86" display="https://mulka2.com/lapcenter/lapcombat2/runner.jsp?event=4563&amp;file=1&amp;runner=23"/>
    <hyperlink ref="B90" r:id="rId87" display="https://mulka2.com/lapcenter/lapcombat2/runner.jsp?event=4563&amp;file=1&amp;runner=24"/>
    <hyperlink ref="B91" r:id="rId88" display="https://mulka2.com/lapcenter/lapcombat2/runner.jsp?event=4563&amp;file=1&amp;runner=25"/>
    <hyperlink ref="B92" r:id="rId89" display="https://mulka2.com/lapcenter/lapcombat2/runner.jsp?event=4563&amp;file=1&amp;runner=26"/>
    <hyperlink ref="B93" r:id="rId90" display="https://mulka2.com/lapcenter/lapcombat2/runner.jsp?event=4563&amp;file=1&amp;runner=27"/>
    <hyperlink ref="B94" r:id="rId91" display="https://mulka2.com/lapcenter/lapcombat2/runner.jsp?event=4563&amp;file=1&amp;runner=28"/>
    <hyperlink ref="B95" r:id="rId92" display="https://mulka2.com/lapcenter/lapcombat2/runner.jsp?event=4563&amp;file=1&amp;runner=29"/>
    <hyperlink ref="B96" r:id="rId93" display="https://mulka2.com/lapcenter/lapcombat2/runner.jsp?event=4563&amp;file=1&amp;runner=30"/>
  </hyperlinks>
  <pageMargins left="0.7" right="0.7" top="0.75" bottom="0.75" header="0.3" footer="0.3"/>
  <pageSetup paperSize="9" orientation="portrait" horizontalDpi="4294967293" verticalDpi="0" r:id="rId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11"/>
  <sheetViews>
    <sheetView workbookViewId="0">
      <selection activeCell="L5" sqref="L5:M8"/>
    </sheetView>
  </sheetViews>
  <sheetFormatPr defaultRowHeight="13.5" x14ac:dyDescent="0.15"/>
  <cols>
    <col min="2" max="2" width="15.125" customWidth="1"/>
    <col min="3" max="3" width="9.75" customWidth="1"/>
    <col min="5" max="5" width="19" customWidth="1"/>
    <col min="8" max="8" width="15.75" customWidth="1"/>
    <col min="9" max="9" width="13.5" customWidth="1"/>
    <col min="13" max="13" width="12.75" bestFit="1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H4" s="2"/>
      <c r="I4" s="2"/>
      <c r="L4" t="s">
        <v>23</v>
      </c>
      <c r="M4" t="s">
        <v>26</v>
      </c>
      <c r="N4" t="s">
        <v>25</v>
      </c>
    </row>
    <row r="5" spans="2:14" x14ac:dyDescent="0.15">
      <c r="B5" s="4" t="s">
        <v>40</v>
      </c>
      <c r="C5" s="1">
        <v>1</v>
      </c>
      <c r="D5" s="6">
        <v>6.1956018518518514E-2</v>
      </c>
      <c r="E5" s="3" t="s">
        <v>37</v>
      </c>
      <c r="F5">
        <f t="shared" ref="F5:F56" si="0">ROUNDUP((VLOOKUP(G5,$K$5:$N$6,2,FALSE)-D5)*10/VLOOKUP(G5,$K$5:$N$6,3,FALSE)+50,3)</f>
        <v>63.613999999999997</v>
      </c>
      <c r="G5" t="s">
        <v>431</v>
      </c>
      <c r="H5" s="4"/>
      <c r="I5" s="3"/>
      <c r="K5" t="s">
        <v>432</v>
      </c>
      <c r="L5" s="5">
        <f>AVERAGEIF($G$4:$G$336,K5,$D$4:$D$336)</f>
        <v>8.6416186233403219E-2</v>
      </c>
      <c r="M5">
        <f t="array" ref="M5">_xlfn.STDEV.P(IF($G$4:$G$336=K5,$D$4:$D$336,""))</f>
        <v>1.7967980062205298E-2</v>
      </c>
    </row>
    <row r="6" spans="2:14" x14ac:dyDescent="0.15">
      <c r="B6" s="4" t="s">
        <v>385</v>
      </c>
      <c r="C6" s="1">
        <v>2</v>
      </c>
      <c r="D6" s="6">
        <v>6.1979166666666669E-2</v>
      </c>
      <c r="E6" s="3" t="s">
        <v>361</v>
      </c>
      <c r="F6">
        <f t="shared" si="0"/>
        <v>63.600999999999999</v>
      </c>
      <c r="G6" t="s">
        <v>431</v>
      </c>
      <c r="H6" s="4"/>
      <c r="I6" s="3"/>
      <c r="K6" t="s">
        <v>434</v>
      </c>
      <c r="L6" s="5">
        <f>AVERAGEIF($G$4:$G$336,K6,$D$4:$D$336)</f>
        <v>8.4849322702331975E-2</v>
      </c>
      <c r="M6">
        <f t="array" ref="M6">_xlfn.STDEV.P(IF($G$4:$G$336=K6,$D$4:$D$336,""))</f>
        <v>1.7923583647395862E-2</v>
      </c>
    </row>
    <row r="7" spans="2:14" x14ac:dyDescent="0.15">
      <c r="B7" s="4" t="s">
        <v>42</v>
      </c>
      <c r="C7" s="1">
        <v>3</v>
      </c>
      <c r="D7" s="6">
        <v>6.2141203703703705E-2</v>
      </c>
      <c r="E7" s="3" t="s">
        <v>37</v>
      </c>
      <c r="F7">
        <f t="shared" si="0"/>
        <v>63.510999999999996</v>
      </c>
      <c r="G7" t="s">
        <v>431</v>
      </c>
      <c r="H7" s="4"/>
      <c r="I7" s="3"/>
      <c r="K7" t="s">
        <v>442</v>
      </c>
      <c r="L7" s="5">
        <f>AVERAGEIF($G$4:$G$336,K7,$D$4:$D$336)</f>
        <v>7.700256642512078E-2</v>
      </c>
      <c r="M7">
        <f t="array" ref="M7">_xlfn.STDEV.P(IF($G$4:$G$336=K7,$D$4:$D$336,""))</f>
        <v>1.1852639210943001E-2</v>
      </c>
    </row>
    <row r="8" spans="2:14" x14ac:dyDescent="0.15">
      <c r="B8" s="4" t="s">
        <v>173</v>
      </c>
      <c r="C8" s="1">
        <v>4</v>
      </c>
      <c r="D8" s="6">
        <v>6.2337962962962963E-2</v>
      </c>
      <c r="E8" s="3" t="s">
        <v>16</v>
      </c>
      <c r="F8">
        <f t="shared" si="0"/>
        <v>63.400999999999996</v>
      </c>
      <c r="G8" t="s">
        <v>431</v>
      </c>
      <c r="H8" s="4"/>
      <c r="I8" s="3"/>
      <c r="K8" t="s">
        <v>430</v>
      </c>
      <c r="L8" s="5">
        <f>AVERAGEIF($G$4:$G$336,K8,$D$4:$D$336)</f>
        <v>7.1030949931412887E-2</v>
      </c>
      <c r="M8">
        <f t="array" ref="M8">_xlfn.STDEV.P(IF($G$4:$G$336=K8,$D$4:$D$336,""))</f>
        <v>1.989842349151795E-2</v>
      </c>
    </row>
    <row r="9" spans="2:14" x14ac:dyDescent="0.15">
      <c r="B9" s="4" t="s">
        <v>493</v>
      </c>
      <c r="C9" s="1">
        <v>5</v>
      </c>
      <c r="D9" s="6">
        <v>6.3483796296296302E-2</v>
      </c>
      <c r="E9" s="3" t="s">
        <v>247</v>
      </c>
      <c r="F9">
        <f t="shared" si="0"/>
        <v>62.762999999999998</v>
      </c>
      <c r="G9" t="s">
        <v>431</v>
      </c>
      <c r="H9" s="4"/>
      <c r="I9" s="3"/>
    </row>
    <row r="10" spans="2:14" x14ac:dyDescent="0.15">
      <c r="B10" s="4" t="s">
        <v>494</v>
      </c>
      <c r="C10" s="1">
        <v>6</v>
      </c>
      <c r="D10" s="6">
        <v>6.3958333333333339E-2</v>
      </c>
      <c r="E10" s="3"/>
      <c r="F10">
        <f t="shared" si="0"/>
        <v>62.498999999999995</v>
      </c>
      <c r="G10" t="s">
        <v>431</v>
      </c>
      <c r="H10" s="4"/>
      <c r="I10" s="3"/>
    </row>
    <row r="11" spans="2:14" x14ac:dyDescent="0.15">
      <c r="B11" s="4" t="s">
        <v>47</v>
      </c>
      <c r="C11" s="1">
        <v>7</v>
      </c>
      <c r="D11" s="6">
        <v>6.5949074074074077E-2</v>
      </c>
      <c r="E11" s="3" t="s">
        <v>37</v>
      </c>
      <c r="F11">
        <f t="shared" si="0"/>
        <v>61.390999999999998</v>
      </c>
      <c r="G11" t="s">
        <v>431</v>
      </c>
      <c r="H11" s="4"/>
      <c r="I11" s="3"/>
    </row>
    <row r="12" spans="2:14" x14ac:dyDescent="0.15">
      <c r="B12" s="4" t="s">
        <v>184</v>
      </c>
      <c r="C12" s="1">
        <v>8</v>
      </c>
      <c r="D12" s="6">
        <v>6.682870370370371E-2</v>
      </c>
      <c r="E12" s="3" t="s">
        <v>450</v>
      </c>
      <c r="F12">
        <f t="shared" si="0"/>
        <v>60.902000000000001</v>
      </c>
      <c r="G12" t="s">
        <v>431</v>
      </c>
      <c r="H12" s="4"/>
      <c r="I12" s="3"/>
    </row>
    <row r="13" spans="2:14" x14ac:dyDescent="0.15">
      <c r="B13" s="4" t="s">
        <v>316</v>
      </c>
      <c r="C13" s="1">
        <v>9</v>
      </c>
      <c r="D13" s="6">
        <v>6.8449074074074079E-2</v>
      </c>
      <c r="E13" s="3" t="s">
        <v>292</v>
      </c>
      <c r="F13">
        <f t="shared" si="0"/>
        <v>60</v>
      </c>
      <c r="G13" t="s">
        <v>431</v>
      </c>
      <c r="H13" s="4"/>
      <c r="I13" s="3"/>
    </row>
    <row r="14" spans="2:14" x14ac:dyDescent="0.15">
      <c r="B14" s="4" t="s">
        <v>45</v>
      </c>
      <c r="C14" s="1">
        <v>10</v>
      </c>
      <c r="D14" s="6">
        <v>7.0567129629629632E-2</v>
      </c>
      <c r="E14" s="3" t="s">
        <v>37</v>
      </c>
      <c r="F14">
        <f t="shared" si="0"/>
        <v>58.820999999999998</v>
      </c>
      <c r="G14" t="s">
        <v>431</v>
      </c>
      <c r="H14" s="4"/>
      <c r="I14" s="3"/>
    </row>
    <row r="15" spans="2:14" x14ac:dyDescent="0.15">
      <c r="B15" s="4" t="s">
        <v>495</v>
      </c>
      <c r="C15" s="1">
        <v>11</v>
      </c>
      <c r="D15" s="6">
        <v>7.1574074074074082E-2</v>
      </c>
      <c r="E15" s="3" t="s">
        <v>231</v>
      </c>
      <c r="F15">
        <f t="shared" si="0"/>
        <v>58.260999999999996</v>
      </c>
      <c r="G15" t="s">
        <v>431</v>
      </c>
      <c r="H15" s="4"/>
      <c r="I15" s="3"/>
    </row>
    <row r="16" spans="2:14" x14ac:dyDescent="0.15">
      <c r="B16" s="4" t="s">
        <v>315</v>
      </c>
      <c r="C16" s="1">
        <v>12</v>
      </c>
      <c r="D16" s="6">
        <v>7.2476851851851862E-2</v>
      </c>
      <c r="E16" s="3" t="s">
        <v>275</v>
      </c>
      <c r="F16">
        <f t="shared" si="0"/>
        <v>57.757999999999996</v>
      </c>
      <c r="G16" t="s">
        <v>431</v>
      </c>
      <c r="H16" s="4"/>
      <c r="I16" s="3"/>
    </row>
    <row r="17" spans="2:9" x14ac:dyDescent="0.15">
      <c r="B17" s="4" t="s">
        <v>164</v>
      </c>
      <c r="C17" s="1">
        <v>13</v>
      </c>
      <c r="D17" s="6">
        <v>7.363425925925926E-2</v>
      </c>
      <c r="E17" s="3" t="s">
        <v>297</v>
      </c>
      <c r="F17">
        <f t="shared" si="0"/>
        <v>57.113999999999997</v>
      </c>
      <c r="G17" t="s">
        <v>431</v>
      </c>
      <c r="H17" s="4"/>
      <c r="I17" s="3"/>
    </row>
    <row r="18" spans="2:9" x14ac:dyDescent="0.15">
      <c r="B18" s="4" t="s">
        <v>50</v>
      </c>
      <c r="C18" s="1">
        <v>14</v>
      </c>
      <c r="D18" s="6">
        <v>7.4201388888888886E-2</v>
      </c>
      <c r="E18" s="3" t="s">
        <v>37</v>
      </c>
      <c r="F18">
        <f t="shared" si="0"/>
        <v>56.798999999999999</v>
      </c>
      <c r="G18" t="s">
        <v>431</v>
      </c>
      <c r="H18" s="4"/>
      <c r="I18" s="3"/>
    </row>
    <row r="19" spans="2:9" x14ac:dyDescent="0.15">
      <c r="B19" s="4" t="s">
        <v>389</v>
      </c>
      <c r="C19" s="1">
        <v>15</v>
      </c>
      <c r="D19" s="6">
        <v>7.4756944444444445E-2</v>
      </c>
      <c r="E19" s="3" t="s">
        <v>362</v>
      </c>
      <c r="F19">
        <f t="shared" si="0"/>
        <v>56.488999999999997</v>
      </c>
      <c r="G19" t="s">
        <v>431</v>
      </c>
      <c r="H19" s="4"/>
      <c r="I19" s="3"/>
    </row>
    <row r="20" spans="2:9" x14ac:dyDescent="0.15">
      <c r="B20" s="4" t="s">
        <v>496</v>
      </c>
      <c r="C20" s="1">
        <v>16</v>
      </c>
      <c r="D20" s="6">
        <v>7.5057870370370372E-2</v>
      </c>
      <c r="E20" s="3" t="s">
        <v>488</v>
      </c>
      <c r="F20">
        <f t="shared" si="0"/>
        <v>56.321999999999996</v>
      </c>
      <c r="G20" t="s">
        <v>431</v>
      </c>
      <c r="H20" s="4"/>
      <c r="I20" s="3"/>
    </row>
    <row r="21" spans="2:9" x14ac:dyDescent="0.15">
      <c r="B21" s="4" t="s">
        <v>466</v>
      </c>
      <c r="C21" s="1">
        <v>17</v>
      </c>
      <c r="D21" s="6">
        <v>7.5150462962962961E-2</v>
      </c>
      <c r="E21" s="3" t="s">
        <v>240</v>
      </c>
      <c r="F21">
        <f t="shared" si="0"/>
        <v>56.269999999999996</v>
      </c>
      <c r="G21" t="s">
        <v>431</v>
      </c>
      <c r="H21" s="4"/>
      <c r="I21" s="3"/>
    </row>
    <row r="22" spans="2:9" x14ac:dyDescent="0.15">
      <c r="B22" s="4" t="s">
        <v>181</v>
      </c>
      <c r="C22" s="1">
        <v>18</v>
      </c>
      <c r="D22" s="6">
        <v>7.5648148148148145E-2</v>
      </c>
      <c r="E22" s="3" t="s">
        <v>297</v>
      </c>
      <c r="F22">
        <f t="shared" si="0"/>
        <v>55.992999999999995</v>
      </c>
      <c r="G22" t="s">
        <v>431</v>
      </c>
      <c r="H22" s="4"/>
      <c r="I22" s="3"/>
    </row>
    <row r="23" spans="2:9" x14ac:dyDescent="0.15">
      <c r="B23" s="4" t="s">
        <v>497</v>
      </c>
      <c r="C23" s="1">
        <v>19</v>
      </c>
      <c r="D23" s="6">
        <v>7.7025462962962962E-2</v>
      </c>
      <c r="E23" s="3" t="s">
        <v>311</v>
      </c>
      <c r="F23">
        <f t="shared" si="0"/>
        <v>55.226999999999997</v>
      </c>
      <c r="G23" t="s">
        <v>431</v>
      </c>
      <c r="H23" s="4"/>
      <c r="I23" s="3"/>
    </row>
    <row r="24" spans="2:9" x14ac:dyDescent="0.15">
      <c r="B24" s="4" t="s">
        <v>56</v>
      </c>
      <c r="C24" s="1">
        <v>20</v>
      </c>
      <c r="D24" s="6">
        <v>7.7465277777777772E-2</v>
      </c>
      <c r="E24" s="3" t="s">
        <v>37</v>
      </c>
      <c r="F24">
        <f t="shared" si="0"/>
        <v>54.981999999999999</v>
      </c>
      <c r="G24" t="s">
        <v>431</v>
      </c>
      <c r="H24" s="4"/>
      <c r="I24" s="3"/>
    </row>
    <row r="25" spans="2:9" x14ac:dyDescent="0.15">
      <c r="B25" s="4" t="s">
        <v>498</v>
      </c>
      <c r="C25" s="1">
        <v>21</v>
      </c>
      <c r="D25" s="6">
        <v>7.7986111111111103E-2</v>
      </c>
      <c r="E25" s="3" t="s">
        <v>488</v>
      </c>
      <c r="F25">
        <f t="shared" si="0"/>
        <v>54.692</v>
      </c>
      <c r="G25" t="s">
        <v>431</v>
      </c>
      <c r="H25" s="4"/>
      <c r="I25" s="3"/>
    </row>
    <row r="26" spans="2:9" x14ac:dyDescent="0.15">
      <c r="B26" s="4" t="s">
        <v>400</v>
      </c>
      <c r="C26" s="1">
        <v>22</v>
      </c>
      <c r="D26" s="6">
        <v>7.9687500000000008E-2</v>
      </c>
      <c r="E26" s="3" t="s">
        <v>369</v>
      </c>
      <c r="F26">
        <f t="shared" si="0"/>
        <v>53.744999999999997</v>
      </c>
      <c r="G26" t="s">
        <v>431</v>
      </c>
      <c r="H26" s="4"/>
      <c r="I26" s="3"/>
    </row>
    <row r="27" spans="2:9" x14ac:dyDescent="0.15">
      <c r="B27" s="4" t="s">
        <v>382</v>
      </c>
      <c r="C27" s="1">
        <v>23</v>
      </c>
      <c r="D27" s="6">
        <v>8.0312499999999995E-2</v>
      </c>
      <c r="E27" s="3" t="s">
        <v>298</v>
      </c>
      <c r="F27">
        <f t="shared" si="0"/>
        <v>53.396999999999998</v>
      </c>
      <c r="G27" t="s">
        <v>431</v>
      </c>
      <c r="H27" s="4"/>
      <c r="I27" s="3"/>
    </row>
    <row r="28" spans="2:9" x14ac:dyDescent="0.15">
      <c r="B28" s="4" t="s">
        <v>339</v>
      </c>
      <c r="C28" s="1">
        <v>24</v>
      </c>
      <c r="D28" s="6">
        <v>8.0451388888888892E-2</v>
      </c>
      <c r="E28" s="3" t="s">
        <v>236</v>
      </c>
      <c r="F28">
        <f t="shared" si="0"/>
        <v>53.32</v>
      </c>
      <c r="G28" t="s">
        <v>431</v>
      </c>
      <c r="H28" s="4"/>
      <c r="I28" s="3"/>
    </row>
    <row r="29" spans="2:9" x14ac:dyDescent="0.15">
      <c r="B29" s="4" t="s">
        <v>331</v>
      </c>
      <c r="C29" s="1">
        <v>25</v>
      </c>
      <c r="D29" s="6">
        <v>8.222222222222221E-2</v>
      </c>
      <c r="E29" s="3" t="s">
        <v>301</v>
      </c>
      <c r="F29">
        <f t="shared" si="0"/>
        <v>52.335000000000001</v>
      </c>
      <c r="G29" t="s">
        <v>431</v>
      </c>
      <c r="H29" s="4"/>
      <c r="I29" s="3"/>
    </row>
    <row r="30" spans="2:9" x14ac:dyDescent="0.15">
      <c r="B30" s="4" t="s">
        <v>499</v>
      </c>
      <c r="C30" s="1">
        <v>26</v>
      </c>
      <c r="D30" s="6">
        <v>8.3055555555555563E-2</v>
      </c>
      <c r="E30" s="3" t="s">
        <v>489</v>
      </c>
      <c r="F30">
        <f t="shared" si="0"/>
        <v>51.870999999999995</v>
      </c>
      <c r="G30" t="s">
        <v>431</v>
      </c>
      <c r="H30" s="4"/>
      <c r="I30" s="3"/>
    </row>
    <row r="31" spans="2:9" x14ac:dyDescent="0.15">
      <c r="B31" s="4" t="s">
        <v>392</v>
      </c>
      <c r="C31" s="1">
        <v>27</v>
      </c>
      <c r="D31" s="6">
        <v>8.3935185185185182E-2</v>
      </c>
      <c r="E31" s="3" t="s">
        <v>311</v>
      </c>
      <c r="F31">
        <f t="shared" si="0"/>
        <v>51.381</v>
      </c>
      <c r="G31" t="s">
        <v>431</v>
      </c>
      <c r="H31" s="4"/>
      <c r="I31" s="3"/>
    </row>
    <row r="32" spans="2:9" x14ac:dyDescent="0.15">
      <c r="B32" s="4" t="s">
        <v>386</v>
      </c>
      <c r="C32" s="1">
        <v>28</v>
      </c>
      <c r="D32" s="6">
        <v>8.4097222222222226E-2</v>
      </c>
      <c r="E32" s="3" t="s">
        <v>235</v>
      </c>
      <c r="F32">
        <f t="shared" si="0"/>
        <v>51.290999999999997</v>
      </c>
      <c r="G32" t="s">
        <v>431</v>
      </c>
      <c r="H32" s="4"/>
      <c r="I32" s="3"/>
    </row>
    <row r="33" spans="2:9" x14ac:dyDescent="0.15">
      <c r="B33" s="4" t="s">
        <v>207</v>
      </c>
      <c r="C33" s="1">
        <v>29</v>
      </c>
      <c r="D33" s="6">
        <v>8.4409722222222219E-2</v>
      </c>
      <c r="E33" s="3" t="s">
        <v>450</v>
      </c>
      <c r="F33">
        <f t="shared" si="0"/>
        <v>51.116999999999997</v>
      </c>
      <c r="G33" t="s">
        <v>431</v>
      </c>
      <c r="H33" s="4"/>
      <c r="I33" s="3"/>
    </row>
    <row r="34" spans="2:9" x14ac:dyDescent="0.15">
      <c r="B34" s="4" t="s">
        <v>500</v>
      </c>
      <c r="C34" s="1">
        <v>30</v>
      </c>
      <c r="D34" s="6">
        <v>8.5833333333333331E-2</v>
      </c>
      <c r="E34" s="3" t="s">
        <v>236</v>
      </c>
      <c r="F34">
        <f t="shared" si="0"/>
        <v>50.324999999999996</v>
      </c>
      <c r="G34" t="s">
        <v>431</v>
      </c>
      <c r="H34" s="4"/>
      <c r="I34" s="3"/>
    </row>
    <row r="35" spans="2:9" x14ac:dyDescent="0.15">
      <c r="B35" s="4" t="s">
        <v>398</v>
      </c>
      <c r="C35" s="1">
        <v>31</v>
      </c>
      <c r="D35" s="6">
        <v>8.7939814814814818E-2</v>
      </c>
      <c r="E35" s="3" t="s">
        <v>490</v>
      </c>
      <c r="F35">
        <f t="shared" si="0"/>
        <v>49.152999999999999</v>
      </c>
      <c r="G35" t="s">
        <v>431</v>
      </c>
      <c r="H35" s="4"/>
      <c r="I35" s="3"/>
    </row>
    <row r="36" spans="2:9" x14ac:dyDescent="0.15">
      <c r="B36" s="4" t="s">
        <v>501</v>
      </c>
      <c r="C36" s="1">
        <v>32</v>
      </c>
      <c r="D36" s="6">
        <v>8.8159722222222223E-2</v>
      </c>
      <c r="E36" s="3" t="s">
        <v>450</v>
      </c>
      <c r="F36">
        <f t="shared" si="0"/>
        <v>49.03</v>
      </c>
      <c r="G36" t="s">
        <v>431</v>
      </c>
      <c r="H36" s="4"/>
      <c r="I36" s="3"/>
    </row>
    <row r="37" spans="2:9" x14ac:dyDescent="0.15">
      <c r="B37" s="4" t="s">
        <v>502</v>
      </c>
      <c r="C37" s="1">
        <v>33</v>
      </c>
      <c r="D37" s="6">
        <v>8.9004629629629628E-2</v>
      </c>
      <c r="E37" s="3" t="s">
        <v>234</v>
      </c>
      <c r="F37">
        <f t="shared" si="0"/>
        <v>48.559999999999995</v>
      </c>
      <c r="G37" t="s">
        <v>431</v>
      </c>
      <c r="H37" s="4"/>
      <c r="I37" s="3"/>
    </row>
    <row r="38" spans="2:9" x14ac:dyDescent="0.15">
      <c r="B38" s="4" t="s">
        <v>503</v>
      </c>
      <c r="C38" s="1">
        <v>34</v>
      </c>
      <c r="D38" s="6">
        <v>8.9849537037037033E-2</v>
      </c>
      <c r="E38" s="3" t="s">
        <v>14</v>
      </c>
      <c r="F38">
        <f t="shared" si="0"/>
        <v>48.089999999999996</v>
      </c>
      <c r="G38" t="s">
        <v>431</v>
      </c>
      <c r="H38" s="4"/>
      <c r="I38" s="3"/>
    </row>
    <row r="39" spans="2:9" x14ac:dyDescent="0.15">
      <c r="B39" s="4" t="s">
        <v>220</v>
      </c>
      <c r="C39" s="1">
        <v>35</v>
      </c>
      <c r="D39" s="6">
        <v>9.015046296296296E-2</v>
      </c>
      <c r="E39" s="3" t="s">
        <v>236</v>
      </c>
      <c r="F39">
        <f t="shared" si="0"/>
        <v>47.921999999999997</v>
      </c>
      <c r="G39" t="s">
        <v>431</v>
      </c>
      <c r="H39" s="4"/>
      <c r="I39" s="3"/>
    </row>
    <row r="40" spans="2:9" x14ac:dyDescent="0.15">
      <c r="B40" s="4" t="s">
        <v>504</v>
      </c>
      <c r="C40" s="1">
        <v>36</v>
      </c>
      <c r="D40" s="6">
        <v>9.0902777777777777E-2</v>
      </c>
      <c r="E40" s="3" t="s">
        <v>297</v>
      </c>
      <c r="F40">
        <f t="shared" si="0"/>
        <v>47.503999999999998</v>
      </c>
      <c r="G40" t="s">
        <v>431</v>
      </c>
      <c r="H40" s="4"/>
      <c r="I40" s="3"/>
    </row>
    <row r="41" spans="2:9" x14ac:dyDescent="0.15">
      <c r="B41" s="4" t="s">
        <v>505</v>
      </c>
      <c r="C41" s="1">
        <v>37</v>
      </c>
      <c r="D41" s="6">
        <v>9.1759259259259263E-2</v>
      </c>
      <c r="E41" s="3" t="s">
        <v>297</v>
      </c>
      <c r="F41">
        <f t="shared" si="0"/>
        <v>47.027000000000001</v>
      </c>
      <c r="G41" t="s">
        <v>431</v>
      </c>
      <c r="H41" s="4"/>
      <c r="I41" s="3"/>
    </row>
    <row r="42" spans="2:9" x14ac:dyDescent="0.15">
      <c r="B42" s="4" t="s">
        <v>506</v>
      </c>
      <c r="C42" s="1">
        <v>38</v>
      </c>
      <c r="D42" s="6">
        <v>9.5532407407407413E-2</v>
      </c>
      <c r="E42" s="3" t="s">
        <v>231</v>
      </c>
      <c r="F42">
        <f t="shared" si="0"/>
        <v>44.927</v>
      </c>
      <c r="G42" t="s">
        <v>431</v>
      </c>
      <c r="H42" s="4"/>
      <c r="I42" s="3"/>
    </row>
    <row r="43" spans="2:9" x14ac:dyDescent="0.15">
      <c r="B43" s="4" t="s">
        <v>507</v>
      </c>
      <c r="C43" s="1">
        <v>39</v>
      </c>
      <c r="D43" s="6">
        <v>9.7083333333333341E-2</v>
      </c>
      <c r="E43" s="3" t="s">
        <v>449</v>
      </c>
      <c r="F43">
        <f t="shared" si="0"/>
        <v>44.064</v>
      </c>
      <c r="G43" t="s">
        <v>431</v>
      </c>
      <c r="H43" s="4"/>
      <c r="I43" s="3"/>
    </row>
    <row r="44" spans="2:9" x14ac:dyDescent="0.15">
      <c r="B44" s="4" t="s">
        <v>508</v>
      </c>
      <c r="C44" s="1">
        <v>40</v>
      </c>
      <c r="D44" s="6">
        <v>9.7546296296296298E-2</v>
      </c>
      <c r="E44" s="3" t="s">
        <v>311</v>
      </c>
      <c r="F44">
        <f t="shared" si="0"/>
        <v>43.805999999999997</v>
      </c>
      <c r="G44" t="s">
        <v>431</v>
      </c>
      <c r="H44" s="4"/>
      <c r="I44" s="3"/>
    </row>
    <row r="45" spans="2:9" x14ac:dyDescent="0.15">
      <c r="B45" s="4" t="s">
        <v>396</v>
      </c>
      <c r="C45" s="1">
        <v>41</v>
      </c>
      <c r="D45" s="6">
        <v>9.8391203703703703E-2</v>
      </c>
      <c r="E45" s="3" t="s">
        <v>491</v>
      </c>
      <c r="F45">
        <f t="shared" si="0"/>
        <v>43.335999999999999</v>
      </c>
      <c r="G45" t="s">
        <v>431</v>
      </c>
      <c r="H45" s="4"/>
      <c r="I45" s="3"/>
    </row>
    <row r="46" spans="2:9" x14ac:dyDescent="0.15">
      <c r="B46" s="4" t="s">
        <v>218</v>
      </c>
      <c r="C46" s="1">
        <v>42</v>
      </c>
      <c r="D46" s="6">
        <v>9.8842592592592593E-2</v>
      </c>
      <c r="E46" s="3" t="s">
        <v>240</v>
      </c>
      <c r="F46">
        <f t="shared" si="0"/>
        <v>43.085000000000001</v>
      </c>
      <c r="G46" t="s">
        <v>431</v>
      </c>
      <c r="H46" s="4"/>
      <c r="I46" s="3"/>
    </row>
    <row r="47" spans="2:9" x14ac:dyDescent="0.15">
      <c r="B47" s="4" t="s">
        <v>509</v>
      </c>
      <c r="C47" s="1">
        <v>43</v>
      </c>
      <c r="D47" s="6">
        <v>0.1009375</v>
      </c>
      <c r="E47" s="3" t="s">
        <v>236</v>
      </c>
      <c r="F47">
        <f t="shared" si="0"/>
        <v>41.918999999999997</v>
      </c>
      <c r="G47" t="s">
        <v>431</v>
      </c>
      <c r="H47" s="4"/>
      <c r="I47" s="3"/>
    </row>
    <row r="48" spans="2:9" x14ac:dyDescent="0.15">
      <c r="B48" s="4" t="s">
        <v>510</v>
      </c>
      <c r="C48" s="1">
        <v>44</v>
      </c>
      <c r="D48" s="6">
        <v>0.10283564814814815</v>
      </c>
      <c r="E48" s="3" t="s">
        <v>488</v>
      </c>
      <c r="F48">
        <f t="shared" si="0"/>
        <v>40.861999999999995</v>
      </c>
      <c r="G48" t="s">
        <v>431</v>
      </c>
      <c r="H48" s="4"/>
      <c r="I48" s="3"/>
    </row>
    <row r="49" spans="2:9" x14ac:dyDescent="0.15">
      <c r="B49" s="4" t="s">
        <v>68</v>
      </c>
      <c r="C49" s="1">
        <v>45</v>
      </c>
      <c r="D49" s="6">
        <v>0.10328703703703705</v>
      </c>
      <c r="E49" s="3" t="s">
        <v>38</v>
      </c>
      <c r="F49">
        <f t="shared" si="0"/>
        <v>40.610999999999997</v>
      </c>
      <c r="G49" t="s">
        <v>431</v>
      </c>
      <c r="H49" s="4"/>
      <c r="I49" s="3"/>
    </row>
    <row r="50" spans="2:9" x14ac:dyDescent="0.15">
      <c r="B50" s="4" t="s">
        <v>417</v>
      </c>
      <c r="C50" s="1">
        <v>46</v>
      </c>
      <c r="D50" s="6">
        <v>0.10337962962962964</v>
      </c>
      <c r="E50" s="3" t="s">
        <v>297</v>
      </c>
      <c r="F50">
        <f t="shared" si="0"/>
        <v>40.559999999999995</v>
      </c>
      <c r="G50" t="s">
        <v>431</v>
      </c>
      <c r="H50" s="4"/>
      <c r="I50" s="3"/>
    </row>
    <row r="51" spans="2:9" x14ac:dyDescent="0.15">
      <c r="B51" s="4" t="s">
        <v>215</v>
      </c>
      <c r="C51" s="1">
        <v>47</v>
      </c>
      <c r="D51" s="6">
        <v>0.10385416666666668</v>
      </c>
      <c r="E51" s="3" t="s">
        <v>368</v>
      </c>
      <c r="F51">
        <f t="shared" si="0"/>
        <v>40.294999999999995</v>
      </c>
      <c r="G51" t="s">
        <v>431</v>
      </c>
      <c r="H51" s="1"/>
      <c r="I51" s="3"/>
    </row>
    <row r="52" spans="2:9" x14ac:dyDescent="0.15">
      <c r="B52" s="4" t="s">
        <v>511</v>
      </c>
      <c r="C52" s="1">
        <v>48</v>
      </c>
      <c r="D52" s="6">
        <v>0.11039351851851853</v>
      </c>
      <c r="E52" s="3" t="s">
        <v>234</v>
      </c>
      <c r="F52">
        <f t="shared" si="0"/>
        <v>36.655999999999999</v>
      </c>
      <c r="G52" t="s">
        <v>431</v>
      </c>
      <c r="H52" s="1"/>
      <c r="I52" s="3"/>
    </row>
    <row r="53" spans="2:9" x14ac:dyDescent="0.15">
      <c r="B53" s="4" t="s">
        <v>512</v>
      </c>
      <c r="C53" s="1"/>
      <c r="D53" s="6">
        <v>0.11158564814814814</v>
      </c>
      <c r="E53" s="3" t="s">
        <v>301</v>
      </c>
      <c r="F53">
        <f t="shared" si="0"/>
        <v>35.992999999999995</v>
      </c>
      <c r="G53" t="s">
        <v>431</v>
      </c>
      <c r="H53" s="1"/>
      <c r="I53" s="3"/>
    </row>
    <row r="54" spans="2:9" x14ac:dyDescent="0.15">
      <c r="B54" s="4" t="s">
        <v>513</v>
      </c>
      <c r="C54" s="1"/>
      <c r="D54" s="6">
        <v>0.11192129629629628</v>
      </c>
      <c r="E54" s="3" t="s">
        <v>488</v>
      </c>
      <c r="F54">
        <f t="shared" si="0"/>
        <v>35.805999999999997</v>
      </c>
      <c r="G54" t="s">
        <v>431</v>
      </c>
      <c r="H54" s="1"/>
      <c r="I54" s="3"/>
    </row>
    <row r="55" spans="2:9" x14ac:dyDescent="0.15">
      <c r="B55" s="4" t="s">
        <v>514</v>
      </c>
      <c r="C55" s="1"/>
      <c r="D55" s="6">
        <v>0.12304398148148148</v>
      </c>
      <c r="E55" s="3" t="s">
        <v>297</v>
      </c>
      <c r="F55">
        <f t="shared" si="0"/>
        <v>29.615000000000002</v>
      </c>
      <c r="G55" t="s">
        <v>431</v>
      </c>
      <c r="H55" s="1"/>
      <c r="I55" s="3"/>
    </row>
    <row r="56" spans="2:9" x14ac:dyDescent="0.15">
      <c r="B56" s="4" t="s">
        <v>515</v>
      </c>
      <c r="C56" s="1"/>
      <c r="D56" s="6">
        <v>0.13608796296296297</v>
      </c>
      <c r="E56" s="3" t="s">
        <v>368</v>
      </c>
      <c r="F56">
        <f t="shared" si="0"/>
        <v>22.356000000000002</v>
      </c>
      <c r="G56" t="s">
        <v>431</v>
      </c>
      <c r="H56" s="1"/>
      <c r="I56" s="3"/>
    </row>
    <row r="57" spans="2:9" x14ac:dyDescent="0.15">
      <c r="B57" s="4" t="s">
        <v>348</v>
      </c>
      <c r="C57" s="1"/>
      <c r="D57" s="6">
        <v>0.14093749999999999</v>
      </c>
      <c r="E57" s="3" t="s">
        <v>16</v>
      </c>
      <c r="F57">
        <f>ROUNDUP((VLOOKUP(G57,$K$5:$N$6,2,FALSE)-D57)*10/VLOOKUP(G57,$K$5:$N$6,3,FALSE)+50,3)</f>
        <v>19.657</v>
      </c>
      <c r="G57" t="s">
        <v>431</v>
      </c>
      <c r="H57" s="1"/>
      <c r="I57" s="3"/>
    </row>
    <row r="58" spans="2:9" x14ac:dyDescent="0.15">
      <c r="B58" s="4" t="s">
        <v>516</v>
      </c>
      <c r="C58" s="1"/>
      <c r="D58" s="3" t="s">
        <v>244</v>
      </c>
      <c r="E58" s="3" t="s">
        <v>492</v>
      </c>
      <c r="F58">
        <v>0</v>
      </c>
      <c r="G58" t="s">
        <v>431</v>
      </c>
      <c r="H58" s="1"/>
      <c r="I58" s="3"/>
    </row>
    <row r="59" spans="2:9" x14ac:dyDescent="0.15">
      <c r="B59" s="4" t="s">
        <v>517</v>
      </c>
      <c r="C59" s="1"/>
      <c r="D59" s="3" t="s">
        <v>312</v>
      </c>
      <c r="E59" s="3"/>
      <c r="F59">
        <f t="shared" ref="F59:F66" si="1">F58</f>
        <v>0</v>
      </c>
      <c r="G59" t="s">
        <v>431</v>
      </c>
      <c r="H59" s="1"/>
      <c r="I59" s="3"/>
    </row>
    <row r="60" spans="2:9" x14ac:dyDescent="0.15">
      <c r="B60" s="4" t="s">
        <v>122</v>
      </c>
      <c r="C60" s="1"/>
      <c r="D60" s="3" t="s">
        <v>312</v>
      </c>
      <c r="E60" s="3" t="s">
        <v>37</v>
      </c>
      <c r="F60">
        <f t="shared" si="1"/>
        <v>0</v>
      </c>
      <c r="G60" t="s">
        <v>431</v>
      </c>
      <c r="H60" s="1"/>
      <c r="I60" s="3"/>
    </row>
    <row r="61" spans="2:9" x14ac:dyDescent="0.15">
      <c r="B61" s="4" t="s">
        <v>349</v>
      </c>
      <c r="C61" s="1"/>
      <c r="D61" s="3" t="s">
        <v>413</v>
      </c>
      <c r="E61" s="3" t="s">
        <v>226</v>
      </c>
      <c r="F61">
        <f t="shared" si="1"/>
        <v>0</v>
      </c>
      <c r="G61" t="s">
        <v>431</v>
      </c>
      <c r="H61" s="1"/>
      <c r="I61" s="3"/>
    </row>
    <row r="62" spans="2:9" x14ac:dyDescent="0.15">
      <c r="B62" s="4" t="s">
        <v>518</v>
      </c>
      <c r="C62" s="1"/>
      <c r="D62" s="3" t="s">
        <v>413</v>
      </c>
      <c r="E62" s="3" t="s">
        <v>38</v>
      </c>
      <c r="F62">
        <f t="shared" si="1"/>
        <v>0</v>
      </c>
      <c r="G62" t="s">
        <v>431</v>
      </c>
      <c r="H62" s="1"/>
      <c r="I62" s="3"/>
    </row>
    <row r="63" spans="2:9" x14ac:dyDescent="0.15">
      <c r="B63" s="4" t="s">
        <v>51</v>
      </c>
      <c r="C63" s="1"/>
      <c r="D63" s="3" t="s">
        <v>413</v>
      </c>
      <c r="E63" s="3" t="s">
        <v>37</v>
      </c>
      <c r="F63">
        <f t="shared" si="1"/>
        <v>0</v>
      </c>
      <c r="G63" t="s">
        <v>431</v>
      </c>
      <c r="H63" s="1"/>
      <c r="I63" s="3"/>
    </row>
    <row r="64" spans="2:9" x14ac:dyDescent="0.15">
      <c r="B64" s="4" t="s">
        <v>409</v>
      </c>
      <c r="C64" s="1"/>
      <c r="D64" s="3" t="s">
        <v>413</v>
      </c>
      <c r="E64" s="3" t="s">
        <v>14</v>
      </c>
      <c r="F64">
        <f t="shared" si="1"/>
        <v>0</v>
      </c>
      <c r="G64" t="s">
        <v>431</v>
      </c>
      <c r="H64" s="1"/>
      <c r="I64" s="3"/>
    </row>
    <row r="65" spans="2:9" x14ac:dyDescent="0.15">
      <c r="B65" s="4" t="s">
        <v>163</v>
      </c>
      <c r="C65" s="1"/>
      <c r="D65" s="3" t="s">
        <v>413</v>
      </c>
      <c r="E65" s="3" t="s">
        <v>297</v>
      </c>
      <c r="F65">
        <f t="shared" si="1"/>
        <v>0</v>
      </c>
      <c r="G65" t="s">
        <v>431</v>
      </c>
      <c r="H65" s="1"/>
      <c r="I65" s="3"/>
    </row>
    <row r="66" spans="2:9" x14ac:dyDescent="0.15">
      <c r="B66" s="4" t="s">
        <v>519</v>
      </c>
      <c r="C66" s="1"/>
      <c r="D66" s="3" t="s">
        <v>373</v>
      </c>
      <c r="E66" s="3" t="s">
        <v>240</v>
      </c>
      <c r="F66">
        <f t="shared" si="1"/>
        <v>0</v>
      </c>
      <c r="G66" t="s">
        <v>431</v>
      </c>
      <c r="H66" s="1"/>
      <c r="I66" s="3"/>
    </row>
    <row r="67" spans="2:9" x14ac:dyDescent="0.15">
      <c r="B67" s="4" t="s">
        <v>524</v>
      </c>
      <c r="C67" s="1">
        <v>1</v>
      </c>
      <c r="D67" s="6">
        <v>5.9456018518518526E-2</v>
      </c>
      <c r="E67" s="3" t="s">
        <v>359</v>
      </c>
      <c r="F67">
        <f t="shared" ref="F67:F119" si="2">ROUNDUP((VLOOKUP(G67,$K$5:$N$6,2,FALSE)-D67)*10/VLOOKUP(G67,$K$5:$N$6,3,FALSE)+50,3)</f>
        <v>64.168000000000006</v>
      </c>
      <c r="G67" t="s">
        <v>434</v>
      </c>
      <c r="H67" s="1"/>
      <c r="I67" s="3"/>
    </row>
    <row r="68" spans="2:9" x14ac:dyDescent="0.15">
      <c r="B68" s="4" t="s">
        <v>525</v>
      </c>
      <c r="C68" s="1">
        <v>2</v>
      </c>
      <c r="D68" s="6">
        <v>5.9560185185185188E-2</v>
      </c>
      <c r="E68" s="3" t="s">
        <v>520</v>
      </c>
      <c r="F68">
        <f t="shared" si="2"/>
        <v>64.11</v>
      </c>
      <c r="G68" t="s">
        <v>434</v>
      </c>
      <c r="H68" s="1"/>
      <c r="I68" s="3"/>
    </row>
    <row r="69" spans="2:9" x14ac:dyDescent="0.15">
      <c r="B69" s="4" t="s">
        <v>327</v>
      </c>
      <c r="C69" s="1">
        <v>3</v>
      </c>
      <c r="D69" s="6">
        <v>6.1307870370370367E-2</v>
      </c>
      <c r="E69" s="3" t="s">
        <v>298</v>
      </c>
      <c r="F69">
        <f t="shared" si="2"/>
        <v>63.134999999999998</v>
      </c>
      <c r="G69" t="s">
        <v>433</v>
      </c>
      <c r="H69" s="1"/>
      <c r="I69" s="3"/>
    </row>
    <row r="70" spans="2:9" x14ac:dyDescent="0.15">
      <c r="B70" s="4" t="s">
        <v>151</v>
      </c>
      <c r="C70" s="1">
        <v>4</v>
      </c>
      <c r="D70" s="6">
        <v>6.1689814814814815E-2</v>
      </c>
      <c r="E70" s="3" t="s">
        <v>521</v>
      </c>
      <c r="F70">
        <f t="shared" si="2"/>
        <v>62.921999999999997</v>
      </c>
      <c r="G70" t="s">
        <v>433</v>
      </c>
      <c r="H70" s="1"/>
      <c r="I70" s="3"/>
    </row>
    <row r="71" spans="2:9" x14ac:dyDescent="0.15">
      <c r="B71" s="4" t="s">
        <v>526</v>
      </c>
      <c r="C71" s="1">
        <v>5</v>
      </c>
      <c r="D71" s="6">
        <v>6.2766203703703713E-2</v>
      </c>
      <c r="E71" s="3" t="s">
        <v>301</v>
      </c>
      <c r="F71">
        <f t="shared" si="2"/>
        <v>62.320999999999998</v>
      </c>
      <c r="G71" t="s">
        <v>433</v>
      </c>
      <c r="H71" s="1"/>
      <c r="I71" s="3"/>
    </row>
    <row r="72" spans="2:9" x14ac:dyDescent="0.15">
      <c r="B72" s="4" t="s">
        <v>199</v>
      </c>
      <c r="C72" s="1">
        <v>6</v>
      </c>
      <c r="D72" s="6">
        <v>6.3113425925925934E-2</v>
      </c>
      <c r="E72" s="3" t="s">
        <v>14</v>
      </c>
      <c r="F72">
        <f t="shared" si="2"/>
        <v>62.126999999999995</v>
      </c>
      <c r="G72" t="s">
        <v>433</v>
      </c>
      <c r="H72" s="1"/>
      <c r="I72" s="3"/>
    </row>
    <row r="73" spans="2:9" x14ac:dyDescent="0.15">
      <c r="B73" s="4" t="s">
        <v>383</v>
      </c>
      <c r="C73" s="1">
        <v>7</v>
      </c>
      <c r="D73" s="6">
        <v>6.356481481481481E-2</v>
      </c>
      <c r="E73" s="3" t="s">
        <v>363</v>
      </c>
      <c r="F73">
        <f t="shared" si="2"/>
        <v>61.875999999999998</v>
      </c>
      <c r="G73" t="s">
        <v>433</v>
      </c>
      <c r="H73" s="1"/>
      <c r="I73" s="3"/>
    </row>
    <row r="74" spans="2:9" x14ac:dyDescent="0.15">
      <c r="B74" s="4" t="s">
        <v>381</v>
      </c>
      <c r="C74" s="1">
        <v>8</v>
      </c>
      <c r="D74" s="6">
        <v>6.4768518518518517E-2</v>
      </c>
      <c r="E74" s="3" t="s">
        <v>226</v>
      </c>
      <c r="F74">
        <f t="shared" si="2"/>
        <v>61.204000000000001</v>
      </c>
      <c r="G74" t="s">
        <v>433</v>
      </c>
      <c r="H74" s="1"/>
      <c r="I74" s="3"/>
    </row>
    <row r="75" spans="2:9" x14ac:dyDescent="0.15">
      <c r="B75" s="4" t="s">
        <v>380</v>
      </c>
      <c r="C75" s="1">
        <v>9</v>
      </c>
      <c r="D75" s="6">
        <v>6.5069444444444444E-2</v>
      </c>
      <c r="E75" s="3" t="s">
        <v>362</v>
      </c>
      <c r="F75">
        <f t="shared" si="2"/>
        <v>61.035999999999994</v>
      </c>
      <c r="G75" t="s">
        <v>433</v>
      </c>
    </row>
    <row r="76" spans="2:9" x14ac:dyDescent="0.15">
      <c r="B76" s="4" t="s">
        <v>198</v>
      </c>
      <c r="C76" s="1">
        <v>10</v>
      </c>
      <c r="D76" s="6">
        <v>6.6342592592592592E-2</v>
      </c>
      <c r="E76" s="3" t="s">
        <v>234</v>
      </c>
      <c r="F76">
        <f t="shared" si="2"/>
        <v>60.326000000000001</v>
      </c>
      <c r="G76" t="s">
        <v>433</v>
      </c>
    </row>
    <row r="77" spans="2:9" x14ac:dyDescent="0.15">
      <c r="B77" s="4" t="s">
        <v>527</v>
      </c>
      <c r="C77" s="1">
        <v>11</v>
      </c>
      <c r="D77" s="6">
        <v>6.7465277777777777E-2</v>
      </c>
      <c r="E77" s="3" t="s">
        <v>298</v>
      </c>
      <c r="F77">
        <f t="shared" si="2"/>
        <v>59.698999999999998</v>
      </c>
      <c r="G77" t="s">
        <v>433</v>
      </c>
    </row>
    <row r="78" spans="2:9" x14ac:dyDescent="0.15">
      <c r="B78" s="4" t="s">
        <v>202</v>
      </c>
      <c r="C78" s="1">
        <v>12</v>
      </c>
      <c r="D78" s="6">
        <v>6.8425925925925932E-2</v>
      </c>
      <c r="E78" s="3" t="s">
        <v>450</v>
      </c>
      <c r="F78">
        <f t="shared" si="2"/>
        <v>59.163999999999994</v>
      </c>
      <c r="G78" t="s">
        <v>433</v>
      </c>
    </row>
    <row r="79" spans="2:9" x14ac:dyDescent="0.15">
      <c r="B79" s="4" t="s">
        <v>528</v>
      </c>
      <c r="C79" s="1">
        <v>13</v>
      </c>
      <c r="D79" s="6">
        <v>6.8449074074074079E-2</v>
      </c>
      <c r="E79" s="3" t="s">
        <v>16</v>
      </c>
      <c r="F79">
        <f t="shared" si="2"/>
        <v>59.150999999999996</v>
      </c>
      <c r="G79" t="s">
        <v>433</v>
      </c>
    </row>
    <row r="80" spans="2:9" x14ac:dyDescent="0.15">
      <c r="B80" s="4" t="s">
        <v>166</v>
      </c>
      <c r="C80" s="1">
        <v>14</v>
      </c>
      <c r="D80" s="6">
        <v>7.0879629629629626E-2</v>
      </c>
      <c r="E80" s="3" t="s">
        <v>297</v>
      </c>
      <c r="F80">
        <f t="shared" si="2"/>
        <v>57.794999999999995</v>
      </c>
      <c r="G80" t="s">
        <v>433</v>
      </c>
    </row>
    <row r="81" spans="2:7" x14ac:dyDescent="0.15">
      <c r="B81" s="4" t="s">
        <v>529</v>
      </c>
      <c r="C81" s="1">
        <v>15</v>
      </c>
      <c r="D81" s="6">
        <v>7.1134259259259258E-2</v>
      </c>
      <c r="E81" s="3" t="s">
        <v>231</v>
      </c>
      <c r="F81">
        <f t="shared" si="2"/>
        <v>57.652000000000001</v>
      </c>
      <c r="G81" t="s">
        <v>433</v>
      </c>
    </row>
    <row r="82" spans="2:7" x14ac:dyDescent="0.15">
      <c r="B82" s="4" t="s">
        <v>206</v>
      </c>
      <c r="C82" s="1">
        <v>16</v>
      </c>
      <c r="D82" s="6">
        <v>7.1145833333333339E-2</v>
      </c>
      <c r="E82" s="3" t="s">
        <v>297</v>
      </c>
      <c r="F82">
        <f t="shared" si="2"/>
        <v>57.646000000000001</v>
      </c>
      <c r="G82" t="s">
        <v>433</v>
      </c>
    </row>
    <row r="83" spans="2:7" x14ac:dyDescent="0.15">
      <c r="B83" s="4" t="s">
        <v>330</v>
      </c>
      <c r="C83" s="1">
        <v>17</v>
      </c>
      <c r="D83" s="6">
        <v>7.1469907407407399E-2</v>
      </c>
      <c r="E83" s="3" t="s">
        <v>301</v>
      </c>
      <c r="F83">
        <f t="shared" si="2"/>
        <v>57.464999999999996</v>
      </c>
      <c r="G83" t="s">
        <v>433</v>
      </c>
    </row>
    <row r="84" spans="2:7" x14ac:dyDescent="0.15">
      <c r="B84" s="4" t="s">
        <v>150</v>
      </c>
      <c r="C84" s="1">
        <v>18</v>
      </c>
      <c r="D84" s="6">
        <v>7.2916666666666671E-2</v>
      </c>
      <c r="E84" s="3" t="s">
        <v>450</v>
      </c>
      <c r="F84">
        <f t="shared" si="2"/>
        <v>56.657999999999994</v>
      </c>
      <c r="G84" t="s">
        <v>433</v>
      </c>
    </row>
    <row r="85" spans="2:7" x14ac:dyDescent="0.15">
      <c r="B85" s="4" t="s">
        <v>214</v>
      </c>
      <c r="C85" s="1">
        <v>19</v>
      </c>
      <c r="D85" s="6">
        <v>7.3784722222222224E-2</v>
      </c>
      <c r="E85" s="3" t="s">
        <v>488</v>
      </c>
      <c r="F85">
        <f t="shared" si="2"/>
        <v>56.173999999999999</v>
      </c>
      <c r="G85" t="s">
        <v>433</v>
      </c>
    </row>
    <row r="86" spans="2:7" x14ac:dyDescent="0.15">
      <c r="B86" s="4" t="s">
        <v>119</v>
      </c>
      <c r="C86" s="1">
        <v>19</v>
      </c>
      <c r="D86" s="6">
        <v>7.3784722222222224E-2</v>
      </c>
      <c r="E86" s="3" t="s">
        <v>37</v>
      </c>
      <c r="F86">
        <f t="shared" si="2"/>
        <v>56.173999999999999</v>
      </c>
      <c r="G86" t="s">
        <v>433</v>
      </c>
    </row>
    <row r="87" spans="2:7" x14ac:dyDescent="0.15">
      <c r="B87" s="4" t="s">
        <v>165</v>
      </c>
      <c r="C87" s="1">
        <v>21</v>
      </c>
      <c r="D87" s="6">
        <v>7.6446759259259256E-2</v>
      </c>
      <c r="E87" s="3" t="s">
        <v>16</v>
      </c>
      <c r="F87">
        <f t="shared" si="2"/>
        <v>54.687999999999995</v>
      </c>
      <c r="G87" t="s">
        <v>433</v>
      </c>
    </row>
    <row r="88" spans="2:7" x14ac:dyDescent="0.15">
      <c r="B88" s="4" t="s">
        <v>530</v>
      </c>
      <c r="C88" s="1">
        <v>22</v>
      </c>
      <c r="D88" s="6">
        <v>7.8043981481481492E-2</v>
      </c>
      <c r="E88" s="3" t="s">
        <v>231</v>
      </c>
      <c r="F88">
        <f t="shared" si="2"/>
        <v>53.796999999999997</v>
      </c>
      <c r="G88" t="s">
        <v>433</v>
      </c>
    </row>
    <row r="89" spans="2:7" x14ac:dyDescent="0.15">
      <c r="B89" s="4" t="s">
        <v>222</v>
      </c>
      <c r="C89" s="1">
        <v>23</v>
      </c>
      <c r="D89" s="6">
        <v>7.8842592592592589E-2</v>
      </c>
      <c r="E89" s="3" t="s">
        <v>14</v>
      </c>
      <c r="F89">
        <f t="shared" si="2"/>
        <v>53.351999999999997</v>
      </c>
      <c r="G89" t="s">
        <v>433</v>
      </c>
    </row>
    <row r="90" spans="2:7" x14ac:dyDescent="0.15">
      <c r="B90" s="4" t="s">
        <v>205</v>
      </c>
      <c r="C90" s="1">
        <v>24</v>
      </c>
      <c r="D90" s="6">
        <v>7.918981481481481E-2</v>
      </c>
      <c r="E90" s="3" t="s">
        <v>236</v>
      </c>
      <c r="F90">
        <f t="shared" si="2"/>
        <v>53.157999999999994</v>
      </c>
      <c r="G90" t="s">
        <v>433</v>
      </c>
    </row>
    <row r="91" spans="2:7" x14ac:dyDescent="0.15">
      <c r="B91" s="4" t="s">
        <v>332</v>
      </c>
      <c r="C91" s="1">
        <v>25</v>
      </c>
      <c r="D91" s="6">
        <v>7.9537037037037031E-2</v>
      </c>
      <c r="E91" s="3" t="s">
        <v>293</v>
      </c>
      <c r="F91">
        <f t="shared" si="2"/>
        <v>52.963999999999999</v>
      </c>
      <c r="G91" t="s">
        <v>433</v>
      </c>
    </row>
    <row r="92" spans="2:7" x14ac:dyDescent="0.15">
      <c r="B92" s="4" t="s">
        <v>395</v>
      </c>
      <c r="C92" s="1">
        <v>26</v>
      </c>
      <c r="D92" s="6">
        <v>8.0532407407407414E-2</v>
      </c>
      <c r="E92" s="3" t="s">
        <v>236</v>
      </c>
      <c r="F92">
        <f t="shared" si="2"/>
        <v>52.408999999999999</v>
      </c>
      <c r="G92" t="s">
        <v>433</v>
      </c>
    </row>
    <row r="93" spans="2:7" x14ac:dyDescent="0.15">
      <c r="B93" s="4" t="s">
        <v>209</v>
      </c>
      <c r="C93" s="1">
        <v>27</v>
      </c>
      <c r="D93" s="6">
        <v>8.1076388888888892E-2</v>
      </c>
      <c r="E93" s="3" t="s">
        <v>297</v>
      </c>
      <c r="F93">
        <f t="shared" si="2"/>
        <v>52.105999999999995</v>
      </c>
      <c r="G93" t="s">
        <v>433</v>
      </c>
    </row>
    <row r="94" spans="2:7" x14ac:dyDescent="0.15">
      <c r="B94" s="4" t="s">
        <v>531</v>
      </c>
      <c r="C94" s="1">
        <v>28</v>
      </c>
      <c r="D94" s="6">
        <v>8.2233796296296291E-2</v>
      </c>
      <c r="E94" s="3" t="s">
        <v>234</v>
      </c>
      <c r="F94">
        <f t="shared" si="2"/>
        <v>51.46</v>
      </c>
      <c r="G94" t="s">
        <v>433</v>
      </c>
    </row>
    <row r="95" spans="2:7" x14ac:dyDescent="0.15">
      <c r="B95" s="4" t="s">
        <v>532</v>
      </c>
      <c r="C95" s="1">
        <v>29</v>
      </c>
      <c r="D95" s="6">
        <v>8.2465277777777776E-2</v>
      </c>
      <c r="E95" s="3" t="s">
        <v>231</v>
      </c>
      <c r="F95">
        <f t="shared" si="2"/>
        <v>51.330999999999996</v>
      </c>
      <c r="G95" t="s">
        <v>433</v>
      </c>
    </row>
    <row r="96" spans="2:7" x14ac:dyDescent="0.15">
      <c r="B96" s="4" t="s">
        <v>533</v>
      </c>
      <c r="C96" s="1">
        <v>30</v>
      </c>
      <c r="D96" s="6">
        <v>8.3263888888888887E-2</v>
      </c>
      <c r="E96" s="3" t="s">
        <v>236</v>
      </c>
      <c r="F96">
        <f t="shared" si="2"/>
        <v>50.884999999999998</v>
      </c>
      <c r="G96" t="s">
        <v>433</v>
      </c>
    </row>
    <row r="97" spans="2:7" x14ac:dyDescent="0.15">
      <c r="B97" s="4" t="s">
        <v>158</v>
      </c>
      <c r="C97" s="1">
        <v>31</v>
      </c>
      <c r="D97" s="6">
        <v>8.4351851851851845E-2</v>
      </c>
      <c r="E97" s="3" t="s">
        <v>488</v>
      </c>
      <c r="F97">
        <f t="shared" si="2"/>
        <v>50.277999999999999</v>
      </c>
      <c r="G97" t="s">
        <v>433</v>
      </c>
    </row>
    <row r="98" spans="2:7" x14ac:dyDescent="0.15">
      <c r="B98" s="4" t="s">
        <v>216</v>
      </c>
      <c r="C98" s="1">
        <v>32</v>
      </c>
      <c r="D98" s="6">
        <v>8.5509259259259271E-2</v>
      </c>
      <c r="E98" s="3" t="s">
        <v>14</v>
      </c>
      <c r="F98">
        <f t="shared" si="2"/>
        <v>49.631999999999998</v>
      </c>
      <c r="G98" t="s">
        <v>433</v>
      </c>
    </row>
    <row r="99" spans="2:7" x14ac:dyDescent="0.15">
      <c r="B99" s="4" t="s">
        <v>61</v>
      </c>
      <c r="C99" s="1">
        <v>33</v>
      </c>
      <c r="D99" s="6">
        <v>8.8113425925925928E-2</v>
      </c>
      <c r="E99" s="3" t="s">
        <v>38</v>
      </c>
      <c r="F99">
        <f t="shared" si="2"/>
        <v>48.178999999999995</v>
      </c>
      <c r="G99" t="s">
        <v>433</v>
      </c>
    </row>
    <row r="100" spans="2:7" x14ac:dyDescent="0.15">
      <c r="B100" s="4" t="s">
        <v>534</v>
      </c>
      <c r="C100" s="1">
        <v>34</v>
      </c>
      <c r="D100" s="6">
        <v>8.8171296296296289E-2</v>
      </c>
      <c r="E100" s="3" t="s">
        <v>236</v>
      </c>
      <c r="F100">
        <f t="shared" si="2"/>
        <v>48.146999999999998</v>
      </c>
      <c r="G100" t="s">
        <v>433</v>
      </c>
    </row>
    <row r="101" spans="2:7" x14ac:dyDescent="0.15">
      <c r="B101" s="4" t="s">
        <v>535</v>
      </c>
      <c r="C101" s="1">
        <v>35</v>
      </c>
      <c r="D101" s="6">
        <v>8.8900462962962959E-2</v>
      </c>
      <c r="E101" s="3" t="s">
        <v>311</v>
      </c>
      <c r="F101">
        <f t="shared" si="2"/>
        <v>47.739999999999995</v>
      </c>
      <c r="G101" t="s">
        <v>433</v>
      </c>
    </row>
    <row r="102" spans="2:7" x14ac:dyDescent="0.15">
      <c r="B102" s="4" t="s">
        <v>536</v>
      </c>
      <c r="C102" s="1">
        <v>36</v>
      </c>
      <c r="D102" s="6">
        <v>9.3900462962962963E-2</v>
      </c>
      <c r="E102" s="3" t="s">
        <v>231</v>
      </c>
      <c r="F102">
        <f t="shared" si="2"/>
        <v>44.951000000000001</v>
      </c>
      <c r="G102" t="s">
        <v>433</v>
      </c>
    </row>
    <row r="103" spans="2:7" x14ac:dyDescent="0.15">
      <c r="B103" s="4" t="s">
        <v>282</v>
      </c>
      <c r="C103" s="1">
        <v>37</v>
      </c>
      <c r="D103" s="6">
        <v>9.4317129629629626E-2</v>
      </c>
      <c r="E103" s="3" t="s">
        <v>14</v>
      </c>
      <c r="F103">
        <f t="shared" si="2"/>
        <v>44.717999999999996</v>
      </c>
      <c r="G103" t="s">
        <v>433</v>
      </c>
    </row>
    <row r="104" spans="2:7" x14ac:dyDescent="0.15">
      <c r="B104" s="4" t="s">
        <v>537</v>
      </c>
      <c r="C104" s="1">
        <v>38</v>
      </c>
      <c r="D104" s="6">
        <v>9.5300925925925928E-2</v>
      </c>
      <c r="E104" s="3" t="s">
        <v>488</v>
      </c>
      <c r="F104">
        <f t="shared" si="2"/>
        <v>44.168999999999997</v>
      </c>
      <c r="G104" t="s">
        <v>433</v>
      </c>
    </row>
    <row r="105" spans="2:7" x14ac:dyDescent="0.15">
      <c r="B105" s="4" t="s">
        <v>538</v>
      </c>
      <c r="C105" s="1">
        <v>39</v>
      </c>
      <c r="D105" s="6">
        <v>9.6400462962962966E-2</v>
      </c>
      <c r="E105" s="3" t="s">
        <v>297</v>
      </c>
      <c r="F105">
        <f t="shared" si="2"/>
        <v>43.555999999999997</v>
      </c>
      <c r="G105" t="s">
        <v>433</v>
      </c>
    </row>
    <row r="106" spans="2:7" x14ac:dyDescent="0.15">
      <c r="B106" s="4" t="s">
        <v>539</v>
      </c>
      <c r="C106" s="1">
        <v>40</v>
      </c>
      <c r="D106" s="6">
        <v>9.6967592592592591E-2</v>
      </c>
      <c r="E106" s="3" t="s">
        <v>522</v>
      </c>
      <c r="F106">
        <f t="shared" si="2"/>
        <v>43.238999999999997</v>
      </c>
      <c r="G106" t="s">
        <v>433</v>
      </c>
    </row>
    <row r="107" spans="2:7" x14ac:dyDescent="0.15">
      <c r="B107" s="4" t="s">
        <v>540</v>
      </c>
      <c r="C107" s="1">
        <v>41</v>
      </c>
      <c r="D107" s="6">
        <v>9.8275462962962967E-2</v>
      </c>
      <c r="E107" s="3" t="s">
        <v>492</v>
      </c>
      <c r="F107">
        <f t="shared" si="2"/>
        <v>42.51</v>
      </c>
      <c r="G107" t="s">
        <v>433</v>
      </c>
    </row>
    <row r="108" spans="2:7" x14ac:dyDescent="0.15">
      <c r="B108" s="4" t="s">
        <v>541</v>
      </c>
      <c r="C108" s="1">
        <v>42</v>
      </c>
      <c r="D108" s="6">
        <v>9.9224537037037042E-2</v>
      </c>
      <c r="E108" s="3" t="s">
        <v>236</v>
      </c>
      <c r="F108">
        <f t="shared" si="2"/>
        <v>41.98</v>
      </c>
      <c r="G108" t="s">
        <v>433</v>
      </c>
    </row>
    <row r="109" spans="2:7" x14ac:dyDescent="0.15">
      <c r="B109" s="4" t="s">
        <v>169</v>
      </c>
      <c r="C109" s="1">
        <v>43</v>
      </c>
      <c r="D109" s="6">
        <v>0.10129629629629629</v>
      </c>
      <c r="E109" s="3" t="s">
        <v>234</v>
      </c>
      <c r="F109">
        <f t="shared" si="2"/>
        <v>40.823999999999998</v>
      </c>
      <c r="G109" t="s">
        <v>433</v>
      </c>
    </row>
    <row r="110" spans="2:7" x14ac:dyDescent="0.15">
      <c r="B110" s="4" t="s">
        <v>542</v>
      </c>
      <c r="C110" s="1">
        <v>44</v>
      </c>
      <c r="D110" s="6">
        <v>0.10194444444444445</v>
      </c>
      <c r="E110" s="3" t="s">
        <v>297</v>
      </c>
      <c r="F110">
        <f t="shared" si="2"/>
        <v>40.463000000000001</v>
      </c>
      <c r="G110" t="s">
        <v>433</v>
      </c>
    </row>
    <row r="111" spans="2:7" x14ac:dyDescent="0.15">
      <c r="B111" s="4" t="s">
        <v>543</v>
      </c>
      <c r="C111" s="1">
        <v>45</v>
      </c>
      <c r="D111" s="6">
        <v>0.10206018518518518</v>
      </c>
      <c r="E111" s="3" t="s">
        <v>236</v>
      </c>
      <c r="F111">
        <f t="shared" si="2"/>
        <v>40.397999999999996</v>
      </c>
      <c r="G111" t="s">
        <v>433</v>
      </c>
    </row>
    <row r="112" spans="2:7" x14ac:dyDescent="0.15">
      <c r="B112" s="4" t="s">
        <v>544</v>
      </c>
      <c r="C112" s="1">
        <v>46</v>
      </c>
      <c r="D112" s="6">
        <v>0.104375</v>
      </c>
      <c r="E112" s="3" t="s">
        <v>234</v>
      </c>
      <c r="F112">
        <f t="shared" si="2"/>
        <v>39.106999999999999</v>
      </c>
      <c r="G112" t="s">
        <v>433</v>
      </c>
    </row>
    <row r="113" spans="2:7" x14ac:dyDescent="0.15">
      <c r="B113" s="4" t="s">
        <v>545</v>
      </c>
      <c r="C113" s="1">
        <v>47</v>
      </c>
      <c r="D113" s="6">
        <v>0.10607638888888889</v>
      </c>
      <c r="E113" s="3" t="s">
        <v>226</v>
      </c>
      <c r="F113">
        <f t="shared" si="2"/>
        <v>38.156999999999996</v>
      </c>
      <c r="G113" t="s">
        <v>433</v>
      </c>
    </row>
    <row r="114" spans="2:7" x14ac:dyDescent="0.15">
      <c r="B114" s="4" t="s">
        <v>474</v>
      </c>
      <c r="C114" s="1">
        <v>48</v>
      </c>
      <c r="D114" s="6">
        <v>0.10872685185185187</v>
      </c>
      <c r="E114" s="3" t="s">
        <v>450</v>
      </c>
      <c r="F114">
        <f t="shared" si="2"/>
        <v>36.678999999999995</v>
      </c>
      <c r="G114" t="s">
        <v>433</v>
      </c>
    </row>
    <row r="115" spans="2:7" x14ac:dyDescent="0.15">
      <c r="B115" s="4" t="s">
        <v>546</v>
      </c>
      <c r="C115" s="1">
        <v>49</v>
      </c>
      <c r="D115" s="6">
        <v>0.10964120370370371</v>
      </c>
      <c r="E115" s="3" t="s">
        <v>16</v>
      </c>
      <c r="F115">
        <f t="shared" si="2"/>
        <v>36.168999999999997</v>
      </c>
      <c r="G115" t="s">
        <v>433</v>
      </c>
    </row>
    <row r="116" spans="2:7" x14ac:dyDescent="0.15">
      <c r="B116" s="4" t="s">
        <v>547</v>
      </c>
      <c r="C116" s="1">
        <v>50</v>
      </c>
      <c r="D116" s="6">
        <v>0.11050925925925925</v>
      </c>
      <c r="E116" s="3" t="s">
        <v>489</v>
      </c>
      <c r="F116">
        <f t="shared" si="2"/>
        <v>35.683999999999997</v>
      </c>
      <c r="G116" t="s">
        <v>433</v>
      </c>
    </row>
    <row r="117" spans="2:7" x14ac:dyDescent="0.15">
      <c r="B117" s="4" t="s">
        <v>406</v>
      </c>
      <c r="C117" s="1"/>
      <c r="D117" s="6">
        <v>0.11810185185185185</v>
      </c>
      <c r="E117" s="3" t="s">
        <v>368</v>
      </c>
      <c r="F117">
        <f t="shared" si="2"/>
        <v>31.448</v>
      </c>
      <c r="G117" t="s">
        <v>433</v>
      </c>
    </row>
    <row r="118" spans="2:7" x14ac:dyDescent="0.15">
      <c r="B118" s="4" t="s">
        <v>548</v>
      </c>
      <c r="C118" s="1" t="s">
        <v>523</v>
      </c>
      <c r="D118" s="6">
        <v>0.12089120370370371</v>
      </c>
      <c r="E118" s="3" t="s">
        <v>292</v>
      </c>
      <c r="F118">
        <f t="shared" si="2"/>
        <v>29.891999999999999</v>
      </c>
      <c r="G118" t="s">
        <v>433</v>
      </c>
    </row>
    <row r="119" spans="2:7" x14ac:dyDescent="0.15">
      <c r="B119" s="4" t="s">
        <v>399</v>
      </c>
      <c r="C119" s="1"/>
      <c r="D119" s="6">
        <v>0.12135416666666667</v>
      </c>
      <c r="E119" s="3" t="s">
        <v>368</v>
      </c>
      <c r="F119">
        <f t="shared" si="2"/>
        <v>29.634</v>
      </c>
      <c r="G119" t="s">
        <v>433</v>
      </c>
    </row>
    <row r="120" spans="2:7" x14ac:dyDescent="0.15">
      <c r="B120" s="4" t="s">
        <v>549</v>
      </c>
      <c r="C120" s="1"/>
      <c r="D120" s="6">
        <v>0.12872685185185184</v>
      </c>
      <c r="E120" s="3"/>
      <c r="F120">
        <f>ROUNDUP((VLOOKUP(G120,$K$5:$N$6,2,FALSE)-D120)*10/VLOOKUP(G120,$K$5:$N$6,3,FALSE)+50,3)</f>
        <v>25.52</v>
      </c>
      <c r="G120" t="s">
        <v>433</v>
      </c>
    </row>
    <row r="121" spans="2:7" x14ac:dyDescent="0.15">
      <c r="B121" s="4" t="s">
        <v>550</v>
      </c>
      <c r="C121" s="1"/>
      <c r="D121" s="3" t="s">
        <v>244</v>
      </c>
      <c r="E121" s="3" t="s">
        <v>247</v>
      </c>
      <c r="F121">
        <v>0</v>
      </c>
      <c r="G121" t="s">
        <v>433</v>
      </c>
    </row>
    <row r="122" spans="2:7" x14ac:dyDescent="0.15">
      <c r="B122" s="4" t="s">
        <v>336</v>
      </c>
      <c r="C122" s="1"/>
      <c r="D122" s="3" t="s">
        <v>244</v>
      </c>
      <c r="E122" s="3" t="s">
        <v>303</v>
      </c>
      <c r="F122">
        <f t="shared" ref="F122:F127" si="3">F121</f>
        <v>0</v>
      </c>
      <c r="G122" t="s">
        <v>433</v>
      </c>
    </row>
    <row r="123" spans="2:7" x14ac:dyDescent="0.15">
      <c r="B123" s="4" t="s">
        <v>88</v>
      </c>
      <c r="C123" s="1"/>
      <c r="D123" s="3" t="s">
        <v>372</v>
      </c>
      <c r="E123" s="3" t="s">
        <v>38</v>
      </c>
      <c r="F123">
        <f t="shared" si="3"/>
        <v>0</v>
      </c>
      <c r="G123" t="s">
        <v>433</v>
      </c>
    </row>
    <row r="124" spans="2:7" x14ac:dyDescent="0.15">
      <c r="B124" s="4" t="s">
        <v>90</v>
      </c>
      <c r="C124" s="1"/>
      <c r="D124" s="3" t="s">
        <v>310</v>
      </c>
      <c r="E124" s="3" t="s">
        <v>38</v>
      </c>
      <c r="F124">
        <f t="shared" si="3"/>
        <v>0</v>
      </c>
      <c r="G124" t="s">
        <v>433</v>
      </c>
    </row>
    <row r="125" spans="2:7" x14ac:dyDescent="0.15">
      <c r="B125" s="4" t="s">
        <v>551</v>
      </c>
      <c r="C125" s="1"/>
      <c r="D125" s="3" t="s">
        <v>310</v>
      </c>
      <c r="E125" s="3" t="s">
        <v>247</v>
      </c>
      <c r="F125">
        <f t="shared" si="3"/>
        <v>0</v>
      </c>
      <c r="G125" t="s">
        <v>433</v>
      </c>
    </row>
    <row r="126" spans="2:7" x14ac:dyDescent="0.15">
      <c r="B126" s="4" t="s">
        <v>351</v>
      </c>
      <c r="C126" s="1"/>
      <c r="D126" s="3" t="s">
        <v>310</v>
      </c>
      <c r="E126" s="3" t="s">
        <v>311</v>
      </c>
      <c r="F126">
        <f t="shared" si="3"/>
        <v>0</v>
      </c>
      <c r="G126" t="s">
        <v>433</v>
      </c>
    </row>
    <row r="127" spans="2:7" x14ac:dyDescent="0.15">
      <c r="B127" s="4" t="s">
        <v>354</v>
      </c>
      <c r="C127" s="1"/>
      <c r="D127" s="3" t="s">
        <v>245</v>
      </c>
      <c r="E127" s="3" t="s">
        <v>16</v>
      </c>
      <c r="F127">
        <f t="shared" si="3"/>
        <v>0</v>
      </c>
      <c r="G127" t="s">
        <v>433</v>
      </c>
    </row>
    <row r="128" spans="2:7" x14ac:dyDescent="0.15">
      <c r="B128" s="4" t="s">
        <v>552</v>
      </c>
      <c r="C128" s="1"/>
      <c r="D128" s="3" t="s">
        <v>245</v>
      </c>
      <c r="E128" s="3" t="s">
        <v>297</v>
      </c>
      <c r="F128">
        <v>0</v>
      </c>
      <c r="G128" t="s">
        <v>433</v>
      </c>
    </row>
    <row r="129" spans="2:7" x14ac:dyDescent="0.15">
      <c r="B129" s="4" t="s">
        <v>253</v>
      </c>
      <c r="C129" s="1">
        <v>1</v>
      </c>
      <c r="D129" s="6">
        <v>5.9131944444444445E-2</v>
      </c>
      <c r="E129" s="3" t="s">
        <v>231</v>
      </c>
      <c r="F129">
        <f t="shared" ref="F129:F173" si="4">ROUNDUP((VLOOKUP(G129,$K$5:$N$8,2,FALSE)-D129)*10/VLOOKUP(G129,$K$5:$N$8,3,FALSE)+50,3)</f>
        <v>65.078000000000003</v>
      </c>
      <c r="G129" t="s">
        <v>442</v>
      </c>
    </row>
    <row r="130" spans="2:7" x14ac:dyDescent="0.15">
      <c r="B130" s="4" t="s">
        <v>248</v>
      </c>
      <c r="C130" s="1">
        <v>2</v>
      </c>
      <c r="D130" s="6">
        <v>5.9444444444444446E-2</v>
      </c>
      <c r="E130" s="3" t="s">
        <v>841</v>
      </c>
      <c r="F130">
        <f t="shared" si="4"/>
        <v>64.814000000000007</v>
      </c>
      <c r="G130" t="s">
        <v>442</v>
      </c>
    </row>
    <row r="131" spans="2:7" x14ac:dyDescent="0.15">
      <c r="B131" s="4" t="s">
        <v>144</v>
      </c>
      <c r="C131" s="1">
        <v>3</v>
      </c>
      <c r="D131" s="6">
        <v>6.0196759259259262E-2</v>
      </c>
      <c r="E131" s="3" t="s">
        <v>236</v>
      </c>
      <c r="F131">
        <f t="shared" si="4"/>
        <v>64.179000000000002</v>
      </c>
      <c r="G131" t="s">
        <v>831</v>
      </c>
    </row>
    <row r="132" spans="2:7" x14ac:dyDescent="0.15">
      <c r="B132" s="4" t="s">
        <v>249</v>
      </c>
      <c r="C132" s="1">
        <v>4</v>
      </c>
      <c r="D132" s="6">
        <v>6.1342592592592594E-2</v>
      </c>
      <c r="E132" s="3" t="s">
        <v>227</v>
      </c>
      <c r="F132">
        <f t="shared" si="4"/>
        <v>63.213000000000001</v>
      </c>
      <c r="G132" t="s">
        <v>831</v>
      </c>
    </row>
    <row r="133" spans="2:7" x14ac:dyDescent="0.15">
      <c r="B133" s="4" t="s">
        <v>146</v>
      </c>
      <c r="C133" s="1">
        <v>5</v>
      </c>
      <c r="D133" s="6">
        <v>6.5219907407407407E-2</v>
      </c>
      <c r="E133" s="3" t="s">
        <v>236</v>
      </c>
      <c r="F133">
        <f t="shared" si="4"/>
        <v>59.940999999999995</v>
      </c>
      <c r="G133" t="s">
        <v>831</v>
      </c>
    </row>
    <row r="134" spans="2:7" x14ac:dyDescent="0.15">
      <c r="B134" s="4" t="s">
        <v>256</v>
      </c>
      <c r="C134" s="1">
        <v>6</v>
      </c>
      <c r="D134" s="6">
        <v>6.5462962962962959E-2</v>
      </c>
      <c r="E134" s="3" t="s">
        <v>235</v>
      </c>
      <c r="F134">
        <f t="shared" si="4"/>
        <v>59.735999999999997</v>
      </c>
      <c r="G134" t="s">
        <v>831</v>
      </c>
    </row>
    <row r="135" spans="2:7" x14ac:dyDescent="0.15">
      <c r="B135" s="4" t="s">
        <v>265</v>
      </c>
      <c r="C135" s="1">
        <v>7</v>
      </c>
      <c r="D135" s="6">
        <v>6.6331018518518511E-2</v>
      </c>
      <c r="E135" s="3" t="s">
        <v>242</v>
      </c>
      <c r="F135">
        <f t="shared" si="4"/>
        <v>59.003999999999998</v>
      </c>
      <c r="G135" t="s">
        <v>831</v>
      </c>
    </row>
    <row r="136" spans="2:7" x14ac:dyDescent="0.15">
      <c r="B136" s="4" t="s">
        <v>262</v>
      </c>
      <c r="C136" s="1">
        <v>8</v>
      </c>
      <c r="D136" s="6">
        <v>6.6886574074074071E-2</v>
      </c>
      <c r="E136" s="3" t="s">
        <v>842</v>
      </c>
      <c r="F136">
        <f t="shared" si="4"/>
        <v>58.534999999999997</v>
      </c>
      <c r="G136" t="s">
        <v>831</v>
      </c>
    </row>
    <row r="137" spans="2:7" x14ac:dyDescent="0.15">
      <c r="B137" s="4" t="s">
        <v>191</v>
      </c>
      <c r="C137" s="1">
        <v>9</v>
      </c>
      <c r="D137" s="6">
        <v>6.6979166666666659E-2</v>
      </c>
      <c r="E137" s="3" t="s">
        <v>234</v>
      </c>
      <c r="F137">
        <f t="shared" si="4"/>
        <v>58.457000000000001</v>
      </c>
      <c r="G137" t="s">
        <v>831</v>
      </c>
    </row>
    <row r="138" spans="2:7" x14ac:dyDescent="0.15">
      <c r="B138" s="4" t="s">
        <v>147</v>
      </c>
      <c r="C138" s="1">
        <v>10</v>
      </c>
      <c r="D138" s="6">
        <v>6.7013888888888887E-2</v>
      </c>
      <c r="E138" s="3" t="s">
        <v>450</v>
      </c>
      <c r="F138">
        <f t="shared" si="4"/>
        <v>58.427999999999997</v>
      </c>
      <c r="G138" t="s">
        <v>831</v>
      </c>
    </row>
    <row r="139" spans="2:7" x14ac:dyDescent="0.15">
      <c r="B139" s="4" t="s">
        <v>257</v>
      </c>
      <c r="C139" s="1">
        <v>11</v>
      </c>
      <c r="D139" s="6">
        <v>6.761574074074074E-2</v>
      </c>
      <c r="E139" s="3" t="s">
        <v>229</v>
      </c>
      <c r="F139">
        <f t="shared" si="4"/>
        <v>57.919999999999995</v>
      </c>
      <c r="G139" t="s">
        <v>831</v>
      </c>
    </row>
    <row r="140" spans="2:7" x14ac:dyDescent="0.15">
      <c r="B140" s="4" t="s">
        <v>192</v>
      </c>
      <c r="C140" s="1">
        <v>12</v>
      </c>
      <c r="D140" s="6">
        <v>6.8495370370370359E-2</v>
      </c>
      <c r="E140" s="3" t="s">
        <v>236</v>
      </c>
      <c r="F140">
        <f t="shared" si="4"/>
        <v>57.177999999999997</v>
      </c>
      <c r="G140" t="s">
        <v>831</v>
      </c>
    </row>
    <row r="141" spans="2:7" x14ac:dyDescent="0.15">
      <c r="B141" s="4" t="s">
        <v>259</v>
      </c>
      <c r="C141" s="1">
        <v>13</v>
      </c>
      <c r="D141" s="6">
        <v>6.9062500000000013E-2</v>
      </c>
      <c r="E141" s="3" t="s">
        <v>247</v>
      </c>
      <c r="F141">
        <f t="shared" si="4"/>
        <v>56.698999999999998</v>
      </c>
      <c r="G141" t="s">
        <v>831</v>
      </c>
    </row>
    <row r="142" spans="2:7" x14ac:dyDescent="0.15">
      <c r="B142" s="4" t="s">
        <v>318</v>
      </c>
      <c r="C142" s="1">
        <v>14</v>
      </c>
      <c r="D142" s="6">
        <v>6.9814814814814816E-2</v>
      </c>
      <c r="E142" s="3" t="s">
        <v>852</v>
      </c>
      <c r="F142">
        <f t="shared" si="4"/>
        <v>56.064999999999998</v>
      </c>
      <c r="G142" t="s">
        <v>831</v>
      </c>
    </row>
    <row r="143" spans="2:7" x14ac:dyDescent="0.15">
      <c r="B143" s="4" t="s">
        <v>152</v>
      </c>
      <c r="C143" s="1">
        <v>15</v>
      </c>
      <c r="D143" s="6">
        <v>6.9826388888888882E-2</v>
      </c>
      <c r="E143" s="3" t="s">
        <v>450</v>
      </c>
      <c r="F143">
        <f t="shared" si="4"/>
        <v>56.055</v>
      </c>
      <c r="G143" t="s">
        <v>831</v>
      </c>
    </row>
    <row r="144" spans="2:7" x14ac:dyDescent="0.15">
      <c r="B144" s="4" t="s">
        <v>379</v>
      </c>
      <c r="C144" s="1">
        <v>16</v>
      </c>
      <c r="D144" s="6">
        <v>6.9918981481481471E-2</v>
      </c>
      <c r="E144" s="3" t="s">
        <v>361</v>
      </c>
      <c r="F144">
        <f t="shared" si="4"/>
        <v>55.976999999999997</v>
      </c>
      <c r="G144" t="s">
        <v>831</v>
      </c>
    </row>
    <row r="145" spans="2:7" x14ac:dyDescent="0.15">
      <c r="B145" s="4" t="s">
        <v>377</v>
      </c>
      <c r="C145" s="1">
        <v>17</v>
      </c>
      <c r="D145" s="6">
        <v>7.0706018518518529E-2</v>
      </c>
      <c r="E145" s="3" t="s">
        <v>360</v>
      </c>
      <c r="F145">
        <f t="shared" si="4"/>
        <v>55.312999999999995</v>
      </c>
      <c r="G145" t="s">
        <v>831</v>
      </c>
    </row>
    <row r="146" spans="2:7" x14ac:dyDescent="0.15">
      <c r="B146" s="4" t="s">
        <v>251</v>
      </c>
      <c r="C146" s="1">
        <v>18</v>
      </c>
      <c r="D146" s="6">
        <v>7.1481481481481479E-2</v>
      </c>
      <c r="E146" s="3" t="s">
        <v>229</v>
      </c>
      <c r="F146">
        <f t="shared" si="4"/>
        <v>54.658999999999999</v>
      </c>
      <c r="G146" t="s">
        <v>831</v>
      </c>
    </row>
    <row r="147" spans="2:7" x14ac:dyDescent="0.15">
      <c r="B147" s="4" t="s">
        <v>255</v>
      </c>
      <c r="C147" s="1">
        <v>19</v>
      </c>
      <c r="D147" s="6">
        <v>7.2800925925925922E-2</v>
      </c>
      <c r="E147" s="3" t="s">
        <v>232</v>
      </c>
      <c r="F147">
        <f t="shared" si="4"/>
        <v>53.544999999999995</v>
      </c>
      <c r="G147" t="s">
        <v>831</v>
      </c>
    </row>
    <row r="148" spans="2:7" x14ac:dyDescent="0.15">
      <c r="B148" s="4" t="s">
        <v>254</v>
      </c>
      <c r="C148" s="1">
        <v>20</v>
      </c>
      <c r="D148" s="6">
        <v>7.3148148148148143E-2</v>
      </c>
      <c r="E148" s="3" t="s">
        <v>843</v>
      </c>
      <c r="F148">
        <f t="shared" si="4"/>
        <v>53.251999999999995</v>
      </c>
      <c r="G148" t="s">
        <v>831</v>
      </c>
    </row>
    <row r="149" spans="2:7" x14ac:dyDescent="0.15">
      <c r="B149" s="4" t="s">
        <v>270</v>
      </c>
      <c r="C149" s="1">
        <v>21</v>
      </c>
      <c r="D149" s="6">
        <v>7.3344907407407414E-2</v>
      </c>
      <c r="E149" s="3" t="s">
        <v>8</v>
      </c>
      <c r="F149">
        <f t="shared" si="4"/>
        <v>53.085999999999999</v>
      </c>
      <c r="G149" t="s">
        <v>831</v>
      </c>
    </row>
    <row r="150" spans="2:7" x14ac:dyDescent="0.15">
      <c r="B150" s="4" t="s">
        <v>853</v>
      </c>
      <c r="C150" s="1">
        <v>22</v>
      </c>
      <c r="D150" s="6">
        <v>7.379629629629629E-2</v>
      </c>
      <c r="E150" s="3" t="s">
        <v>236</v>
      </c>
      <c r="F150">
        <f t="shared" si="4"/>
        <v>52.705999999999996</v>
      </c>
      <c r="G150" t="s">
        <v>831</v>
      </c>
    </row>
    <row r="151" spans="2:7" x14ac:dyDescent="0.15">
      <c r="B151" s="4" t="s">
        <v>388</v>
      </c>
      <c r="C151" s="1">
        <v>23</v>
      </c>
      <c r="D151" s="6">
        <v>7.4189814814814806E-2</v>
      </c>
      <c r="E151" s="3" t="s">
        <v>311</v>
      </c>
      <c r="F151">
        <f t="shared" si="4"/>
        <v>52.373999999999995</v>
      </c>
      <c r="G151" t="s">
        <v>831</v>
      </c>
    </row>
    <row r="152" spans="2:7" x14ac:dyDescent="0.15">
      <c r="B152" s="4" t="s">
        <v>264</v>
      </c>
      <c r="C152" s="1">
        <v>24</v>
      </c>
      <c r="D152" s="6">
        <v>7.4270833333333341E-2</v>
      </c>
      <c r="E152" s="3" t="s">
        <v>844</v>
      </c>
      <c r="F152">
        <f t="shared" si="4"/>
        <v>52.305</v>
      </c>
      <c r="G152" t="s">
        <v>831</v>
      </c>
    </row>
    <row r="153" spans="2:7" x14ac:dyDescent="0.15">
      <c r="B153" s="4" t="s">
        <v>854</v>
      </c>
      <c r="C153" s="1">
        <v>25</v>
      </c>
      <c r="D153" s="6">
        <v>7.5127314814814813E-2</v>
      </c>
      <c r="E153" s="3" t="s">
        <v>371</v>
      </c>
      <c r="F153">
        <f t="shared" si="4"/>
        <v>51.582999999999998</v>
      </c>
      <c r="G153" t="s">
        <v>831</v>
      </c>
    </row>
    <row r="154" spans="2:7" x14ac:dyDescent="0.15">
      <c r="B154" s="4" t="s">
        <v>855</v>
      </c>
      <c r="C154" s="1">
        <v>26</v>
      </c>
      <c r="D154" s="6">
        <v>7.6550925925925925E-2</v>
      </c>
      <c r="E154" s="3" t="s">
        <v>845</v>
      </c>
      <c r="F154">
        <f t="shared" si="4"/>
        <v>50.381999999999998</v>
      </c>
      <c r="G154" t="s">
        <v>831</v>
      </c>
    </row>
    <row r="155" spans="2:7" x14ac:dyDescent="0.15">
      <c r="B155" s="4" t="s">
        <v>856</v>
      </c>
      <c r="C155" s="1">
        <v>27</v>
      </c>
      <c r="D155" s="6">
        <v>7.6724537037037036E-2</v>
      </c>
      <c r="E155" s="3" t="s">
        <v>846</v>
      </c>
      <c r="F155">
        <f t="shared" si="4"/>
        <v>50.234999999999999</v>
      </c>
      <c r="G155" t="s">
        <v>831</v>
      </c>
    </row>
    <row r="156" spans="2:7" x14ac:dyDescent="0.15">
      <c r="B156" s="4" t="s">
        <v>266</v>
      </c>
      <c r="C156" s="1">
        <v>28</v>
      </c>
      <c r="D156" s="6">
        <v>7.6805555555555557E-2</v>
      </c>
      <c r="E156" s="3" t="s">
        <v>232</v>
      </c>
      <c r="F156">
        <f t="shared" si="4"/>
        <v>50.166999999999994</v>
      </c>
      <c r="G156" t="s">
        <v>831</v>
      </c>
    </row>
    <row r="157" spans="2:7" x14ac:dyDescent="0.15">
      <c r="B157" s="4" t="s">
        <v>268</v>
      </c>
      <c r="C157" s="1">
        <v>29</v>
      </c>
      <c r="D157" s="6">
        <v>7.6851851851851852E-2</v>
      </c>
      <c r="E157" s="3" t="s">
        <v>229</v>
      </c>
      <c r="F157">
        <f t="shared" si="4"/>
        <v>50.128</v>
      </c>
      <c r="G157" t="s">
        <v>831</v>
      </c>
    </row>
    <row r="158" spans="2:7" x14ac:dyDescent="0.15">
      <c r="B158" s="4" t="s">
        <v>405</v>
      </c>
      <c r="C158" s="1">
        <v>30</v>
      </c>
      <c r="D158" s="6">
        <v>7.7604166666666669E-2</v>
      </c>
      <c r="E158" s="3" t="s">
        <v>371</v>
      </c>
      <c r="F158">
        <f t="shared" si="4"/>
        <v>49.492999999999995</v>
      </c>
      <c r="G158" t="s">
        <v>831</v>
      </c>
    </row>
    <row r="159" spans="2:7" x14ac:dyDescent="0.15">
      <c r="B159" s="4" t="s">
        <v>325</v>
      </c>
      <c r="C159" s="1">
        <v>31</v>
      </c>
      <c r="D159" s="6">
        <v>7.8738425925925934E-2</v>
      </c>
      <c r="E159" s="3" t="s">
        <v>296</v>
      </c>
      <c r="F159">
        <f t="shared" si="4"/>
        <v>48.535999999999994</v>
      </c>
      <c r="G159" t="s">
        <v>831</v>
      </c>
    </row>
    <row r="160" spans="2:7" x14ac:dyDescent="0.15">
      <c r="B160" s="4" t="s">
        <v>319</v>
      </c>
      <c r="C160" s="1">
        <v>32</v>
      </c>
      <c r="D160" s="6">
        <v>7.8877314814814817E-2</v>
      </c>
      <c r="E160" s="3" t="s">
        <v>294</v>
      </c>
      <c r="F160">
        <f t="shared" si="4"/>
        <v>48.418999999999997</v>
      </c>
      <c r="G160" t="s">
        <v>831</v>
      </c>
    </row>
    <row r="161" spans="2:7" x14ac:dyDescent="0.15">
      <c r="B161" s="4" t="s">
        <v>857</v>
      </c>
      <c r="C161" s="1">
        <v>33</v>
      </c>
      <c r="D161" s="6">
        <v>8.0231481481481473E-2</v>
      </c>
      <c r="E161" s="3" t="s">
        <v>247</v>
      </c>
      <c r="F161">
        <f t="shared" si="4"/>
        <v>47.275999999999996</v>
      </c>
      <c r="G161" t="s">
        <v>831</v>
      </c>
    </row>
    <row r="162" spans="2:7" x14ac:dyDescent="0.15">
      <c r="B162" s="4" t="s">
        <v>267</v>
      </c>
      <c r="C162" s="1">
        <v>34</v>
      </c>
      <c r="D162" s="6">
        <v>8.1944444444444445E-2</v>
      </c>
      <c r="E162" s="3" t="s">
        <v>229</v>
      </c>
      <c r="F162">
        <f t="shared" si="4"/>
        <v>45.830999999999996</v>
      </c>
      <c r="G162" t="s">
        <v>831</v>
      </c>
    </row>
    <row r="163" spans="2:7" x14ac:dyDescent="0.15">
      <c r="B163" s="4" t="s">
        <v>858</v>
      </c>
      <c r="C163" s="1">
        <v>35</v>
      </c>
      <c r="D163" s="6">
        <v>8.3761574074074072E-2</v>
      </c>
      <c r="E163" s="3" t="s">
        <v>847</v>
      </c>
      <c r="F163">
        <f t="shared" si="4"/>
        <v>44.297999999999995</v>
      </c>
      <c r="G163" t="s">
        <v>831</v>
      </c>
    </row>
    <row r="164" spans="2:7" x14ac:dyDescent="0.15">
      <c r="B164" s="4" t="s">
        <v>859</v>
      </c>
      <c r="C164" s="1">
        <v>36</v>
      </c>
      <c r="D164" s="6">
        <v>8.4629629629629624E-2</v>
      </c>
      <c r="E164" s="3" t="s">
        <v>848</v>
      </c>
      <c r="F164">
        <f t="shared" si="4"/>
        <v>43.565999999999995</v>
      </c>
      <c r="G164" t="s">
        <v>831</v>
      </c>
    </row>
    <row r="165" spans="2:7" x14ac:dyDescent="0.15">
      <c r="B165" s="4" t="s">
        <v>197</v>
      </c>
      <c r="C165" s="1">
        <v>37</v>
      </c>
      <c r="D165" s="6">
        <v>8.5277777777777786E-2</v>
      </c>
      <c r="E165" s="3" t="s">
        <v>240</v>
      </c>
      <c r="F165">
        <f t="shared" si="4"/>
        <v>43.018999999999998</v>
      </c>
      <c r="G165" t="s">
        <v>831</v>
      </c>
    </row>
    <row r="166" spans="2:7" x14ac:dyDescent="0.15">
      <c r="B166" s="4" t="s">
        <v>329</v>
      </c>
      <c r="C166" s="1">
        <v>38</v>
      </c>
      <c r="D166" s="6">
        <v>8.9814814814814806E-2</v>
      </c>
      <c r="E166" s="3" t="s">
        <v>300</v>
      </c>
      <c r="F166">
        <f t="shared" si="4"/>
        <v>39.190999999999995</v>
      </c>
      <c r="G166" t="s">
        <v>831</v>
      </c>
    </row>
    <row r="167" spans="2:7" x14ac:dyDescent="0.15">
      <c r="B167" s="4" t="s">
        <v>860</v>
      </c>
      <c r="C167" s="1">
        <v>39</v>
      </c>
      <c r="D167" s="6">
        <v>9.179398148148149E-2</v>
      </c>
      <c r="E167" s="3" t="s">
        <v>845</v>
      </c>
      <c r="F167">
        <f t="shared" si="4"/>
        <v>37.521000000000001</v>
      </c>
      <c r="G167" t="s">
        <v>831</v>
      </c>
    </row>
    <row r="168" spans="2:7" x14ac:dyDescent="0.15">
      <c r="B168" s="4" t="s">
        <v>861</v>
      </c>
      <c r="C168" s="1">
        <v>40</v>
      </c>
      <c r="D168" s="6">
        <v>9.2094907407407403E-2</v>
      </c>
      <c r="E168" s="3" t="s">
        <v>293</v>
      </c>
      <c r="F168">
        <f t="shared" si="4"/>
        <v>37.266999999999996</v>
      </c>
      <c r="G168" t="s">
        <v>831</v>
      </c>
    </row>
    <row r="169" spans="2:7" x14ac:dyDescent="0.15">
      <c r="B169" s="4" t="s">
        <v>862</v>
      </c>
      <c r="C169" s="1">
        <v>41</v>
      </c>
      <c r="D169" s="6">
        <v>9.4675925925925927E-2</v>
      </c>
      <c r="E169" s="3" t="s">
        <v>308</v>
      </c>
      <c r="F169">
        <f t="shared" si="4"/>
        <v>35.089999999999996</v>
      </c>
      <c r="G169" t="s">
        <v>831</v>
      </c>
    </row>
    <row r="170" spans="2:7" x14ac:dyDescent="0.15">
      <c r="B170" s="4" t="s">
        <v>863</v>
      </c>
      <c r="C170" s="1">
        <v>42</v>
      </c>
      <c r="D170" s="6">
        <v>9.481481481481481E-2</v>
      </c>
      <c r="E170" s="3" t="s">
        <v>849</v>
      </c>
      <c r="F170">
        <f t="shared" si="4"/>
        <v>34.971999999999994</v>
      </c>
      <c r="G170" t="s">
        <v>831</v>
      </c>
    </row>
    <row r="171" spans="2:7" x14ac:dyDescent="0.15">
      <c r="B171" s="4" t="s">
        <v>864</v>
      </c>
      <c r="C171" s="1">
        <v>43</v>
      </c>
      <c r="D171" s="6">
        <v>9.824074074074074E-2</v>
      </c>
      <c r="E171" s="3" t="s">
        <v>845</v>
      </c>
      <c r="F171">
        <f t="shared" si="4"/>
        <v>32.082000000000001</v>
      </c>
      <c r="G171" t="s">
        <v>831</v>
      </c>
    </row>
    <row r="172" spans="2:7" x14ac:dyDescent="0.15">
      <c r="B172" s="4" t="s">
        <v>865</v>
      </c>
      <c r="C172" s="1">
        <v>44</v>
      </c>
      <c r="D172" s="6">
        <v>0.10002314814814815</v>
      </c>
      <c r="E172" s="3" t="s">
        <v>845</v>
      </c>
      <c r="F172">
        <f t="shared" si="4"/>
        <v>30.578000000000003</v>
      </c>
      <c r="G172" t="s">
        <v>831</v>
      </c>
    </row>
    <row r="173" spans="2:7" x14ac:dyDescent="0.15">
      <c r="B173" s="4" t="s">
        <v>866</v>
      </c>
      <c r="C173" s="1">
        <v>45</v>
      </c>
      <c r="D173" s="6">
        <v>0.10143518518518518</v>
      </c>
      <c r="E173" s="3" t="s">
        <v>308</v>
      </c>
      <c r="F173">
        <f t="shared" si="4"/>
        <v>29.387</v>
      </c>
      <c r="G173" t="s">
        <v>831</v>
      </c>
    </row>
    <row r="174" spans="2:7" ht="27" x14ac:dyDescent="0.15">
      <c r="B174" s="4" t="s">
        <v>867</v>
      </c>
      <c r="C174" s="1">
        <v>46</v>
      </c>
      <c r="D174" s="6">
        <v>0.10961805555555555</v>
      </c>
      <c r="E174" s="3" t="s">
        <v>848</v>
      </c>
      <c r="F174">
        <f>ROUNDUP((VLOOKUP(G174,$K$5:$N$8,2,FALSE)-D174)*10/VLOOKUP(G174,$K$5:$N$8,3,FALSE)+50,3)</f>
        <v>22.483000000000001</v>
      </c>
      <c r="G174" t="s">
        <v>831</v>
      </c>
    </row>
    <row r="175" spans="2:7" x14ac:dyDescent="0.15">
      <c r="B175" s="4" t="s">
        <v>868</v>
      </c>
      <c r="C175" s="1"/>
      <c r="D175" s="3" t="s">
        <v>278</v>
      </c>
      <c r="E175" s="3" t="s">
        <v>869</v>
      </c>
      <c r="F175">
        <v>0</v>
      </c>
      <c r="G175" t="s">
        <v>831</v>
      </c>
    </row>
    <row r="176" spans="2:7" x14ac:dyDescent="0.15">
      <c r="B176" s="4" t="s">
        <v>870</v>
      </c>
      <c r="C176" s="1"/>
      <c r="D176" s="3" t="s">
        <v>278</v>
      </c>
      <c r="E176" s="3" t="s">
        <v>869</v>
      </c>
      <c r="F176">
        <f>F175</f>
        <v>0</v>
      </c>
      <c r="G176" t="s">
        <v>831</v>
      </c>
    </row>
    <row r="177" spans="2:7" x14ac:dyDescent="0.15">
      <c r="B177" s="4" t="s">
        <v>871</v>
      </c>
      <c r="C177" s="1"/>
      <c r="D177" s="3" t="s">
        <v>373</v>
      </c>
      <c r="E177" s="3" t="s">
        <v>247</v>
      </c>
      <c r="F177">
        <f t="shared" ref="F177:F179" si="5">F176</f>
        <v>0</v>
      </c>
      <c r="G177" t="s">
        <v>831</v>
      </c>
    </row>
    <row r="178" spans="2:7" x14ac:dyDescent="0.15">
      <c r="B178" s="4" t="s">
        <v>872</v>
      </c>
      <c r="C178" s="1"/>
      <c r="D178" s="3" t="s">
        <v>851</v>
      </c>
      <c r="E178" s="3" t="s">
        <v>461</v>
      </c>
      <c r="F178">
        <f t="shared" si="5"/>
        <v>0</v>
      </c>
      <c r="G178" t="s">
        <v>831</v>
      </c>
    </row>
    <row r="179" spans="2:7" x14ac:dyDescent="0.15">
      <c r="B179" s="4" t="s">
        <v>263</v>
      </c>
      <c r="C179" s="1"/>
      <c r="D179" s="3" t="s">
        <v>833</v>
      </c>
      <c r="E179" s="3" t="s">
        <v>226</v>
      </c>
      <c r="F179">
        <f t="shared" si="5"/>
        <v>0</v>
      </c>
      <c r="G179" t="s">
        <v>831</v>
      </c>
    </row>
    <row r="180" spans="2:7" x14ac:dyDescent="0.15">
      <c r="B180" s="4" t="s">
        <v>465</v>
      </c>
      <c r="C180" s="1">
        <v>1</v>
      </c>
      <c r="D180" s="6">
        <v>4.1782407407407407E-2</v>
      </c>
      <c r="E180" s="3" t="s">
        <v>450</v>
      </c>
      <c r="F180">
        <f>ROUNDUP((VLOOKUP(G180,$K$5:$N$8,2,FALSE)-D180)*10/VLOOKUP(G180,$K$5:$N$8,3,FALSE)+50,3)</f>
        <v>64.698999999999998</v>
      </c>
      <c r="G180" t="s">
        <v>430</v>
      </c>
    </row>
    <row r="181" spans="2:7" x14ac:dyDescent="0.15">
      <c r="B181" s="4" t="s">
        <v>289</v>
      </c>
      <c r="C181" s="1">
        <v>1</v>
      </c>
      <c r="D181" s="6">
        <v>4.1782407407407407E-2</v>
      </c>
      <c r="E181" s="3" t="s">
        <v>273</v>
      </c>
      <c r="F181">
        <f t="shared" ref="F181:F206" si="6">ROUNDUP((VLOOKUP(G181,$K$5:$N$8,2,FALSE)-D181)*10/VLOOKUP(G181,$K$5:$N$8,3,FALSE)+50,3)</f>
        <v>64.698999999999998</v>
      </c>
      <c r="G181" t="s">
        <v>430</v>
      </c>
    </row>
    <row r="182" spans="2:7" x14ac:dyDescent="0.15">
      <c r="B182" s="4" t="s">
        <v>283</v>
      </c>
      <c r="C182" s="1">
        <v>3</v>
      </c>
      <c r="D182" s="6">
        <v>4.8344907407407406E-2</v>
      </c>
      <c r="E182" s="3" t="s">
        <v>274</v>
      </c>
      <c r="F182">
        <f t="shared" si="6"/>
        <v>61.400999999999996</v>
      </c>
      <c r="G182" t="s">
        <v>828</v>
      </c>
    </row>
    <row r="183" spans="2:7" x14ac:dyDescent="0.15">
      <c r="B183" s="4" t="s">
        <v>416</v>
      </c>
      <c r="C183" s="1">
        <v>4</v>
      </c>
      <c r="D183" s="6">
        <v>4.9965277777777782E-2</v>
      </c>
      <c r="E183" s="3" t="s">
        <v>274</v>
      </c>
      <c r="F183">
        <f t="shared" si="6"/>
        <v>60.586999999999996</v>
      </c>
      <c r="G183" t="s">
        <v>828</v>
      </c>
    </row>
    <row r="184" spans="2:7" x14ac:dyDescent="0.15">
      <c r="B184" s="4" t="s">
        <v>288</v>
      </c>
      <c r="C184" s="1">
        <v>5</v>
      </c>
      <c r="D184" s="6">
        <v>5.019675925925926E-2</v>
      </c>
      <c r="E184" s="3" t="s">
        <v>874</v>
      </c>
      <c r="F184">
        <f t="shared" si="6"/>
        <v>60.470999999999997</v>
      </c>
      <c r="G184" t="s">
        <v>828</v>
      </c>
    </row>
    <row r="185" spans="2:7" x14ac:dyDescent="0.15">
      <c r="B185" s="4" t="s">
        <v>875</v>
      </c>
      <c r="C185" s="1">
        <v>6</v>
      </c>
      <c r="D185" s="6">
        <v>5.0208333333333334E-2</v>
      </c>
      <c r="E185" s="3" t="s">
        <v>274</v>
      </c>
      <c r="F185">
        <f t="shared" si="6"/>
        <v>60.464999999999996</v>
      </c>
      <c r="G185" t="s">
        <v>828</v>
      </c>
    </row>
    <row r="186" spans="2:7" x14ac:dyDescent="0.15">
      <c r="B186" s="4" t="s">
        <v>623</v>
      </c>
      <c r="C186" s="1">
        <v>7</v>
      </c>
      <c r="D186" s="6">
        <v>5.1203703703703703E-2</v>
      </c>
      <c r="E186" s="3" t="s">
        <v>450</v>
      </c>
      <c r="F186">
        <f t="shared" si="6"/>
        <v>59.964999999999996</v>
      </c>
      <c r="G186" t="s">
        <v>828</v>
      </c>
    </row>
    <row r="187" spans="2:7" x14ac:dyDescent="0.15">
      <c r="B187" s="4" t="s">
        <v>167</v>
      </c>
      <c r="C187" s="1">
        <v>8</v>
      </c>
      <c r="D187" s="6">
        <v>5.1331018518518519E-2</v>
      </c>
      <c r="E187" s="3" t="s">
        <v>297</v>
      </c>
      <c r="F187">
        <f t="shared" si="6"/>
        <v>59.900999999999996</v>
      </c>
      <c r="G187" t="s">
        <v>828</v>
      </c>
    </row>
    <row r="188" spans="2:7" x14ac:dyDescent="0.15">
      <c r="B188" s="4" t="s">
        <v>211</v>
      </c>
      <c r="C188" s="1">
        <v>9</v>
      </c>
      <c r="D188" s="6">
        <v>5.2361111111111108E-2</v>
      </c>
      <c r="E188" s="3"/>
      <c r="F188">
        <f t="shared" si="6"/>
        <v>59.382999999999996</v>
      </c>
      <c r="G188" t="s">
        <v>828</v>
      </c>
    </row>
    <row r="189" spans="2:7" x14ac:dyDescent="0.15">
      <c r="B189" s="4" t="s">
        <v>284</v>
      </c>
      <c r="C189" s="1">
        <v>10</v>
      </c>
      <c r="D189" s="6">
        <v>5.2407407407407403E-2</v>
      </c>
      <c r="E189" s="3" t="s">
        <v>236</v>
      </c>
      <c r="F189">
        <f t="shared" si="6"/>
        <v>59.36</v>
      </c>
      <c r="G189" t="s">
        <v>828</v>
      </c>
    </row>
    <row r="190" spans="2:7" x14ac:dyDescent="0.15">
      <c r="B190" s="4" t="s">
        <v>221</v>
      </c>
      <c r="C190" s="1">
        <v>11</v>
      </c>
      <c r="D190" s="6">
        <v>6.5833333333333341E-2</v>
      </c>
      <c r="E190" s="3" t="s">
        <v>297</v>
      </c>
      <c r="F190">
        <f t="shared" si="6"/>
        <v>52.613</v>
      </c>
      <c r="G190" t="s">
        <v>828</v>
      </c>
    </row>
    <row r="191" spans="2:7" x14ac:dyDescent="0.15">
      <c r="B191" s="4" t="s">
        <v>697</v>
      </c>
      <c r="C191" s="1">
        <v>12</v>
      </c>
      <c r="D191" s="6">
        <v>6.653935185185185E-2</v>
      </c>
      <c r="E191" s="3" t="s">
        <v>297</v>
      </c>
      <c r="F191">
        <f t="shared" si="6"/>
        <v>52.257999999999996</v>
      </c>
      <c r="G191" t="s">
        <v>828</v>
      </c>
    </row>
    <row r="192" spans="2:7" x14ac:dyDescent="0.15">
      <c r="B192" s="4" t="s">
        <v>637</v>
      </c>
      <c r="C192" s="1">
        <v>13</v>
      </c>
      <c r="D192" s="6">
        <v>6.7696759259259262E-2</v>
      </c>
      <c r="E192" s="3" t="s">
        <v>236</v>
      </c>
      <c r="F192">
        <f t="shared" si="6"/>
        <v>51.675999999999995</v>
      </c>
      <c r="G192" t="s">
        <v>828</v>
      </c>
    </row>
    <row r="193" spans="2:7" x14ac:dyDescent="0.15">
      <c r="B193" s="4" t="s">
        <v>650</v>
      </c>
      <c r="C193" s="1">
        <v>14</v>
      </c>
      <c r="D193" s="6">
        <v>7.0115740740740742E-2</v>
      </c>
      <c r="E193" s="3" t="s">
        <v>297</v>
      </c>
      <c r="F193">
        <f t="shared" si="6"/>
        <v>50.46</v>
      </c>
      <c r="G193" t="s">
        <v>828</v>
      </c>
    </row>
    <row r="194" spans="2:7" x14ac:dyDescent="0.15">
      <c r="B194" s="4" t="s">
        <v>578</v>
      </c>
      <c r="C194" s="1">
        <v>15</v>
      </c>
      <c r="D194" s="6">
        <v>7.2754629629629627E-2</v>
      </c>
      <c r="E194" s="3" t="s">
        <v>234</v>
      </c>
      <c r="F194">
        <f t="shared" si="6"/>
        <v>49.134</v>
      </c>
      <c r="G194" t="s">
        <v>828</v>
      </c>
    </row>
    <row r="195" spans="2:7" x14ac:dyDescent="0.15">
      <c r="B195" s="4" t="s">
        <v>483</v>
      </c>
      <c r="C195" s="1">
        <v>16</v>
      </c>
      <c r="D195" s="6">
        <v>7.5833333333333336E-2</v>
      </c>
      <c r="E195" s="3" t="s">
        <v>236</v>
      </c>
      <c r="F195">
        <f t="shared" si="6"/>
        <v>47.586999999999996</v>
      </c>
      <c r="G195" t="s">
        <v>828</v>
      </c>
    </row>
    <row r="196" spans="2:7" x14ac:dyDescent="0.15">
      <c r="B196" s="4" t="s">
        <v>421</v>
      </c>
      <c r="C196" s="1">
        <v>17</v>
      </c>
      <c r="D196" s="6">
        <v>7.9976851851851841E-2</v>
      </c>
      <c r="E196" s="3" t="s">
        <v>236</v>
      </c>
      <c r="F196">
        <f t="shared" si="6"/>
        <v>45.504999999999995</v>
      </c>
      <c r="G196" t="s">
        <v>828</v>
      </c>
    </row>
    <row r="197" spans="2:7" x14ac:dyDescent="0.15">
      <c r="B197" s="4" t="s">
        <v>696</v>
      </c>
      <c r="C197" s="1">
        <v>18</v>
      </c>
      <c r="D197" s="6">
        <v>8.1874999999999989E-2</v>
      </c>
      <c r="E197" s="3" t="s">
        <v>14</v>
      </c>
      <c r="F197">
        <f t="shared" si="6"/>
        <v>44.550999999999995</v>
      </c>
      <c r="G197" t="s">
        <v>828</v>
      </c>
    </row>
    <row r="198" spans="2:7" x14ac:dyDescent="0.15">
      <c r="B198" s="4" t="s">
        <v>720</v>
      </c>
      <c r="C198" s="1">
        <v>19</v>
      </c>
      <c r="D198" s="6">
        <v>8.2604166666666659E-2</v>
      </c>
      <c r="E198" s="3" t="s">
        <v>297</v>
      </c>
      <c r="F198">
        <f t="shared" si="6"/>
        <v>44.183999999999997</v>
      </c>
      <c r="G198" t="s">
        <v>828</v>
      </c>
    </row>
    <row r="199" spans="2:7" x14ac:dyDescent="0.15">
      <c r="B199" s="4" t="s">
        <v>662</v>
      </c>
      <c r="C199" s="1">
        <v>20</v>
      </c>
      <c r="D199" s="6">
        <v>8.4178240740740748E-2</v>
      </c>
      <c r="E199" s="3" t="s">
        <v>368</v>
      </c>
      <c r="F199">
        <f t="shared" si="6"/>
        <v>43.393000000000001</v>
      </c>
      <c r="G199" t="s">
        <v>828</v>
      </c>
    </row>
    <row r="200" spans="2:7" x14ac:dyDescent="0.15">
      <c r="B200" s="4" t="s">
        <v>291</v>
      </c>
      <c r="C200" s="1">
        <v>21</v>
      </c>
      <c r="D200" s="6">
        <v>8.6354166666666662E-2</v>
      </c>
      <c r="E200" s="3" t="s">
        <v>14</v>
      </c>
      <c r="F200">
        <f t="shared" si="6"/>
        <v>42.3</v>
      </c>
      <c r="G200" t="s">
        <v>828</v>
      </c>
    </row>
    <row r="201" spans="2:7" x14ac:dyDescent="0.15">
      <c r="B201" s="4" t="s">
        <v>422</v>
      </c>
      <c r="C201" s="1">
        <v>22</v>
      </c>
      <c r="D201" s="6">
        <v>9.297453703703705E-2</v>
      </c>
      <c r="E201" s="3" t="s">
        <v>236</v>
      </c>
      <c r="F201">
        <f t="shared" si="6"/>
        <v>38.972999999999999</v>
      </c>
      <c r="G201" t="s">
        <v>828</v>
      </c>
    </row>
    <row r="202" spans="2:7" x14ac:dyDescent="0.15">
      <c r="B202" s="4" t="s">
        <v>352</v>
      </c>
      <c r="C202" s="1">
        <v>23</v>
      </c>
      <c r="D202" s="6">
        <v>9.5162037037037031E-2</v>
      </c>
      <c r="E202" s="3" t="s">
        <v>14</v>
      </c>
      <c r="F202">
        <f t="shared" si="6"/>
        <v>37.872999999999998</v>
      </c>
      <c r="G202" t="s">
        <v>828</v>
      </c>
    </row>
    <row r="203" spans="2:7" x14ac:dyDescent="0.15">
      <c r="B203" s="4" t="s">
        <v>674</v>
      </c>
      <c r="C203" s="1">
        <v>24</v>
      </c>
      <c r="D203" s="6">
        <v>9.6979166666666672E-2</v>
      </c>
      <c r="E203" s="3" t="s">
        <v>368</v>
      </c>
      <c r="F203">
        <f t="shared" si="6"/>
        <v>36.96</v>
      </c>
      <c r="G203" t="s">
        <v>828</v>
      </c>
    </row>
    <row r="204" spans="2:7" x14ac:dyDescent="0.15">
      <c r="B204" s="4" t="s">
        <v>587</v>
      </c>
      <c r="C204" s="1"/>
      <c r="D204" s="6">
        <v>0.10099537037037037</v>
      </c>
      <c r="E204" s="3" t="s">
        <v>297</v>
      </c>
      <c r="F204">
        <f t="shared" si="6"/>
        <v>34.942</v>
      </c>
      <c r="G204" t="s">
        <v>828</v>
      </c>
    </row>
    <row r="205" spans="2:7" x14ac:dyDescent="0.15">
      <c r="B205" s="4" t="s">
        <v>710</v>
      </c>
      <c r="C205" s="1"/>
      <c r="D205" s="6">
        <v>0.10114583333333334</v>
      </c>
      <c r="E205" s="3" t="s">
        <v>297</v>
      </c>
      <c r="F205">
        <f t="shared" si="6"/>
        <v>34.866</v>
      </c>
      <c r="G205" t="s">
        <v>828</v>
      </c>
    </row>
    <row r="206" spans="2:7" x14ac:dyDescent="0.15">
      <c r="B206" s="4" t="s">
        <v>876</v>
      </c>
      <c r="C206" s="1"/>
      <c r="D206" s="6">
        <v>0.1072337962962963</v>
      </c>
      <c r="E206" s="3" t="s">
        <v>297</v>
      </c>
      <c r="F206">
        <f t="shared" si="6"/>
        <v>31.807000000000002</v>
      </c>
      <c r="G206" t="s">
        <v>828</v>
      </c>
    </row>
    <row r="207" spans="2:7" x14ac:dyDescent="0.15">
      <c r="B207" s="4" t="s">
        <v>677</v>
      </c>
      <c r="C207" s="1"/>
      <c r="D207" s="3" t="s">
        <v>244</v>
      </c>
      <c r="E207" s="3" t="s">
        <v>14</v>
      </c>
      <c r="F207">
        <v>0</v>
      </c>
      <c r="G207" t="s">
        <v>828</v>
      </c>
    </row>
    <row r="208" spans="2:7" x14ac:dyDescent="0.15">
      <c r="B208" s="4" t="s">
        <v>877</v>
      </c>
      <c r="C208" s="1"/>
      <c r="D208" s="3" t="s">
        <v>244</v>
      </c>
      <c r="E208" s="3" t="s">
        <v>850</v>
      </c>
      <c r="F208">
        <v>0</v>
      </c>
      <c r="G208" t="s">
        <v>828</v>
      </c>
    </row>
    <row r="209" spans="2:7" x14ac:dyDescent="0.15">
      <c r="B209" s="4" t="s">
        <v>878</v>
      </c>
      <c r="C209" s="1"/>
      <c r="D209" s="3" t="s">
        <v>310</v>
      </c>
      <c r="E209" s="3" t="s">
        <v>236</v>
      </c>
      <c r="F209">
        <v>0</v>
      </c>
      <c r="G209" t="s">
        <v>828</v>
      </c>
    </row>
    <row r="210" spans="2:7" x14ac:dyDescent="0.15">
      <c r="B210" s="4" t="s">
        <v>425</v>
      </c>
      <c r="C210" s="1"/>
      <c r="D210" s="3" t="s">
        <v>310</v>
      </c>
      <c r="E210" s="3" t="s">
        <v>274</v>
      </c>
      <c r="F210">
        <v>0</v>
      </c>
      <c r="G210" t="s">
        <v>828</v>
      </c>
    </row>
    <row r="211" spans="2:7" x14ac:dyDescent="0.15">
      <c r="B211" s="4" t="s">
        <v>737</v>
      </c>
      <c r="C211" s="1"/>
      <c r="D211" s="3" t="s">
        <v>245</v>
      </c>
      <c r="E211" s="3" t="s">
        <v>297</v>
      </c>
      <c r="F211">
        <v>0</v>
      </c>
      <c r="G211" t="s">
        <v>828</v>
      </c>
    </row>
  </sheetData>
  <phoneticPr fontId="3"/>
  <hyperlinks>
    <hyperlink ref="B5" r:id="rId1" display="https://mulka2.com/lapcenter/lapcombat2/runner.jsp?event=4656&amp;file=2&amp;runner=159"/>
    <hyperlink ref="B6" r:id="rId2" display="https://mulka2.com/lapcenter/lapcombat2/runner.jsp?event=4656&amp;file=2&amp;runner=160"/>
    <hyperlink ref="B7" r:id="rId3" display="https://mulka2.com/lapcenter/lapcombat2/runner.jsp?event=4656&amp;file=2&amp;runner=161"/>
    <hyperlink ref="B8" r:id="rId4" display="https://mulka2.com/lapcenter/lapcombat2/runner.jsp?event=4656&amp;file=2&amp;runner=162"/>
    <hyperlink ref="B9" r:id="rId5" display="https://mulka2.com/lapcenter/lapcombat2/runner.jsp?event=4656&amp;file=2&amp;runner=163"/>
    <hyperlink ref="B10" r:id="rId6" display="https://mulka2.com/lapcenter/lapcombat2/runner.jsp?event=4656&amp;file=2&amp;runner=164"/>
    <hyperlink ref="B11" r:id="rId7" display="https://mulka2.com/lapcenter/lapcombat2/runner.jsp?event=4656&amp;file=2&amp;runner=165"/>
    <hyperlink ref="B12" r:id="rId8" display="https://mulka2.com/lapcenter/lapcombat2/runner.jsp?event=4656&amp;file=2&amp;runner=166"/>
    <hyperlink ref="B13" r:id="rId9" display="https://mulka2.com/lapcenter/lapcombat2/runner.jsp?event=4656&amp;file=2&amp;runner=167"/>
    <hyperlink ref="B14" r:id="rId10" display="https://mulka2.com/lapcenter/lapcombat2/runner.jsp?event=4656&amp;file=2&amp;runner=168"/>
    <hyperlink ref="B15" r:id="rId11" display="https://mulka2.com/lapcenter/lapcombat2/runner.jsp?event=4656&amp;file=2&amp;runner=169"/>
    <hyperlink ref="B16" r:id="rId12" display="https://mulka2.com/lapcenter/lapcombat2/runner.jsp?event=4656&amp;file=2&amp;runner=170"/>
    <hyperlink ref="B17" r:id="rId13" display="https://mulka2.com/lapcenter/lapcombat2/runner.jsp?event=4656&amp;file=2&amp;runner=171"/>
    <hyperlink ref="B18" r:id="rId14" display="https://mulka2.com/lapcenter/lapcombat2/runner.jsp?event=4656&amp;file=2&amp;runner=172"/>
    <hyperlink ref="B19" r:id="rId15" display="https://mulka2.com/lapcenter/lapcombat2/runner.jsp?event=4656&amp;file=2&amp;runner=173"/>
    <hyperlink ref="B20" r:id="rId16" display="https://mulka2.com/lapcenter/lapcombat2/runner.jsp?event=4656&amp;file=2&amp;runner=174"/>
    <hyperlink ref="B21" r:id="rId17" display="https://mulka2.com/lapcenter/lapcombat2/runner.jsp?event=4656&amp;file=2&amp;runner=175"/>
    <hyperlink ref="B22" r:id="rId18" display="https://mulka2.com/lapcenter/lapcombat2/runner.jsp?event=4656&amp;file=2&amp;runner=176"/>
    <hyperlink ref="B23" r:id="rId19" display="https://mulka2.com/lapcenter/lapcombat2/runner.jsp?event=4656&amp;file=2&amp;runner=177"/>
    <hyperlink ref="B24" r:id="rId20" display="https://mulka2.com/lapcenter/lapcombat2/runner.jsp?event=4656&amp;file=2&amp;runner=178"/>
    <hyperlink ref="B25" r:id="rId21" display="https://mulka2.com/lapcenter/lapcombat2/runner.jsp?event=4656&amp;file=2&amp;runner=179"/>
    <hyperlink ref="B26" r:id="rId22" display="https://mulka2.com/lapcenter/lapcombat2/runner.jsp?event=4656&amp;file=2&amp;runner=180"/>
    <hyperlink ref="B27" r:id="rId23" display="https://mulka2.com/lapcenter/lapcombat2/runner.jsp?event=4656&amp;file=2&amp;runner=181"/>
    <hyperlink ref="B28" r:id="rId24" display="https://mulka2.com/lapcenter/lapcombat2/runner.jsp?event=4656&amp;file=2&amp;runner=182"/>
    <hyperlink ref="B29" r:id="rId25" display="https://mulka2.com/lapcenter/lapcombat2/runner.jsp?event=4656&amp;file=2&amp;runner=183"/>
    <hyperlink ref="B30" r:id="rId26" display="https://mulka2.com/lapcenter/lapcombat2/runner.jsp?event=4656&amp;file=2&amp;runner=184"/>
    <hyperlink ref="B31" r:id="rId27" display="https://mulka2.com/lapcenter/lapcombat2/runner.jsp?event=4656&amp;file=2&amp;runner=185"/>
    <hyperlink ref="B32" r:id="rId28" display="https://mulka2.com/lapcenter/lapcombat2/runner.jsp?event=4656&amp;file=2&amp;runner=186"/>
    <hyperlink ref="B33" r:id="rId29" display="https://mulka2.com/lapcenter/lapcombat2/runner.jsp?event=4656&amp;file=2&amp;runner=187"/>
    <hyperlink ref="B34" r:id="rId30" display="https://mulka2.com/lapcenter/lapcombat2/runner.jsp?event=4656&amp;file=2&amp;runner=188"/>
    <hyperlink ref="B35" r:id="rId31" display="https://mulka2.com/lapcenter/lapcombat2/runner.jsp?event=4656&amp;file=2&amp;runner=189"/>
    <hyperlink ref="B36" r:id="rId32" display="https://mulka2.com/lapcenter/lapcombat2/runner.jsp?event=4656&amp;file=2&amp;runner=190"/>
    <hyperlink ref="B37" r:id="rId33" display="https://mulka2.com/lapcenter/lapcombat2/runner.jsp?event=4656&amp;file=2&amp;runner=191"/>
    <hyperlink ref="B38" r:id="rId34" display="https://mulka2.com/lapcenter/lapcombat2/runner.jsp?event=4656&amp;file=2&amp;runner=192"/>
    <hyperlink ref="B39" r:id="rId35" display="https://mulka2.com/lapcenter/lapcombat2/runner.jsp?event=4656&amp;file=2&amp;runner=193"/>
    <hyperlink ref="B40" r:id="rId36" display="https://mulka2.com/lapcenter/lapcombat2/runner.jsp?event=4656&amp;file=2&amp;runner=194"/>
    <hyperlink ref="B41" r:id="rId37" display="https://mulka2.com/lapcenter/lapcombat2/runner.jsp?event=4656&amp;file=2&amp;runner=195"/>
    <hyperlink ref="B42" r:id="rId38" display="https://mulka2.com/lapcenter/lapcombat2/runner.jsp?event=4656&amp;file=2&amp;runner=196"/>
    <hyperlink ref="B43" r:id="rId39" display="https://mulka2.com/lapcenter/lapcombat2/runner.jsp?event=4656&amp;file=2&amp;runner=197"/>
    <hyperlink ref="B44" r:id="rId40" display="https://mulka2.com/lapcenter/lapcombat2/runner.jsp?event=4656&amp;file=2&amp;runner=198"/>
    <hyperlink ref="B45" r:id="rId41" display="https://mulka2.com/lapcenter/lapcombat2/runner.jsp?event=4656&amp;file=2&amp;runner=199"/>
    <hyperlink ref="B46" r:id="rId42" display="https://mulka2.com/lapcenter/lapcombat2/runner.jsp?event=4656&amp;file=2&amp;runner=200"/>
    <hyperlink ref="B47" r:id="rId43" display="https://mulka2.com/lapcenter/lapcombat2/runner.jsp?event=4656&amp;file=2&amp;runner=201"/>
    <hyperlink ref="B48" r:id="rId44" display="https://mulka2.com/lapcenter/lapcombat2/runner.jsp?event=4656&amp;file=2&amp;runner=202"/>
    <hyperlink ref="B49" r:id="rId45" display="https://mulka2.com/lapcenter/lapcombat2/runner.jsp?event=4656&amp;file=2&amp;runner=203"/>
    <hyperlink ref="B50" r:id="rId46" display="https://mulka2.com/lapcenter/lapcombat2/runner.jsp?event=4656&amp;file=2&amp;runner=204"/>
    <hyperlink ref="B51" r:id="rId47" display="https://mulka2.com/lapcenter/lapcombat2/runner.jsp?event=4656&amp;file=2&amp;runner=205"/>
    <hyperlink ref="B52" r:id="rId48" display="https://mulka2.com/lapcenter/lapcombat2/runner.jsp?event=4656&amp;file=2&amp;runner=206"/>
    <hyperlink ref="B53" r:id="rId49" display="https://mulka2.com/lapcenter/lapcombat2/runner.jsp?event=4656&amp;file=2&amp;runner=207"/>
    <hyperlink ref="B54" r:id="rId50" display="https://mulka2.com/lapcenter/lapcombat2/runner.jsp?event=4656&amp;file=2&amp;runner=208"/>
    <hyperlink ref="B55" r:id="rId51" display="https://mulka2.com/lapcenter/lapcombat2/runner.jsp?event=4656&amp;file=2&amp;runner=209"/>
    <hyperlink ref="B56" r:id="rId52" display="https://mulka2.com/lapcenter/lapcombat2/runner.jsp?event=4656&amp;file=2&amp;runner=210"/>
    <hyperlink ref="B57" r:id="rId53" display="https://mulka2.com/lapcenter/lapcombat2/runner.jsp?event=4656&amp;file=2&amp;runner=212"/>
    <hyperlink ref="B58" r:id="rId54" display="https://mulka2.com/lapcenter/lapcombat2/runner.jsp?event=4656&amp;file=2&amp;runner=211"/>
    <hyperlink ref="B59" r:id="rId55" display="https://mulka2.com/lapcenter/lapcombat2/runner.jsp?event=4656&amp;file=2&amp;runner=213"/>
    <hyperlink ref="B60" r:id="rId56" display="https://mulka2.com/lapcenter/lapcombat2/runner.jsp?event=4656&amp;file=2&amp;runner=214"/>
    <hyperlink ref="B61" r:id="rId57" display="https://mulka2.com/lapcenter/lapcombat2/runner.jsp?event=4656&amp;file=2&amp;runner=216"/>
    <hyperlink ref="B62" r:id="rId58" display="https://mulka2.com/lapcenter/lapcombat2/runner.jsp?event=4656&amp;file=2&amp;runner=215"/>
    <hyperlink ref="B63" r:id="rId59" display="https://mulka2.com/lapcenter/lapcombat2/runner.jsp?event=4656&amp;file=2&amp;runner=217"/>
    <hyperlink ref="B64" r:id="rId60" display="https://mulka2.com/lapcenter/lapcombat2/runner.jsp?event=4656&amp;file=2&amp;runner=218"/>
    <hyperlink ref="B65" r:id="rId61" display="https://mulka2.com/lapcenter/lapcombat2/runner.jsp?event=4656&amp;file=2&amp;runner=219"/>
    <hyperlink ref="B66" r:id="rId62" display="https://mulka2.com/lapcenter/lapcombat2/runner.jsp?event=4656&amp;file=2&amp;runner=93"/>
    <hyperlink ref="B67" r:id="rId63" display="https://mulka2.com/lapcenter/lapcombat2/runner.jsp?event=4619&amp;file=1&amp;runner=113"/>
    <hyperlink ref="B68" r:id="rId64" display="https://mulka2.com/lapcenter/lapcombat2/runner.jsp?event=4619&amp;file=1&amp;runner=114"/>
    <hyperlink ref="B69" r:id="rId65" display="https://mulka2.com/lapcenter/lapcombat2/runner.jsp?event=4619&amp;file=1&amp;runner=115"/>
    <hyperlink ref="B70" r:id="rId66" display="https://mulka2.com/lapcenter/lapcombat2/runner.jsp?event=4619&amp;file=1&amp;runner=116"/>
    <hyperlink ref="B71" r:id="rId67" display="https://mulka2.com/lapcenter/lapcombat2/runner.jsp?event=4619&amp;file=1&amp;runner=117"/>
    <hyperlink ref="B72" r:id="rId68" display="https://mulka2.com/lapcenter/lapcombat2/runner.jsp?event=4619&amp;file=1&amp;runner=118"/>
    <hyperlink ref="B73" r:id="rId69" display="https://mulka2.com/lapcenter/lapcombat2/runner.jsp?event=4619&amp;file=1&amp;runner=119"/>
    <hyperlink ref="B74" r:id="rId70" display="https://mulka2.com/lapcenter/lapcombat2/runner.jsp?event=4619&amp;file=1&amp;runner=120"/>
    <hyperlink ref="B75" r:id="rId71" display="https://mulka2.com/lapcenter/lapcombat2/runner.jsp?event=4619&amp;file=1&amp;runner=121"/>
    <hyperlink ref="B76" r:id="rId72" display="https://mulka2.com/lapcenter/lapcombat2/runner.jsp?event=4619&amp;file=1&amp;runner=122"/>
    <hyperlink ref="B77" r:id="rId73" display="https://mulka2.com/lapcenter/lapcombat2/runner.jsp?event=4619&amp;file=1&amp;runner=123"/>
    <hyperlink ref="B78" r:id="rId74" display="https://mulka2.com/lapcenter/lapcombat2/runner.jsp?event=4619&amp;file=1&amp;runner=124"/>
    <hyperlink ref="B79" r:id="rId75" display="https://mulka2.com/lapcenter/lapcombat2/runner.jsp?event=4619&amp;file=1&amp;runner=125"/>
    <hyperlink ref="B80" r:id="rId76" display="https://mulka2.com/lapcenter/lapcombat2/runner.jsp?event=4619&amp;file=1&amp;runner=126"/>
    <hyperlink ref="B81" r:id="rId77" display="https://mulka2.com/lapcenter/lapcombat2/runner.jsp?event=4619&amp;file=1&amp;runner=127"/>
    <hyperlink ref="B82" r:id="rId78" display="https://mulka2.com/lapcenter/lapcombat2/runner.jsp?event=4619&amp;file=1&amp;runner=128"/>
    <hyperlink ref="B83" r:id="rId79" display="https://mulka2.com/lapcenter/lapcombat2/runner.jsp?event=4619&amp;file=1&amp;runner=129"/>
    <hyperlink ref="B84" r:id="rId80" display="https://mulka2.com/lapcenter/lapcombat2/runner.jsp?event=4619&amp;file=1&amp;runner=130"/>
    <hyperlink ref="B85" r:id="rId81" display="https://mulka2.com/lapcenter/lapcombat2/runner.jsp?event=4619&amp;file=1&amp;runner=132"/>
    <hyperlink ref="B86" r:id="rId82" display="https://mulka2.com/lapcenter/lapcombat2/runner.jsp?event=4619&amp;file=1&amp;runner=131"/>
    <hyperlink ref="B87" r:id="rId83" display="https://mulka2.com/lapcenter/lapcombat2/runner.jsp?event=4619&amp;file=1&amp;runner=133"/>
    <hyperlink ref="B88" r:id="rId84" display="https://mulka2.com/lapcenter/lapcombat2/runner.jsp?event=4619&amp;file=1&amp;runner=134"/>
    <hyperlink ref="B89" r:id="rId85" display="https://mulka2.com/lapcenter/lapcombat2/runner.jsp?event=4619&amp;file=1&amp;runner=135"/>
    <hyperlink ref="B90" r:id="rId86" display="https://mulka2.com/lapcenter/lapcombat2/runner.jsp?event=4619&amp;file=1&amp;runner=136"/>
    <hyperlink ref="B91" r:id="rId87" display="https://mulka2.com/lapcenter/lapcombat2/runner.jsp?event=4619&amp;file=1&amp;runner=137"/>
    <hyperlink ref="B92" r:id="rId88" display="https://mulka2.com/lapcenter/lapcombat2/runner.jsp?event=4619&amp;file=1&amp;runner=138"/>
    <hyperlink ref="B93" r:id="rId89" display="https://mulka2.com/lapcenter/lapcombat2/runner.jsp?event=4619&amp;file=1&amp;runner=139"/>
    <hyperlink ref="B94" r:id="rId90" display="https://mulka2.com/lapcenter/lapcombat2/runner.jsp?event=4619&amp;file=1&amp;runner=140"/>
    <hyperlink ref="B95" r:id="rId91" display="https://mulka2.com/lapcenter/lapcombat2/runner.jsp?event=4619&amp;file=1&amp;runner=141"/>
    <hyperlink ref="B96" r:id="rId92" display="https://mulka2.com/lapcenter/lapcombat2/runner.jsp?event=4619&amp;file=1&amp;runner=142"/>
    <hyperlink ref="B97" r:id="rId93" display="https://mulka2.com/lapcenter/lapcombat2/runner.jsp?event=4619&amp;file=1&amp;runner=143"/>
    <hyperlink ref="B98" r:id="rId94" display="https://mulka2.com/lapcenter/lapcombat2/runner.jsp?event=4619&amp;file=1&amp;runner=144"/>
    <hyperlink ref="B99" r:id="rId95" display="https://mulka2.com/lapcenter/lapcombat2/runner.jsp?event=4619&amp;file=1&amp;runner=145"/>
    <hyperlink ref="B100" r:id="rId96" display="https://mulka2.com/lapcenter/lapcombat2/runner.jsp?event=4619&amp;file=1&amp;runner=146"/>
    <hyperlink ref="B101" r:id="rId97" display="https://mulka2.com/lapcenter/lapcombat2/runner.jsp?event=4619&amp;file=1&amp;runner=147"/>
    <hyperlink ref="B102" r:id="rId98" display="https://mulka2.com/lapcenter/lapcombat2/runner.jsp?event=4619&amp;file=1&amp;runner=148"/>
    <hyperlink ref="B103" r:id="rId99" display="https://mulka2.com/lapcenter/lapcombat2/runner.jsp?event=4619&amp;file=1&amp;runner=149"/>
    <hyperlink ref="B104" r:id="rId100" display="https://mulka2.com/lapcenter/lapcombat2/runner.jsp?event=4619&amp;file=1&amp;runner=150"/>
    <hyperlink ref="B105" r:id="rId101" display="https://mulka2.com/lapcenter/lapcombat2/runner.jsp?event=4619&amp;file=1&amp;runner=151"/>
    <hyperlink ref="B106" r:id="rId102" display="https://mulka2.com/lapcenter/lapcombat2/runner.jsp?event=4619&amp;file=1&amp;runner=152"/>
    <hyperlink ref="B107" r:id="rId103" display="https://mulka2.com/lapcenter/lapcombat2/runner.jsp?event=4619&amp;file=1&amp;runner=153"/>
    <hyperlink ref="B108" r:id="rId104" display="https://mulka2.com/lapcenter/lapcombat2/runner.jsp?event=4619&amp;file=1&amp;runner=154"/>
    <hyperlink ref="B109" r:id="rId105" display="https://mulka2.com/lapcenter/lapcombat2/runner.jsp?event=4619&amp;file=1&amp;runner=155"/>
    <hyperlink ref="B110" r:id="rId106" display="https://mulka2.com/lapcenter/lapcombat2/runner.jsp?event=4619&amp;file=1&amp;runner=156"/>
    <hyperlink ref="B111" r:id="rId107" display="https://mulka2.com/lapcenter/lapcombat2/runner.jsp?event=4619&amp;file=1&amp;runner=157"/>
    <hyperlink ref="B112" r:id="rId108" display="https://mulka2.com/lapcenter/lapcombat2/runner.jsp?event=4619&amp;file=1&amp;runner=158"/>
    <hyperlink ref="B113" r:id="rId109" display="https://mulka2.com/lapcenter/lapcombat2/runner.jsp?event=4619&amp;file=1&amp;runner=159"/>
    <hyperlink ref="B114" r:id="rId110" display="https://mulka2.com/lapcenter/lapcombat2/runner.jsp?event=4619&amp;file=1&amp;runner=160"/>
    <hyperlink ref="B115" r:id="rId111" display="https://mulka2.com/lapcenter/lapcombat2/runner.jsp?event=4619&amp;file=1&amp;runner=161"/>
    <hyperlink ref="B116" r:id="rId112" display="https://mulka2.com/lapcenter/lapcombat2/runner.jsp?event=4619&amp;file=1&amp;runner=162"/>
    <hyperlink ref="B117" r:id="rId113" display="https://mulka2.com/lapcenter/lapcombat2/runner.jsp?event=4619&amp;file=1&amp;runner=163"/>
    <hyperlink ref="B118" r:id="rId114" display="https://mulka2.com/lapcenter/lapcombat2/runner.jsp?event=4619&amp;file=1&amp;runner=164"/>
    <hyperlink ref="B119" r:id="rId115" display="https://mulka2.com/lapcenter/lapcombat2/runner.jsp?event=4619&amp;file=1&amp;runner=165"/>
    <hyperlink ref="B120" r:id="rId116" display="https://mulka2.com/lapcenter/lapcombat2/runner.jsp?event=4619&amp;file=1&amp;runner=166"/>
    <hyperlink ref="B121" r:id="rId117" display="https://mulka2.com/lapcenter/lapcombat2/runner.jsp?event=4619&amp;file=1&amp;runner=167"/>
    <hyperlink ref="B122" r:id="rId118" display="https://mulka2.com/lapcenter/lapcombat2/runner.jsp?event=4619&amp;file=1&amp;runner=168"/>
    <hyperlink ref="B123" r:id="rId119" display="https://mulka2.com/lapcenter/lapcombat2/runner.jsp?event=4619&amp;file=1&amp;runner=169"/>
    <hyperlink ref="B124" r:id="rId120" display="https://mulka2.com/lapcenter/lapcombat2/runner.jsp?event=4619&amp;file=1&amp;runner=170"/>
    <hyperlink ref="B125" r:id="rId121" display="https://mulka2.com/lapcenter/lapcombat2/runner.jsp?event=4619&amp;file=1&amp;runner=171"/>
    <hyperlink ref="B126" r:id="rId122" display="https://mulka2.com/lapcenter/lapcombat2/runner.jsp?event=4619&amp;file=1&amp;runner=172"/>
    <hyperlink ref="B127" r:id="rId123" display="https://mulka2.com/lapcenter/lapcombat2/runner.jsp?event=4619&amp;file=1&amp;runner=173"/>
    <hyperlink ref="B128" r:id="rId124" display="https://mulka2.com/lapcenter/lapcombat2/runner.jsp?event=4619&amp;file=1&amp;runner=174"/>
    <hyperlink ref="B129" r:id="rId125" display="https://mulka2.com/lapcenter/lapcombat2/runner.jsp?event=4619&amp;file=1&amp;runner=0"/>
    <hyperlink ref="B130" r:id="rId126" display="https://mulka2.com/lapcenter/lapcombat2/runner.jsp?event=4619&amp;file=1&amp;runner=1"/>
    <hyperlink ref="B131" r:id="rId127" display="https://mulka2.com/lapcenter/lapcombat2/runner.jsp?event=4619&amp;file=1&amp;runner=2"/>
    <hyperlink ref="B132" r:id="rId128" display="https://mulka2.com/lapcenter/lapcombat2/runner.jsp?event=4619&amp;file=1&amp;runner=3"/>
    <hyperlink ref="B133" r:id="rId129" display="https://mulka2.com/lapcenter/lapcombat2/runner.jsp?event=4619&amp;file=1&amp;runner=4"/>
    <hyperlink ref="B134" r:id="rId130" display="https://mulka2.com/lapcenter/lapcombat2/runner.jsp?event=4619&amp;file=1&amp;runner=5"/>
    <hyperlink ref="B135" r:id="rId131" display="https://mulka2.com/lapcenter/lapcombat2/runner.jsp?event=4619&amp;file=1&amp;runner=6"/>
    <hyperlink ref="B136" r:id="rId132" display="https://mulka2.com/lapcenter/lapcombat2/runner.jsp?event=4619&amp;file=1&amp;runner=7"/>
    <hyperlink ref="B137" r:id="rId133" display="https://mulka2.com/lapcenter/lapcombat2/runner.jsp?event=4619&amp;file=1&amp;runner=8"/>
    <hyperlink ref="B138" r:id="rId134" display="https://mulka2.com/lapcenter/lapcombat2/runner.jsp?event=4619&amp;file=1&amp;runner=9"/>
    <hyperlink ref="B139" r:id="rId135" display="https://mulka2.com/lapcenter/lapcombat2/runner.jsp?event=4619&amp;file=1&amp;runner=10"/>
    <hyperlink ref="B140" r:id="rId136" display="https://mulka2.com/lapcenter/lapcombat2/runner.jsp?event=4619&amp;file=1&amp;runner=11"/>
    <hyperlink ref="B141" r:id="rId137" display="https://mulka2.com/lapcenter/lapcombat2/runner.jsp?event=4619&amp;file=1&amp;runner=12"/>
    <hyperlink ref="B142" r:id="rId138" display="https://mulka2.com/lapcenter/lapcombat2/runner.jsp?event=4619&amp;file=1&amp;runner=13"/>
    <hyperlink ref="B143" r:id="rId139" display="https://mulka2.com/lapcenter/lapcombat2/runner.jsp?event=4619&amp;file=1&amp;runner=14"/>
    <hyperlink ref="B144" r:id="rId140" display="https://mulka2.com/lapcenter/lapcombat2/runner.jsp?event=4619&amp;file=1&amp;runner=15"/>
    <hyperlink ref="B145" r:id="rId141" display="https://mulka2.com/lapcenter/lapcombat2/runner.jsp?event=4619&amp;file=1&amp;runner=16"/>
    <hyperlink ref="B146" r:id="rId142" display="https://mulka2.com/lapcenter/lapcombat2/runner.jsp?event=4619&amp;file=1&amp;runner=17"/>
    <hyperlink ref="B147" r:id="rId143" display="https://mulka2.com/lapcenter/lapcombat2/runner.jsp?event=4619&amp;file=1&amp;runner=18"/>
    <hyperlink ref="B148" r:id="rId144" display="https://mulka2.com/lapcenter/lapcombat2/runner.jsp?event=4619&amp;file=1&amp;runner=19"/>
    <hyperlink ref="B149" r:id="rId145" display="https://mulka2.com/lapcenter/lapcombat2/runner.jsp?event=4619&amp;file=1&amp;runner=20"/>
    <hyperlink ref="B150" r:id="rId146" display="https://mulka2.com/lapcenter/lapcombat2/runner.jsp?event=4619&amp;file=1&amp;runner=21"/>
    <hyperlink ref="B151" r:id="rId147" display="https://mulka2.com/lapcenter/lapcombat2/runner.jsp?event=4619&amp;file=1&amp;runner=22"/>
    <hyperlink ref="B152" r:id="rId148" display="https://mulka2.com/lapcenter/lapcombat2/runner.jsp?event=4619&amp;file=1&amp;runner=23"/>
    <hyperlink ref="B153" r:id="rId149" display="https://mulka2.com/lapcenter/lapcombat2/runner.jsp?event=4619&amp;file=1&amp;runner=24"/>
    <hyperlink ref="B154" r:id="rId150" display="https://mulka2.com/lapcenter/lapcombat2/runner.jsp?event=4619&amp;file=1&amp;runner=25"/>
    <hyperlink ref="B155" r:id="rId151" display="https://mulka2.com/lapcenter/lapcombat2/runner.jsp?event=4619&amp;file=1&amp;runner=26"/>
    <hyperlink ref="B156" r:id="rId152" display="https://mulka2.com/lapcenter/lapcombat2/runner.jsp?event=4619&amp;file=1&amp;runner=27"/>
    <hyperlink ref="B157" r:id="rId153" display="https://mulka2.com/lapcenter/lapcombat2/runner.jsp?event=4619&amp;file=1&amp;runner=28"/>
    <hyperlink ref="B158" r:id="rId154" display="https://mulka2.com/lapcenter/lapcombat2/runner.jsp?event=4619&amp;file=1&amp;runner=29"/>
    <hyperlink ref="B159" r:id="rId155" display="https://mulka2.com/lapcenter/lapcombat2/runner.jsp?event=4619&amp;file=1&amp;runner=30"/>
    <hyperlink ref="B160" r:id="rId156" display="https://mulka2.com/lapcenter/lapcombat2/runner.jsp?event=4619&amp;file=1&amp;runner=31"/>
    <hyperlink ref="B161" r:id="rId157" display="https://mulka2.com/lapcenter/lapcombat2/runner.jsp?event=4619&amp;file=1&amp;runner=32"/>
    <hyperlink ref="B162" r:id="rId158" display="https://mulka2.com/lapcenter/lapcombat2/runner.jsp?event=4619&amp;file=1&amp;runner=33"/>
    <hyperlink ref="B163" r:id="rId159" display="https://mulka2.com/lapcenter/lapcombat2/runner.jsp?event=4619&amp;file=1&amp;runner=34"/>
    <hyperlink ref="B164" r:id="rId160" display="https://mulka2.com/lapcenter/lapcombat2/runner.jsp?event=4619&amp;file=1&amp;runner=35"/>
    <hyperlink ref="B165" r:id="rId161" display="https://mulka2.com/lapcenter/lapcombat2/runner.jsp?event=4619&amp;file=1&amp;runner=36"/>
    <hyperlink ref="B166" r:id="rId162" display="https://mulka2.com/lapcenter/lapcombat2/runner.jsp?event=4619&amp;file=1&amp;runner=37"/>
    <hyperlink ref="B167" r:id="rId163" display="https://mulka2.com/lapcenter/lapcombat2/runner.jsp?event=4619&amp;file=1&amp;runner=38"/>
    <hyperlink ref="B168" r:id="rId164" display="https://mulka2.com/lapcenter/lapcombat2/runner.jsp?event=4619&amp;file=1&amp;runner=39"/>
    <hyperlink ref="B169" r:id="rId165" display="https://mulka2.com/lapcenter/lapcombat2/runner.jsp?event=4619&amp;file=1&amp;runner=40"/>
    <hyperlink ref="B170" r:id="rId166" display="https://mulka2.com/lapcenter/lapcombat2/runner.jsp?event=4619&amp;file=1&amp;runner=41"/>
    <hyperlink ref="B171" r:id="rId167" display="https://mulka2.com/lapcenter/lapcombat2/runner.jsp?event=4619&amp;file=1&amp;runner=42"/>
    <hyperlink ref="B172" r:id="rId168" display="https://mulka2.com/lapcenter/lapcombat2/runner.jsp?event=4619&amp;file=1&amp;runner=43"/>
    <hyperlink ref="B173" r:id="rId169" display="https://mulka2.com/lapcenter/lapcombat2/runner.jsp?event=4619&amp;file=1&amp;runner=44"/>
    <hyperlink ref="B174" r:id="rId170" display="https://mulka2.com/lapcenter/lapcombat2/runner.jsp?event=4619&amp;file=1&amp;runner=45"/>
    <hyperlink ref="B175" r:id="rId171" display="https://mulka2.com/lapcenter/lapcombat2/runner.jsp?event=4619&amp;file=1&amp;runner=46"/>
    <hyperlink ref="B176" r:id="rId172" display="https://mulka2.com/lapcenter/lapcombat2/runner.jsp?event=4619&amp;file=1&amp;runner=47"/>
    <hyperlink ref="B177" r:id="rId173" display="https://mulka2.com/lapcenter/lapcombat2/runner.jsp?event=4619&amp;file=1&amp;runner=48"/>
    <hyperlink ref="B178" r:id="rId174" display="https://mulka2.com/lapcenter/lapcombat2/runner.jsp?event=4619&amp;file=1&amp;runner=49"/>
    <hyperlink ref="B179" r:id="rId175" display="https://mulka2.com/lapcenter/lapcombat2/runner.jsp?event=4619&amp;file=1&amp;runner=50"/>
    <hyperlink ref="B180" r:id="rId176" display="https://mulka2.com/lapcenter/lapcombat2/runner.jsp?event=4619&amp;file=1&amp;runner=290"/>
    <hyperlink ref="B181" r:id="rId177" display="https://mulka2.com/lapcenter/lapcombat2/runner.jsp?event=4619&amp;file=1&amp;runner=289"/>
    <hyperlink ref="B182" r:id="rId178" display="https://mulka2.com/lapcenter/lapcombat2/runner.jsp?event=4619&amp;file=1&amp;runner=291"/>
    <hyperlink ref="B183" r:id="rId179" display="https://mulka2.com/lapcenter/lapcombat2/runner.jsp?event=4619&amp;file=1&amp;runner=292"/>
    <hyperlink ref="B184" r:id="rId180" display="https://mulka2.com/lapcenter/lapcombat2/runner.jsp?event=4619&amp;file=1&amp;runner=293"/>
    <hyperlink ref="B185" r:id="rId181" display="https://mulka2.com/lapcenter/lapcombat2/runner.jsp?event=4619&amp;file=1&amp;runner=294"/>
    <hyperlink ref="B186" r:id="rId182" display="https://mulka2.com/lapcenter/lapcombat2/runner.jsp?event=4619&amp;file=1&amp;runner=295"/>
    <hyperlink ref="B187" r:id="rId183" display="https://mulka2.com/lapcenter/lapcombat2/runner.jsp?event=4619&amp;file=1&amp;runner=296"/>
    <hyperlink ref="B188" r:id="rId184" display="https://mulka2.com/lapcenter/lapcombat2/runner.jsp?event=4619&amp;file=1&amp;runner=297"/>
    <hyperlink ref="B189" r:id="rId185" display="https://mulka2.com/lapcenter/lapcombat2/runner.jsp?event=4619&amp;file=1&amp;runner=298"/>
    <hyperlink ref="B190" r:id="rId186" display="https://mulka2.com/lapcenter/lapcombat2/runner.jsp?event=4619&amp;file=1&amp;runner=299"/>
    <hyperlink ref="B191" r:id="rId187" display="https://mulka2.com/lapcenter/lapcombat2/runner.jsp?event=4619&amp;file=1&amp;runner=300"/>
    <hyperlink ref="B192" r:id="rId188" display="https://mulka2.com/lapcenter/lapcombat2/runner.jsp?event=4619&amp;file=1&amp;runner=301"/>
    <hyperlink ref="B193" r:id="rId189" display="https://mulka2.com/lapcenter/lapcombat2/runner.jsp?event=4619&amp;file=1&amp;runner=302"/>
    <hyperlink ref="B194" r:id="rId190" display="https://mulka2.com/lapcenter/lapcombat2/runner.jsp?event=4619&amp;file=1&amp;runner=303"/>
    <hyperlink ref="B195" r:id="rId191" display="https://mulka2.com/lapcenter/lapcombat2/runner.jsp?event=4619&amp;file=1&amp;runner=304"/>
    <hyperlink ref="B196" r:id="rId192" display="https://mulka2.com/lapcenter/lapcombat2/runner.jsp?event=4619&amp;file=1&amp;runner=305"/>
    <hyperlink ref="B197" r:id="rId193" display="https://mulka2.com/lapcenter/lapcombat2/runner.jsp?event=4619&amp;file=1&amp;runner=306"/>
    <hyperlink ref="B198" r:id="rId194" display="https://mulka2.com/lapcenter/lapcombat2/runner.jsp?event=4619&amp;file=1&amp;runner=307"/>
    <hyperlink ref="B199" r:id="rId195" display="https://mulka2.com/lapcenter/lapcombat2/runner.jsp?event=4619&amp;file=1&amp;runner=308"/>
    <hyperlink ref="B200" r:id="rId196" display="https://mulka2.com/lapcenter/lapcombat2/runner.jsp?event=4619&amp;file=1&amp;runner=309"/>
    <hyperlink ref="B201" r:id="rId197" display="https://mulka2.com/lapcenter/lapcombat2/runner.jsp?event=4619&amp;file=1&amp;runner=310"/>
    <hyperlink ref="B202" r:id="rId198" display="https://mulka2.com/lapcenter/lapcombat2/runner.jsp?event=4619&amp;file=1&amp;runner=311"/>
    <hyperlink ref="B203" r:id="rId199" display="https://mulka2.com/lapcenter/lapcombat2/runner.jsp?event=4619&amp;file=1&amp;runner=312"/>
    <hyperlink ref="B204" r:id="rId200" display="https://mulka2.com/lapcenter/lapcombat2/runner.jsp?event=4619&amp;file=1&amp;runner=313"/>
    <hyperlink ref="B205" r:id="rId201" display="https://mulka2.com/lapcenter/lapcombat2/runner.jsp?event=4619&amp;file=1&amp;runner=314"/>
    <hyperlink ref="B206" r:id="rId202" display="https://mulka2.com/lapcenter/lapcombat2/runner.jsp?event=4619&amp;file=1&amp;runner=315"/>
    <hyperlink ref="B207" r:id="rId203" display="https://mulka2.com/lapcenter/lapcombat2/runner.jsp?event=4619&amp;file=1&amp;runner=317"/>
    <hyperlink ref="B208" r:id="rId204" display="https://mulka2.com/lapcenter/lapcombat2/runner.jsp?event=4619&amp;file=1&amp;runner=316"/>
    <hyperlink ref="B209" r:id="rId205" display="https://mulka2.com/lapcenter/lapcombat2/runner.jsp?event=4619&amp;file=1&amp;runner=318"/>
    <hyperlink ref="B210" r:id="rId206" display="https://mulka2.com/lapcenter/lapcombat2/runner.jsp?event=4619&amp;file=1&amp;runner=319"/>
    <hyperlink ref="B211" r:id="rId207" display="https://mulka2.com/lapcenter/lapcombat2/runner.jsp?event=4619&amp;file=1&amp;runner=320"/>
  </hyperlinks>
  <pageMargins left="0.7" right="0.7" top="0.75" bottom="0.75" header="0.3" footer="0.3"/>
  <pageSetup paperSize="9" orientation="portrait" horizontalDpi="4294967293" verticalDpi="0" r:id="rId20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72"/>
  <sheetViews>
    <sheetView workbookViewId="0">
      <selection activeCell="F5" sqref="F5:F22"/>
    </sheetView>
  </sheetViews>
  <sheetFormatPr defaultRowHeight="13.5" x14ac:dyDescent="0.15"/>
  <cols>
    <col min="2" max="2" width="15.125" customWidth="1"/>
    <col min="3" max="3" width="9.75" customWidth="1"/>
    <col min="5" max="5" width="13.5" customWidth="1"/>
    <col min="8" max="8" width="15.75" customWidth="1"/>
    <col min="9" max="9" width="13.5" customWidth="1"/>
    <col min="13" max="13" width="12.75" bestFit="1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H4" s="2"/>
      <c r="I4" s="2"/>
      <c r="L4" t="s">
        <v>23</v>
      </c>
      <c r="M4" t="s">
        <v>26</v>
      </c>
      <c r="N4" t="s">
        <v>25</v>
      </c>
    </row>
    <row r="5" spans="2:14" x14ac:dyDescent="0.15">
      <c r="B5" s="4" t="s">
        <v>163</v>
      </c>
      <c r="C5" s="1">
        <v>1</v>
      </c>
      <c r="D5" s="6">
        <v>6.8333333333333343E-2</v>
      </c>
      <c r="E5" s="3" t="s">
        <v>297</v>
      </c>
      <c r="F5">
        <f>ROUNDUP((VLOOKUP(G5,$K$5:$N$10,2,FALSE)-D5)*10/VLOOKUP(G5,$K$5:$N$10,3,FALSE)+50,3)</f>
        <v>61.963999999999999</v>
      </c>
      <c r="G5" t="s">
        <v>829</v>
      </c>
      <c r="H5" s="4"/>
      <c r="I5" s="3"/>
      <c r="K5" t="s">
        <v>829</v>
      </c>
      <c r="L5" s="5">
        <f t="shared" ref="L5:L11" si="0">AVERAGEIF($G$4:$G$398,K5,$D$4:$D$398)</f>
        <v>8.7447916666666667E-2</v>
      </c>
      <c r="M5">
        <f t="array" ref="M5">_xlfn.STDEV.P(IF($G$4:$G$398=K5,$D$4:$D$398,""))</f>
        <v>1.5977360419766797E-2</v>
      </c>
    </row>
    <row r="6" spans="2:14" x14ac:dyDescent="0.15">
      <c r="B6" s="4" t="s">
        <v>46</v>
      </c>
      <c r="C6" s="1">
        <v>2</v>
      </c>
      <c r="D6" s="6">
        <v>7.075231481481481E-2</v>
      </c>
      <c r="E6" s="3" t="s">
        <v>37</v>
      </c>
      <c r="F6">
        <f t="shared" ref="F6:F22" si="1">ROUNDUP((VLOOKUP(G6,$K$5:$N$10,2,FALSE)-D6)*10/VLOOKUP(G6,$K$5:$N$10,3,FALSE)+50,3)</f>
        <v>60.449999999999996</v>
      </c>
      <c r="G6" t="s">
        <v>829</v>
      </c>
      <c r="H6" s="4"/>
      <c r="I6" s="3"/>
      <c r="K6" t="s">
        <v>429</v>
      </c>
      <c r="L6" s="5">
        <f t="shared" si="0"/>
        <v>7.5233624828532242E-2</v>
      </c>
      <c r="M6">
        <f t="array" ref="M6">_xlfn.STDEV.P(IF($G$4:$G$398=K6,$D$4:$D$398,""))</f>
        <v>1.178148056791301E-2</v>
      </c>
    </row>
    <row r="7" spans="2:14" x14ac:dyDescent="0.15">
      <c r="B7" s="4" t="s">
        <v>414</v>
      </c>
      <c r="C7" s="1">
        <v>3</v>
      </c>
      <c r="D7" s="6">
        <v>7.289351851851851E-2</v>
      </c>
      <c r="E7" s="3" t="s">
        <v>239</v>
      </c>
      <c r="F7">
        <f t="shared" si="1"/>
        <v>59.11</v>
      </c>
      <c r="G7" t="s">
        <v>828</v>
      </c>
      <c r="H7" s="4"/>
      <c r="I7" s="3"/>
      <c r="K7" t="s">
        <v>432</v>
      </c>
      <c r="L7" s="5">
        <f t="shared" si="0"/>
        <v>9.2545370370370389E-2</v>
      </c>
      <c r="M7">
        <f t="array" ref="M7">_xlfn.STDEV.P(IF($G$4:$G$398=K7,$D$4:$D$398,""))</f>
        <v>1.4265267087540681E-2</v>
      </c>
    </row>
    <row r="8" spans="2:14" x14ac:dyDescent="0.15">
      <c r="B8" s="4" t="s">
        <v>215</v>
      </c>
      <c r="C8" s="1">
        <v>4</v>
      </c>
      <c r="D8" s="6">
        <v>7.3148148148148143E-2</v>
      </c>
      <c r="E8" s="3" t="s">
        <v>368</v>
      </c>
      <c r="F8">
        <f t="shared" si="1"/>
        <v>58.951000000000001</v>
      </c>
      <c r="G8" t="s">
        <v>828</v>
      </c>
      <c r="H8" s="4"/>
      <c r="I8" s="3"/>
      <c r="K8" t="s">
        <v>434</v>
      </c>
      <c r="L8" s="5">
        <f t="shared" si="0"/>
        <v>8.6938090050835151E-2</v>
      </c>
      <c r="M8">
        <f t="array" ref="M8">_xlfn.STDEV.P(IF($G$4:$G$398=K8,$D$4:$D$398,""))</f>
        <v>1.5562564260400227E-2</v>
      </c>
    </row>
    <row r="9" spans="2:14" x14ac:dyDescent="0.15">
      <c r="B9" s="4" t="s">
        <v>415</v>
      </c>
      <c r="C9" s="1">
        <v>5</v>
      </c>
      <c r="D9" s="6">
        <v>7.4259259259259261E-2</v>
      </c>
      <c r="E9" s="3" t="s">
        <v>226</v>
      </c>
      <c r="F9">
        <f t="shared" si="1"/>
        <v>58.254999999999995</v>
      </c>
      <c r="G9" t="s">
        <v>828</v>
      </c>
      <c r="H9" s="4"/>
      <c r="I9" s="3"/>
      <c r="K9" t="s">
        <v>442</v>
      </c>
      <c r="L9" s="5">
        <f t="shared" si="0"/>
        <v>9.1117983217592582E-2</v>
      </c>
      <c r="M9">
        <f t="array" ref="M9">_xlfn.STDEV.P(IF($G$4:$G$398=K9,$D$4:$D$398,""))</f>
        <v>7.0088752814234526E-3</v>
      </c>
    </row>
    <row r="10" spans="2:14" x14ac:dyDescent="0.15">
      <c r="B10" s="4" t="s">
        <v>416</v>
      </c>
      <c r="C10" s="1">
        <v>6</v>
      </c>
      <c r="D10" s="6">
        <v>7.4618055555555562E-2</v>
      </c>
      <c r="E10" s="3" t="s">
        <v>274</v>
      </c>
      <c r="F10">
        <f t="shared" si="1"/>
        <v>58.030999999999999</v>
      </c>
      <c r="G10" t="s">
        <v>828</v>
      </c>
      <c r="H10" s="4"/>
      <c r="I10" s="3"/>
      <c r="K10" t="s">
        <v>834</v>
      </c>
      <c r="L10" s="5">
        <f t="shared" si="0"/>
        <v>9.9060329861111102E-2</v>
      </c>
      <c r="M10">
        <f t="array" ref="M10">_xlfn.STDEV.P(IF($G$4:$G$398=K10,$D$4:$D$398,""))</f>
        <v>1.8512809593992846E-2</v>
      </c>
    </row>
    <row r="11" spans="2:14" x14ac:dyDescent="0.15">
      <c r="B11" s="4" t="s">
        <v>417</v>
      </c>
      <c r="C11" s="1">
        <v>7</v>
      </c>
      <c r="D11" s="6">
        <v>8.0277777777777781E-2</v>
      </c>
      <c r="E11" s="3" t="s">
        <v>297</v>
      </c>
      <c r="F11">
        <f t="shared" si="1"/>
        <v>54.488</v>
      </c>
      <c r="G11" t="s">
        <v>828</v>
      </c>
      <c r="H11" s="4"/>
      <c r="I11" s="3"/>
      <c r="L11" s="5" t="e">
        <f t="shared" si="0"/>
        <v>#DIV/0!</v>
      </c>
      <c r="M11">
        <f t="array" ref="M11">_xlfn.STDEV.P(IF($G$4:$G$398=K11,$D$4:$D$398,""))</f>
        <v>0</v>
      </c>
    </row>
    <row r="12" spans="2:14" x14ac:dyDescent="0.15">
      <c r="B12" s="4" t="s">
        <v>418</v>
      </c>
      <c r="C12" s="1">
        <v>8</v>
      </c>
      <c r="D12" s="6">
        <v>8.3865740740740755E-2</v>
      </c>
      <c r="E12" s="3" t="s">
        <v>273</v>
      </c>
      <c r="F12">
        <f t="shared" si="1"/>
        <v>52.242999999999995</v>
      </c>
      <c r="G12" t="s">
        <v>828</v>
      </c>
      <c r="H12" s="4"/>
      <c r="I12" s="3"/>
    </row>
    <row r="13" spans="2:14" x14ac:dyDescent="0.15">
      <c r="B13" s="4" t="s">
        <v>419</v>
      </c>
      <c r="C13" s="1">
        <v>9</v>
      </c>
      <c r="D13" s="6">
        <v>8.4594907407407396E-2</v>
      </c>
      <c r="E13" s="3" t="s">
        <v>273</v>
      </c>
      <c r="F13">
        <f t="shared" si="1"/>
        <v>51.785999999999994</v>
      </c>
      <c r="G13" t="s">
        <v>828</v>
      </c>
      <c r="H13" s="4"/>
      <c r="I13" s="3"/>
    </row>
    <row r="14" spans="2:14" x14ac:dyDescent="0.15">
      <c r="B14" s="4" t="s">
        <v>89</v>
      </c>
      <c r="C14" s="1">
        <v>10</v>
      </c>
      <c r="D14" s="6">
        <v>8.5370370370370374E-2</v>
      </c>
      <c r="E14" s="3" t="s">
        <v>37</v>
      </c>
      <c r="F14">
        <f t="shared" si="1"/>
        <v>51.300999999999995</v>
      </c>
      <c r="G14" t="s">
        <v>828</v>
      </c>
      <c r="H14" s="4"/>
      <c r="I14" s="3"/>
    </row>
    <row r="15" spans="2:14" x14ac:dyDescent="0.15">
      <c r="B15" s="4" t="s">
        <v>420</v>
      </c>
      <c r="C15" s="1">
        <v>11</v>
      </c>
      <c r="D15" s="6">
        <v>8.6099537037037044E-2</v>
      </c>
      <c r="E15" s="3" t="s">
        <v>273</v>
      </c>
      <c r="F15">
        <f t="shared" si="1"/>
        <v>50.844000000000001</v>
      </c>
      <c r="G15" t="s">
        <v>828</v>
      </c>
      <c r="H15" s="4"/>
      <c r="I15" s="3"/>
    </row>
    <row r="16" spans="2:14" x14ac:dyDescent="0.15">
      <c r="B16" s="4" t="s">
        <v>421</v>
      </c>
      <c r="C16" s="1">
        <v>12</v>
      </c>
      <c r="D16" s="6">
        <v>9.0324074074074071E-2</v>
      </c>
      <c r="E16" s="3" t="s">
        <v>236</v>
      </c>
      <c r="F16">
        <f t="shared" si="1"/>
        <v>48.199999999999996</v>
      </c>
      <c r="G16" t="s">
        <v>828</v>
      </c>
      <c r="H16" s="4"/>
      <c r="I16" s="3"/>
    </row>
    <row r="17" spans="2:9" x14ac:dyDescent="0.15">
      <c r="B17" s="4" t="s">
        <v>124</v>
      </c>
      <c r="C17" s="1">
        <v>13</v>
      </c>
      <c r="D17" s="6">
        <v>9.3657407407407411E-2</v>
      </c>
      <c r="E17" s="3" t="s">
        <v>37</v>
      </c>
      <c r="F17">
        <f t="shared" si="1"/>
        <v>46.113999999999997</v>
      </c>
      <c r="G17" t="s">
        <v>828</v>
      </c>
      <c r="H17" s="4"/>
      <c r="I17" s="3"/>
    </row>
    <row r="18" spans="2:9" x14ac:dyDescent="0.15">
      <c r="B18" s="4" t="s">
        <v>422</v>
      </c>
      <c r="C18" s="1">
        <v>14</v>
      </c>
      <c r="D18" s="6">
        <v>9.6087962962962958E-2</v>
      </c>
      <c r="E18" s="3" t="s">
        <v>236</v>
      </c>
      <c r="F18">
        <f t="shared" si="1"/>
        <v>44.592999999999996</v>
      </c>
      <c r="G18" t="s">
        <v>828</v>
      </c>
      <c r="H18" s="4"/>
      <c r="I18" s="3"/>
    </row>
    <row r="19" spans="2:9" x14ac:dyDescent="0.15">
      <c r="B19" s="4" t="s">
        <v>127</v>
      </c>
      <c r="C19" s="1">
        <v>15</v>
      </c>
      <c r="D19" s="6">
        <v>9.6493055555555554E-2</v>
      </c>
      <c r="E19" s="3" t="s">
        <v>37</v>
      </c>
      <c r="F19">
        <f t="shared" si="1"/>
        <v>44.338999999999999</v>
      </c>
      <c r="G19" t="s">
        <v>828</v>
      </c>
      <c r="H19" s="4"/>
      <c r="I19" s="3"/>
    </row>
    <row r="20" spans="2:9" x14ac:dyDescent="0.15">
      <c r="B20" s="4" t="s">
        <v>81</v>
      </c>
      <c r="C20" s="1"/>
      <c r="D20" s="6">
        <v>0.10331018518518519</v>
      </c>
      <c r="E20" s="3" t="s">
        <v>37</v>
      </c>
      <c r="F20">
        <f t="shared" si="1"/>
        <v>40.073</v>
      </c>
      <c r="G20" t="s">
        <v>828</v>
      </c>
      <c r="H20" s="4"/>
      <c r="I20" s="3"/>
    </row>
    <row r="21" spans="2:9" x14ac:dyDescent="0.15">
      <c r="B21" s="4" t="s">
        <v>423</v>
      </c>
      <c r="C21" s="1"/>
      <c r="D21" s="6">
        <v>0.1034837962962963</v>
      </c>
      <c r="E21" s="3" t="s">
        <v>297</v>
      </c>
      <c r="F21">
        <f t="shared" si="1"/>
        <v>39.963999999999999</v>
      </c>
      <c r="G21" t="s">
        <v>828</v>
      </c>
      <c r="H21" s="4"/>
      <c r="I21" s="3"/>
    </row>
    <row r="22" spans="2:9" x14ac:dyDescent="0.15">
      <c r="B22" s="4" t="s">
        <v>65</v>
      </c>
      <c r="C22" s="1"/>
      <c r="D22" s="6">
        <v>0.13649305555555555</v>
      </c>
      <c r="E22" s="3" t="s">
        <v>37</v>
      </c>
      <c r="F22">
        <f t="shared" si="1"/>
        <v>19.304000000000002</v>
      </c>
      <c r="G22" t="s">
        <v>828</v>
      </c>
      <c r="H22" s="4"/>
      <c r="I22" s="3"/>
    </row>
    <row r="23" spans="2:9" x14ac:dyDescent="0.15">
      <c r="B23" s="4" t="s">
        <v>424</v>
      </c>
      <c r="C23" s="1"/>
      <c r="D23" s="3" t="s">
        <v>244</v>
      </c>
      <c r="E23" s="3" t="s">
        <v>239</v>
      </c>
      <c r="F23">
        <v>0</v>
      </c>
      <c r="G23" t="s">
        <v>828</v>
      </c>
      <c r="H23" s="4"/>
      <c r="I23" s="3"/>
    </row>
    <row r="24" spans="2:9" x14ac:dyDescent="0.15">
      <c r="B24" s="4" t="s">
        <v>98</v>
      </c>
      <c r="C24" s="1"/>
      <c r="D24" s="3" t="s">
        <v>244</v>
      </c>
      <c r="E24" s="3" t="s">
        <v>302</v>
      </c>
      <c r="F24">
        <f>F23</f>
        <v>0</v>
      </c>
      <c r="G24" t="s">
        <v>828</v>
      </c>
      <c r="H24" s="4"/>
      <c r="I24" s="3"/>
    </row>
    <row r="25" spans="2:9" x14ac:dyDescent="0.15">
      <c r="B25" s="4" t="s">
        <v>139</v>
      </c>
      <c r="C25" s="1"/>
      <c r="D25" s="3" t="s">
        <v>309</v>
      </c>
      <c r="E25" s="3" t="s">
        <v>302</v>
      </c>
      <c r="F25">
        <f t="shared" ref="F25:F31" si="2">F24</f>
        <v>0</v>
      </c>
      <c r="G25" t="s">
        <v>828</v>
      </c>
      <c r="H25" s="4"/>
      <c r="I25" s="3"/>
    </row>
    <row r="26" spans="2:9" x14ac:dyDescent="0.15">
      <c r="B26" s="4" t="s">
        <v>54</v>
      </c>
      <c r="C26" s="1"/>
      <c r="D26" s="3" t="s">
        <v>372</v>
      </c>
      <c r="E26" s="3" t="s">
        <v>37</v>
      </c>
      <c r="F26">
        <f t="shared" si="2"/>
        <v>0</v>
      </c>
      <c r="G26" t="s">
        <v>828</v>
      </c>
      <c r="H26" s="4"/>
      <c r="I26" s="3"/>
    </row>
    <row r="27" spans="2:9" x14ac:dyDescent="0.15">
      <c r="B27" s="4" t="s">
        <v>425</v>
      </c>
      <c r="C27" s="1"/>
      <c r="D27" s="3" t="s">
        <v>278</v>
      </c>
      <c r="E27" s="3" t="s">
        <v>274</v>
      </c>
      <c r="F27">
        <f t="shared" si="2"/>
        <v>0</v>
      </c>
      <c r="G27" t="s">
        <v>828</v>
      </c>
      <c r="H27" s="4"/>
      <c r="I27" s="3"/>
    </row>
    <row r="28" spans="2:9" x14ac:dyDescent="0.15">
      <c r="B28" s="4" t="s">
        <v>426</v>
      </c>
      <c r="C28" s="1"/>
      <c r="D28" s="3" t="s">
        <v>312</v>
      </c>
      <c r="E28" s="3" t="s">
        <v>273</v>
      </c>
      <c r="F28">
        <f t="shared" si="2"/>
        <v>0</v>
      </c>
      <c r="G28" t="s">
        <v>828</v>
      </c>
      <c r="H28" s="4"/>
      <c r="I28" s="3"/>
    </row>
    <row r="29" spans="2:9" x14ac:dyDescent="0.15">
      <c r="B29" s="4" t="s">
        <v>427</v>
      </c>
      <c r="C29" s="1"/>
      <c r="D29" s="3" t="s">
        <v>312</v>
      </c>
      <c r="E29" s="3" t="s">
        <v>273</v>
      </c>
      <c r="F29">
        <f t="shared" si="2"/>
        <v>0</v>
      </c>
      <c r="G29" t="s">
        <v>828</v>
      </c>
      <c r="H29" s="4"/>
      <c r="I29" s="3"/>
    </row>
    <row r="30" spans="2:9" x14ac:dyDescent="0.15">
      <c r="B30" s="4" t="s">
        <v>428</v>
      </c>
      <c r="C30" s="1"/>
      <c r="D30" s="3" t="s">
        <v>413</v>
      </c>
      <c r="E30" s="3" t="s">
        <v>274</v>
      </c>
      <c r="F30">
        <f t="shared" si="2"/>
        <v>0</v>
      </c>
      <c r="G30" t="s">
        <v>828</v>
      </c>
      <c r="H30" s="4"/>
      <c r="I30" s="3"/>
    </row>
    <row r="31" spans="2:9" x14ac:dyDescent="0.15">
      <c r="B31" s="4" t="s">
        <v>78</v>
      </c>
      <c r="C31" s="1"/>
      <c r="D31" s="3" t="s">
        <v>245</v>
      </c>
      <c r="E31" s="3" t="s">
        <v>37</v>
      </c>
      <c r="F31">
        <f t="shared" si="2"/>
        <v>0</v>
      </c>
      <c r="G31" t="s">
        <v>828</v>
      </c>
      <c r="H31" s="4"/>
      <c r="I31" s="3"/>
    </row>
    <row r="32" spans="2:9" x14ac:dyDescent="0.15">
      <c r="B32" s="4" t="s">
        <v>194</v>
      </c>
      <c r="C32" s="1">
        <v>1</v>
      </c>
      <c r="D32" s="6">
        <v>6.0590277777777778E-2</v>
      </c>
      <c r="E32" s="3" t="s">
        <v>233</v>
      </c>
      <c r="F32">
        <f>ROUNDUP((VLOOKUP(G32,$K$5:$N$10,2,FALSE)-D32)*10/VLOOKUP(G32,$K$5:$N$10,3,FALSE)+50,3)</f>
        <v>62.43</v>
      </c>
      <c r="G32" t="s">
        <v>429</v>
      </c>
      <c r="H32" s="4"/>
      <c r="I32" s="3"/>
    </row>
    <row r="33" spans="2:9" x14ac:dyDescent="0.15">
      <c r="B33" s="4" t="s">
        <v>42</v>
      </c>
      <c r="C33" s="1">
        <v>2</v>
      </c>
      <c r="D33" s="6">
        <v>6.3159722222222228E-2</v>
      </c>
      <c r="E33" s="3" t="s">
        <v>37</v>
      </c>
      <c r="F33">
        <f t="shared" ref="F33:F58" si="3">ROUNDUP((VLOOKUP(G33,$K$5:$N$10,2,FALSE)-D33)*10/VLOOKUP(G33,$K$5:$N$10,3,FALSE)+50,3)</f>
        <v>60.248999999999995</v>
      </c>
      <c r="G33" t="s">
        <v>429</v>
      </c>
      <c r="H33" s="4"/>
      <c r="I33" s="3"/>
    </row>
    <row r="34" spans="2:9" x14ac:dyDescent="0.15">
      <c r="B34" s="4" t="s">
        <v>148</v>
      </c>
      <c r="C34" s="1">
        <v>3</v>
      </c>
      <c r="D34" s="6">
        <v>6.3726851851851854E-2</v>
      </c>
      <c r="E34" s="3" t="s">
        <v>243</v>
      </c>
      <c r="F34">
        <f t="shared" si="3"/>
        <v>59.766999999999996</v>
      </c>
      <c r="G34" t="s">
        <v>830</v>
      </c>
      <c r="H34" s="4"/>
      <c r="I34" s="3"/>
    </row>
    <row r="35" spans="2:9" x14ac:dyDescent="0.15">
      <c r="B35" s="4" t="s">
        <v>47</v>
      </c>
      <c r="C35" s="1">
        <v>4</v>
      </c>
      <c r="D35" s="6">
        <v>6.4108796296296303E-2</v>
      </c>
      <c r="E35" s="3" t="s">
        <v>37</v>
      </c>
      <c r="F35">
        <f t="shared" si="3"/>
        <v>59.442999999999998</v>
      </c>
      <c r="G35" t="s">
        <v>830</v>
      </c>
      <c r="H35" s="4"/>
      <c r="I35" s="3"/>
    </row>
    <row r="36" spans="2:9" x14ac:dyDescent="0.15">
      <c r="B36" s="4" t="s">
        <v>155</v>
      </c>
      <c r="C36" s="1">
        <v>5</v>
      </c>
      <c r="D36" s="6">
        <v>6.4317129629629641E-2</v>
      </c>
      <c r="E36" s="3" t="s">
        <v>239</v>
      </c>
      <c r="F36">
        <f t="shared" si="3"/>
        <v>59.265999999999998</v>
      </c>
      <c r="G36" t="s">
        <v>830</v>
      </c>
      <c r="H36" s="4"/>
      <c r="I36" s="3"/>
    </row>
    <row r="37" spans="2:9" x14ac:dyDescent="0.15">
      <c r="B37" s="4" t="s">
        <v>198</v>
      </c>
      <c r="C37" s="1">
        <v>6</v>
      </c>
      <c r="D37" s="6">
        <v>6.4340277777777774E-2</v>
      </c>
      <c r="E37" s="3" t="s">
        <v>234</v>
      </c>
      <c r="F37">
        <f t="shared" si="3"/>
        <v>59.247</v>
      </c>
      <c r="G37" t="s">
        <v>830</v>
      </c>
      <c r="H37" s="4"/>
      <c r="I37" s="3"/>
    </row>
    <row r="38" spans="2:9" x14ac:dyDescent="0.15">
      <c r="B38" s="4" t="s">
        <v>199</v>
      </c>
      <c r="C38" s="1">
        <v>7</v>
      </c>
      <c r="D38" s="6">
        <v>6.4884259259259267E-2</v>
      </c>
      <c r="E38" s="3" t="s">
        <v>14</v>
      </c>
      <c r="F38">
        <f t="shared" si="3"/>
        <v>58.784999999999997</v>
      </c>
      <c r="G38" t="s">
        <v>830</v>
      </c>
      <c r="H38" s="4"/>
      <c r="I38" s="3"/>
    </row>
    <row r="39" spans="2:9" x14ac:dyDescent="0.15">
      <c r="B39" s="4" t="s">
        <v>211</v>
      </c>
      <c r="C39" s="1">
        <v>8</v>
      </c>
      <c r="D39" s="6">
        <v>6.6666666666666666E-2</v>
      </c>
      <c r="E39" s="3"/>
      <c r="F39">
        <f t="shared" si="3"/>
        <v>57.271999999999998</v>
      </c>
      <c r="G39" t="s">
        <v>830</v>
      </c>
      <c r="H39" s="4"/>
      <c r="I39" s="3"/>
    </row>
    <row r="40" spans="2:9" x14ac:dyDescent="0.15">
      <c r="B40" s="4" t="s">
        <v>205</v>
      </c>
      <c r="C40" s="1">
        <v>9</v>
      </c>
      <c r="D40" s="6">
        <v>6.6770833333333335E-2</v>
      </c>
      <c r="E40" s="3" t="s">
        <v>236</v>
      </c>
      <c r="F40">
        <f t="shared" si="3"/>
        <v>57.183999999999997</v>
      </c>
      <c r="G40" t="s">
        <v>830</v>
      </c>
      <c r="H40" s="4"/>
      <c r="I40" s="3"/>
    </row>
    <row r="41" spans="2:9" x14ac:dyDescent="0.15">
      <c r="B41" s="4" t="s">
        <v>212</v>
      </c>
      <c r="C41" s="1">
        <v>10</v>
      </c>
      <c r="D41" s="6">
        <v>6.700231481481482E-2</v>
      </c>
      <c r="E41" s="3" t="s">
        <v>239</v>
      </c>
      <c r="F41">
        <f t="shared" si="3"/>
        <v>56.986999999999995</v>
      </c>
      <c r="G41" t="s">
        <v>830</v>
      </c>
      <c r="H41" s="4"/>
      <c r="I41" s="3"/>
    </row>
    <row r="42" spans="2:9" x14ac:dyDescent="0.15">
      <c r="B42" s="4" t="s">
        <v>280</v>
      </c>
      <c r="C42" s="1">
        <v>11</v>
      </c>
      <c r="D42" s="6">
        <v>6.9525462962962969E-2</v>
      </c>
      <c r="E42" s="3" t="s">
        <v>243</v>
      </c>
      <c r="F42">
        <f t="shared" si="3"/>
        <v>54.845999999999997</v>
      </c>
      <c r="G42" t="s">
        <v>830</v>
      </c>
      <c r="H42" s="4"/>
      <c r="I42" s="3"/>
    </row>
    <row r="43" spans="2:9" x14ac:dyDescent="0.15">
      <c r="B43" s="4" t="s">
        <v>281</v>
      </c>
      <c r="C43" s="1">
        <v>12</v>
      </c>
      <c r="D43" s="6">
        <v>6.9594907407407411E-2</v>
      </c>
      <c r="E43" s="3" t="s">
        <v>273</v>
      </c>
      <c r="F43">
        <f t="shared" si="3"/>
        <v>54.786999999999999</v>
      </c>
      <c r="G43" t="s">
        <v>830</v>
      </c>
      <c r="H43" s="4"/>
      <c r="I43" s="3"/>
    </row>
    <row r="44" spans="2:9" x14ac:dyDescent="0.15">
      <c r="B44" s="4" t="s">
        <v>282</v>
      </c>
      <c r="C44" s="1">
        <v>13</v>
      </c>
      <c r="D44" s="6">
        <v>7.0729166666666662E-2</v>
      </c>
      <c r="E44" s="3" t="s">
        <v>14</v>
      </c>
      <c r="F44">
        <f t="shared" si="3"/>
        <v>53.823999999999998</v>
      </c>
      <c r="G44" t="s">
        <v>830</v>
      </c>
      <c r="H44" s="4"/>
      <c r="I44" s="3"/>
    </row>
    <row r="45" spans="2:9" x14ac:dyDescent="0.15">
      <c r="B45" s="4" t="s">
        <v>142</v>
      </c>
      <c r="C45" s="1">
        <v>14</v>
      </c>
      <c r="D45" s="6">
        <v>7.0995370370370361E-2</v>
      </c>
      <c r="E45" s="3" t="s">
        <v>236</v>
      </c>
      <c r="F45">
        <f t="shared" si="3"/>
        <v>53.597999999999999</v>
      </c>
      <c r="G45" t="s">
        <v>830</v>
      </c>
      <c r="H45" s="4"/>
      <c r="I45" s="3"/>
    </row>
    <row r="46" spans="2:9" x14ac:dyDescent="0.15">
      <c r="B46" s="4" t="s">
        <v>178</v>
      </c>
      <c r="C46" s="1">
        <v>15</v>
      </c>
      <c r="D46" s="6">
        <v>7.6724537037037036E-2</v>
      </c>
      <c r="E46" s="3" t="s">
        <v>243</v>
      </c>
      <c r="F46">
        <f t="shared" si="3"/>
        <v>48.734999999999999</v>
      </c>
      <c r="G46" t="s">
        <v>830</v>
      </c>
      <c r="H46" s="4"/>
      <c r="I46" s="3"/>
    </row>
    <row r="47" spans="2:9" x14ac:dyDescent="0.15">
      <c r="B47" s="4" t="s">
        <v>52</v>
      </c>
      <c r="C47" s="1">
        <v>16</v>
      </c>
      <c r="D47" s="6">
        <v>7.7928240740740742E-2</v>
      </c>
      <c r="E47" s="3" t="s">
        <v>37</v>
      </c>
      <c r="F47">
        <f t="shared" si="3"/>
        <v>47.713000000000001</v>
      </c>
      <c r="G47" t="s">
        <v>830</v>
      </c>
      <c r="H47" s="4"/>
      <c r="I47" s="3"/>
    </row>
    <row r="48" spans="2:9" x14ac:dyDescent="0.15">
      <c r="B48" s="4" t="s">
        <v>283</v>
      </c>
      <c r="C48" s="1">
        <v>17</v>
      </c>
      <c r="D48" s="6">
        <v>7.8692129629629626E-2</v>
      </c>
      <c r="E48" s="3" t="s">
        <v>274</v>
      </c>
      <c r="F48">
        <f t="shared" si="3"/>
        <v>47.064999999999998</v>
      </c>
      <c r="G48" t="s">
        <v>830</v>
      </c>
      <c r="H48" s="4"/>
      <c r="I48" s="3"/>
    </row>
    <row r="49" spans="2:9" x14ac:dyDescent="0.15">
      <c r="B49" s="4" t="s">
        <v>161</v>
      </c>
      <c r="C49" s="1">
        <v>18</v>
      </c>
      <c r="D49" s="6">
        <v>7.8715277777777773E-2</v>
      </c>
      <c r="E49" s="3" t="s">
        <v>239</v>
      </c>
      <c r="F49">
        <f t="shared" si="3"/>
        <v>47.044999999999995</v>
      </c>
      <c r="G49" t="s">
        <v>830</v>
      </c>
      <c r="H49" s="4"/>
      <c r="I49" s="3"/>
    </row>
    <row r="50" spans="2:9" x14ac:dyDescent="0.15">
      <c r="B50" s="4" t="s">
        <v>176</v>
      </c>
      <c r="C50" s="1">
        <v>19</v>
      </c>
      <c r="D50" s="6">
        <v>7.8900462962962964E-2</v>
      </c>
      <c r="E50" s="3" t="s">
        <v>239</v>
      </c>
      <c r="F50">
        <f t="shared" si="3"/>
        <v>46.887999999999998</v>
      </c>
      <c r="G50" t="s">
        <v>830</v>
      </c>
      <c r="H50" s="4"/>
      <c r="I50" s="3"/>
    </row>
    <row r="51" spans="2:9" x14ac:dyDescent="0.15">
      <c r="B51" s="4" t="s">
        <v>284</v>
      </c>
      <c r="C51" s="1">
        <v>20</v>
      </c>
      <c r="D51" s="6">
        <v>8.0104166666666657E-2</v>
      </c>
      <c r="E51" s="3" t="s">
        <v>236</v>
      </c>
      <c r="F51">
        <f t="shared" si="3"/>
        <v>45.866</v>
      </c>
      <c r="G51" t="s">
        <v>830</v>
      </c>
      <c r="H51" s="1"/>
      <c r="I51" s="3"/>
    </row>
    <row r="52" spans="2:9" x14ac:dyDescent="0.15">
      <c r="B52" s="4" t="s">
        <v>149</v>
      </c>
      <c r="C52" s="1">
        <v>21</v>
      </c>
      <c r="D52" s="6">
        <v>8.0740740740740738E-2</v>
      </c>
      <c r="E52" s="3" t="s">
        <v>243</v>
      </c>
      <c r="F52">
        <f t="shared" si="3"/>
        <v>45.326000000000001</v>
      </c>
      <c r="G52" t="s">
        <v>830</v>
      </c>
      <c r="H52" s="1"/>
      <c r="I52" s="3"/>
    </row>
    <row r="53" spans="2:9" x14ac:dyDescent="0.15">
      <c r="B53" s="4" t="s">
        <v>285</v>
      </c>
      <c r="C53" s="1">
        <v>22</v>
      </c>
      <c r="D53" s="6">
        <v>8.2291666666666666E-2</v>
      </c>
      <c r="E53" s="3" t="s">
        <v>275</v>
      </c>
      <c r="F53">
        <f t="shared" si="3"/>
        <v>44.01</v>
      </c>
      <c r="G53" t="s">
        <v>830</v>
      </c>
      <c r="H53" s="1"/>
      <c r="I53" s="3"/>
    </row>
    <row r="54" spans="2:9" x14ac:dyDescent="0.15">
      <c r="B54" s="4" t="s">
        <v>123</v>
      </c>
      <c r="C54" s="1">
        <v>23</v>
      </c>
      <c r="D54" s="6">
        <v>8.2766203703703703E-2</v>
      </c>
      <c r="E54" s="3" t="s">
        <v>37</v>
      </c>
      <c r="F54">
        <f t="shared" si="3"/>
        <v>43.606999999999999</v>
      </c>
      <c r="G54" t="s">
        <v>830</v>
      </c>
      <c r="H54" s="1"/>
      <c r="I54" s="3"/>
    </row>
    <row r="55" spans="2:9" x14ac:dyDescent="0.15">
      <c r="B55" s="4" t="s">
        <v>286</v>
      </c>
      <c r="C55" s="1"/>
      <c r="D55" s="6">
        <v>8.4317129629629631E-2</v>
      </c>
      <c r="E55" s="3" t="s">
        <v>276</v>
      </c>
      <c r="F55">
        <f t="shared" si="3"/>
        <v>42.290999999999997</v>
      </c>
      <c r="G55" t="s">
        <v>830</v>
      </c>
      <c r="H55" s="1"/>
      <c r="I55" s="3"/>
    </row>
    <row r="56" spans="2:9" x14ac:dyDescent="0.15">
      <c r="B56" s="4" t="s">
        <v>183</v>
      </c>
      <c r="C56" s="1"/>
      <c r="D56" s="6">
        <v>9.1296296296296306E-2</v>
      </c>
      <c r="E56" s="3" t="s">
        <v>17</v>
      </c>
      <c r="F56">
        <f t="shared" si="3"/>
        <v>36.366999999999997</v>
      </c>
      <c r="G56" t="s">
        <v>830</v>
      </c>
      <c r="H56" s="1"/>
      <c r="I56" s="3"/>
    </row>
    <row r="57" spans="2:9" x14ac:dyDescent="0.15">
      <c r="B57" s="4" t="s">
        <v>70</v>
      </c>
      <c r="C57" s="1"/>
      <c r="D57" s="6">
        <v>0.10482638888888889</v>
      </c>
      <c r="E57" s="3" t="s">
        <v>37</v>
      </c>
      <c r="F57">
        <f t="shared" si="3"/>
        <v>24.882000000000001</v>
      </c>
      <c r="G57" t="s">
        <v>830</v>
      </c>
      <c r="H57" s="1"/>
      <c r="I57" s="3"/>
    </row>
    <row r="58" spans="2:9" x14ac:dyDescent="0.15">
      <c r="B58" s="4" t="s">
        <v>287</v>
      </c>
      <c r="C58" s="1"/>
      <c r="D58" s="6">
        <v>0.10759259259259259</v>
      </c>
      <c r="E58" s="3" t="s">
        <v>243</v>
      </c>
      <c r="F58">
        <f t="shared" si="3"/>
        <v>22.535</v>
      </c>
      <c r="G58" t="s">
        <v>830</v>
      </c>
      <c r="H58" s="1"/>
      <c r="I58" s="3"/>
    </row>
    <row r="59" spans="2:9" ht="27" x14ac:dyDescent="0.15">
      <c r="B59" s="4" t="s">
        <v>288</v>
      </c>
      <c r="C59" s="1"/>
      <c r="D59" s="3" t="s">
        <v>244</v>
      </c>
      <c r="E59" s="3" t="s">
        <v>277</v>
      </c>
      <c r="F59">
        <v>0</v>
      </c>
      <c r="G59" t="s">
        <v>830</v>
      </c>
      <c r="H59" s="1"/>
      <c r="I59" s="3"/>
    </row>
    <row r="60" spans="2:9" x14ac:dyDescent="0.15">
      <c r="B60" s="4" t="s">
        <v>289</v>
      </c>
      <c r="C60" s="1"/>
      <c r="D60" s="3" t="s">
        <v>244</v>
      </c>
      <c r="E60" s="3" t="s">
        <v>273</v>
      </c>
      <c r="F60">
        <v>0</v>
      </c>
      <c r="G60" t="s">
        <v>830</v>
      </c>
      <c r="H60" s="1"/>
      <c r="I60" s="3"/>
    </row>
    <row r="61" spans="2:9" x14ac:dyDescent="0.15">
      <c r="B61" s="4" t="s">
        <v>290</v>
      </c>
      <c r="C61" s="1"/>
      <c r="D61" s="3" t="s">
        <v>278</v>
      </c>
      <c r="E61" s="3" t="s">
        <v>273</v>
      </c>
      <c r="F61">
        <v>0</v>
      </c>
      <c r="G61" t="s">
        <v>830</v>
      </c>
      <c r="H61" s="1"/>
      <c r="I61" s="3"/>
    </row>
    <row r="62" spans="2:9" x14ac:dyDescent="0.15">
      <c r="B62" s="4" t="s">
        <v>291</v>
      </c>
      <c r="C62" s="1"/>
      <c r="D62" s="3" t="s">
        <v>279</v>
      </c>
      <c r="E62" s="3" t="s">
        <v>14</v>
      </c>
      <c r="F62">
        <v>0</v>
      </c>
      <c r="G62" t="s">
        <v>830</v>
      </c>
      <c r="H62" s="1"/>
      <c r="I62" s="3"/>
    </row>
    <row r="63" spans="2:9" x14ac:dyDescent="0.15">
      <c r="B63" s="4" t="s">
        <v>376</v>
      </c>
      <c r="C63" s="1">
        <v>1</v>
      </c>
      <c r="D63" s="6">
        <v>6.9155092592592601E-2</v>
      </c>
      <c r="E63" s="3" t="s">
        <v>359</v>
      </c>
      <c r="F63">
        <f>ROUNDUP((VLOOKUP(G63,$K$5:$N$10,2,FALSE)-D63)*10/VLOOKUP(G63,$K$5:$N$10,3,FALSE)+50,3)</f>
        <v>61.427</v>
      </c>
      <c r="G63" t="s">
        <v>434</v>
      </c>
      <c r="H63" s="1"/>
      <c r="I63" s="3"/>
    </row>
    <row r="64" spans="2:9" x14ac:dyDescent="0.15">
      <c r="B64" s="4" t="s">
        <v>377</v>
      </c>
      <c r="C64" s="1">
        <v>2</v>
      </c>
      <c r="D64" s="6">
        <v>6.94212962962963E-2</v>
      </c>
      <c r="E64" s="3" t="s">
        <v>360</v>
      </c>
      <c r="F64">
        <f t="shared" ref="F64:F129" si="4">ROUNDUP((VLOOKUP(G64,$K$5:$N$10,2,FALSE)-D64)*10/VLOOKUP(G64,$K$5:$N$10,3,FALSE)+50,3)</f>
        <v>61.256</v>
      </c>
      <c r="G64" t="s">
        <v>434</v>
      </c>
      <c r="H64" s="1"/>
      <c r="I64" s="3"/>
    </row>
    <row r="65" spans="2:9" x14ac:dyDescent="0.15">
      <c r="B65" s="4" t="s">
        <v>378</v>
      </c>
      <c r="C65" s="1">
        <v>3</v>
      </c>
      <c r="D65" s="6">
        <v>6.9803240740740735E-2</v>
      </c>
      <c r="E65" s="3" t="s">
        <v>293</v>
      </c>
      <c r="F65">
        <f t="shared" si="4"/>
        <v>61.010999999999996</v>
      </c>
      <c r="G65" t="s">
        <v>433</v>
      </c>
      <c r="H65" s="1"/>
      <c r="I65" s="3"/>
    </row>
    <row r="66" spans="2:9" x14ac:dyDescent="0.15">
      <c r="B66" s="4" t="s">
        <v>200</v>
      </c>
      <c r="C66" s="1">
        <v>4</v>
      </c>
      <c r="D66" s="6">
        <v>6.9988425925925926E-2</v>
      </c>
      <c r="E66" s="3" t="s">
        <v>243</v>
      </c>
      <c r="F66">
        <f t="shared" si="4"/>
        <v>60.891999999999996</v>
      </c>
      <c r="G66" t="s">
        <v>433</v>
      </c>
      <c r="H66" s="1"/>
      <c r="I66" s="3"/>
    </row>
    <row r="67" spans="2:9" x14ac:dyDescent="0.15">
      <c r="B67" s="4" t="s">
        <v>159</v>
      </c>
      <c r="C67" s="1">
        <v>5</v>
      </c>
      <c r="D67" s="6">
        <v>7.0555555555555552E-2</v>
      </c>
      <c r="E67" s="3" t="s">
        <v>5</v>
      </c>
      <c r="F67">
        <f t="shared" si="4"/>
        <v>60.527000000000001</v>
      </c>
      <c r="G67" t="s">
        <v>433</v>
      </c>
      <c r="H67" s="1"/>
      <c r="I67" s="3"/>
    </row>
    <row r="68" spans="2:9" x14ac:dyDescent="0.15">
      <c r="B68" s="4" t="s">
        <v>379</v>
      </c>
      <c r="C68" s="1">
        <v>6</v>
      </c>
      <c r="D68" s="6">
        <v>7.1145833333333339E-2</v>
      </c>
      <c r="E68" s="3" t="s">
        <v>361</v>
      </c>
      <c r="F68">
        <f t="shared" si="4"/>
        <v>60.147999999999996</v>
      </c>
      <c r="G68" t="s">
        <v>433</v>
      </c>
      <c r="H68" s="1"/>
      <c r="I68" s="3"/>
    </row>
    <row r="69" spans="2:9" x14ac:dyDescent="0.15">
      <c r="B69" s="4" t="s">
        <v>380</v>
      </c>
      <c r="C69" s="1">
        <v>7</v>
      </c>
      <c r="D69" s="6">
        <v>7.1342592592592582E-2</v>
      </c>
      <c r="E69" s="3" t="s">
        <v>362</v>
      </c>
      <c r="F69">
        <f t="shared" si="4"/>
        <v>60.021999999999998</v>
      </c>
      <c r="G69" t="s">
        <v>433</v>
      </c>
      <c r="H69" s="1"/>
      <c r="I69" s="3"/>
    </row>
    <row r="70" spans="2:9" x14ac:dyDescent="0.15">
      <c r="B70" s="4" t="s">
        <v>152</v>
      </c>
      <c r="C70" s="1">
        <v>8</v>
      </c>
      <c r="D70" s="6">
        <v>7.2025462962962958E-2</v>
      </c>
      <c r="E70" s="3" t="s">
        <v>233</v>
      </c>
      <c r="F70">
        <f t="shared" si="4"/>
        <v>59.582999999999998</v>
      </c>
      <c r="G70" t="s">
        <v>433</v>
      </c>
      <c r="H70" s="1"/>
      <c r="I70" s="3"/>
    </row>
    <row r="71" spans="2:9" x14ac:dyDescent="0.15">
      <c r="B71" s="4" t="s">
        <v>195</v>
      </c>
      <c r="C71" s="1">
        <v>9</v>
      </c>
      <c r="D71" s="6">
        <v>7.2939814814814818E-2</v>
      </c>
      <c r="E71" s="3" t="s">
        <v>243</v>
      </c>
      <c r="F71">
        <f t="shared" si="4"/>
        <v>58.994999999999997</v>
      </c>
      <c r="G71" t="s">
        <v>433</v>
      </c>
      <c r="H71" s="1"/>
      <c r="I71" s="3"/>
    </row>
    <row r="72" spans="2:9" x14ac:dyDescent="0.15">
      <c r="B72" s="4" t="s">
        <v>381</v>
      </c>
      <c r="C72" s="1">
        <v>10</v>
      </c>
      <c r="D72" s="6">
        <v>7.3124999999999996E-2</v>
      </c>
      <c r="E72" s="3" t="s">
        <v>226</v>
      </c>
      <c r="F72">
        <f t="shared" si="4"/>
        <v>58.875999999999998</v>
      </c>
      <c r="G72" t="s">
        <v>433</v>
      </c>
      <c r="H72" s="1"/>
      <c r="I72" s="3"/>
    </row>
    <row r="73" spans="2:9" x14ac:dyDescent="0.15">
      <c r="B73" s="4" t="s">
        <v>382</v>
      </c>
      <c r="C73" s="1">
        <v>11</v>
      </c>
      <c r="D73" s="6">
        <v>7.3159722222222223E-2</v>
      </c>
      <c r="E73" s="3" t="s">
        <v>298</v>
      </c>
      <c r="F73">
        <f t="shared" si="4"/>
        <v>58.853999999999999</v>
      </c>
      <c r="G73" t="s">
        <v>433</v>
      </c>
      <c r="H73" s="1"/>
      <c r="I73" s="3"/>
    </row>
    <row r="74" spans="2:9" x14ac:dyDescent="0.15">
      <c r="B74" s="4" t="s">
        <v>383</v>
      </c>
      <c r="C74" s="1">
        <v>12</v>
      </c>
      <c r="D74" s="6">
        <v>7.3333333333333334E-2</v>
      </c>
      <c r="E74" s="3" t="s">
        <v>363</v>
      </c>
      <c r="F74">
        <f t="shared" si="4"/>
        <v>58.741999999999997</v>
      </c>
      <c r="G74" t="s">
        <v>433</v>
      </c>
      <c r="H74" s="1"/>
      <c r="I74" s="3"/>
    </row>
    <row r="75" spans="2:9" x14ac:dyDescent="0.15">
      <c r="B75" s="4" t="s">
        <v>219</v>
      </c>
      <c r="C75" s="1">
        <v>13</v>
      </c>
      <c r="D75" s="6">
        <v>7.3668981481481488E-2</v>
      </c>
      <c r="E75" s="3" t="s">
        <v>292</v>
      </c>
      <c r="F75">
        <f t="shared" si="4"/>
        <v>58.527000000000001</v>
      </c>
      <c r="G75" t="s">
        <v>433</v>
      </c>
    </row>
    <row r="76" spans="2:9" x14ac:dyDescent="0.15">
      <c r="B76" s="4" t="s">
        <v>196</v>
      </c>
      <c r="C76" s="1">
        <v>14</v>
      </c>
      <c r="D76" s="6">
        <v>7.3900462962962959E-2</v>
      </c>
      <c r="E76" s="3" t="s">
        <v>239</v>
      </c>
      <c r="F76">
        <f t="shared" si="4"/>
        <v>58.378</v>
      </c>
      <c r="G76" t="s">
        <v>433</v>
      </c>
    </row>
    <row r="77" spans="2:9" x14ac:dyDescent="0.15">
      <c r="B77" s="4" t="s">
        <v>45</v>
      </c>
      <c r="C77" s="1">
        <v>15</v>
      </c>
      <c r="D77" s="6">
        <v>7.436342592592593E-2</v>
      </c>
      <c r="E77" s="3" t="s">
        <v>37</v>
      </c>
      <c r="F77">
        <f t="shared" si="4"/>
        <v>58.080999999999996</v>
      </c>
      <c r="G77" t="s">
        <v>433</v>
      </c>
    </row>
    <row r="78" spans="2:9" x14ac:dyDescent="0.15">
      <c r="B78" s="4" t="s">
        <v>172</v>
      </c>
      <c r="C78" s="1">
        <v>16</v>
      </c>
      <c r="D78" s="6">
        <v>7.513888888888888E-2</v>
      </c>
      <c r="E78" s="3" t="s">
        <v>239</v>
      </c>
      <c r="F78">
        <f t="shared" si="4"/>
        <v>57.582000000000001</v>
      </c>
      <c r="G78" t="s">
        <v>433</v>
      </c>
    </row>
    <row r="79" spans="2:9" x14ac:dyDescent="0.15">
      <c r="B79" s="4" t="s">
        <v>384</v>
      </c>
      <c r="C79" s="1">
        <v>17</v>
      </c>
      <c r="D79" s="6">
        <v>7.5671296296296306E-2</v>
      </c>
      <c r="E79" s="3" t="s">
        <v>364</v>
      </c>
      <c r="F79">
        <f t="shared" si="4"/>
        <v>57.239999999999995</v>
      </c>
      <c r="G79" t="s">
        <v>433</v>
      </c>
    </row>
    <row r="80" spans="2:9" x14ac:dyDescent="0.15">
      <c r="B80" s="4" t="s">
        <v>385</v>
      </c>
      <c r="C80" s="1">
        <v>18</v>
      </c>
      <c r="D80" s="6">
        <v>7.7361111111111117E-2</v>
      </c>
      <c r="E80" s="3" t="s">
        <v>361</v>
      </c>
      <c r="F80">
        <f t="shared" si="4"/>
        <v>56.153999999999996</v>
      </c>
      <c r="G80" t="s">
        <v>433</v>
      </c>
    </row>
    <row r="81" spans="2:7" x14ac:dyDescent="0.15">
      <c r="B81" s="4" t="s">
        <v>386</v>
      </c>
      <c r="C81" s="1">
        <v>19</v>
      </c>
      <c r="D81" s="6">
        <v>7.857638888888889E-2</v>
      </c>
      <c r="E81" s="3" t="s">
        <v>235</v>
      </c>
      <c r="F81">
        <f t="shared" si="4"/>
        <v>55.372999999999998</v>
      </c>
      <c r="G81" t="s">
        <v>433</v>
      </c>
    </row>
    <row r="82" spans="2:7" x14ac:dyDescent="0.15">
      <c r="B82" s="4" t="s">
        <v>206</v>
      </c>
      <c r="C82" s="1">
        <v>20</v>
      </c>
      <c r="D82" s="6">
        <v>7.8715277777777773E-2</v>
      </c>
      <c r="E82" s="3" t="s">
        <v>297</v>
      </c>
      <c r="F82">
        <f t="shared" si="4"/>
        <v>55.283999999999999</v>
      </c>
      <c r="G82" t="s">
        <v>433</v>
      </c>
    </row>
    <row r="83" spans="2:7" x14ac:dyDescent="0.15">
      <c r="B83" s="4" t="s">
        <v>387</v>
      </c>
      <c r="C83" s="1">
        <v>21</v>
      </c>
      <c r="D83" s="6">
        <v>7.9108796296296288E-2</v>
      </c>
      <c r="E83" s="3" t="s">
        <v>365</v>
      </c>
      <c r="F83">
        <f t="shared" si="4"/>
        <v>55.030999999999999</v>
      </c>
      <c r="G83" t="s">
        <v>433</v>
      </c>
    </row>
    <row r="84" spans="2:7" x14ac:dyDescent="0.15">
      <c r="B84" s="4" t="s">
        <v>185</v>
      </c>
      <c r="C84" s="1">
        <v>22</v>
      </c>
      <c r="D84" s="6">
        <v>7.962962962962962E-2</v>
      </c>
      <c r="E84" s="3" t="s">
        <v>295</v>
      </c>
      <c r="F84">
        <f t="shared" si="4"/>
        <v>54.696999999999996</v>
      </c>
      <c r="G84" t="s">
        <v>433</v>
      </c>
    </row>
    <row r="85" spans="2:7" x14ac:dyDescent="0.15">
      <c r="B85" s="4" t="s">
        <v>170</v>
      </c>
      <c r="C85" s="1">
        <v>23</v>
      </c>
      <c r="D85" s="6">
        <v>8.0254629629629634E-2</v>
      </c>
      <c r="E85" s="3" t="s">
        <v>239</v>
      </c>
      <c r="F85">
        <f t="shared" si="4"/>
        <v>54.294999999999995</v>
      </c>
      <c r="G85" t="s">
        <v>433</v>
      </c>
    </row>
    <row r="86" spans="2:7" x14ac:dyDescent="0.15">
      <c r="B86" s="4" t="s">
        <v>388</v>
      </c>
      <c r="C86" s="1">
        <v>24</v>
      </c>
      <c r="D86" s="6">
        <v>8.0659722222222216E-2</v>
      </c>
      <c r="E86" s="3" t="s">
        <v>311</v>
      </c>
      <c r="F86">
        <f t="shared" si="4"/>
        <v>54.034999999999997</v>
      </c>
      <c r="G86" t="s">
        <v>433</v>
      </c>
    </row>
    <row r="87" spans="2:7" x14ac:dyDescent="0.15">
      <c r="B87" s="4" t="s">
        <v>389</v>
      </c>
      <c r="C87" s="1">
        <v>25</v>
      </c>
      <c r="D87" s="6">
        <v>8.1400462962962966E-2</v>
      </c>
      <c r="E87" s="3" t="s">
        <v>231</v>
      </c>
      <c r="F87">
        <f t="shared" si="4"/>
        <v>53.558999999999997</v>
      </c>
      <c r="G87" t="s">
        <v>433</v>
      </c>
    </row>
    <row r="88" spans="2:7" x14ac:dyDescent="0.15">
      <c r="B88" s="4" t="s">
        <v>213</v>
      </c>
      <c r="C88" s="1">
        <v>26</v>
      </c>
      <c r="D88" s="6">
        <v>8.1516203703703702E-2</v>
      </c>
      <c r="E88" s="3" t="s">
        <v>236</v>
      </c>
      <c r="F88">
        <f t="shared" si="4"/>
        <v>53.483999999999995</v>
      </c>
      <c r="G88" t="s">
        <v>433</v>
      </c>
    </row>
    <row r="89" spans="2:7" x14ac:dyDescent="0.15">
      <c r="B89" s="4" t="s">
        <v>390</v>
      </c>
      <c r="C89" s="1">
        <v>27</v>
      </c>
      <c r="D89" s="6">
        <v>8.4305555555555564E-2</v>
      </c>
      <c r="E89" s="3" t="s">
        <v>243</v>
      </c>
      <c r="F89">
        <f t="shared" si="4"/>
        <v>51.692</v>
      </c>
      <c r="G89" t="s">
        <v>433</v>
      </c>
    </row>
    <row r="90" spans="2:7" x14ac:dyDescent="0.15">
      <c r="B90" s="4" t="s">
        <v>391</v>
      </c>
      <c r="C90" s="1">
        <v>28</v>
      </c>
      <c r="D90" s="6">
        <v>8.6122685185185177E-2</v>
      </c>
      <c r="E90" s="3" t="s">
        <v>276</v>
      </c>
      <c r="F90">
        <f t="shared" si="4"/>
        <v>50.524000000000001</v>
      </c>
      <c r="G90" t="s">
        <v>433</v>
      </c>
    </row>
    <row r="91" spans="2:7" x14ac:dyDescent="0.15">
      <c r="B91" s="4" t="s">
        <v>180</v>
      </c>
      <c r="C91" s="1">
        <v>29</v>
      </c>
      <c r="D91" s="6">
        <v>8.7025462962962971E-2</v>
      </c>
      <c r="E91" s="3" t="s">
        <v>292</v>
      </c>
      <c r="F91">
        <f t="shared" si="4"/>
        <v>49.943999999999996</v>
      </c>
      <c r="G91" t="s">
        <v>433</v>
      </c>
    </row>
    <row r="92" spans="2:7" x14ac:dyDescent="0.15">
      <c r="B92" s="4" t="s">
        <v>220</v>
      </c>
      <c r="C92" s="1">
        <v>30</v>
      </c>
      <c r="D92" s="6">
        <v>8.744212962962962E-2</v>
      </c>
      <c r="E92" s="3" t="s">
        <v>236</v>
      </c>
      <c r="F92">
        <f t="shared" si="4"/>
        <v>49.677</v>
      </c>
      <c r="G92" t="s">
        <v>433</v>
      </c>
    </row>
    <row r="93" spans="2:7" x14ac:dyDescent="0.15">
      <c r="B93" s="4" t="s">
        <v>392</v>
      </c>
      <c r="C93" s="1">
        <v>31</v>
      </c>
      <c r="D93" s="6">
        <v>8.7650462962962972E-2</v>
      </c>
      <c r="E93" s="3" t="s">
        <v>311</v>
      </c>
      <c r="F93">
        <f t="shared" si="4"/>
        <v>49.542999999999999</v>
      </c>
      <c r="G93" t="s">
        <v>433</v>
      </c>
    </row>
    <row r="94" spans="2:7" x14ac:dyDescent="0.15">
      <c r="B94" s="4" t="s">
        <v>122</v>
      </c>
      <c r="C94" s="1">
        <v>32</v>
      </c>
      <c r="D94" s="6">
        <v>8.9629629629629629E-2</v>
      </c>
      <c r="E94" s="3" t="s">
        <v>37</v>
      </c>
      <c r="F94">
        <f t="shared" si="4"/>
        <v>48.271000000000001</v>
      </c>
      <c r="G94" t="s">
        <v>433</v>
      </c>
    </row>
    <row r="95" spans="2:7" x14ac:dyDescent="0.15">
      <c r="B95" s="4" t="s">
        <v>393</v>
      </c>
      <c r="C95" s="1">
        <v>33</v>
      </c>
      <c r="D95" s="6">
        <v>9.0185185185185188E-2</v>
      </c>
      <c r="E95" s="3" t="s">
        <v>294</v>
      </c>
      <c r="F95">
        <f t="shared" si="4"/>
        <v>47.913999999999994</v>
      </c>
      <c r="G95" t="s">
        <v>433</v>
      </c>
    </row>
    <row r="96" spans="2:7" x14ac:dyDescent="0.15">
      <c r="B96" s="4" t="s">
        <v>394</v>
      </c>
      <c r="C96" s="1">
        <v>34</v>
      </c>
      <c r="D96" s="6">
        <v>9.1655092592592594E-2</v>
      </c>
      <c r="E96" s="3" t="s">
        <v>292</v>
      </c>
      <c r="F96">
        <f t="shared" si="4"/>
        <v>46.97</v>
      </c>
      <c r="G96" t="s">
        <v>433</v>
      </c>
    </row>
    <row r="97" spans="2:7" x14ac:dyDescent="0.15">
      <c r="B97" s="4" t="s">
        <v>395</v>
      </c>
      <c r="C97" s="1">
        <v>35</v>
      </c>
      <c r="D97" s="6">
        <v>9.2118055555555564E-2</v>
      </c>
      <c r="E97" s="3" t="s">
        <v>236</v>
      </c>
      <c r="F97">
        <f t="shared" si="4"/>
        <v>46.671999999999997</v>
      </c>
      <c r="G97" t="s">
        <v>433</v>
      </c>
    </row>
    <row r="98" spans="2:7" x14ac:dyDescent="0.15">
      <c r="B98" s="4" t="s">
        <v>396</v>
      </c>
      <c r="C98" s="1">
        <v>36</v>
      </c>
      <c r="D98" s="6">
        <v>9.4074074074074074E-2</v>
      </c>
      <c r="E98" s="3" t="s">
        <v>366</v>
      </c>
      <c r="F98">
        <f t="shared" si="4"/>
        <v>45.414999999999999</v>
      </c>
      <c r="G98" t="s">
        <v>433</v>
      </c>
    </row>
    <row r="99" spans="2:7" x14ac:dyDescent="0.15">
      <c r="B99" s="4" t="s">
        <v>397</v>
      </c>
      <c r="C99" s="1">
        <v>37</v>
      </c>
      <c r="D99" s="6">
        <v>9.4178240740740729E-2</v>
      </c>
      <c r="E99" s="3" t="s">
        <v>367</v>
      </c>
      <c r="F99">
        <f t="shared" si="4"/>
        <v>45.347999999999999</v>
      </c>
      <c r="G99" t="s">
        <v>433</v>
      </c>
    </row>
    <row r="100" spans="2:7" x14ac:dyDescent="0.15">
      <c r="B100" s="4" t="s">
        <v>68</v>
      </c>
      <c r="C100" s="1">
        <v>38</v>
      </c>
      <c r="D100" s="6">
        <v>9.4606481481481486E-2</v>
      </c>
      <c r="E100" s="3" t="s">
        <v>302</v>
      </c>
      <c r="F100">
        <f t="shared" si="4"/>
        <v>45.073</v>
      </c>
      <c r="G100" t="s">
        <v>433</v>
      </c>
    </row>
    <row r="101" spans="2:7" x14ac:dyDescent="0.15">
      <c r="B101" s="4" t="s">
        <v>398</v>
      </c>
      <c r="C101" s="1">
        <v>39</v>
      </c>
      <c r="D101" s="6">
        <v>9.5000000000000015E-2</v>
      </c>
      <c r="E101" s="3" t="s">
        <v>230</v>
      </c>
      <c r="F101">
        <f t="shared" si="4"/>
        <v>44.82</v>
      </c>
      <c r="G101" t="s">
        <v>433</v>
      </c>
    </row>
    <row r="102" spans="2:7" x14ac:dyDescent="0.15">
      <c r="B102" s="4" t="s">
        <v>399</v>
      </c>
      <c r="C102" s="1">
        <v>40</v>
      </c>
      <c r="D102" s="6">
        <v>9.6412037037037046E-2</v>
      </c>
      <c r="E102" s="3" t="s">
        <v>368</v>
      </c>
      <c r="F102">
        <f t="shared" si="4"/>
        <v>43.912999999999997</v>
      </c>
      <c r="G102" t="s">
        <v>433</v>
      </c>
    </row>
    <row r="103" spans="2:7" x14ac:dyDescent="0.15">
      <c r="B103" s="4" t="s">
        <v>400</v>
      </c>
      <c r="C103" s="1">
        <v>41</v>
      </c>
      <c r="D103" s="6">
        <v>9.7210648148148157E-2</v>
      </c>
      <c r="E103" s="3" t="s">
        <v>369</v>
      </c>
      <c r="F103">
        <f t="shared" si="4"/>
        <v>43.4</v>
      </c>
      <c r="G103" t="s">
        <v>433</v>
      </c>
    </row>
    <row r="104" spans="2:7" x14ac:dyDescent="0.15">
      <c r="B104" s="4" t="s">
        <v>57</v>
      </c>
      <c r="C104" s="1">
        <v>42</v>
      </c>
      <c r="D104" s="6">
        <v>9.9097222222222225E-2</v>
      </c>
      <c r="E104" s="3" t="s">
        <v>302</v>
      </c>
      <c r="F104">
        <f t="shared" si="4"/>
        <v>42.186999999999998</v>
      </c>
      <c r="G104" t="s">
        <v>433</v>
      </c>
    </row>
    <row r="105" spans="2:7" x14ac:dyDescent="0.15">
      <c r="B105" s="4" t="s">
        <v>401</v>
      </c>
      <c r="C105" s="1">
        <v>43</v>
      </c>
      <c r="D105" s="6">
        <v>0.10288194444444444</v>
      </c>
      <c r="E105" s="3" t="s">
        <v>232</v>
      </c>
      <c r="F105">
        <f t="shared" si="4"/>
        <v>39.754999999999995</v>
      </c>
      <c r="G105" t="s">
        <v>433</v>
      </c>
    </row>
    <row r="106" spans="2:7" x14ac:dyDescent="0.15">
      <c r="B106" s="4" t="s">
        <v>402</v>
      </c>
      <c r="C106" s="1">
        <v>44</v>
      </c>
      <c r="D106" s="6">
        <v>0.1040625</v>
      </c>
      <c r="E106" s="3" t="s">
        <v>370</v>
      </c>
      <c r="F106">
        <f t="shared" si="4"/>
        <v>38.997</v>
      </c>
      <c r="G106" t="s">
        <v>433</v>
      </c>
    </row>
    <row r="107" spans="2:7" x14ac:dyDescent="0.15">
      <c r="B107" s="4" t="s">
        <v>403</v>
      </c>
      <c r="C107" s="1">
        <v>45</v>
      </c>
      <c r="D107" s="6">
        <v>0.10674768518518518</v>
      </c>
      <c r="E107" s="3" t="s">
        <v>228</v>
      </c>
      <c r="F107">
        <f t="shared" si="4"/>
        <v>37.271000000000001</v>
      </c>
      <c r="G107" t="s">
        <v>433</v>
      </c>
    </row>
    <row r="108" spans="2:7" x14ac:dyDescent="0.15">
      <c r="B108" s="4" t="s">
        <v>404</v>
      </c>
      <c r="C108" s="1">
        <v>46</v>
      </c>
      <c r="D108" s="6">
        <v>0.10775462962962963</v>
      </c>
      <c r="E108" s="3" t="s">
        <v>243</v>
      </c>
      <c r="F108">
        <f t="shared" si="4"/>
        <v>36.623999999999995</v>
      </c>
      <c r="G108" t="s">
        <v>433</v>
      </c>
    </row>
    <row r="109" spans="2:7" x14ac:dyDescent="0.15">
      <c r="B109" s="4" t="s">
        <v>405</v>
      </c>
      <c r="C109" s="1">
        <v>47</v>
      </c>
      <c r="D109" s="6">
        <v>0.1083912037037037</v>
      </c>
      <c r="E109" s="3" t="s">
        <v>371</v>
      </c>
      <c r="F109">
        <f t="shared" si="4"/>
        <v>36.214999999999996</v>
      </c>
      <c r="G109" t="s">
        <v>433</v>
      </c>
    </row>
    <row r="110" spans="2:7" x14ac:dyDescent="0.15">
      <c r="B110" s="4" t="s">
        <v>71</v>
      </c>
      <c r="C110" s="1"/>
      <c r="D110" s="6">
        <v>0.11229166666666668</v>
      </c>
      <c r="E110" s="3" t="s">
        <v>37</v>
      </c>
      <c r="F110">
        <f t="shared" si="4"/>
        <v>33.708999999999996</v>
      </c>
      <c r="G110" t="s">
        <v>433</v>
      </c>
    </row>
    <row r="111" spans="2:7" x14ac:dyDescent="0.15">
      <c r="B111" s="4" t="s">
        <v>67</v>
      </c>
      <c r="C111" s="1"/>
      <c r="D111" s="6">
        <v>0.11333333333333334</v>
      </c>
      <c r="E111" s="3" t="s">
        <v>37</v>
      </c>
      <c r="F111">
        <f t="shared" si="4"/>
        <v>33.04</v>
      </c>
      <c r="G111" t="s">
        <v>433</v>
      </c>
    </row>
    <row r="112" spans="2:7" x14ac:dyDescent="0.15">
      <c r="B112" s="4" t="s">
        <v>406</v>
      </c>
      <c r="C112" s="1"/>
      <c r="D112" s="6">
        <v>0.12545138888888888</v>
      </c>
      <c r="E112" s="3" t="s">
        <v>368</v>
      </c>
      <c r="F112">
        <f t="shared" si="4"/>
        <v>25.253</v>
      </c>
      <c r="G112" t="s">
        <v>433</v>
      </c>
    </row>
    <row r="113" spans="2:7" x14ac:dyDescent="0.15">
      <c r="B113" s="4" t="s">
        <v>407</v>
      </c>
      <c r="C113" s="1"/>
      <c r="D113" s="6">
        <v>0.14025462962962962</v>
      </c>
      <c r="E113" s="3" t="s">
        <v>16</v>
      </c>
      <c r="F113">
        <f t="shared" si="4"/>
        <v>15.741</v>
      </c>
      <c r="G113" t="s">
        <v>433</v>
      </c>
    </row>
    <row r="114" spans="2:7" x14ac:dyDescent="0.15">
      <c r="B114" s="4" t="s">
        <v>63</v>
      </c>
      <c r="C114" s="1"/>
      <c r="D114" s="3" t="s">
        <v>244</v>
      </c>
      <c r="E114" s="3" t="s">
        <v>37</v>
      </c>
      <c r="F114">
        <v>0</v>
      </c>
      <c r="G114" t="s">
        <v>433</v>
      </c>
    </row>
    <row r="115" spans="2:7" x14ac:dyDescent="0.15">
      <c r="B115" s="4" t="s">
        <v>51</v>
      </c>
      <c r="C115" s="1"/>
      <c r="D115" s="3" t="s">
        <v>309</v>
      </c>
      <c r="E115" s="3" t="s">
        <v>37</v>
      </c>
      <c r="F115">
        <f>F114</f>
        <v>0</v>
      </c>
      <c r="G115" t="s">
        <v>433</v>
      </c>
    </row>
    <row r="116" spans="2:7" x14ac:dyDescent="0.15">
      <c r="B116" s="4" t="s">
        <v>408</v>
      </c>
      <c r="C116" s="1"/>
      <c r="D116" s="3" t="s">
        <v>372</v>
      </c>
      <c r="E116" s="3" t="s">
        <v>17</v>
      </c>
      <c r="F116">
        <f t="shared" ref="F116:F127" si="5">F115</f>
        <v>0</v>
      </c>
      <c r="G116" t="s">
        <v>433</v>
      </c>
    </row>
    <row r="117" spans="2:7" x14ac:dyDescent="0.15">
      <c r="B117" s="4" t="s">
        <v>409</v>
      </c>
      <c r="C117" s="1"/>
      <c r="D117" s="3" t="s">
        <v>278</v>
      </c>
      <c r="E117" s="3" t="s">
        <v>14</v>
      </c>
      <c r="F117">
        <f t="shared" si="5"/>
        <v>0</v>
      </c>
      <c r="G117" t="s">
        <v>433</v>
      </c>
    </row>
    <row r="118" spans="2:7" x14ac:dyDescent="0.15">
      <c r="B118" s="4" t="s">
        <v>48</v>
      </c>
      <c r="C118" s="1"/>
      <c r="D118" s="3" t="s">
        <v>278</v>
      </c>
      <c r="E118" s="3" t="s">
        <v>302</v>
      </c>
      <c r="F118">
        <f t="shared" si="5"/>
        <v>0</v>
      </c>
      <c r="G118" t="s">
        <v>433</v>
      </c>
    </row>
    <row r="119" spans="2:7" x14ac:dyDescent="0.15">
      <c r="B119" s="4" t="s">
        <v>88</v>
      </c>
      <c r="C119" s="1"/>
      <c r="D119" s="3" t="s">
        <v>278</v>
      </c>
      <c r="E119" s="3" t="s">
        <v>302</v>
      </c>
      <c r="F119">
        <f t="shared" si="5"/>
        <v>0</v>
      </c>
      <c r="G119" t="s">
        <v>433</v>
      </c>
    </row>
    <row r="120" spans="2:7" x14ac:dyDescent="0.15">
      <c r="B120" s="4" t="s">
        <v>410</v>
      </c>
      <c r="C120" s="1"/>
      <c r="D120" s="3" t="s">
        <v>278</v>
      </c>
      <c r="E120" s="3" t="s">
        <v>239</v>
      </c>
      <c r="F120">
        <f t="shared" si="5"/>
        <v>0</v>
      </c>
      <c r="G120" t="s">
        <v>433</v>
      </c>
    </row>
    <row r="121" spans="2:7" x14ac:dyDescent="0.15">
      <c r="B121" s="4" t="s">
        <v>66</v>
      </c>
      <c r="C121" s="1"/>
      <c r="D121" s="3" t="s">
        <v>310</v>
      </c>
      <c r="E121" s="3" t="s">
        <v>37</v>
      </c>
      <c r="F121">
        <f t="shared" si="5"/>
        <v>0</v>
      </c>
      <c r="G121" t="s">
        <v>433</v>
      </c>
    </row>
    <row r="122" spans="2:7" x14ac:dyDescent="0.15">
      <c r="B122" s="4" t="s">
        <v>69</v>
      </c>
      <c r="C122" s="1"/>
      <c r="D122" s="3" t="s">
        <v>279</v>
      </c>
      <c r="E122" s="3" t="s">
        <v>37</v>
      </c>
      <c r="F122">
        <f t="shared" si="5"/>
        <v>0</v>
      </c>
      <c r="G122" t="s">
        <v>433</v>
      </c>
    </row>
    <row r="123" spans="2:7" x14ac:dyDescent="0.15">
      <c r="B123" s="4" t="s">
        <v>411</v>
      </c>
      <c r="C123" s="1"/>
      <c r="D123" s="3" t="s">
        <v>279</v>
      </c>
      <c r="E123" s="3" t="s">
        <v>302</v>
      </c>
      <c r="F123">
        <f t="shared" si="5"/>
        <v>0</v>
      </c>
      <c r="G123" t="s">
        <v>433</v>
      </c>
    </row>
    <row r="124" spans="2:7" x14ac:dyDescent="0.15">
      <c r="B124" s="4" t="s">
        <v>80</v>
      </c>
      <c r="C124" s="1"/>
      <c r="D124" s="3" t="s">
        <v>279</v>
      </c>
      <c r="E124" s="3" t="s">
        <v>302</v>
      </c>
      <c r="F124">
        <f t="shared" si="5"/>
        <v>0</v>
      </c>
      <c r="G124" t="s">
        <v>433</v>
      </c>
    </row>
    <row r="125" spans="2:7" x14ac:dyDescent="0.15">
      <c r="B125" s="4" t="s">
        <v>77</v>
      </c>
      <c r="C125" s="1"/>
      <c r="D125" s="3" t="s">
        <v>245</v>
      </c>
      <c r="E125" s="3" t="s">
        <v>37</v>
      </c>
      <c r="F125">
        <f t="shared" si="5"/>
        <v>0</v>
      </c>
      <c r="G125" t="s">
        <v>433</v>
      </c>
    </row>
    <row r="126" spans="2:7" x14ac:dyDescent="0.15">
      <c r="B126" s="4" t="s">
        <v>412</v>
      </c>
      <c r="C126" s="1"/>
      <c r="D126" s="3" t="s">
        <v>373</v>
      </c>
      <c r="E126" s="3" t="s">
        <v>374</v>
      </c>
      <c r="F126">
        <f t="shared" si="5"/>
        <v>0</v>
      </c>
      <c r="G126" t="s">
        <v>433</v>
      </c>
    </row>
    <row r="127" spans="2:7" x14ac:dyDescent="0.15">
      <c r="B127" s="4" t="s">
        <v>90</v>
      </c>
      <c r="C127" s="1"/>
      <c r="D127" s="3" t="s">
        <v>375</v>
      </c>
      <c r="E127" s="3" t="s">
        <v>302</v>
      </c>
      <c r="F127">
        <f t="shared" si="5"/>
        <v>0</v>
      </c>
      <c r="G127" t="s">
        <v>433</v>
      </c>
    </row>
    <row r="128" spans="2:7" x14ac:dyDescent="0.15">
      <c r="B128" s="4" t="s">
        <v>315</v>
      </c>
      <c r="C128" s="1">
        <v>1</v>
      </c>
      <c r="D128" s="6">
        <v>6.7835648148148145E-2</v>
      </c>
      <c r="E128" s="3" t="s">
        <v>275</v>
      </c>
      <c r="F128">
        <f t="shared" si="4"/>
        <v>67.322000000000003</v>
      </c>
      <c r="G128" t="s">
        <v>432</v>
      </c>
    </row>
    <row r="129" spans="2:7" x14ac:dyDescent="0.15">
      <c r="B129" s="4" t="s">
        <v>145</v>
      </c>
      <c r="C129" s="1">
        <v>2</v>
      </c>
      <c r="D129" s="6">
        <v>6.8194444444444446E-2</v>
      </c>
      <c r="E129" s="3" t="s">
        <v>239</v>
      </c>
      <c r="F129">
        <f t="shared" si="4"/>
        <v>67.070999999999998</v>
      </c>
      <c r="G129" t="s">
        <v>432</v>
      </c>
    </row>
    <row r="130" spans="2:7" x14ac:dyDescent="0.15">
      <c r="B130" s="4" t="s">
        <v>190</v>
      </c>
      <c r="C130" s="1">
        <v>3</v>
      </c>
      <c r="D130" s="6">
        <v>7.076388888888889E-2</v>
      </c>
      <c r="E130" s="3" t="s">
        <v>239</v>
      </c>
      <c r="F130">
        <f t="shared" ref="F130:F177" si="6">ROUNDUP((VLOOKUP(G130,$K$5:$N$10,2,FALSE)-D130)*10/VLOOKUP(G130,$K$5:$N$10,3,FALSE)+50,3)</f>
        <v>65.269000000000005</v>
      </c>
      <c r="G130" t="s">
        <v>431</v>
      </c>
    </row>
    <row r="131" spans="2:7" x14ac:dyDescent="0.15">
      <c r="B131" s="4" t="s">
        <v>316</v>
      </c>
      <c r="C131" s="1">
        <v>4</v>
      </c>
      <c r="D131" s="6">
        <v>7.3680555555555555E-2</v>
      </c>
      <c r="E131" s="3" t="s">
        <v>292</v>
      </c>
      <c r="F131">
        <f t="shared" si="6"/>
        <v>63.224999999999994</v>
      </c>
      <c r="G131" t="s">
        <v>431</v>
      </c>
    </row>
    <row r="132" spans="2:7" x14ac:dyDescent="0.15">
      <c r="B132" s="4" t="s">
        <v>317</v>
      </c>
      <c r="C132" s="1">
        <v>5</v>
      </c>
      <c r="D132" s="6">
        <v>7.6273148148148159E-2</v>
      </c>
      <c r="E132" s="3" t="s">
        <v>293</v>
      </c>
      <c r="F132">
        <f t="shared" si="6"/>
        <v>61.406999999999996</v>
      </c>
      <c r="G132" t="s">
        <v>431</v>
      </c>
    </row>
    <row r="133" spans="2:7" x14ac:dyDescent="0.15">
      <c r="B133" s="4" t="s">
        <v>160</v>
      </c>
      <c r="C133" s="1">
        <v>6</v>
      </c>
      <c r="D133" s="6">
        <v>7.8842592592592589E-2</v>
      </c>
      <c r="E133" s="3" t="s">
        <v>243</v>
      </c>
      <c r="F133">
        <f t="shared" si="6"/>
        <v>59.605999999999995</v>
      </c>
      <c r="G133" t="s">
        <v>431</v>
      </c>
    </row>
    <row r="134" spans="2:7" x14ac:dyDescent="0.15">
      <c r="B134" s="4" t="s">
        <v>318</v>
      </c>
      <c r="C134" s="1">
        <v>7</v>
      </c>
      <c r="D134" s="6">
        <v>7.9444444444444443E-2</v>
      </c>
      <c r="E134" s="3" t="s">
        <v>231</v>
      </c>
      <c r="F134">
        <f t="shared" si="6"/>
        <v>59.183999999999997</v>
      </c>
      <c r="G134" t="s">
        <v>431</v>
      </c>
    </row>
    <row r="135" spans="2:7" x14ac:dyDescent="0.15">
      <c r="B135" s="4" t="s">
        <v>319</v>
      </c>
      <c r="C135" s="1">
        <v>8</v>
      </c>
      <c r="D135" s="6">
        <v>7.9664351851851847E-2</v>
      </c>
      <c r="E135" s="3" t="s">
        <v>294</v>
      </c>
      <c r="F135">
        <f t="shared" si="6"/>
        <v>59.03</v>
      </c>
      <c r="G135" t="s">
        <v>431</v>
      </c>
    </row>
    <row r="136" spans="2:7" x14ac:dyDescent="0.15">
      <c r="B136" s="4" t="s">
        <v>320</v>
      </c>
      <c r="C136" s="1">
        <v>9</v>
      </c>
      <c r="D136" s="6">
        <v>7.9942129629629641E-2</v>
      </c>
      <c r="E136" s="3" t="s">
        <v>238</v>
      </c>
      <c r="F136">
        <f t="shared" si="6"/>
        <v>58.835000000000001</v>
      </c>
      <c r="G136" t="s">
        <v>431</v>
      </c>
    </row>
    <row r="137" spans="2:7" x14ac:dyDescent="0.15">
      <c r="B137" s="4" t="s">
        <v>321</v>
      </c>
      <c r="C137" s="1">
        <v>10</v>
      </c>
      <c r="D137" s="6">
        <v>8.0011574074074068E-2</v>
      </c>
      <c r="E137" s="3" t="s">
        <v>229</v>
      </c>
      <c r="F137">
        <f t="shared" si="6"/>
        <v>58.786999999999999</v>
      </c>
      <c r="G137" t="s">
        <v>431</v>
      </c>
    </row>
    <row r="138" spans="2:7" x14ac:dyDescent="0.15">
      <c r="B138" s="4" t="s">
        <v>165</v>
      </c>
      <c r="C138" s="1">
        <v>11</v>
      </c>
      <c r="D138" s="6">
        <v>8.0428240740740745E-2</v>
      </c>
      <c r="E138" s="3" t="s">
        <v>16</v>
      </c>
      <c r="F138">
        <f t="shared" si="6"/>
        <v>58.494999999999997</v>
      </c>
      <c r="G138" t="s">
        <v>431</v>
      </c>
    </row>
    <row r="139" spans="2:7" x14ac:dyDescent="0.15">
      <c r="B139" s="4" t="s">
        <v>322</v>
      </c>
      <c r="C139" s="1">
        <v>12</v>
      </c>
      <c r="D139" s="6">
        <v>8.1701388888888893E-2</v>
      </c>
      <c r="E139" s="3" t="s">
        <v>229</v>
      </c>
      <c r="F139">
        <f t="shared" si="6"/>
        <v>57.601999999999997</v>
      </c>
      <c r="G139" t="s">
        <v>431</v>
      </c>
    </row>
    <row r="140" spans="2:7" x14ac:dyDescent="0.15">
      <c r="B140" s="4" t="s">
        <v>323</v>
      </c>
      <c r="C140" s="1">
        <v>13</v>
      </c>
      <c r="D140" s="6">
        <v>8.2141203703703702E-2</v>
      </c>
      <c r="E140" s="3" t="s">
        <v>295</v>
      </c>
      <c r="F140">
        <f t="shared" si="6"/>
        <v>57.293999999999997</v>
      </c>
      <c r="G140" t="s">
        <v>431</v>
      </c>
    </row>
    <row r="141" spans="2:7" x14ac:dyDescent="0.15">
      <c r="B141" s="4" t="s">
        <v>216</v>
      </c>
      <c r="C141" s="1">
        <v>14</v>
      </c>
      <c r="D141" s="6">
        <v>8.4386574074074072E-2</v>
      </c>
      <c r="E141" s="3" t="s">
        <v>14</v>
      </c>
      <c r="F141">
        <f t="shared" si="6"/>
        <v>55.72</v>
      </c>
      <c r="G141" t="s">
        <v>431</v>
      </c>
    </row>
    <row r="142" spans="2:7" x14ac:dyDescent="0.15">
      <c r="B142" s="4" t="s">
        <v>324</v>
      </c>
      <c r="C142" s="1">
        <v>15</v>
      </c>
      <c r="D142" s="6">
        <v>8.4768518518518521E-2</v>
      </c>
      <c r="E142" s="3" t="s">
        <v>228</v>
      </c>
      <c r="F142">
        <f t="shared" si="6"/>
        <v>55.451999999999998</v>
      </c>
      <c r="G142" t="s">
        <v>431</v>
      </c>
    </row>
    <row r="143" spans="2:7" ht="27" x14ac:dyDescent="0.15">
      <c r="B143" s="4" t="s">
        <v>325</v>
      </c>
      <c r="C143" s="1">
        <v>16</v>
      </c>
      <c r="D143" s="6">
        <v>8.5000000000000006E-2</v>
      </c>
      <c r="E143" s="3" t="s">
        <v>296</v>
      </c>
      <c r="F143">
        <f t="shared" si="6"/>
        <v>55.29</v>
      </c>
      <c r="G143" t="s">
        <v>431</v>
      </c>
    </row>
    <row r="144" spans="2:7" x14ac:dyDescent="0.15">
      <c r="B144" s="4" t="s">
        <v>164</v>
      </c>
      <c r="C144" s="1">
        <v>17</v>
      </c>
      <c r="D144" s="6">
        <v>8.5405092592592588E-2</v>
      </c>
      <c r="E144" s="3" t="s">
        <v>297</v>
      </c>
      <c r="F144">
        <f t="shared" si="6"/>
        <v>55.006</v>
      </c>
      <c r="G144" t="s">
        <v>431</v>
      </c>
    </row>
    <row r="145" spans="2:7" x14ac:dyDescent="0.15">
      <c r="B145" s="4" t="s">
        <v>326</v>
      </c>
      <c r="C145" s="1">
        <v>18</v>
      </c>
      <c r="D145" s="6">
        <v>8.5613425925925926E-2</v>
      </c>
      <c r="E145" s="3" t="s">
        <v>237</v>
      </c>
      <c r="F145">
        <f t="shared" si="6"/>
        <v>54.86</v>
      </c>
      <c r="G145" t="s">
        <v>431</v>
      </c>
    </row>
    <row r="146" spans="2:7" x14ac:dyDescent="0.15">
      <c r="B146" s="4" t="s">
        <v>222</v>
      </c>
      <c r="C146" s="1">
        <v>19</v>
      </c>
      <c r="D146" s="6">
        <v>8.6493055555555545E-2</v>
      </c>
      <c r="E146" s="3" t="s">
        <v>14</v>
      </c>
      <c r="F146">
        <f t="shared" si="6"/>
        <v>54.242999999999995</v>
      </c>
      <c r="G146" t="s">
        <v>431</v>
      </c>
    </row>
    <row r="147" spans="2:7" x14ac:dyDescent="0.15">
      <c r="B147" s="4" t="s">
        <v>327</v>
      </c>
      <c r="C147" s="1">
        <v>20</v>
      </c>
      <c r="D147" s="6">
        <v>8.7199074074074068E-2</v>
      </c>
      <c r="E147" s="3" t="s">
        <v>298</v>
      </c>
      <c r="F147">
        <f t="shared" si="6"/>
        <v>53.747999999999998</v>
      </c>
      <c r="G147" t="s">
        <v>431</v>
      </c>
    </row>
    <row r="148" spans="2:7" x14ac:dyDescent="0.15">
      <c r="B148" s="4" t="s">
        <v>328</v>
      </c>
      <c r="C148" s="1">
        <v>21</v>
      </c>
      <c r="D148" s="6">
        <v>8.7800925925925921E-2</v>
      </c>
      <c r="E148" s="3" t="s">
        <v>299</v>
      </c>
      <c r="F148">
        <f t="shared" si="6"/>
        <v>53.326000000000001</v>
      </c>
      <c r="G148" t="s">
        <v>431</v>
      </c>
    </row>
    <row r="149" spans="2:7" x14ac:dyDescent="0.15">
      <c r="B149" s="4" t="s">
        <v>173</v>
      </c>
      <c r="C149" s="1">
        <v>22</v>
      </c>
      <c r="D149" s="6">
        <v>8.8009259259259245E-2</v>
      </c>
      <c r="E149" s="3" t="s">
        <v>16</v>
      </c>
      <c r="F149">
        <f t="shared" si="6"/>
        <v>53.18</v>
      </c>
      <c r="G149" t="s">
        <v>431</v>
      </c>
    </row>
    <row r="150" spans="2:7" ht="27" x14ac:dyDescent="0.15">
      <c r="B150" s="4" t="s">
        <v>329</v>
      </c>
      <c r="C150" s="1">
        <v>23</v>
      </c>
      <c r="D150" s="6">
        <v>8.8206018518518517E-2</v>
      </c>
      <c r="E150" s="3" t="s">
        <v>300</v>
      </c>
      <c r="F150">
        <f t="shared" si="6"/>
        <v>53.041999999999994</v>
      </c>
      <c r="G150" t="s">
        <v>431</v>
      </c>
    </row>
    <row r="151" spans="2:7" x14ac:dyDescent="0.15">
      <c r="B151" s="4" t="s">
        <v>330</v>
      </c>
      <c r="C151" s="1">
        <v>24</v>
      </c>
      <c r="D151" s="6">
        <v>8.8368055555555547E-2</v>
      </c>
      <c r="E151" s="3" t="s">
        <v>301</v>
      </c>
      <c r="F151">
        <f t="shared" si="6"/>
        <v>52.928999999999995</v>
      </c>
      <c r="G151" t="s">
        <v>431</v>
      </c>
    </row>
    <row r="152" spans="2:7" x14ac:dyDescent="0.15">
      <c r="B152" s="4" t="s">
        <v>184</v>
      </c>
      <c r="C152" s="1">
        <v>25</v>
      </c>
      <c r="D152" s="6">
        <v>8.8935185185185187E-2</v>
      </c>
      <c r="E152" s="3" t="s">
        <v>236</v>
      </c>
      <c r="F152">
        <f t="shared" si="6"/>
        <v>52.530999999999999</v>
      </c>
      <c r="G152" t="s">
        <v>431</v>
      </c>
    </row>
    <row r="153" spans="2:7" x14ac:dyDescent="0.15">
      <c r="B153" s="4" t="s">
        <v>61</v>
      </c>
      <c r="C153" s="1">
        <v>26</v>
      </c>
      <c r="D153" s="6">
        <v>9.0937500000000004E-2</v>
      </c>
      <c r="E153" s="3" t="s">
        <v>302</v>
      </c>
      <c r="F153">
        <f t="shared" si="6"/>
        <v>51.128</v>
      </c>
      <c r="G153" t="s">
        <v>431</v>
      </c>
    </row>
    <row r="154" spans="2:7" x14ac:dyDescent="0.15">
      <c r="B154" s="4" t="s">
        <v>331</v>
      </c>
      <c r="C154" s="1">
        <v>27</v>
      </c>
      <c r="D154" s="6">
        <v>9.1759259259259263E-2</v>
      </c>
      <c r="E154" s="3" t="s">
        <v>301</v>
      </c>
      <c r="F154">
        <f t="shared" si="6"/>
        <v>50.552</v>
      </c>
      <c r="G154" t="s">
        <v>431</v>
      </c>
    </row>
    <row r="155" spans="2:7" x14ac:dyDescent="0.15">
      <c r="B155" s="4" t="s">
        <v>332</v>
      </c>
      <c r="C155" s="1">
        <v>28</v>
      </c>
      <c r="D155" s="6">
        <v>9.228009259259258E-2</v>
      </c>
      <c r="E155" s="3" t="s">
        <v>293</v>
      </c>
      <c r="F155">
        <f t="shared" si="6"/>
        <v>50.186</v>
      </c>
      <c r="G155" t="s">
        <v>431</v>
      </c>
    </row>
    <row r="156" spans="2:7" x14ac:dyDescent="0.15">
      <c r="B156" s="4" t="s">
        <v>333</v>
      </c>
      <c r="C156" s="1">
        <v>29</v>
      </c>
      <c r="D156" s="6">
        <v>9.2638888888888882E-2</v>
      </c>
      <c r="E156" s="3" t="s">
        <v>295</v>
      </c>
      <c r="F156">
        <f t="shared" si="6"/>
        <v>49.934999999999995</v>
      </c>
      <c r="G156" t="s">
        <v>431</v>
      </c>
    </row>
    <row r="157" spans="2:7" x14ac:dyDescent="0.15">
      <c r="B157" s="4" t="s">
        <v>59</v>
      </c>
      <c r="C157" s="1">
        <v>30</v>
      </c>
      <c r="D157" s="6">
        <v>9.3622685185185184E-2</v>
      </c>
      <c r="E157" s="3" t="s">
        <v>302</v>
      </c>
      <c r="F157">
        <f t="shared" si="6"/>
        <v>49.244999999999997</v>
      </c>
      <c r="G157" t="s">
        <v>431</v>
      </c>
    </row>
    <row r="158" spans="2:7" x14ac:dyDescent="0.15">
      <c r="B158" s="4" t="s">
        <v>188</v>
      </c>
      <c r="C158" s="1">
        <v>31</v>
      </c>
      <c r="D158" s="6">
        <v>9.3946759259259258E-2</v>
      </c>
      <c r="E158" s="3" t="s">
        <v>239</v>
      </c>
      <c r="F158">
        <f t="shared" si="6"/>
        <v>49.018000000000001</v>
      </c>
      <c r="G158" t="s">
        <v>431</v>
      </c>
    </row>
    <row r="159" spans="2:7" x14ac:dyDescent="0.15">
      <c r="B159" s="4" t="s">
        <v>334</v>
      </c>
      <c r="C159" s="1">
        <v>32</v>
      </c>
      <c r="D159" s="6">
        <v>9.4699074074074074E-2</v>
      </c>
      <c r="E159" s="3" t="s">
        <v>247</v>
      </c>
      <c r="F159">
        <f t="shared" si="6"/>
        <v>48.491</v>
      </c>
      <c r="G159" t="s">
        <v>431</v>
      </c>
    </row>
    <row r="160" spans="2:7" x14ac:dyDescent="0.15">
      <c r="B160" s="4" t="s">
        <v>50</v>
      </c>
      <c r="C160" s="1">
        <v>33</v>
      </c>
      <c r="D160" s="6">
        <v>9.4733796296296302E-2</v>
      </c>
      <c r="E160" s="3" t="s">
        <v>37</v>
      </c>
      <c r="F160">
        <f t="shared" si="6"/>
        <v>48.466000000000001</v>
      </c>
      <c r="G160" t="s">
        <v>431</v>
      </c>
    </row>
    <row r="161" spans="2:7" x14ac:dyDescent="0.15">
      <c r="B161" s="4" t="s">
        <v>335</v>
      </c>
      <c r="C161" s="1">
        <v>34</v>
      </c>
      <c r="D161" s="6">
        <v>9.4942129629629626E-2</v>
      </c>
      <c r="E161" s="3" t="s">
        <v>239</v>
      </c>
      <c r="F161">
        <f t="shared" si="6"/>
        <v>48.32</v>
      </c>
      <c r="G161" t="s">
        <v>431</v>
      </c>
    </row>
    <row r="162" spans="2:7" x14ac:dyDescent="0.15">
      <c r="B162" s="4" t="s">
        <v>186</v>
      </c>
      <c r="C162" s="1">
        <v>35</v>
      </c>
      <c r="D162" s="6">
        <v>9.5185185185185192E-2</v>
      </c>
      <c r="E162" s="3" t="s">
        <v>243</v>
      </c>
      <c r="F162">
        <f t="shared" si="6"/>
        <v>48.15</v>
      </c>
      <c r="G162" t="s">
        <v>431</v>
      </c>
    </row>
    <row r="163" spans="2:7" x14ac:dyDescent="0.15">
      <c r="B163" s="4" t="s">
        <v>336</v>
      </c>
      <c r="C163" s="1">
        <v>36</v>
      </c>
      <c r="D163" s="6">
        <v>9.6388888888888899E-2</v>
      </c>
      <c r="E163" s="3" t="s">
        <v>303</v>
      </c>
      <c r="F163">
        <f t="shared" si="6"/>
        <v>47.305999999999997</v>
      </c>
      <c r="G163" t="s">
        <v>431</v>
      </c>
    </row>
    <row r="164" spans="2:7" x14ac:dyDescent="0.15">
      <c r="B164" s="4" t="s">
        <v>156</v>
      </c>
      <c r="C164" s="1">
        <v>37</v>
      </c>
      <c r="D164" s="6">
        <v>9.7199074074074077E-2</v>
      </c>
      <c r="E164" s="3" t="s">
        <v>304</v>
      </c>
      <c r="F164">
        <f t="shared" si="6"/>
        <v>46.738</v>
      </c>
      <c r="G164" t="s">
        <v>431</v>
      </c>
    </row>
    <row r="165" spans="2:7" x14ac:dyDescent="0.15">
      <c r="B165" s="4" t="s">
        <v>337</v>
      </c>
      <c r="C165" s="1">
        <v>38</v>
      </c>
      <c r="D165" s="6">
        <v>9.9432870370370366E-2</v>
      </c>
      <c r="E165" s="3" t="s">
        <v>305</v>
      </c>
      <c r="F165">
        <f t="shared" si="6"/>
        <v>45.171999999999997</v>
      </c>
      <c r="G165" t="s">
        <v>431</v>
      </c>
    </row>
    <row r="166" spans="2:7" x14ac:dyDescent="0.15">
      <c r="B166" s="4" t="s">
        <v>338</v>
      </c>
      <c r="C166" s="1">
        <v>39</v>
      </c>
      <c r="D166" s="6">
        <v>9.9837962962962948E-2</v>
      </c>
      <c r="E166" s="3" t="s">
        <v>239</v>
      </c>
      <c r="F166">
        <f t="shared" si="6"/>
        <v>44.887999999999998</v>
      </c>
      <c r="G166" t="s">
        <v>431</v>
      </c>
    </row>
    <row r="167" spans="2:7" x14ac:dyDescent="0.15">
      <c r="B167" s="4" t="s">
        <v>55</v>
      </c>
      <c r="C167" s="1">
        <v>40</v>
      </c>
      <c r="D167" s="6">
        <v>0.10385416666666668</v>
      </c>
      <c r="E167" s="3" t="s">
        <v>37</v>
      </c>
      <c r="F167">
        <f t="shared" si="6"/>
        <v>42.073</v>
      </c>
      <c r="G167" t="s">
        <v>431</v>
      </c>
    </row>
    <row r="168" spans="2:7" x14ac:dyDescent="0.15">
      <c r="B168" s="4" t="s">
        <v>339</v>
      </c>
      <c r="C168" s="1">
        <v>41</v>
      </c>
      <c r="D168" s="6">
        <v>0.1042013888888889</v>
      </c>
      <c r="E168" s="3" t="s">
        <v>236</v>
      </c>
      <c r="F168">
        <f t="shared" si="6"/>
        <v>41.83</v>
      </c>
      <c r="G168" t="s">
        <v>431</v>
      </c>
    </row>
    <row r="169" spans="2:7" x14ac:dyDescent="0.15">
      <c r="B169" s="4" t="s">
        <v>340</v>
      </c>
      <c r="C169" s="1">
        <v>42</v>
      </c>
      <c r="D169" s="6">
        <v>0.10858796296296297</v>
      </c>
      <c r="E169" s="3" t="s">
        <v>247</v>
      </c>
      <c r="F169">
        <f t="shared" si="6"/>
        <v>38.754999999999995</v>
      </c>
      <c r="G169" t="s">
        <v>431</v>
      </c>
    </row>
    <row r="170" spans="2:7" x14ac:dyDescent="0.15">
      <c r="B170" s="4" t="s">
        <v>341</v>
      </c>
      <c r="C170" s="1">
        <v>43</v>
      </c>
      <c r="D170" s="6">
        <v>0.11100694444444444</v>
      </c>
      <c r="E170" s="3" t="s">
        <v>243</v>
      </c>
      <c r="F170">
        <f t="shared" si="6"/>
        <v>37.058999999999997</v>
      </c>
      <c r="G170" t="s">
        <v>431</v>
      </c>
    </row>
    <row r="171" spans="2:7" x14ac:dyDescent="0.15">
      <c r="B171" s="4" t="s">
        <v>342</v>
      </c>
      <c r="C171" s="1"/>
      <c r="D171" s="6">
        <v>0.1113425925925926</v>
      </c>
      <c r="E171" s="3" t="s">
        <v>301</v>
      </c>
      <c r="F171">
        <f t="shared" si="6"/>
        <v>36.823999999999998</v>
      </c>
      <c r="G171" t="s">
        <v>431</v>
      </c>
    </row>
    <row r="172" spans="2:7" x14ac:dyDescent="0.15">
      <c r="B172" s="4" t="s">
        <v>343</v>
      </c>
      <c r="C172" s="1"/>
      <c r="D172" s="6">
        <v>0.11359953703703703</v>
      </c>
      <c r="E172" s="3" t="s">
        <v>306</v>
      </c>
      <c r="F172">
        <f t="shared" si="6"/>
        <v>35.241</v>
      </c>
      <c r="G172" t="s">
        <v>431</v>
      </c>
    </row>
    <row r="173" spans="2:7" x14ac:dyDescent="0.15">
      <c r="B173" s="4" t="s">
        <v>344</v>
      </c>
      <c r="C173" s="1"/>
      <c r="D173" s="6">
        <v>0.11768518518518518</v>
      </c>
      <c r="E173" s="3" t="s">
        <v>247</v>
      </c>
      <c r="F173">
        <f t="shared" si="6"/>
        <v>32.376999999999995</v>
      </c>
      <c r="G173" t="s">
        <v>431</v>
      </c>
    </row>
    <row r="174" spans="2:7" x14ac:dyDescent="0.15">
      <c r="B174" s="4" t="s">
        <v>345</v>
      </c>
      <c r="C174" s="1"/>
      <c r="D174" s="6">
        <v>0.11800925925925926</v>
      </c>
      <c r="E174" s="3" t="s">
        <v>307</v>
      </c>
      <c r="F174">
        <f t="shared" si="6"/>
        <v>32.15</v>
      </c>
      <c r="G174" t="s">
        <v>431</v>
      </c>
    </row>
    <row r="175" spans="2:7" x14ac:dyDescent="0.15">
      <c r="B175" s="4" t="s">
        <v>346</v>
      </c>
      <c r="C175" s="1"/>
      <c r="D175" s="6">
        <v>0.11831018518518517</v>
      </c>
      <c r="E175" s="3" t="s">
        <v>292</v>
      </c>
      <c r="F175">
        <f t="shared" si="6"/>
        <v>31.939</v>
      </c>
      <c r="G175" t="s">
        <v>431</v>
      </c>
    </row>
    <row r="176" spans="2:7" x14ac:dyDescent="0.15">
      <c r="B176" s="4" t="s">
        <v>347</v>
      </c>
      <c r="C176" s="1"/>
      <c r="D176" s="6">
        <v>0.1205787037037037</v>
      </c>
      <c r="E176" s="3" t="s">
        <v>308</v>
      </c>
      <c r="F176">
        <f t="shared" si="6"/>
        <v>30.349</v>
      </c>
      <c r="G176" t="s">
        <v>431</v>
      </c>
    </row>
    <row r="177" spans="2:7" x14ac:dyDescent="0.15">
      <c r="B177" s="4" t="s">
        <v>348</v>
      </c>
      <c r="C177" s="1"/>
      <c r="D177" s="6">
        <v>0.13337962962962963</v>
      </c>
      <c r="E177" s="3" t="s">
        <v>16</v>
      </c>
      <c r="F177">
        <f t="shared" si="6"/>
        <v>21.376000000000001</v>
      </c>
      <c r="G177" t="s">
        <v>431</v>
      </c>
    </row>
    <row r="178" spans="2:7" x14ac:dyDescent="0.15">
      <c r="B178" s="4" t="s">
        <v>349</v>
      </c>
      <c r="C178" s="1"/>
      <c r="D178" s="3" t="s">
        <v>244</v>
      </c>
      <c r="E178" s="3" t="s">
        <v>226</v>
      </c>
      <c r="F178">
        <v>0</v>
      </c>
      <c r="G178" t="s">
        <v>431</v>
      </c>
    </row>
    <row r="179" spans="2:7" x14ac:dyDescent="0.15">
      <c r="B179" s="4" t="s">
        <v>62</v>
      </c>
      <c r="C179" s="1"/>
      <c r="D179" s="3" t="s">
        <v>309</v>
      </c>
      <c r="E179" s="3" t="s">
        <v>37</v>
      </c>
      <c r="F179">
        <f>F178</f>
        <v>0</v>
      </c>
      <c r="G179" t="s">
        <v>431</v>
      </c>
    </row>
    <row r="180" spans="2:7" x14ac:dyDescent="0.15">
      <c r="B180" s="4" t="s">
        <v>350</v>
      </c>
      <c r="C180" s="1"/>
      <c r="D180" s="3" t="s">
        <v>310</v>
      </c>
      <c r="E180" s="3" t="s">
        <v>236</v>
      </c>
      <c r="F180">
        <f t="shared" ref="F180:F189" si="7">F179</f>
        <v>0</v>
      </c>
      <c r="G180" t="s">
        <v>431</v>
      </c>
    </row>
    <row r="181" spans="2:7" x14ac:dyDescent="0.15">
      <c r="B181" s="4" t="s">
        <v>351</v>
      </c>
      <c r="C181" s="1"/>
      <c r="D181" s="3" t="s">
        <v>310</v>
      </c>
      <c r="E181" s="3" t="s">
        <v>311</v>
      </c>
      <c r="F181">
        <f t="shared" si="7"/>
        <v>0</v>
      </c>
      <c r="G181" t="s">
        <v>431</v>
      </c>
    </row>
    <row r="182" spans="2:7" x14ac:dyDescent="0.15">
      <c r="B182" s="4" t="s">
        <v>352</v>
      </c>
      <c r="C182" s="1"/>
      <c r="D182" s="3" t="s">
        <v>312</v>
      </c>
      <c r="E182" s="3" t="s">
        <v>14</v>
      </c>
      <c r="F182">
        <f t="shared" si="7"/>
        <v>0</v>
      </c>
      <c r="G182" t="s">
        <v>431</v>
      </c>
    </row>
    <row r="183" spans="2:7" x14ac:dyDescent="0.15">
      <c r="B183" s="4" t="s">
        <v>353</v>
      </c>
      <c r="C183" s="1"/>
      <c r="D183" s="3" t="s">
        <v>279</v>
      </c>
      <c r="E183" s="3" t="s">
        <v>276</v>
      </c>
      <c r="F183">
        <f t="shared" si="7"/>
        <v>0</v>
      </c>
      <c r="G183" t="s">
        <v>431</v>
      </c>
    </row>
    <row r="184" spans="2:7" x14ac:dyDescent="0.15">
      <c r="B184" s="4" t="s">
        <v>354</v>
      </c>
      <c r="C184" s="1"/>
      <c r="D184" s="3" t="s">
        <v>279</v>
      </c>
      <c r="E184" s="3" t="s">
        <v>16</v>
      </c>
      <c r="F184">
        <f t="shared" si="7"/>
        <v>0</v>
      </c>
      <c r="G184" t="s">
        <v>431</v>
      </c>
    </row>
    <row r="185" spans="2:7" x14ac:dyDescent="0.15">
      <c r="B185" s="4" t="s">
        <v>355</v>
      </c>
      <c r="C185" s="1"/>
      <c r="D185" s="3" t="s">
        <v>279</v>
      </c>
      <c r="E185" s="3" t="s">
        <v>239</v>
      </c>
      <c r="F185">
        <f t="shared" si="7"/>
        <v>0</v>
      </c>
      <c r="G185" t="s">
        <v>431</v>
      </c>
    </row>
    <row r="186" spans="2:7" x14ac:dyDescent="0.15">
      <c r="B186" s="4" t="s">
        <v>356</v>
      </c>
      <c r="C186" s="1"/>
      <c r="D186" s="3" t="s">
        <v>279</v>
      </c>
      <c r="E186" s="3" t="s">
        <v>276</v>
      </c>
      <c r="F186">
        <f t="shared" si="7"/>
        <v>0</v>
      </c>
      <c r="G186" t="s">
        <v>431</v>
      </c>
    </row>
    <row r="187" spans="2:7" x14ac:dyDescent="0.15">
      <c r="B187" s="4" t="s">
        <v>135</v>
      </c>
      <c r="C187" s="1"/>
      <c r="D187" s="3" t="s">
        <v>245</v>
      </c>
      <c r="E187" s="3" t="s">
        <v>37</v>
      </c>
      <c r="F187">
        <f t="shared" si="7"/>
        <v>0</v>
      </c>
      <c r="G187" t="s">
        <v>431</v>
      </c>
    </row>
    <row r="188" spans="2:7" x14ac:dyDescent="0.15">
      <c r="B188" s="4" t="s">
        <v>357</v>
      </c>
      <c r="C188" s="1"/>
      <c r="D188" s="3" t="s">
        <v>246</v>
      </c>
      <c r="E188" s="3" t="s">
        <v>313</v>
      </c>
      <c r="F188">
        <f t="shared" si="7"/>
        <v>0</v>
      </c>
      <c r="G188" t="s">
        <v>431</v>
      </c>
    </row>
    <row r="189" spans="2:7" x14ac:dyDescent="0.15">
      <c r="B189" s="4" t="s">
        <v>358</v>
      </c>
      <c r="C189" s="1"/>
      <c r="D189" s="3" t="s">
        <v>314</v>
      </c>
      <c r="F189">
        <f t="shared" si="7"/>
        <v>0</v>
      </c>
      <c r="G189" t="s">
        <v>431</v>
      </c>
    </row>
    <row r="190" spans="2:7" x14ac:dyDescent="0.15">
      <c r="B190" s="1" t="s">
        <v>248</v>
      </c>
      <c r="C190" s="4">
        <v>1</v>
      </c>
      <c r="D190" s="6">
        <v>7.9803240740740744E-2</v>
      </c>
      <c r="E190" s="3" t="s">
        <v>226</v>
      </c>
      <c r="F190">
        <f t="shared" ref="F190:F253" si="8">ROUNDUP((VLOOKUP(G190,$K$5:$N$10,2,FALSE)-D190)*10/VLOOKUP(G190,$K$5:$N$10,3,FALSE)+50,3)</f>
        <v>66.144000000000005</v>
      </c>
      <c r="G190" t="s">
        <v>442</v>
      </c>
    </row>
    <row r="191" spans="2:7" x14ac:dyDescent="0.15">
      <c r="B191" s="1" t="s">
        <v>249</v>
      </c>
      <c r="C191" s="4">
        <v>2</v>
      </c>
      <c r="D191" s="6">
        <v>8.2048611111111114E-2</v>
      </c>
      <c r="E191" s="3" t="s">
        <v>227</v>
      </c>
      <c r="F191">
        <f t="shared" si="8"/>
        <v>62.94</v>
      </c>
      <c r="G191" t="s">
        <v>442</v>
      </c>
    </row>
    <row r="192" spans="2:7" x14ac:dyDescent="0.15">
      <c r="B192" s="1" t="s">
        <v>250</v>
      </c>
      <c r="C192" s="4">
        <v>3</v>
      </c>
      <c r="D192" s="6">
        <v>8.2500000000000004E-2</v>
      </c>
      <c r="E192" s="3" t="s">
        <v>228</v>
      </c>
      <c r="F192">
        <f t="shared" si="8"/>
        <v>62.295999999999999</v>
      </c>
      <c r="G192" t="s">
        <v>831</v>
      </c>
    </row>
    <row r="193" spans="2:7" x14ac:dyDescent="0.15">
      <c r="B193" s="1" t="s">
        <v>251</v>
      </c>
      <c r="C193" s="4">
        <v>4</v>
      </c>
      <c r="D193" s="6">
        <v>8.2696759259259262E-2</v>
      </c>
      <c r="E193" s="3" t="s">
        <v>229</v>
      </c>
      <c r="F193">
        <f t="shared" si="8"/>
        <v>62.015999999999998</v>
      </c>
      <c r="G193" t="s">
        <v>831</v>
      </c>
    </row>
    <row r="194" spans="2:7" x14ac:dyDescent="0.15">
      <c r="B194" s="1" t="s">
        <v>252</v>
      </c>
      <c r="C194" s="4">
        <v>5</v>
      </c>
      <c r="D194" s="6">
        <v>8.3564814814814814E-2</v>
      </c>
      <c r="E194" s="3" t="s">
        <v>230</v>
      </c>
      <c r="F194">
        <f t="shared" si="8"/>
        <v>60.777000000000001</v>
      </c>
      <c r="G194" t="s">
        <v>831</v>
      </c>
    </row>
    <row r="195" spans="2:7" x14ac:dyDescent="0.15">
      <c r="B195" s="1" t="s">
        <v>253</v>
      </c>
      <c r="C195" s="4">
        <v>6</v>
      </c>
      <c r="D195" s="6">
        <v>8.3807870370370366E-2</v>
      </c>
      <c r="E195" s="3" t="s">
        <v>231</v>
      </c>
      <c r="F195">
        <f t="shared" si="8"/>
        <v>60.43</v>
      </c>
      <c r="G195" t="s">
        <v>831</v>
      </c>
    </row>
    <row r="196" spans="2:7" x14ac:dyDescent="0.15">
      <c r="B196" s="1" t="s">
        <v>254</v>
      </c>
      <c r="C196" s="4">
        <v>7</v>
      </c>
      <c r="D196" s="6">
        <v>8.4664351851851852E-2</v>
      </c>
      <c r="E196" s="3" t="s">
        <v>232</v>
      </c>
      <c r="F196">
        <f t="shared" si="8"/>
        <v>59.207999999999998</v>
      </c>
      <c r="G196" t="s">
        <v>831</v>
      </c>
    </row>
    <row r="197" spans="2:7" x14ac:dyDescent="0.15">
      <c r="B197" s="1" t="s">
        <v>147</v>
      </c>
      <c r="C197" s="4">
        <v>8</v>
      </c>
      <c r="D197" s="6">
        <v>8.5312499999999999E-2</v>
      </c>
      <c r="E197" s="3" t="s">
        <v>233</v>
      </c>
      <c r="F197">
        <f t="shared" si="8"/>
        <v>58.283999999999999</v>
      </c>
      <c r="G197" t="s">
        <v>831</v>
      </c>
    </row>
    <row r="198" spans="2:7" x14ac:dyDescent="0.15">
      <c r="B198" s="1" t="s">
        <v>191</v>
      </c>
      <c r="C198" s="4">
        <v>9</v>
      </c>
      <c r="D198" s="6">
        <v>8.6550925925925934E-2</v>
      </c>
      <c r="E198" s="3" t="s">
        <v>234</v>
      </c>
      <c r="F198">
        <f t="shared" si="8"/>
        <v>56.516999999999996</v>
      </c>
      <c r="G198" t="s">
        <v>831</v>
      </c>
    </row>
    <row r="199" spans="2:7" x14ac:dyDescent="0.15">
      <c r="B199" s="1" t="s">
        <v>255</v>
      </c>
      <c r="C199" s="4">
        <v>10</v>
      </c>
      <c r="D199" s="6">
        <v>8.6840277777777766E-2</v>
      </c>
      <c r="E199" s="3" t="s">
        <v>232</v>
      </c>
      <c r="F199">
        <f t="shared" si="8"/>
        <v>56.103999999999999</v>
      </c>
      <c r="G199" t="s">
        <v>831</v>
      </c>
    </row>
    <row r="200" spans="2:7" x14ac:dyDescent="0.15">
      <c r="B200" s="1" t="s">
        <v>193</v>
      </c>
      <c r="C200" s="4">
        <v>11</v>
      </c>
      <c r="D200" s="6">
        <v>8.7592592592592597E-2</v>
      </c>
      <c r="E200" s="3" t="s">
        <v>5</v>
      </c>
      <c r="F200">
        <f t="shared" si="8"/>
        <v>55.03</v>
      </c>
      <c r="G200" t="s">
        <v>831</v>
      </c>
    </row>
    <row r="201" spans="2:7" x14ac:dyDescent="0.15">
      <c r="B201" s="1" t="s">
        <v>256</v>
      </c>
      <c r="C201" s="4">
        <v>12</v>
      </c>
      <c r="D201" s="6">
        <v>8.7789351851851841E-2</v>
      </c>
      <c r="E201" s="3" t="s">
        <v>235</v>
      </c>
      <c r="F201">
        <f t="shared" si="8"/>
        <v>54.75</v>
      </c>
      <c r="G201" t="s">
        <v>831</v>
      </c>
    </row>
    <row r="202" spans="2:7" x14ac:dyDescent="0.15">
      <c r="B202" s="1" t="s">
        <v>257</v>
      </c>
      <c r="C202" s="4">
        <v>13</v>
      </c>
      <c r="D202" s="6">
        <v>8.8113425925925928E-2</v>
      </c>
      <c r="E202" s="3" t="s">
        <v>229</v>
      </c>
      <c r="F202">
        <f t="shared" si="8"/>
        <v>54.286999999999999</v>
      </c>
      <c r="G202" t="s">
        <v>831</v>
      </c>
    </row>
    <row r="203" spans="2:7" x14ac:dyDescent="0.15">
      <c r="B203" s="1" t="s">
        <v>192</v>
      </c>
      <c r="C203" s="4">
        <v>14</v>
      </c>
      <c r="D203" s="6">
        <v>8.8425925925925922E-2</v>
      </c>
      <c r="E203" s="3" t="s">
        <v>236</v>
      </c>
      <c r="F203">
        <f t="shared" si="8"/>
        <v>53.841000000000001</v>
      </c>
      <c r="G203" t="s">
        <v>831</v>
      </c>
    </row>
    <row r="204" spans="2:7" x14ac:dyDescent="0.15">
      <c r="B204" s="1" t="s">
        <v>258</v>
      </c>
      <c r="C204" s="4">
        <v>15</v>
      </c>
      <c r="D204" s="6">
        <v>8.9062500000000003E-2</v>
      </c>
      <c r="E204" s="3" t="s">
        <v>226</v>
      </c>
      <c r="F204">
        <f t="shared" si="8"/>
        <v>52.933</v>
      </c>
      <c r="G204" t="s">
        <v>831</v>
      </c>
    </row>
    <row r="205" spans="2:7" x14ac:dyDescent="0.15">
      <c r="B205" s="1" t="s">
        <v>259</v>
      </c>
      <c r="C205" s="4">
        <v>16</v>
      </c>
      <c r="D205" s="6">
        <v>8.9629629629629629E-2</v>
      </c>
      <c r="E205" s="3" t="s">
        <v>226</v>
      </c>
      <c r="F205">
        <f t="shared" si="8"/>
        <v>52.123999999999995</v>
      </c>
      <c r="G205" t="s">
        <v>831</v>
      </c>
    </row>
    <row r="206" spans="2:7" x14ac:dyDescent="0.15">
      <c r="B206" s="1" t="s">
        <v>260</v>
      </c>
      <c r="C206" s="4">
        <v>17</v>
      </c>
      <c r="D206" s="6">
        <v>8.9641203703703709E-2</v>
      </c>
      <c r="E206" s="3" t="s">
        <v>237</v>
      </c>
      <c r="F206">
        <f t="shared" si="8"/>
        <v>52.107999999999997</v>
      </c>
      <c r="G206" t="s">
        <v>831</v>
      </c>
    </row>
    <row r="207" spans="2:7" x14ac:dyDescent="0.15">
      <c r="B207" s="1" t="s">
        <v>261</v>
      </c>
      <c r="C207" s="4">
        <v>18</v>
      </c>
      <c r="D207" s="6">
        <v>8.9722222222222217E-2</v>
      </c>
      <c r="E207" s="3" t="s">
        <v>238</v>
      </c>
      <c r="F207">
        <f t="shared" si="8"/>
        <v>51.991999999999997</v>
      </c>
      <c r="G207" t="s">
        <v>831</v>
      </c>
    </row>
    <row r="208" spans="2:7" x14ac:dyDescent="0.15">
      <c r="B208" s="1" t="s">
        <v>143</v>
      </c>
      <c r="C208" s="4">
        <v>19</v>
      </c>
      <c r="D208" s="6">
        <v>9.003472222222221E-2</v>
      </c>
      <c r="E208" s="3" t="s">
        <v>239</v>
      </c>
      <c r="F208">
        <f t="shared" si="8"/>
        <v>51.545999999999999</v>
      </c>
      <c r="G208" t="s">
        <v>831</v>
      </c>
    </row>
    <row r="209" spans="2:7" x14ac:dyDescent="0.15">
      <c r="B209" s="1" t="s">
        <v>197</v>
      </c>
      <c r="C209" s="4">
        <v>20</v>
      </c>
      <c r="D209" s="6">
        <v>9.1435185185185189E-2</v>
      </c>
      <c r="E209" s="3" t="s">
        <v>240</v>
      </c>
      <c r="F209">
        <f t="shared" si="8"/>
        <v>49.547999999999995</v>
      </c>
      <c r="G209" t="s">
        <v>831</v>
      </c>
    </row>
    <row r="210" spans="2:7" x14ac:dyDescent="0.15">
      <c r="B210" s="1" t="s">
        <v>146</v>
      </c>
      <c r="C210" s="4">
        <v>21</v>
      </c>
      <c r="D210" s="6">
        <v>9.1574074074074072E-2</v>
      </c>
      <c r="E210" s="3" t="s">
        <v>236</v>
      </c>
      <c r="F210">
        <f t="shared" si="8"/>
        <v>49.349999999999994</v>
      </c>
      <c r="G210" t="s">
        <v>831</v>
      </c>
    </row>
    <row r="211" spans="2:7" ht="27" x14ac:dyDescent="0.15">
      <c r="B211" s="1" t="s">
        <v>262</v>
      </c>
      <c r="C211" s="4">
        <v>22</v>
      </c>
      <c r="D211" s="6">
        <v>9.2615740740740748E-2</v>
      </c>
      <c r="E211" s="3" t="s">
        <v>241</v>
      </c>
      <c r="F211">
        <f t="shared" si="8"/>
        <v>47.863999999999997</v>
      </c>
      <c r="G211" t="s">
        <v>831</v>
      </c>
    </row>
    <row r="212" spans="2:7" x14ac:dyDescent="0.15">
      <c r="B212" s="1" t="s">
        <v>157</v>
      </c>
      <c r="C212" s="4">
        <v>23</v>
      </c>
      <c r="D212" s="6">
        <v>9.6921296296296297E-2</v>
      </c>
      <c r="E212" s="3" t="s">
        <v>231</v>
      </c>
      <c r="F212">
        <f t="shared" si="8"/>
        <v>41.720999999999997</v>
      </c>
      <c r="G212" t="s">
        <v>831</v>
      </c>
    </row>
    <row r="213" spans="2:7" x14ac:dyDescent="0.15">
      <c r="B213" s="1" t="s">
        <v>263</v>
      </c>
      <c r="C213" s="4">
        <v>24</v>
      </c>
      <c r="D213" s="6">
        <v>9.7650462962962967E-2</v>
      </c>
      <c r="E213" s="3" t="s">
        <v>226</v>
      </c>
      <c r="F213">
        <f t="shared" si="8"/>
        <v>40.68</v>
      </c>
      <c r="G213" t="s">
        <v>831</v>
      </c>
    </row>
    <row r="214" spans="2:7" x14ac:dyDescent="0.15">
      <c r="B214" s="1" t="s">
        <v>264</v>
      </c>
      <c r="C214" s="4">
        <v>25</v>
      </c>
      <c r="D214" s="6">
        <v>9.778935185185185E-2</v>
      </c>
      <c r="E214" s="3" t="s">
        <v>232</v>
      </c>
      <c r="F214">
        <f t="shared" si="8"/>
        <v>40.481999999999999</v>
      </c>
      <c r="G214" t="s">
        <v>831</v>
      </c>
    </row>
    <row r="215" spans="2:7" x14ac:dyDescent="0.15">
      <c r="B215" s="1" t="s">
        <v>265</v>
      </c>
      <c r="C215" s="4">
        <v>26</v>
      </c>
      <c r="D215" s="6">
        <v>9.8553240740740747E-2</v>
      </c>
      <c r="E215" s="3" t="s">
        <v>242</v>
      </c>
      <c r="F215">
        <f t="shared" si="8"/>
        <v>39.391999999999996</v>
      </c>
      <c r="G215" t="s">
        <v>831</v>
      </c>
    </row>
    <row r="216" spans="2:7" x14ac:dyDescent="0.15">
      <c r="B216" s="1" t="s">
        <v>266</v>
      </c>
      <c r="C216" s="4">
        <v>27</v>
      </c>
      <c r="D216" s="6">
        <v>9.8773148148148152E-2</v>
      </c>
      <c r="E216" s="3" t="s">
        <v>232</v>
      </c>
      <c r="F216">
        <f t="shared" si="8"/>
        <v>39.077999999999996</v>
      </c>
      <c r="G216" t="s">
        <v>831</v>
      </c>
    </row>
    <row r="217" spans="2:7" x14ac:dyDescent="0.15">
      <c r="B217" s="1" t="s">
        <v>267</v>
      </c>
      <c r="C217" s="4">
        <v>28</v>
      </c>
      <c r="D217" s="6">
        <v>9.9664351851851851E-2</v>
      </c>
      <c r="E217" s="3" t="s">
        <v>229</v>
      </c>
      <c r="F217">
        <f t="shared" si="8"/>
        <v>37.806999999999995</v>
      </c>
      <c r="G217" t="s">
        <v>831</v>
      </c>
    </row>
    <row r="218" spans="2:7" x14ac:dyDescent="0.15">
      <c r="B218" s="1" t="s">
        <v>268</v>
      </c>
      <c r="C218" s="4">
        <v>29</v>
      </c>
      <c r="D218" s="6">
        <v>9.9791666666666667E-2</v>
      </c>
      <c r="E218" s="3" t="s">
        <v>229</v>
      </c>
      <c r="F218">
        <f t="shared" si="8"/>
        <v>37.625</v>
      </c>
      <c r="G218" t="s">
        <v>831</v>
      </c>
    </row>
    <row r="219" spans="2:7" x14ac:dyDescent="0.15">
      <c r="B219" s="1" t="s">
        <v>269</v>
      </c>
      <c r="C219" s="4">
        <v>30</v>
      </c>
      <c r="D219" s="6">
        <v>0.10064814814814815</v>
      </c>
      <c r="E219" s="3" t="s">
        <v>229</v>
      </c>
      <c r="F219">
        <f t="shared" si="8"/>
        <v>36.402999999999999</v>
      </c>
      <c r="G219" t="s">
        <v>831</v>
      </c>
    </row>
    <row r="220" spans="2:7" x14ac:dyDescent="0.15">
      <c r="B220" s="1" t="s">
        <v>144</v>
      </c>
      <c r="C220" s="4"/>
      <c r="D220" s="6">
        <v>0.10488425925925926</v>
      </c>
      <c r="E220" s="3" t="s">
        <v>236</v>
      </c>
      <c r="F220">
        <f t="shared" si="8"/>
        <v>30.359000000000002</v>
      </c>
      <c r="G220" t="s">
        <v>831</v>
      </c>
    </row>
    <row r="221" spans="2:7" x14ac:dyDescent="0.15">
      <c r="B221" s="1" t="s">
        <v>270</v>
      </c>
      <c r="C221" s="4"/>
      <c r="D221" s="6">
        <v>0.10767361111111111</v>
      </c>
      <c r="E221" s="3" t="s">
        <v>243</v>
      </c>
      <c r="F221">
        <f t="shared" si="8"/>
        <v>26.380000000000003</v>
      </c>
      <c r="G221" t="s">
        <v>831</v>
      </c>
    </row>
    <row r="222" spans="2:7" x14ac:dyDescent="0.15">
      <c r="B222" s="1" t="s">
        <v>271</v>
      </c>
      <c r="C222" s="4"/>
      <c r="D222" s="6" t="s">
        <v>244</v>
      </c>
      <c r="E222" s="3" t="s">
        <v>226</v>
      </c>
      <c r="F222">
        <v>0</v>
      </c>
      <c r="G222" t="s">
        <v>831</v>
      </c>
    </row>
    <row r="223" spans="2:7" x14ac:dyDescent="0.15">
      <c r="B223" s="1" t="s">
        <v>154</v>
      </c>
      <c r="C223" s="4"/>
      <c r="D223" s="6" t="s">
        <v>245</v>
      </c>
      <c r="E223" s="3" t="s">
        <v>243</v>
      </c>
      <c r="F223">
        <v>0</v>
      </c>
      <c r="G223" t="s">
        <v>831</v>
      </c>
    </row>
    <row r="224" spans="2:7" x14ac:dyDescent="0.15">
      <c r="B224" s="1" t="s">
        <v>272</v>
      </c>
      <c r="C224" s="4"/>
      <c r="D224" s="6" t="s">
        <v>246</v>
      </c>
      <c r="E224" s="3" t="s">
        <v>247</v>
      </c>
      <c r="F224">
        <v>0</v>
      </c>
      <c r="G224" t="s">
        <v>831</v>
      </c>
    </row>
    <row r="225" spans="2:7" x14ac:dyDescent="0.15">
      <c r="B225" s="4" t="s">
        <v>207</v>
      </c>
      <c r="C225" s="1">
        <v>1</v>
      </c>
      <c r="D225" s="6">
        <v>7.5717592592592586E-2</v>
      </c>
      <c r="E225" s="3" t="s">
        <v>7</v>
      </c>
      <c r="F225">
        <f t="shared" si="8"/>
        <v>62.608999999999995</v>
      </c>
      <c r="G225" t="s">
        <v>834</v>
      </c>
    </row>
    <row r="226" spans="2:7" x14ac:dyDescent="0.15">
      <c r="B226" s="4" t="s">
        <v>150</v>
      </c>
      <c r="C226" s="1">
        <v>2</v>
      </c>
      <c r="D226" s="6">
        <v>7.5983796296296299E-2</v>
      </c>
      <c r="E226" s="3" t="s">
        <v>7</v>
      </c>
      <c r="F226">
        <f t="shared" si="8"/>
        <v>62.466000000000001</v>
      </c>
      <c r="G226" t="s">
        <v>834</v>
      </c>
    </row>
    <row r="227" spans="2:7" x14ac:dyDescent="0.15">
      <c r="B227" s="4" t="s">
        <v>151</v>
      </c>
      <c r="C227" s="1">
        <v>3</v>
      </c>
      <c r="D227" s="6">
        <v>7.6053240740740741E-2</v>
      </c>
      <c r="E227" s="3" t="s">
        <v>13</v>
      </c>
      <c r="F227">
        <f t="shared" si="8"/>
        <v>62.427999999999997</v>
      </c>
      <c r="G227" t="s">
        <v>834</v>
      </c>
    </row>
    <row r="228" spans="2:7" x14ac:dyDescent="0.15">
      <c r="B228" s="4" t="s">
        <v>224</v>
      </c>
      <c r="C228" s="1">
        <v>4</v>
      </c>
      <c r="D228" s="6">
        <v>7.9490740740740737E-2</v>
      </c>
      <c r="E228" s="3" t="s">
        <v>7</v>
      </c>
      <c r="F228">
        <f t="shared" si="8"/>
        <v>60.570999999999998</v>
      </c>
      <c r="G228" t="s">
        <v>834</v>
      </c>
    </row>
    <row r="229" spans="2:7" x14ac:dyDescent="0.15">
      <c r="B229" s="4" t="s">
        <v>201</v>
      </c>
      <c r="C229" s="1">
        <v>5</v>
      </c>
      <c r="D229" s="6">
        <v>8.0185185185185193E-2</v>
      </c>
      <c r="E229" s="3" t="s">
        <v>7</v>
      </c>
      <c r="F229">
        <f t="shared" si="8"/>
        <v>60.195999999999998</v>
      </c>
      <c r="G229" t="s">
        <v>834</v>
      </c>
    </row>
    <row r="230" spans="2:7" x14ac:dyDescent="0.15">
      <c r="B230" s="4" t="s">
        <v>208</v>
      </c>
      <c r="C230" s="1">
        <v>6</v>
      </c>
      <c r="D230" s="6">
        <v>8.0682870370370363E-2</v>
      </c>
      <c r="E230" s="3" t="s">
        <v>7</v>
      </c>
      <c r="F230">
        <f t="shared" si="8"/>
        <v>59.927</v>
      </c>
      <c r="G230" t="s">
        <v>834</v>
      </c>
    </row>
    <row r="231" spans="2:7" x14ac:dyDescent="0.15">
      <c r="B231" s="4" t="s">
        <v>837</v>
      </c>
      <c r="C231" s="1">
        <v>7</v>
      </c>
      <c r="D231" s="6">
        <v>8.2662037037037034E-2</v>
      </c>
      <c r="E231" s="3" t="s">
        <v>7</v>
      </c>
      <c r="F231">
        <f t="shared" si="8"/>
        <v>58.857999999999997</v>
      </c>
      <c r="G231" t="s">
        <v>834</v>
      </c>
    </row>
    <row r="232" spans="2:7" x14ac:dyDescent="0.15">
      <c r="B232" s="4" t="s">
        <v>218</v>
      </c>
      <c r="C232" s="1">
        <v>8</v>
      </c>
      <c r="D232" s="6">
        <v>8.2777777777777783E-2</v>
      </c>
      <c r="E232" s="3" t="s">
        <v>12</v>
      </c>
      <c r="F232">
        <f t="shared" si="8"/>
        <v>58.795999999999999</v>
      </c>
      <c r="G232" t="s">
        <v>834</v>
      </c>
    </row>
    <row r="233" spans="2:7" x14ac:dyDescent="0.15">
      <c r="B233" s="4" t="s">
        <v>223</v>
      </c>
      <c r="C233" s="1">
        <v>9</v>
      </c>
      <c r="D233" s="6">
        <v>8.3321759259259262E-2</v>
      </c>
      <c r="E233" s="3" t="s">
        <v>12</v>
      </c>
      <c r="F233">
        <f t="shared" si="8"/>
        <v>58.501999999999995</v>
      </c>
      <c r="G233" t="s">
        <v>834</v>
      </c>
    </row>
    <row r="234" spans="2:7" x14ac:dyDescent="0.15">
      <c r="B234" s="4" t="s">
        <v>202</v>
      </c>
      <c r="C234" s="1">
        <v>10</v>
      </c>
      <c r="D234" s="6">
        <v>8.3344907407407409E-2</v>
      </c>
      <c r="E234" s="3" t="s">
        <v>7</v>
      </c>
      <c r="F234">
        <f t="shared" si="8"/>
        <v>58.488999999999997</v>
      </c>
      <c r="G234" t="s">
        <v>834</v>
      </c>
    </row>
    <row r="235" spans="2:7" x14ac:dyDescent="0.15">
      <c r="B235" s="4" t="s">
        <v>217</v>
      </c>
      <c r="C235" s="1">
        <v>11</v>
      </c>
      <c r="D235" s="6">
        <v>8.7592592592592597E-2</v>
      </c>
      <c r="E235" s="3" t="s">
        <v>7</v>
      </c>
      <c r="F235">
        <f t="shared" si="8"/>
        <v>56.195</v>
      </c>
      <c r="G235" t="s">
        <v>834</v>
      </c>
    </row>
    <row r="236" spans="2:7" x14ac:dyDescent="0.15">
      <c r="B236" s="4" t="s">
        <v>501</v>
      </c>
      <c r="C236" s="1">
        <v>12</v>
      </c>
      <c r="D236" s="6">
        <v>8.8495370370370363E-2</v>
      </c>
      <c r="E236" s="3" t="s">
        <v>7</v>
      </c>
      <c r="F236">
        <f t="shared" si="8"/>
        <v>55.707000000000001</v>
      </c>
      <c r="G236" t="s">
        <v>834</v>
      </c>
    </row>
    <row r="237" spans="2:7" x14ac:dyDescent="0.15">
      <c r="B237" s="4" t="s">
        <v>464</v>
      </c>
      <c r="C237" s="1">
        <v>13</v>
      </c>
      <c r="D237" s="6">
        <v>8.9351851851851849E-2</v>
      </c>
      <c r="E237" s="3" t="s">
        <v>7</v>
      </c>
      <c r="F237">
        <f t="shared" si="8"/>
        <v>55.244999999999997</v>
      </c>
      <c r="G237" t="s">
        <v>834</v>
      </c>
    </row>
    <row r="238" spans="2:7" x14ac:dyDescent="0.15">
      <c r="B238" s="4" t="s">
        <v>774</v>
      </c>
      <c r="C238" s="1">
        <v>14</v>
      </c>
      <c r="D238" s="6">
        <v>9.0289351851851843E-2</v>
      </c>
      <c r="E238" s="3" t="s">
        <v>12</v>
      </c>
      <c r="F238">
        <f t="shared" si="8"/>
        <v>54.738</v>
      </c>
      <c r="G238" t="s">
        <v>834</v>
      </c>
    </row>
    <row r="239" spans="2:7" x14ac:dyDescent="0.15">
      <c r="B239" s="4" t="s">
        <v>705</v>
      </c>
      <c r="C239" s="1">
        <v>15</v>
      </c>
      <c r="D239" s="6">
        <v>9.043981481481482E-2</v>
      </c>
      <c r="E239" s="3" t="s">
        <v>12</v>
      </c>
      <c r="F239">
        <f t="shared" si="8"/>
        <v>54.656999999999996</v>
      </c>
      <c r="G239" t="s">
        <v>834</v>
      </c>
    </row>
    <row r="240" spans="2:7" x14ac:dyDescent="0.15">
      <c r="B240" s="4" t="s">
        <v>474</v>
      </c>
      <c r="C240" s="1">
        <v>16</v>
      </c>
      <c r="D240" s="6">
        <v>9.0833333333333335E-2</v>
      </c>
      <c r="E240" s="3" t="s">
        <v>7</v>
      </c>
      <c r="F240">
        <f t="shared" si="8"/>
        <v>54.443999999999996</v>
      </c>
      <c r="G240" t="s">
        <v>834</v>
      </c>
    </row>
    <row r="241" spans="2:7" x14ac:dyDescent="0.15">
      <c r="B241" s="4" t="s">
        <v>838</v>
      </c>
      <c r="C241" s="1">
        <v>17</v>
      </c>
      <c r="D241" s="6">
        <v>9.6701388888888892E-2</v>
      </c>
      <c r="E241" s="3" t="s">
        <v>7</v>
      </c>
      <c r="F241">
        <f t="shared" si="8"/>
        <v>51.274999999999999</v>
      </c>
      <c r="G241" t="s">
        <v>834</v>
      </c>
    </row>
    <row r="242" spans="2:7" x14ac:dyDescent="0.15">
      <c r="B242" s="4" t="s">
        <v>466</v>
      </c>
      <c r="C242" s="1">
        <v>18</v>
      </c>
      <c r="D242" s="6">
        <v>9.8657407407407402E-2</v>
      </c>
      <c r="E242" s="3" t="s">
        <v>12</v>
      </c>
      <c r="F242">
        <f t="shared" si="8"/>
        <v>50.217999999999996</v>
      </c>
      <c r="G242" t="s">
        <v>834</v>
      </c>
    </row>
    <row r="243" spans="2:7" x14ac:dyDescent="0.15">
      <c r="B243" s="4" t="s">
        <v>689</v>
      </c>
      <c r="C243" s="1">
        <v>19</v>
      </c>
      <c r="D243" s="6">
        <v>9.9224537037037042E-2</v>
      </c>
      <c r="E243" s="3" t="s">
        <v>7</v>
      </c>
      <c r="F243">
        <f t="shared" si="8"/>
        <v>49.911999999999999</v>
      </c>
      <c r="G243" t="s">
        <v>834</v>
      </c>
    </row>
    <row r="244" spans="2:7" x14ac:dyDescent="0.15">
      <c r="B244" s="4" t="s">
        <v>623</v>
      </c>
      <c r="C244" s="1">
        <v>20</v>
      </c>
      <c r="D244" s="6">
        <v>0.10106481481481482</v>
      </c>
      <c r="E244" s="3" t="s">
        <v>7</v>
      </c>
      <c r="F244">
        <f t="shared" si="8"/>
        <v>48.917999999999999</v>
      </c>
      <c r="G244" t="s">
        <v>834</v>
      </c>
    </row>
    <row r="245" spans="2:7" x14ac:dyDescent="0.15">
      <c r="B245" s="4" t="s">
        <v>585</v>
      </c>
      <c r="C245" s="1"/>
      <c r="D245" s="6">
        <v>0.10767361111111111</v>
      </c>
      <c r="E245" s="3" t="s">
        <v>7</v>
      </c>
      <c r="F245">
        <f t="shared" si="8"/>
        <v>45.347999999999999</v>
      </c>
      <c r="G245" t="s">
        <v>834</v>
      </c>
    </row>
    <row r="246" spans="2:7" x14ac:dyDescent="0.15">
      <c r="B246" s="4" t="s">
        <v>571</v>
      </c>
      <c r="C246" s="1"/>
      <c r="D246" s="6">
        <v>0.10997685185185185</v>
      </c>
      <c r="E246" s="3" t="s">
        <v>7</v>
      </c>
      <c r="F246">
        <f t="shared" si="8"/>
        <v>44.103999999999999</v>
      </c>
      <c r="G246" t="s">
        <v>834</v>
      </c>
    </row>
    <row r="247" spans="2:7" x14ac:dyDescent="0.15">
      <c r="B247" s="4" t="s">
        <v>660</v>
      </c>
      <c r="C247" s="1"/>
      <c r="D247" s="6">
        <v>0.11098379629629629</v>
      </c>
      <c r="E247" s="3" t="s">
        <v>7</v>
      </c>
      <c r="F247">
        <f t="shared" si="8"/>
        <v>43.559999999999995</v>
      </c>
      <c r="G247" t="s">
        <v>834</v>
      </c>
    </row>
    <row r="248" spans="2:7" x14ac:dyDescent="0.15">
      <c r="B248" s="4" t="s">
        <v>574</v>
      </c>
      <c r="C248" s="1"/>
      <c r="D248" s="6">
        <v>0.11263888888888889</v>
      </c>
      <c r="E248" s="3" t="s">
        <v>12</v>
      </c>
      <c r="F248">
        <f t="shared" si="8"/>
        <v>42.665999999999997</v>
      </c>
      <c r="G248" t="s">
        <v>834</v>
      </c>
    </row>
    <row r="249" spans="2:7" x14ac:dyDescent="0.15">
      <c r="B249" s="4" t="s">
        <v>645</v>
      </c>
      <c r="C249" s="1"/>
      <c r="D249" s="6">
        <v>0.11384259259259259</v>
      </c>
      <c r="E249" s="3" t="s">
        <v>12</v>
      </c>
      <c r="F249">
        <f t="shared" si="8"/>
        <v>42.015999999999998</v>
      </c>
      <c r="G249" t="s">
        <v>834</v>
      </c>
    </row>
    <row r="250" spans="2:7" x14ac:dyDescent="0.15">
      <c r="B250" s="4" t="s">
        <v>601</v>
      </c>
      <c r="C250" s="1"/>
      <c r="D250" s="6">
        <v>0.11390046296296297</v>
      </c>
      <c r="E250" s="3" t="s">
        <v>7</v>
      </c>
      <c r="F250">
        <f t="shared" si="8"/>
        <v>41.983999999999995</v>
      </c>
      <c r="G250" t="s">
        <v>834</v>
      </c>
    </row>
    <row r="251" spans="2:7" x14ac:dyDescent="0.15">
      <c r="B251" s="4" t="s">
        <v>641</v>
      </c>
      <c r="C251" s="1"/>
      <c r="D251" s="6">
        <v>0.11428240740740742</v>
      </c>
      <c r="E251" s="3" t="s">
        <v>7</v>
      </c>
      <c r="F251">
        <f t="shared" si="8"/>
        <v>41.777999999999999</v>
      </c>
      <c r="G251" t="s">
        <v>834</v>
      </c>
    </row>
    <row r="252" spans="2:7" x14ac:dyDescent="0.15">
      <c r="B252" s="4" t="s">
        <v>731</v>
      </c>
      <c r="C252" s="1"/>
      <c r="D252" s="6">
        <v>0.12260416666666667</v>
      </c>
      <c r="E252" s="3" t="s">
        <v>12</v>
      </c>
      <c r="F252">
        <f t="shared" si="8"/>
        <v>37.282999999999994</v>
      </c>
      <c r="G252" t="s">
        <v>834</v>
      </c>
    </row>
    <row r="253" spans="2:7" x14ac:dyDescent="0.15">
      <c r="B253" s="4" t="s">
        <v>638</v>
      </c>
      <c r="C253" s="1"/>
      <c r="D253" s="6">
        <v>0.1234837962962963</v>
      </c>
      <c r="E253" s="3" t="s">
        <v>7</v>
      </c>
      <c r="F253">
        <f t="shared" si="8"/>
        <v>36.808</v>
      </c>
      <c r="G253" t="s">
        <v>834</v>
      </c>
    </row>
    <row r="254" spans="2:7" x14ac:dyDescent="0.15">
      <c r="B254" s="4" t="s">
        <v>596</v>
      </c>
      <c r="C254" s="1"/>
      <c r="D254" s="6">
        <v>0.12746527777777777</v>
      </c>
      <c r="E254" s="3" t="s">
        <v>13</v>
      </c>
      <c r="F254">
        <f t="shared" ref="F254:F256" si="9">ROUNDUP((VLOOKUP(G254,$K$5:$N$10,2,FALSE)-D254)*10/VLOOKUP(G254,$K$5:$N$10,3,FALSE)+50,3)</f>
        <v>34.656999999999996</v>
      </c>
      <c r="G254" t="s">
        <v>834</v>
      </c>
    </row>
    <row r="255" spans="2:7" x14ac:dyDescent="0.15">
      <c r="B255" s="4" t="s">
        <v>709</v>
      </c>
      <c r="C255" s="1"/>
      <c r="D255" s="6">
        <v>0.13084490740740742</v>
      </c>
      <c r="E255" s="3" t="s">
        <v>7</v>
      </c>
      <c r="F255">
        <f t="shared" si="9"/>
        <v>32.832000000000001</v>
      </c>
      <c r="G255" t="s">
        <v>834</v>
      </c>
    </row>
    <row r="256" spans="2:7" x14ac:dyDescent="0.15">
      <c r="B256" s="4" t="s">
        <v>580</v>
      </c>
      <c r="C256" s="1"/>
      <c r="D256" s="6">
        <v>0.14936342592592591</v>
      </c>
      <c r="E256" s="3" t="s">
        <v>7</v>
      </c>
      <c r="F256">
        <f t="shared" si="9"/>
        <v>22.828000000000003</v>
      </c>
      <c r="G256" t="s">
        <v>834</v>
      </c>
    </row>
    <row r="257" spans="2:7" x14ac:dyDescent="0.15">
      <c r="B257" s="4" t="s">
        <v>465</v>
      </c>
      <c r="C257" s="1"/>
      <c r="D257" s="3" t="s">
        <v>244</v>
      </c>
      <c r="E257" s="3" t="s">
        <v>7</v>
      </c>
      <c r="F257">
        <v>0</v>
      </c>
      <c r="G257" t="s">
        <v>834</v>
      </c>
    </row>
    <row r="258" spans="2:7" x14ac:dyDescent="0.15">
      <c r="B258" s="4" t="s">
        <v>702</v>
      </c>
      <c r="C258" s="1"/>
      <c r="D258" s="3" t="s">
        <v>309</v>
      </c>
      <c r="E258" s="3" t="s">
        <v>7</v>
      </c>
      <c r="F258">
        <f>F257</f>
        <v>0</v>
      </c>
      <c r="G258" t="s">
        <v>834</v>
      </c>
    </row>
    <row r="259" spans="2:7" x14ac:dyDescent="0.15">
      <c r="B259" s="4" t="s">
        <v>586</v>
      </c>
      <c r="C259" s="1"/>
      <c r="D259" s="3" t="s">
        <v>309</v>
      </c>
      <c r="E259" s="3" t="s">
        <v>12</v>
      </c>
      <c r="F259">
        <f t="shared" ref="F259:F272" si="10">F258</f>
        <v>0</v>
      </c>
      <c r="G259" t="s">
        <v>834</v>
      </c>
    </row>
    <row r="260" spans="2:7" x14ac:dyDescent="0.15">
      <c r="B260" s="4" t="s">
        <v>758</v>
      </c>
      <c r="C260" s="1"/>
      <c r="D260" s="3" t="s">
        <v>310</v>
      </c>
      <c r="E260" s="3" t="s">
        <v>7</v>
      </c>
      <c r="F260">
        <f t="shared" si="10"/>
        <v>0</v>
      </c>
      <c r="G260" t="s">
        <v>834</v>
      </c>
    </row>
    <row r="261" spans="2:7" x14ac:dyDescent="0.15">
      <c r="B261" s="4" t="s">
        <v>519</v>
      </c>
      <c r="C261" s="1"/>
      <c r="D261" s="3" t="s">
        <v>310</v>
      </c>
      <c r="E261" s="3" t="s">
        <v>12</v>
      </c>
      <c r="F261">
        <f t="shared" si="10"/>
        <v>0</v>
      </c>
      <c r="G261" t="s">
        <v>834</v>
      </c>
    </row>
    <row r="262" spans="2:7" x14ac:dyDescent="0.15">
      <c r="B262" s="4" t="s">
        <v>760</v>
      </c>
      <c r="C262" s="1"/>
      <c r="D262" s="3" t="s">
        <v>312</v>
      </c>
      <c r="E262" s="3" t="s">
        <v>7</v>
      </c>
      <c r="F262">
        <f t="shared" si="10"/>
        <v>0</v>
      </c>
      <c r="G262" t="s">
        <v>834</v>
      </c>
    </row>
    <row r="263" spans="2:7" x14ac:dyDescent="0.15">
      <c r="B263" s="4" t="s">
        <v>606</v>
      </c>
      <c r="C263" s="1"/>
      <c r="D263" s="3" t="s">
        <v>312</v>
      </c>
      <c r="E263" s="3" t="s">
        <v>13</v>
      </c>
      <c r="F263">
        <f t="shared" si="10"/>
        <v>0</v>
      </c>
      <c r="G263" t="s">
        <v>834</v>
      </c>
    </row>
    <row r="264" spans="2:7" x14ac:dyDescent="0.15">
      <c r="B264" s="4" t="s">
        <v>824</v>
      </c>
      <c r="C264" s="1"/>
      <c r="D264" s="3" t="s">
        <v>279</v>
      </c>
      <c r="E264" s="3" t="s">
        <v>7</v>
      </c>
      <c r="F264">
        <f t="shared" si="10"/>
        <v>0</v>
      </c>
      <c r="G264" t="s">
        <v>834</v>
      </c>
    </row>
    <row r="265" spans="2:7" x14ac:dyDescent="0.15">
      <c r="B265" s="4" t="s">
        <v>694</v>
      </c>
      <c r="C265" s="1"/>
      <c r="D265" s="3" t="s">
        <v>413</v>
      </c>
      <c r="E265" s="3" t="s">
        <v>12</v>
      </c>
      <c r="F265">
        <f t="shared" si="10"/>
        <v>0</v>
      </c>
      <c r="G265" t="s">
        <v>834</v>
      </c>
    </row>
    <row r="266" spans="2:7" x14ac:dyDescent="0.15">
      <c r="B266" s="4" t="s">
        <v>763</v>
      </c>
      <c r="C266" s="1"/>
      <c r="D266" s="3" t="s">
        <v>245</v>
      </c>
      <c r="E266" s="3" t="s">
        <v>7</v>
      </c>
      <c r="F266">
        <f t="shared" si="10"/>
        <v>0</v>
      </c>
      <c r="G266" t="s">
        <v>834</v>
      </c>
    </row>
    <row r="267" spans="2:7" x14ac:dyDescent="0.15">
      <c r="B267" s="4" t="s">
        <v>752</v>
      </c>
      <c r="C267" s="1"/>
      <c r="D267" s="3" t="s">
        <v>373</v>
      </c>
      <c r="E267" s="3" t="s">
        <v>7</v>
      </c>
      <c r="F267">
        <f t="shared" si="10"/>
        <v>0</v>
      </c>
      <c r="G267" t="s">
        <v>834</v>
      </c>
    </row>
    <row r="268" spans="2:7" x14ac:dyDescent="0.15">
      <c r="B268" s="4" t="s">
        <v>761</v>
      </c>
      <c r="C268" s="1"/>
      <c r="D268" s="3" t="s">
        <v>373</v>
      </c>
      <c r="E268" s="3" t="s">
        <v>7</v>
      </c>
      <c r="F268">
        <f t="shared" si="10"/>
        <v>0</v>
      </c>
      <c r="G268" t="s">
        <v>834</v>
      </c>
    </row>
    <row r="269" spans="2:7" x14ac:dyDescent="0.15">
      <c r="B269" s="4" t="s">
        <v>839</v>
      </c>
      <c r="C269" s="1"/>
      <c r="D269" s="3" t="s">
        <v>373</v>
      </c>
      <c r="E269" s="3" t="s">
        <v>12</v>
      </c>
      <c r="F269">
        <f t="shared" si="10"/>
        <v>0</v>
      </c>
      <c r="G269" t="s">
        <v>834</v>
      </c>
    </row>
    <row r="270" spans="2:7" x14ac:dyDescent="0.15">
      <c r="B270" s="4" t="s">
        <v>742</v>
      </c>
      <c r="C270" s="1"/>
      <c r="D270" s="3" t="s">
        <v>832</v>
      </c>
      <c r="E270" s="3" t="s">
        <v>12</v>
      </c>
      <c r="F270">
        <f t="shared" si="10"/>
        <v>0</v>
      </c>
      <c r="G270" t="s">
        <v>834</v>
      </c>
    </row>
    <row r="271" spans="2:7" x14ac:dyDescent="0.15">
      <c r="B271" s="4" t="s">
        <v>840</v>
      </c>
      <c r="C271" s="1"/>
      <c r="D271" s="3" t="s">
        <v>833</v>
      </c>
      <c r="E271" s="3" t="s">
        <v>7</v>
      </c>
      <c r="F271">
        <f t="shared" si="10"/>
        <v>0</v>
      </c>
      <c r="G271" t="s">
        <v>834</v>
      </c>
    </row>
    <row r="272" spans="2:7" x14ac:dyDescent="0.15">
      <c r="B272" s="4" t="s">
        <v>627</v>
      </c>
      <c r="C272" s="1"/>
      <c r="D272" s="3" t="s">
        <v>246</v>
      </c>
      <c r="E272" s="3" t="s">
        <v>12</v>
      </c>
      <c r="F272">
        <f t="shared" si="10"/>
        <v>0</v>
      </c>
      <c r="G272" t="s">
        <v>834</v>
      </c>
    </row>
  </sheetData>
  <phoneticPr fontId="3"/>
  <hyperlinks>
    <hyperlink ref="B31" r:id="rId1" display="https://mulka2.com/lapcenter/lapcombat2/runner.jsp?event=4656&amp;file=2&amp;runner=442"/>
    <hyperlink ref="B30" r:id="rId2" display="https://mulka2.com/lapcenter/lapcombat2/runner.jsp?event=4656&amp;file=2&amp;runner=441"/>
    <hyperlink ref="B29" r:id="rId3" display="https://mulka2.com/lapcenter/lapcombat2/runner.jsp?event=4656&amp;file=2&amp;runner=440"/>
    <hyperlink ref="B28" r:id="rId4" display="https://mulka2.com/lapcenter/lapcombat2/runner.jsp?event=4656&amp;file=2&amp;runner=439"/>
    <hyperlink ref="B27" r:id="rId5" display="https://mulka2.com/lapcenter/lapcombat2/runner.jsp?event=4656&amp;file=2&amp;runner=438"/>
    <hyperlink ref="B26" r:id="rId6" display="https://mulka2.com/lapcenter/lapcombat2/runner.jsp?event=4656&amp;file=2&amp;runner=437"/>
    <hyperlink ref="B25" r:id="rId7" display="https://mulka2.com/lapcenter/lapcombat2/runner.jsp?event=4656&amp;file=2&amp;runner=436"/>
    <hyperlink ref="B24" r:id="rId8" display="https://mulka2.com/lapcenter/lapcombat2/runner.jsp?event=4656&amp;file=2&amp;runner=434"/>
    <hyperlink ref="B23" r:id="rId9" display="https://mulka2.com/lapcenter/lapcombat2/runner.jsp?event=4656&amp;file=2&amp;runner=435"/>
    <hyperlink ref="B22" r:id="rId10" display="https://mulka2.com/lapcenter/lapcombat2/runner.jsp?event=4656&amp;file=2&amp;runner=433"/>
    <hyperlink ref="B21" r:id="rId11" display="https://mulka2.com/lapcenter/lapcombat2/runner.jsp?event=4656&amp;file=2&amp;runner=432"/>
    <hyperlink ref="B20" r:id="rId12" display="https://mulka2.com/lapcenter/lapcombat2/runner.jsp?event=4656&amp;file=2&amp;runner=431"/>
    <hyperlink ref="B19" r:id="rId13" display="https://mulka2.com/lapcenter/lapcombat2/runner.jsp?event=4656&amp;file=2&amp;runner=430"/>
    <hyperlink ref="B18" r:id="rId14" display="https://mulka2.com/lapcenter/lapcombat2/runner.jsp?event=4656&amp;file=2&amp;runner=429"/>
    <hyperlink ref="B17" r:id="rId15" display="https://mulka2.com/lapcenter/lapcombat2/runner.jsp?event=4656&amp;file=2&amp;runner=428"/>
    <hyperlink ref="B16" r:id="rId16" display="https://mulka2.com/lapcenter/lapcombat2/runner.jsp?event=4656&amp;file=2&amp;runner=427"/>
    <hyperlink ref="B15" r:id="rId17" display="https://mulka2.com/lapcenter/lapcombat2/runner.jsp?event=4656&amp;file=2&amp;runner=426"/>
    <hyperlink ref="B14" r:id="rId18" display="https://mulka2.com/lapcenter/lapcombat2/runner.jsp?event=4656&amp;file=2&amp;runner=425"/>
    <hyperlink ref="B13" r:id="rId19" display="https://mulka2.com/lapcenter/lapcombat2/runner.jsp?event=4656&amp;file=2&amp;runner=424"/>
    <hyperlink ref="B12" r:id="rId20" display="https://mulka2.com/lapcenter/lapcombat2/runner.jsp?event=4656&amp;file=2&amp;runner=423"/>
    <hyperlink ref="B11" r:id="rId21" display="https://mulka2.com/lapcenter/lapcombat2/runner.jsp?event=4656&amp;file=2&amp;runner=422"/>
    <hyperlink ref="B10" r:id="rId22" display="https://mulka2.com/lapcenter/lapcombat2/runner.jsp?event=4656&amp;file=2&amp;runner=421"/>
    <hyperlink ref="B9" r:id="rId23" display="https://mulka2.com/lapcenter/lapcombat2/runner.jsp?event=4656&amp;file=2&amp;runner=420"/>
    <hyperlink ref="B8" r:id="rId24" display="https://mulka2.com/lapcenter/lapcombat2/runner.jsp?event=4656&amp;file=2&amp;runner=419"/>
    <hyperlink ref="B7" r:id="rId25" display="https://mulka2.com/lapcenter/lapcombat2/runner.jsp?event=4656&amp;file=2&amp;runner=418"/>
    <hyperlink ref="B6" r:id="rId26" display="https://mulka2.com/lapcenter/lapcombat2/runner.jsp?event=4656&amp;file=2&amp;runner=417"/>
    <hyperlink ref="B5" r:id="rId27" display="https://mulka2.com/lapcenter/lapcombat2/runner.jsp?event=4656&amp;file=2&amp;runner=416"/>
    <hyperlink ref="B32" r:id="rId28" display="https://mulka2.com/lapcenter/lapcombat2/runner.jsp?event=4656&amp;file=2&amp;runner=53"/>
    <hyperlink ref="B33" r:id="rId29" display="https://mulka2.com/lapcenter/lapcombat2/runner.jsp?event=4656&amp;file=2&amp;runner=54"/>
    <hyperlink ref="B34" r:id="rId30" display="https://mulka2.com/lapcenter/lapcombat2/runner.jsp?event=4656&amp;file=2&amp;runner=55"/>
    <hyperlink ref="B35" r:id="rId31" display="https://mulka2.com/lapcenter/lapcombat2/runner.jsp?event=4656&amp;file=2&amp;runner=56"/>
    <hyperlink ref="B36" r:id="rId32" display="https://mulka2.com/lapcenter/lapcombat2/runner.jsp?event=4656&amp;file=2&amp;runner=57"/>
    <hyperlink ref="B37" r:id="rId33" display="https://mulka2.com/lapcenter/lapcombat2/runner.jsp?event=4656&amp;file=2&amp;runner=58"/>
    <hyperlink ref="B38" r:id="rId34" display="https://mulka2.com/lapcenter/lapcombat2/runner.jsp?event=4656&amp;file=2&amp;runner=59"/>
    <hyperlink ref="B39" r:id="rId35" display="https://mulka2.com/lapcenter/lapcombat2/runner.jsp?event=4656&amp;file=2&amp;runner=60"/>
    <hyperlink ref="B40" r:id="rId36" display="https://mulka2.com/lapcenter/lapcombat2/runner.jsp?event=4656&amp;file=2&amp;runner=61"/>
    <hyperlink ref="B41" r:id="rId37" display="https://mulka2.com/lapcenter/lapcombat2/runner.jsp?event=4656&amp;file=2&amp;runner=62"/>
    <hyperlink ref="B42" r:id="rId38" display="https://mulka2.com/lapcenter/lapcombat2/runner.jsp?event=4656&amp;file=2&amp;runner=63"/>
    <hyperlink ref="B43" r:id="rId39" display="https://mulka2.com/lapcenter/lapcombat2/runner.jsp?event=4656&amp;file=2&amp;runner=64"/>
    <hyperlink ref="B44" r:id="rId40" display="https://mulka2.com/lapcenter/lapcombat2/runner.jsp?event=4656&amp;file=2&amp;runner=65"/>
    <hyperlink ref="B45" r:id="rId41" display="https://mulka2.com/lapcenter/lapcombat2/runner.jsp?event=4656&amp;file=2&amp;runner=66"/>
    <hyperlink ref="B46" r:id="rId42" display="https://mulka2.com/lapcenter/lapcombat2/runner.jsp?event=4656&amp;file=2&amp;runner=67"/>
    <hyperlink ref="B47" r:id="rId43" display="https://mulka2.com/lapcenter/lapcombat2/runner.jsp?event=4656&amp;file=2&amp;runner=68"/>
    <hyperlink ref="B48" r:id="rId44" display="https://mulka2.com/lapcenter/lapcombat2/runner.jsp?event=4656&amp;file=2&amp;runner=69"/>
    <hyperlink ref="B49" r:id="rId45" display="https://mulka2.com/lapcenter/lapcombat2/runner.jsp?event=4656&amp;file=2&amp;runner=70"/>
    <hyperlink ref="B50" r:id="rId46" display="https://mulka2.com/lapcenter/lapcombat2/runner.jsp?event=4656&amp;file=2&amp;runner=71"/>
    <hyperlink ref="B51" r:id="rId47" display="https://mulka2.com/lapcenter/lapcombat2/runner.jsp?event=4656&amp;file=2&amp;runner=72"/>
    <hyperlink ref="B52" r:id="rId48" display="https://mulka2.com/lapcenter/lapcombat2/runner.jsp?event=4656&amp;file=2&amp;runner=73"/>
    <hyperlink ref="B53" r:id="rId49" display="https://mulka2.com/lapcenter/lapcombat2/runner.jsp?event=4656&amp;file=2&amp;runner=74"/>
    <hyperlink ref="B54" r:id="rId50" display="https://mulka2.com/lapcenter/lapcombat2/runner.jsp?event=4656&amp;file=2&amp;runner=75"/>
    <hyperlink ref="B55" r:id="rId51" display="https://mulka2.com/lapcenter/lapcombat2/runner.jsp?event=4656&amp;file=2&amp;runner=76"/>
    <hyperlink ref="B56" r:id="rId52" display="https://mulka2.com/lapcenter/lapcombat2/runner.jsp?event=4656&amp;file=2&amp;runner=77"/>
    <hyperlink ref="B57" r:id="rId53" display="https://mulka2.com/lapcenter/lapcombat2/runner.jsp?event=4656&amp;file=2&amp;runner=78"/>
    <hyperlink ref="B58" r:id="rId54" display="https://mulka2.com/lapcenter/lapcombat2/runner.jsp?event=4656&amp;file=2&amp;runner=79"/>
    <hyperlink ref="B59" r:id="rId55" display="https://mulka2.com/lapcenter/lapcombat2/runner.jsp?event=4656&amp;file=2&amp;runner=80"/>
    <hyperlink ref="B60" r:id="rId56" display="https://mulka2.com/lapcenter/lapcombat2/runner.jsp?event=4656&amp;file=2&amp;runner=81"/>
    <hyperlink ref="B61" r:id="rId57" display="https://mulka2.com/lapcenter/lapcombat2/runner.jsp?event=4656&amp;file=2&amp;runner=82"/>
    <hyperlink ref="B62" r:id="rId58" display="https://mulka2.com/lapcenter/lapcombat2/runner.jsp?event=4656&amp;file=2&amp;runner=83"/>
    <hyperlink ref="B63" r:id="rId59" display="https://mulka2.com/lapcenter/lapcombat2/runner.jsp?event=4656&amp;file=2&amp;runner=155"/>
    <hyperlink ref="B64" r:id="rId60" display="https://mulka2.com/lapcenter/lapcombat2/runner.jsp?event=4656&amp;file=2&amp;runner=156"/>
    <hyperlink ref="B65" r:id="rId61" display="https://mulka2.com/lapcenter/lapcombat2/runner.jsp?event=4656&amp;file=2&amp;runner=157"/>
    <hyperlink ref="B66" r:id="rId62" display="https://mulka2.com/lapcenter/lapcombat2/runner.jsp?event=4656&amp;file=2&amp;runner=158"/>
    <hyperlink ref="B67" r:id="rId63" display="https://mulka2.com/lapcenter/lapcombat2/runner.jsp?event=4656&amp;file=2&amp;runner=159"/>
    <hyperlink ref="B68" r:id="rId64" display="https://mulka2.com/lapcenter/lapcombat2/runner.jsp?event=4656&amp;file=2&amp;runner=160"/>
    <hyperlink ref="B69" r:id="rId65" display="https://mulka2.com/lapcenter/lapcombat2/runner.jsp?event=4656&amp;file=2&amp;runner=161"/>
    <hyperlink ref="B70" r:id="rId66" display="https://mulka2.com/lapcenter/lapcombat2/runner.jsp?event=4656&amp;file=2&amp;runner=162"/>
    <hyperlink ref="B71" r:id="rId67" display="https://mulka2.com/lapcenter/lapcombat2/runner.jsp?event=4656&amp;file=2&amp;runner=163"/>
    <hyperlink ref="B72" r:id="rId68" display="https://mulka2.com/lapcenter/lapcombat2/runner.jsp?event=4656&amp;file=2&amp;runner=164"/>
    <hyperlink ref="B73" r:id="rId69" display="https://mulka2.com/lapcenter/lapcombat2/runner.jsp?event=4656&amp;file=2&amp;runner=165"/>
    <hyperlink ref="B74" r:id="rId70" display="https://mulka2.com/lapcenter/lapcombat2/runner.jsp?event=4656&amp;file=2&amp;runner=166"/>
    <hyperlink ref="B75" r:id="rId71" display="https://mulka2.com/lapcenter/lapcombat2/runner.jsp?event=4656&amp;file=2&amp;runner=167"/>
    <hyperlink ref="B76" r:id="rId72" display="https://mulka2.com/lapcenter/lapcombat2/runner.jsp?event=4656&amp;file=2&amp;runner=168"/>
    <hyperlink ref="B77" r:id="rId73" display="https://mulka2.com/lapcenter/lapcombat2/runner.jsp?event=4656&amp;file=2&amp;runner=169"/>
    <hyperlink ref="B78" r:id="rId74" display="https://mulka2.com/lapcenter/lapcombat2/runner.jsp?event=4656&amp;file=2&amp;runner=170"/>
    <hyperlink ref="B79" r:id="rId75" display="https://mulka2.com/lapcenter/lapcombat2/runner.jsp?event=4656&amp;file=2&amp;runner=171"/>
    <hyperlink ref="B80" r:id="rId76" display="https://mulka2.com/lapcenter/lapcombat2/runner.jsp?event=4656&amp;file=2&amp;runner=172"/>
    <hyperlink ref="B81" r:id="rId77" display="https://mulka2.com/lapcenter/lapcombat2/runner.jsp?event=4656&amp;file=2&amp;runner=173"/>
    <hyperlink ref="B82" r:id="rId78" display="https://mulka2.com/lapcenter/lapcombat2/runner.jsp?event=4656&amp;file=2&amp;runner=174"/>
    <hyperlink ref="B83" r:id="rId79" display="https://mulka2.com/lapcenter/lapcombat2/runner.jsp?event=4656&amp;file=2&amp;runner=175"/>
    <hyperlink ref="B84" r:id="rId80" display="https://mulka2.com/lapcenter/lapcombat2/runner.jsp?event=4656&amp;file=2&amp;runner=176"/>
    <hyperlink ref="B85" r:id="rId81" display="https://mulka2.com/lapcenter/lapcombat2/runner.jsp?event=4656&amp;file=2&amp;runner=177"/>
    <hyperlink ref="B86" r:id="rId82" display="https://mulka2.com/lapcenter/lapcombat2/runner.jsp?event=4656&amp;file=2&amp;runner=178"/>
    <hyperlink ref="B87" r:id="rId83" display="https://mulka2.com/lapcenter/lapcombat2/runner.jsp?event=4656&amp;file=2&amp;runner=179"/>
    <hyperlink ref="B88" r:id="rId84" display="https://mulka2.com/lapcenter/lapcombat2/runner.jsp?event=4656&amp;file=2&amp;runner=180"/>
    <hyperlink ref="B89" r:id="rId85" display="https://mulka2.com/lapcenter/lapcombat2/runner.jsp?event=4656&amp;file=2&amp;runner=181"/>
    <hyperlink ref="B90" r:id="rId86" display="https://mulka2.com/lapcenter/lapcombat2/runner.jsp?event=4656&amp;file=2&amp;runner=182"/>
    <hyperlink ref="B91" r:id="rId87" display="https://mulka2.com/lapcenter/lapcombat2/runner.jsp?event=4656&amp;file=2&amp;runner=183"/>
    <hyperlink ref="B92" r:id="rId88" display="https://mulka2.com/lapcenter/lapcombat2/runner.jsp?event=4656&amp;file=2&amp;runner=184"/>
    <hyperlink ref="B93" r:id="rId89" display="https://mulka2.com/lapcenter/lapcombat2/runner.jsp?event=4656&amp;file=2&amp;runner=185"/>
    <hyperlink ref="B94" r:id="rId90" display="https://mulka2.com/lapcenter/lapcombat2/runner.jsp?event=4656&amp;file=2&amp;runner=186"/>
    <hyperlink ref="B95" r:id="rId91" display="https://mulka2.com/lapcenter/lapcombat2/runner.jsp?event=4656&amp;file=2&amp;runner=187"/>
    <hyperlink ref="B96" r:id="rId92" display="https://mulka2.com/lapcenter/lapcombat2/runner.jsp?event=4656&amp;file=2&amp;runner=188"/>
    <hyperlink ref="B97" r:id="rId93" display="https://mulka2.com/lapcenter/lapcombat2/runner.jsp?event=4656&amp;file=2&amp;runner=189"/>
    <hyperlink ref="B98" r:id="rId94" display="https://mulka2.com/lapcenter/lapcombat2/runner.jsp?event=4656&amp;file=2&amp;runner=190"/>
    <hyperlink ref="B99" r:id="rId95" display="https://mulka2.com/lapcenter/lapcombat2/runner.jsp?event=4656&amp;file=2&amp;runner=191"/>
    <hyperlink ref="B100" r:id="rId96" display="https://mulka2.com/lapcenter/lapcombat2/runner.jsp?event=4656&amp;file=2&amp;runner=192"/>
    <hyperlink ref="B101" r:id="rId97" display="https://mulka2.com/lapcenter/lapcombat2/runner.jsp?event=4656&amp;file=2&amp;runner=193"/>
    <hyperlink ref="B102" r:id="rId98" display="https://mulka2.com/lapcenter/lapcombat2/runner.jsp?event=4656&amp;file=2&amp;runner=194"/>
    <hyperlink ref="B103" r:id="rId99" display="https://mulka2.com/lapcenter/lapcombat2/runner.jsp?event=4656&amp;file=2&amp;runner=195"/>
    <hyperlink ref="B104" r:id="rId100" display="https://mulka2.com/lapcenter/lapcombat2/runner.jsp?event=4656&amp;file=2&amp;runner=196"/>
    <hyperlink ref="B105" r:id="rId101" display="https://mulka2.com/lapcenter/lapcombat2/runner.jsp?event=4656&amp;file=2&amp;runner=197"/>
    <hyperlink ref="B106" r:id="rId102" display="https://mulka2.com/lapcenter/lapcombat2/runner.jsp?event=4656&amp;file=2&amp;runner=198"/>
    <hyperlink ref="B107" r:id="rId103" display="https://mulka2.com/lapcenter/lapcombat2/runner.jsp?event=4656&amp;file=2&amp;runner=199"/>
    <hyperlink ref="B108" r:id="rId104" display="https://mulka2.com/lapcenter/lapcombat2/runner.jsp?event=4656&amp;file=2&amp;runner=200"/>
    <hyperlink ref="B109" r:id="rId105" display="https://mulka2.com/lapcenter/lapcombat2/runner.jsp?event=4656&amp;file=2&amp;runner=201"/>
    <hyperlink ref="B110" r:id="rId106" display="https://mulka2.com/lapcenter/lapcombat2/runner.jsp?event=4656&amp;file=2&amp;runner=202"/>
    <hyperlink ref="B111" r:id="rId107" display="https://mulka2.com/lapcenter/lapcombat2/runner.jsp?event=4656&amp;file=2&amp;runner=203"/>
    <hyperlink ref="B112" r:id="rId108" display="https://mulka2.com/lapcenter/lapcombat2/runner.jsp?event=4656&amp;file=2&amp;runner=204"/>
    <hyperlink ref="B113" r:id="rId109" display="https://mulka2.com/lapcenter/lapcombat2/runner.jsp?event=4656&amp;file=2&amp;runner=205"/>
    <hyperlink ref="B114" r:id="rId110" display="https://mulka2.com/lapcenter/lapcombat2/runner.jsp?event=4656&amp;file=2&amp;runner=206"/>
    <hyperlink ref="B115" r:id="rId111" display="https://mulka2.com/lapcenter/lapcombat2/runner.jsp?event=4656&amp;file=2&amp;runner=207"/>
    <hyperlink ref="B116" r:id="rId112" display="https://mulka2.com/lapcenter/lapcombat2/runner.jsp?event=4656&amp;file=2&amp;runner=208"/>
    <hyperlink ref="B117" r:id="rId113" display="https://mulka2.com/lapcenter/lapcombat2/runner.jsp?event=4656&amp;file=2&amp;runner=209"/>
    <hyperlink ref="B118" r:id="rId114" display="https://mulka2.com/lapcenter/lapcombat2/runner.jsp?event=4656&amp;file=2&amp;runner=210"/>
    <hyperlink ref="B119" r:id="rId115" display="https://mulka2.com/lapcenter/lapcombat2/runner.jsp?event=4656&amp;file=2&amp;runner=212"/>
    <hyperlink ref="B120" r:id="rId116" display="https://mulka2.com/lapcenter/lapcombat2/runner.jsp?event=4656&amp;file=2&amp;runner=211"/>
    <hyperlink ref="B121" r:id="rId117" display="https://mulka2.com/lapcenter/lapcombat2/runner.jsp?event=4656&amp;file=2&amp;runner=213"/>
    <hyperlink ref="B122" r:id="rId118" display="https://mulka2.com/lapcenter/lapcombat2/runner.jsp?event=4656&amp;file=2&amp;runner=214"/>
    <hyperlink ref="B123" r:id="rId119" display="https://mulka2.com/lapcenter/lapcombat2/runner.jsp?event=4656&amp;file=2&amp;runner=216"/>
    <hyperlink ref="B124" r:id="rId120" display="https://mulka2.com/lapcenter/lapcombat2/runner.jsp?event=4656&amp;file=2&amp;runner=215"/>
    <hyperlink ref="B125" r:id="rId121" display="https://mulka2.com/lapcenter/lapcombat2/runner.jsp?event=4656&amp;file=2&amp;runner=217"/>
    <hyperlink ref="B126" r:id="rId122" display="https://mulka2.com/lapcenter/lapcombat2/runner.jsp?event=4656&amp;file=2&amp;runner=218"/>
    <hyperlink ref="B127" r:id="rId123" display="https://mulka2.com/lapcenter/lapcombat2/runner.jsp?event=4656&amp;file=2&amp;runner=219"/>
    <hyperlink ref="B128" r:id="rId124" display="https://mulka2.com/lapcenter/lapcombat2/runner.jsp?event=4656&amp;file=2&amp;runner=93"/>
    <hyperlink ref="B129" r:id="rId125" display="https://mulka2.com/lapcenter/lapcombat2/runner.jsp?event=4656&amp;file=2&amp;runner=94"/>
    <hyperlink ref="B130" r:id="rId126" display="https://mulka2.com/lapcenter/lapcombat2/runner.jsp?event=4656&amp;file=2&amp;runner=95"/>
    <hyperlink ref="B131" r:id="rId127" display="https://mulka2.com/lapcenter/lapcombat2/runner.jsp?event=4656&amp;file=2&amp;runner=96"/>
    <hyperlink ref="B132" r:id="rId128" display="https://mulka2.com/lapcenter/lapcombat2/runner.jsp?event=4656&amp;file=2&amp;runner=97"/>
    <hyperlink ref="B133" r:id="rId129" display="https://mulka2.com/lapcenter/lapcombat2/runner.jsp?event=4656&amp;file=2&amp;runner=98"/>
    <hyperlink ref="B134" r:id="rId130" display="https://mulka2.com/lapcenter/lapcombat2/runner.jsp?event=4656&amp;file=2&amp;runner=99"/>
    <hyperlink ref="B135" r:id="rId131" display="https://mulka2.com/lapcenter/lapcombat2/runner.jsp?event=4656&amp;file=2&amp;runner=100"/>
    <hyperlink ref="B136" r:id="rId132" display="https://mulka2.com/lapcenter/lapcombat2/runner.jsp?event=4656&amp;file=2&amp;runner=101"/>
    <hyperlink ref="B137" r:id="rId133" display="https://mulka2.com/lapcenter/lapcombat2/runner.jsp?event=4656&amp;file=2&amp;runner=102"/>
    <hyperlink ref="B138" r:id="rId134" display="https://mulka2.com/lapcenter/lapcombat2/runner.jsp?event=4656&amp;file=2&amp;runner=103"/>
    <hyperlink ref="B139" r:id="rId135" display="https://mulka2.com/lapcenter/lapcombat2/runner.jsp?event=4656&amp;file=2&amp;runner=104"/>
    <hyperlink ref="B140" r:id="rId136" display="https://mulka2.com/lapcenter/lapcombat2/runner.jsp?event=4656&amp;file=2&amp;runner=105"/>
    <hyperlink ref="B141" r:id="rId137" display="https://mulka2.com/lapcenter/lapcombat2/runner.jsp?event=4656&amp;file=2&amp;runner=106"/>
    <hyperlink ref="B142" r:id="rId138" display="https://mulka2.com/lapcenter/lapcombat2/runner.jsp?event=4656&amp;file=2&amp;runner=107"/>
    <hyperlink ref="B143" r:id="rId139" display="https://mulka2.com/lapcenter/lapcombat2/runner.jsp?event=4656&amp;file=2&amp;runner=108"/>
    <hyperlink ref="B144" r:id="rId140" display="https://mulka2.com/lapcenter/lapcombat2/runner.jsp?event=4656&amp;file=2&amp;runner=109"/>
    <hyperlink ref="B145" r:id="rId141" display="https://mulka2.com/lapcenter/lapcombat2/runner.jsp?event=4656&amp;file=2&amp;runner=110"/>
    <hyperlink ref="B146" r:id="rId142" display="https://mulka2.com/lapcenter/lapcombat2/runner.jsp?event=4656&amp;file=2&amp;runner=111"/>
    <hyperlink ref="B147" r:id="rId143" display="https://mulka2.com/lapcenter/lapcombat2/runner.jsp?event=4656&amp;file=2&amp;runner=112"/>
    <hyperlink ref="B148" r:id="rId144" display="https://mulka2.com/lapcenter/lapcombat2/runner.jsp?event=4656&amp;file=2&amp;runner=113"/>
    <hyperlink ref="B149" r:id="rId145" display="https://mulka2.com/lapcenter/lapcombat2/runner.jsp?event=4656&amp;file=2&amp;runner=114"/>
    <hyperlink ref="B150" r:id="rId146" display="https://mulka2.com/lapcenter/lapcombat2/runner.jsp?event=4656&amp;file=2&amp;runner=115"/>
    <hyperlink ref="B151" r:id="rId147" display="https://mulka2.com/lapcenter/lapcombat2/runner.jsp?event=4656&amp;file=2&amp;runner=116"/>
    <hyperlink ref="B152" r:id="rId148" display="https://mulka2.com/lapcenter/lapcombat2/runner.jsp?event=4656&amp;file=2&amp;runner=117"/>
    <hyperlink ref="B153" r:id="rId149" display="https://mulka2.com/lapcenter/lapcombat2/runner.jsp?event=4656&amp;file=2&amp;runner=118"/>
    <hyperlink ref="B154" r:id="rId150" display="https://mulka2.com/lapcenter/lapcombat2/runner.jsp?event=4656&amp;file=2&amp;runner=119"/>
    <hyperlink ref="B155" r:id="rId151" display="https://mulka2.com/lapcenter/lapcombat2/runner.jsp?event=4656&amp;file=2&amp;runner=120"/>
    <hyperlink ref="B156" r:id="rId152" display="https://mulka2.com/lapcenter/lapcombat2/runner.jsp?event=4656&amp;file=2&amp;runner=121"/>
    <hyperlink ref="B157" r:id="rId153" display="https://mulka2.com/lapcenter/lapcombat2/runner.jsp?event=4656&amp;file=2&amp;runner=122"/>
    <hyperlink ref="B158" r:id="rId154" display="https://mulka2.com/lapcenter/lapcombat2/runner.jsp?event=4656&amp;file=2&amp;runner=123"/>
    <hyperlink ref="B159" r:id="rId155" display="https://mulka2.com/lapcenter/lapcombat2/runner.jsp?event=4656&amp;file=2&amp;runner=124"/>
    <hyperlink ref="B160" r:id="rId156" display="https://mulka2.com/lapcenter/lapcombat2/runner.jsp?event=4656&amp;file=2&amp;runner=125"/>
    <hyperlink ref="B161" r:id="rId157" display="https://mulka2.com/lapcenter/lapcombat2/runner.jsp?event=4656&amp;file=2&amp;runner=126"/>
    <hyperlink ref="B162" r:id="rId158" display="https://mulka2.com/lapcenter/lapcombat2/runner.jsp?event=4656&amp;file=2&amp;runner=127"/>
    <hyperlink ref="B163" r:id="rId159" display="https://mulka2.com/lapcenter/lapcombat2/runner.jsp?event=4656&amp;file=2&amp;runner=128"/>
    <hyperlink ref="B164" r:id="rId160" display="https://mulka2.com/lapcenter/lapcombat2/runner.jsp?event=4656&amp;file=2&amp;runner=129"/>
    <hyperlink ref="B165" r:id="rId161" display="https://mulka2.com/lapcenter/lapcombat2/runner.jsp?event=4656&amp;file=2&amp;runner=130"/>
    <hyperlink ref="B166" r:id="rId162" display="https://mulka2.com/lapcenter/lapcombat2/runner.jsp?event=4656&amp;file=2&amp;runner=131"/>
    <hyperlink ref="B167" r:id="rId163" display="https://mulka2.com/lapcenter/lapcombat2/runner.jsp?event=4656&amp;file=2&amp;runner=132"/>
    <hyperlink ref="B168" r:id="rId164" display="https://mulka2.com/lapcenter/lapcombat2/runner.jsp?event=4656&amp;file=2&amp;runner=133"/>
    <hyperlink ref="B169" r:id="rId165" display="https://mulka2.com/lapcenter/lapcombat2/runner.jsp?event=4656&amp;file=2&amp;runner=134"/>
    <hyperlink ref="B170" r:id="rId166" display="https://mulka2.com/lapcenter/lapcombat2/runner.jsp?event=4656&amp;file=2&amp;runner=135"/>
    <hyperlink ref="B171" r:id="rId167" display="https://mulka2.com/lapcenter/lapcombat2/runner.jsp?event=4656&amp;file=2&amp;runner=136"/>
    <hyperlink ref="B172" r:id="rId168" display="https://mulka2.com/lapcenter/lapcombat2/runner.jsp?event=4656&amp;file=2&amp;runner=137"/>
    <hyperlink ref="B173" r:id="rId169" display="https://mulka2.com/lapcenter/lapcombat2/runner.jsp?event=4656&amp;file=2&amp;runner=138"/>
    <hyperlink ref="B174" r:id="rId170" display="https://mulka2.com/lapcenter/lapcombat2/runner.jsp?event=4656&amp;file=2&amp;runner=139"/>
    <hyperlink ref="B175" r:id="rId171" display="https://mulka2.com/lapcenter/lapcombat2/runner.jsp?event=4656&amp;file=2&amp;runner=140"/>
    <hyperlink ref="B176" r:id="rId172" display="https://mulka2.com/lapcenter/lapcombat2/runner.jsp?event=4656&amp;file=2&amp;runner=141"/>
    <hyperlink ref="B177" r:id="rId173" display="https://mulka2.com/lapcenter/lapcombat2/runner.jsp?event=4656&amp;file=2&amp;runner=142"/>
    <hyperlink ref="B178" r:id="rId174" display="https://mulka2.com/lapcenter/lapcombat2/runner.jsp?event=4656&amp;file=2&amp;runner=143"/>
    <hyperlink ref="B179" r:id="rId175" display="https://mulka2.com/lapcenter/lapcombat2/runner.jsp?event=4656&amp;file=2&amp;runner=144"/>
    <hyperlink ref="B180" r:id="rId176" display="https://mulka2.com/lapcenter/lapcombat2/runner.jsp?event=4656&amp;file=2&amp;runner=145"/>
    <hyperlink ref="B181" r:id="rId177" display="https://mulka2.com/lapcenter/lapcombat2/runner.jsp?event=4656&amp;file=2&amp;runner=146"/>
    <hyperlink ref="B182" r:id="rId178" display="https://mulka2.com/lapcenter/lapcombat2/runner.jsp?event=4656&amp;file=2&amp;runner=147"/>
    <hyperlink ref="B183" r:id="rId179" display="https://mulka2.com/lapcenter/lapcombat2/runner.jsp?event=4656&amp;file=2&amp;runner=148"/>
    <hyperlink ref="B184" r:id="rId180" display="https://mulka2.com/lapcenter/lapcombat2/runner.jsp?event=4656&amp;file=2&amp;runner=150"/>
    <hyperlink ref="B185" r:id="rId181" display="https://mulka2.com/lapcenter/lapcombat2/runner.jsp?event=4656&amp;file=2&amp;runner=151"/>
    <hyperlink ref="B186" r:id="rId182" display="https://mulka2.com/lapcenter/lapcombat2/runner.jsp?event=4656&amp;file=2&amp;runner=149"/>
    <hyperlink ref="B187" r:id="rId183" display="https://mulka2.com/lapcenter/lapcombat2/runner.jsp?event=4656&amp;file=2&amp;runner=152"/>
    <hyperlink ref="B188" r:id="rId184" display="https://mulka2.com/lapcenter/lapcombat2/runner.jsp?event=4656&amp;file=2&amp;runner=153"/>
    <hyperlink ref="B189" r:id="rId185" display="https://mulka2.com/lapcenter/lapcombat2/runner.jsp?event=4656&amp;file=2&amp;runner=154"/>
    <hyperlink ref="B225" r:id="rId186" display="https://mulka2.com/lapcenter/lapcombat2/runner.jsp?event=4656&amp;file=2&amp;runner=650"/>
    <hyperlink ref="B226" r:id="rId187" display="https://mulka2.com/lapcenter/lapcombat2/runner.jsp?event=4656&amp;file=2&amp;runner=651"/>
    <hyperlink ref="B227" r:id="rId188" display="https://mulka2.com/lapcenter/lapcombat2/runner.jsp?event=4656&amp;file=2&amp;runner=652"/>
    <hyperlink ref="B228" r:id="rId189" display="https://mulka2.com/lapcenter/lapcombat2/runner.jsp?event=4656&amp;file=2&amp;runner=653"/>
    <hyperlink ref="B229" r:id="rId190" display="https://mulka2.com/lapcenter/lapcombat2/runner.jsp?event=4656&amp;file=2&amp;runner=654"/>
    <hyperlink ref="B230" r:id="rId191" display="https://mulka2.com/lapcenter/lapcombat2/runner.jsp?event=4656&amp;file=2&amp;runner=655"/>
    <hyperlink ref="B231" r:id="rId192" display="https://mulka2.com/lapcenter/lapcombat2/runner.jsp?event=4656&amp;file=2&amp;runner=656"/>
    <hyperlink ref="B232" r:id="rId193" display="https://mulka2.com/lapcenter/lapcombat2/runner.jsp?event=4656&amp;file=2&amp;runner=657"/>
    <hyperlink ref="B233" r:id="rId194" display="https://mulka2.com/lapcenter/lapcombat2/runner.jsp?event=4656&amp;file=2&amp;runner=658"/>
    <hyperlink ref="B234" r:id="rId195" display="https://mulka2.com/lapcenter/lapcombat2/runner.jsp?event=4656&amp;file=2&amp;runner=659"/>
    <hyperlink ref="B235" r:id="rId196" display="https://mulka2.com/lapcenter/lapcombat2/runner.jsp?event=4656&amp;file=2&amp;runner=660"/>
    <hyperlink ref="B236" r:id="rId197" display="https://mulka2.com/lapcenter/lapcombat2/runner.jsp?event=4656&amp;file=2&amp;runner=661"/>
    <hyperlink ref="B237" r:id="rId198" display="https://mulka2.com/lapcenter/lapcombat2/runner.jsp?event=4656&amp;file=2&amp;runner=662"/>
    <hyperlink ref="B238" r:id="rId199" display="https://mulka2.com/lapcenter/lapcombat2/runner.jsp?event=4656&amp;file=2&amp;runner=663"/>
    <hyperlink ref="B239" r:id="rId200" display="https://mulka2.com/lapcenter/lapcombat2/runner.jsp?event=4656&amp;file=2&amp;runner=664"/>
    <hyperlink ref="B240" r:id="rId201" display="https://mulka2.com/lapcenter/lapcombat2/runner.jsp?event=4656&amp;file=2&amp;runner=665"/>
    <hyperlink ref="B241" r:id="rId202" display="https://mulka2.com/lapcenter/lapcombat2/runner.jsp?event=4656&amp;file=2&amp;runner=666"/>
    <hyperlink ref="B242" r:id="rId203" display="https://mulka2.com/lapcenter/lapcombat2/runner.jsp?event=4656&amp;file=2&amp;runner=667"/>
    <hyperlink ref="B243" r:id="rId204" display="https://mulka2.com/lapcenter/lapcombat2/runner.jsp?event=4656&amp;file=2&amp;runner=668"/>
    <hyperlink ref="B244" r:id="rId205" display="https://mulka2.com/lapcenter/lapcombat2/runner.jsp?event=4656&amp;file=2&amp;runner=669"/>
    <hyperlink ref="B245" r:id="rId206" display="https://mulka2.com/lapcenter/lapcombat2/runner.jsp?event=4656&amp;file=2&amp;runner=670"/>
    <hyperlink ref="B246" r:id="rId207" display="https://mulka2.com/lapcenter/lapcombat2/runner.jsp?event=4656&amp;file=2&amp;runner=671"/>
    <hyperlink ref="B247" r:id="rId208" display="https://mulka2.com/lapcenter/lapcombat2/runner.jsp?event=4656&amp;file=2&amp;runner=672"/>
    <hyperlink ref="B248" r:id="rId209" display="https://mulka2.com/lapcenter/lapcombat2/runner.jsp?event=4656&amp;file=2&amp;runner=673"/>
    <hyperlink ref="B249" r:id="rId210" display="https://mulka2.com/lapcenter/lapcombat2/runner.jsp?event=4656&amp;file=2&amp;runner=674"/>
    <hyperlink ref="B250" r:id="rId211" display="https://mulka2.com/lapcenter/lapcombat2/runner.jsp?event=4656&amp;file=2&amp;runner=675"/>
    <hyperlink ref="B251" r:id="rId212" display="https://mulka2.com/lapcenter/lapcombat2/runner.jsp?event=4656&amp;file=2&amp;runner=676"/>
    <hyperlink ref="B252" r:id="rId213" display="https://mulka2.com/lapcenter/lapcombat2/runner.jsp?event=4656&amp;file=2&amp;runner=677"/>
    <hyperlink ref="B253" r:id="rId214" display="https://mulka2.com/lapcenter/lapcombat2/runner.jsp?event=4656&amp;file=2&amp;runner=678"/>
    <hyperlink ref="B254" r:id="rId215" display="https://mulka2.com/lapcenter/lapcombat2/runner.jsp?event=4656&amp;file=2&amp;runner=679"/>
    <hyperlink ref="B255" r:id="rId216" display="https://mulka2.com/lapcenter/lapcombat2/runner.jsp?event=4656&amp;file=2&amp;runner=680"/>
    <hyperlink ref="B256" r:id="rId217" display="https://mulka2.com/lapcenter/lapcombat2/runner.jsp?event=4656&amp;file=2&amp;runner=681"/>
    <hyperlink ref="B257" r:id="rId218" display="https://mulka2.com/lapcenter/lapcombat2/runner.jsp?event=4656&amp;file=2&amp;runner=682"/>
    <hyperlink ref="B258" r:id="rId219" display="https://mulka2.com/lapcenter/lapcombat2/runner.jsp?event=4656&amp;file=2&amp;runner=683"/>
    <hyperlink ref="B259" r:id="rId220" display="https://mulka2.com/lapcenter/lapcombat2/runner.jsp?event=4656&amp;file=2&amp;runner=684"/>
    <hyperlink ref="B260" r:id="rId221" display="https://mulka2.com/lapcenter/lapcombat2/runner.jsp?event=4656&amp;file=2&amp;runner=685"/>
    <hyperlink ref="B261" r:id="rId222" display="https://mulka2.com/lapcenter/lapcombat2/runner.jsp?event=4656&amp;file=2&amp;runner=686"/>
    <hyperlink ref="B262" r:id="rId223" display="https://mulka2.com/lapcenter/lapcombat2/runner.jsp?event=4656&amp;file=2&amp;runner=687"/>
    <hyperlink ref="B263" r:id="rId224" display="https://mulka2.com/lapcenter/lapcombat2/runner.jsp?event=4656&amp;file=2&amp;runner=688"/>
    <hyperlink ref="B264" r:id="rId225" display="https://mulka2.com/lapcenter/lapcombat2/runner.jsp?event=4656&amp;file=2&amp;runner=689"/>
    <hyperlink ref="B265" r:id="rId226" display="https://mulka2.com/lapcenter/lapcombat2/runner.jsp?event=4656&amp;file=2&amp;runner=690"/>
    <hyperlink ref="B266" r:id="rId227" display="https://mulka2.com/lapcenter/lapcombat2/runner.jsp?event=4656&amp;file=2&amp;runner=691"/>
    <hyperlink ref="B267" r:id="rId228" display="https://mulka2.com/lapcenter/lapcombat2/runner.jsp?event=4656&amp;file=2&amp;runner=692"/>
    <hyperlink ref="B268" r:id="rId229" display="https://mulka2.com/lapcenter/lapcombat2/runner.jsp?event=4656&amp;file=2&amp;runner=693"/>
    <hyperlink ref="B269" r:id="rId230" display="https://mulka2.com/lapcenter/lapcombat2/runner.jsp?event=4656&amp;file=2&amp;runner=694"/>
    <hyperlink ref="B270" r:id="rId231" display="https://mulka2.com/lapcenter/lapcombat2/runner.jsp?event=4656&amp;file=2&amp;runner=695"/>
    <hyperlink ref="B271" r:id="rId232" display="https://mulka2.com/lapcenter/lapcombat2/runner.jsp?event=4656&amp;file=2&amp;runner=696"/>
    <hyperlink ref="B272" r:id="rId233" display="https://mulka2.com/lapcenter/lapcombat2/runner.jsp?event=4656&amp;file=2&amp;runner=697"/>
  </hyperlinks>
  <pageMargins left="0.7" right="0.7" top="0.75" bottom="0.75" header="0.3" footer="0.3"/>
  <pageSetup paperSize="9" orientation="portrait" horizontalDpi="4294967293" verticalDpi="0" r:id="rId23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92"/>
  <sheetViews>
    <sheetView workbookViewId="0">
      <selection activeCell="F42" sqref="F40:F75"/>
    </sheetView>
  </sheetViews>
  <sheetFormatPr defaultRowHeight="13.5" x14ac:dyDescent="0.15"/>
  <cols>
    <col min="2" max="2" width="14.5" customWidth="1"/>
    <col min="4" max="4" width="13.875" customWidth="1"/>
    <col min="5" max="5" width="12.5" customWidth="1"/>
    <col min="8" max="8" width="13.75" customWidth="1"/>
    <col min="10" max="10" width="10.5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F4" s="2" t="s">
        <v>24</v>
      </c>
    </row>
    <row r="5" spans="2:14" x14ac:dyDescent="0.15">
      <c r="B5" s="4" t="s">
        <v>45</v>
      </c>
      <c r="C5" s="1">
        <v>1</v>
      </c>
      <c r="D5" s="6">
        <v>1.2418981481481482E-2</v>
      </c>
      <c r="E5" s="3" t="s">
        <v>37</v>
      </c>
      <c r="F5">
        <f t="shared" ref="F5:F17" si="0">ROUNDUP( (VLOOKUP(G5,$K$5:$N$6,2,FALSE) - D5) * 10 / VLOOKUP(G5,$K$5:$N$6,3,FALSE)+50,3)</f>
        <v>63.19</v>
      </c>
      <c r="G5" t="s">
        <v>892</v>
      </c>
      <c r="L5" t="s">
        <v>23</v>
      </c>
      <c r="M5" t="s">
        <v>26</v>
      </c>
      <c r="N5" t="s">
        <v>25</v>
      </c>
    </row>
    <row r="6" spans="2:14" x14ac:dyDescent="0.15">
      <c r="B6" s="4" t="s">
        <v>131</v>
      </c>
      <c r="C6" s="1">
        <v>2</v>
      </c>
      <c r="D6" s="6">
        <v>1.3032407407407407E-2</v>
      </c>
      <c r="E6" s="3" t="s">
        <v>37</v>
      </c>
      <c r="F6">
        <f t="shared" si="0"/>
        <v>62.308999999999997</v>
      </c>
      <c r="G6" t="s">
        <v>892</v>
      </c>
      <c r="K6" t="s">
        <v>892</v>
      </c>
      <c r="L6" s="5">
        <f t="shared" ref="L6" si="1">AVERAGEIF($G$4:$G$400,K6,$D$4:$D$400)</f>
        <v>2.1603905842462173E-2</v>
      </c>
      <c r="M6">
        <f t="array" ref="M6">_xlfn.STDEV.P(IF($G$4:$G$400=K6,$D$4:$D$400,""))</f>
        <v>6.9639952203816233E-3</v>
      </c>
    </row>
    <row r="7" spans="2:14" x14ac:dyDescent="0.15">
      <c r="B7" s="4" t="s">
        <v>44</v>
      </c>
      <c r="C7" s="1">
        <v>3</v>
      </c>
      <c r="D7" s="6">
        <v>1.3055555555555556E-2</v>
      </c>
      <c r="E7" s="3" t="s">
        <v>37</v>
      </c>
      <c r="F7">
        <f t="shared" si="0"/>
        <v>62.275999999999996</v>
      </c>
      <c r="G7" t="s">
        <v>892</v>
      </c>
    </row>
    <row r="8" spans="2:14" x14ac:dyDescent="0.15">
      <c r="B8" t="s">
        <v>43</v>
      </c>
      <c r="C8" s="1">
        <v>4</v>
      </c>
      <c r="D8" s="6">
        <v>1.3125E-2</v>
      </c>
      <c r="E8" s="3" t="s">
        <v>37</v>
      </c>
      <c r="F8">
        <f t="shared" si="0"/>
        <v>62.175999999999995</v>
      </c>
      <c r="G8" t="s">
        <v>892</v>
      </c>
    </row>
    <row r="9" spans="2:14" x14ac:dyDescent="0.15">
      <c r="B9" s="4" t="s">
        <v>47</v>
      </c>
      <c r="C9" s="1">
        <v>5</v>
      </c>
      <c r="D9" s="6">
        <v>1.3368055555555557E-2</v>
      </c>
      <c r="E9" s="3" t="s">
        <v>37</v>
      </c>
      <c r="F9">
        <f t="shared" si="0"/>
        <v>61.826999999999998</v>
      </c>
      <c r="G9" t="s">
        <v>892</v>
      </c>
    </row>
    <row r="10" spans="2:14" x14ac:dyDescent="0.15">
      <c r="B10" s="4" t="s">
        <v>48</v>
      </c>
      <c r="C10" s="1">
        <v>6</v>
      </c>
      <c r="D10" s="6">
        <v>1.4421296296296295E-2</v>
      </c>
      <c r="E10" s="3" t="s">
        <v>38</v>
      </c>
      <c r="F10">
        <f t="shared" si="0"/>
        <v>60.314</v>
      </c>
      <c r="G10" t="s">
        <v>892</v>
      </c>
    </row>
    <row r="11" spans="2:14" x14ac:dyDescent="0.15">
      <c r="B11" s="4" t="s">
        <v>49</v>
      </c>
      <c r="C11" s="1">
        <v>7</v>
      </c>
      <c r="D11" s="6">
        <v>1.4490740740740742E-2</v>
      </c>
      <c r="E11" s="3" t="s">
        <v>37</v>
      </c>
      <c r="F11">
        <f t="shared" si="0"/>
        <v>60.214999999999996</v>
      </c>
      <c r="G11" t="s">
        <v>892</v>
      </c>
    </row>
    <row r="12" spans="2:14" x14ac:dyDescent="0.15">
      <c r="B12" s="4" t="s">
        <v>50</v>
      </c>
      <c r="C12" s="1">
        <v>8</v>
      </c>
      <c r="D12" s="6">
        <v>1.462962962962963E-2</v>
      </c>
      <c r="E12" s="3" t="s">
        <v>37</v>
      </c>
      <c r="F12">
        <f t="shared" si="0"/>
        <v>60.015000000000001</v>
      </c>
      <c r="G12" t="s">
        <v>892</v>
      </c>
    </row>
    <row r="13" spans="2:14" x14ac:dyDescent="0.15">
      <c r="B13" s="4" t="s">
        <v>51</v>
      </c>
      <c r="C13" s="1">
        <v>9</v>
      </c>
      <c r="D13" s="6">
        <v>1.4826388888888889E-2</v>
      </c>
      <c r="E13" s="3" t="s">
        <v>37</v>
      </c>
      <c r="F13">
        <f t="shared" si="0"/>
        <v>59.732999999999997</v>
      </c>
      <c r="G13" t="s">
        <v>892</v>
      </c>
    </row>
    <row r="14" spans="2:14" x14ac:dyDescent="0.15">
      <c r="B14" s="4" t="s">
        <v>52</v>
      </c>
      <c r="C14" s="1">
        <v>10</v>
      </c>
      <c r="D14" s="6">
        <v>1.4988425925925926E-2</v>
      </c>
      <c r="E14" s="3" t="s">
        <v>37</v>
      </c>
      <c r="F14">
        <f t="shared" si="0"/>
        <v>59.5</v>
      </c>
      <c r="G14" t="s">
        <v>892</v>
      </c>
    </row>
    <row r="15" spans="2:14" x14ac:dyDescent="0.15">
      <c r="B15" s="4" t="s">
        <v>53</v>
      </c>
      <c r="C15" s="1">
        <v>11</v>
      </c>
      <c r="D15" s="6">
        <v>1.5150462962962963E-2</v>
      </c>
      <c r="E15" s="3" t="s">
        <v>37</v>
      </c>
      <c r="F15">
        <f t="shared" si="0"/>
        <v>59.266999999999996</v>
      </c>
      <c r="G15" t="s">
        <v>892</v>
      </c>
    </row>
    <row r="16" spans="2:14" x14ac:dyDescent="0.15">
      <c r="B16" s="4" t="s">
        <v>54</v>
      </c>
      <c r="C16" s="1">
        <v>12</v>
      </c>
      <c r="D16" s="6">
        <v>1.5196759259259259E-2</v>
      </c>
      <c r="E16" s="3" t="s">
        <v>37</v>
      </c>
      <c r="F16">
        <f t="shared" si="0"/>
        <v>59.201000000000001</v>
      </c>
      <c r="G16" t="s">
        <v>892</v>
      </c>
    </row>
    <row r="17" spans="2:7" x14ac:dyDescent="0.15">
      <c r="B17" s="4" t="s">
        <v>55</v>
      </c>
      <c r="C17" s="1">
        <v>13</v>
      </c>
      <c r="D17" s="6">
        <v>1.5428240740740741E-2</v>
      </c>
      <c r="E17" s="3" t="s">
        <v>37</v>
      </c>
      <c r="F17">
        <f t="shared" si="0"/>
        <v>58.867999999999995</v>
      </c>
      <c r="G17" t="s">
        <v>892</v>
      </c>
    </row>
    <row r="18" spans="2:7" x14ac:dyDescent="0.15">
      <c r="B18" s="4" t="s">
        <v>56</v>
      </c>
      <c r="C18" s="1">
        <v>14</v>
      </c>
      <c r="D18" s="6">
        <v>1.5486111111111112E-2</v>
      </c>
      <c r="E18" s="3" t="s">
        <v>37</v>
      </c>
      <c r="F18">
        <f t="shared" ref="F18:F75" si="2">ROUNDUP( (VLOOKUP(G18,$K$5:$N$6,2,FALSE) - D18) * 10 / VLOOKUP(G18,$K$5:$N$6,3,FALSE)+50,3)</f>
        <v>58.784999999999997</v>
      </c>
      <c r="G18" t="s">
        <v>892</v>
      </c>
    </row>
    <row r="19" spans="2:7" x14ac:dyDescent="0.15">
      <c r="B19" s="4" t="s">
        <v>57</v>
      </c>
      <c r="C19" s="1">
        <v>15</v>
      </c>
      <c r="D19" s="6">
        <v>1.5821759259259261E-2</v>
      </c>
      <c r="E19" s="3" t="s">
        <v>38</v>
      </c>
      <c r="F19">
        <f t="shared" si="2"/>
        <v>58.302999999999997</v>
      </c>
      <c r="G19" t="s">
        <v>892</v>
      </c>
    </row>
    <row r="20" spans="2:7" x14ac:dyDescent="0.15">
      <c r="B20" s="4" t="s">
        <v>58</v>
      </c>
      <c r="C20" s="1">
        <v>16</v>
      </c>
      <c r="D20" s="6">
        <v>1.6342592592592593E-2</v>
      </c>
      <c r="E20" s="3" t="s">
        <v>37</v>
      </c>
      <c r="F20">
        <f t="shared" si="2"/>
        <v>57.555999999999997</v>
      </c>
      <c r="G20" t="s">
        <v>892</v>
      </c>
    </row>
    <row r="21" spans="2:7" x14ac:dyDescent="0.15">
      <c r="B21" s="4" t="s">
        <v>59</v>
      </c>
      <c r="C21" s="1">
        <v>17</v>
      </c>
      <c r="D21" s="6">
        <v>1.6400462962962964E-2</v>
      </c>
      <c r="E21" s="3" t="s">
        <v>38</v>
      </c>
      <c r="F21">
        <f t="shared" si="2"/>
        <v>57.471999999999994</v>
      </c>
      <c r="G21" t="s">
        <v>892</v>
      </c>
    </row>
    <row r="22" spans="2:7" x14ac:dyDescent="0.15">
      <c r="B22" s="4" t="s">
        <v>60</v>
      </c>
      <c r="C22" s="1">
        <v>18</v>
      </c>
      <c r="D22" s="6">
        <v>1.6574074074074074E-2</v>
      </c>
      <c r="E22" s="3" t="s">
        <v>38</v>
      </c>
      <c r="F22">
        <f t="shared" si="2"/>
        <v>57.222999999999999</v>
      </c>
      <c r="G22" t="s">
        <v>892</v>
      </c>
    </row>
    <row r="23" spans="2:7" x14ac:dyDescent="0.15">
      <c r="B23" s="4" t="s">
        <v>61</v>
      </c>
      <c r="C23" s="1">
        <v>19</v>
      </c>
      <c r="D23" s="6">
        <v>1.6597222222222222E-2</v>
      </c>
      <c r="E23" s="3" t="s">
        <v>38</v>
      </c>
      <c r="F23">
        <f t="shared" si="2"/>
        <v>57.19</v>
      </c>
      <c r="G23" t="s">
        <v>892</v>
      </c>
    </row>
    <row r="24" spans="2:7" x14ac:dyDescent="0.15">
      <c r="B24" s="4" t="s">
        <v>62</v>
      </c>
      <c r="C24" s="1">
        <v>20</v>
      </c>
      <c r="D24" s="6">
        <v>1.699074074074074E-2</v>
      </c>
      <c r="E24" s="3" t="s">
        <v>37</v>
      </c>
      <c r="F24">
        <f t="shared" si="2"/>
        <v>56.625</v>
      </c>
      <c r="G24" t="s">
        <v>892</v>
      </c>
    </row>
    <row r="25" spans="2:7" x14ac:dyDescent="0.15">
      <c r="B25" s="4" t="s">
        <v>63</v>
      </c>
      <c r="C25" s="1">
        <v>21</v>
      </c>
      <c r="D25" s="6">
        <v>1.744212962962963E-2</v>
      </c>
      <c r="E25" s="3" t="s">
        <v>37</v>
      </c>
      <c r="F25">
        <f t="shared" si="2"/>
        <v>55.976999999999997</v>
      </c>
      <c r="G25" t="s">
        <v>892</v>
      </c>
    </row>
    <row r="26" spans="2:7" x14ac:dyDescent="0.15">
      <c r="B26" s="4" t="s">
        <v>64</v>
      </c>
      <c r="C26" s="1">
        <v>22</v>
      </c>
      <c r="D26" s="6">
        <v>1.7743055555555557E-2</v>
      </c>
      <c r="E26" s="3" t="s">
        <v>38</v>
      </c>
      <c r="F26">
        <f t="shared" si="2"/>
        <v>55.544999999999995</v>
      </c>
      <c r="G26" t="s">
        <v>892</v>
      </c>
    </row>
    <row r="27" spans="2:7" x14ac:dyDescent="0.15">
      <c r="B27" s="4" t="s">
        <v>65</v>
      </c>
      <c r="C27" s="1">
        <v>23</v>
      </c>
      <c r="D27" s="6">
        <v>1.7800925925925925E-2</v>
      </c>
      <c r="E27" s="3" t="s">
        <v>37</v>
      </c>
      <c r="F27">
        <f t="shared" si="2"/>
        <v>55.460999999999999</v>
      </c>
      <c r="G27" t="s">
        <v>892</v>
      </c>
    </row>
    <row r="28" spans="2:7" x14ac:dyDescent="0.15">
      <c r="B28" s="4" t="s">
        <v>66</v>
      </c>
      <c r="C28" s="1">
        <v>24</v>
      </c>
      <c r="D28" s="6">
        <v>1.7905092592592594E-2</v>
      </c>
      <c r="E28" s="3" t="s">
        <v>37</v>
      </c>
      <c r="F28">
        <f t="shared" si="2"/>
        <v>55.311999999999998</v>
      </c>
      <c r="G28" t="s">
        <v>892</v>
      </c>
    </row>
    <row r="29" spans="2:7" x14ac:dyDescent="0.15">
      <c r="B29" s="4" t="s">
        <v>67</v>
      </c>
      <c r="C29" s="1">
        <v>25</v>
      </c>
      <c r="D29" s="6">
        <v>1.8078703703703704E-2</v>
      </c>
      <c r="E29" s="3" t="s">
        <v>37</v>
      </c>
      <c r="F29">
        <f t="shared" si="2"/>
        <v>55.062999999999995</v>
      </c>
      <c r="G29" t="s">
        <v>892</v>
      </c>
    </row>
    <row r="30" spans="2:7" x14ac:dyDescent="0.15">
      <c r="B30" s="4" t="s">
        <v>68</v>
      </c>
      <c r="C30" s="1">
        <v>26</v>
      </c>
      <c r="D30" s="6">
        <v>1.8206018518518517E-2</v>
      </c>
      <c r="E30" s="3" t="s">
        <v>38</v>
      </c>
      <c r="F30">
        <f t="shared" si="2"/>
        <v>54.879999999999995</v>
      </c>
      <c r="G30" t="s">
        <v>892</v>
      </c>
    </row>
    <row r="31" spans="2:7" x14ac:dyDescent="0.15">
      <c r="B31" s="4" t="s">
        <v>69</v>
      </c>
      <c r="C31" s="1">
        <v>27</v>
      </c>
      <c r="D31" s="6">
        <v>1.832175925925926E-2</v>
      </c>
      <c r="E31" s="3" t="s">
        <v>37</v>
      </c>
      <c r="F31">
        <f t="shared" si="2"/>
        <v>54.713999999999999</v>
      </c>
      <c r="G31" t="s">
        <v>892</v>
      </c>
    </row>
    <row r="32" spans="2:7" x14ac:dyDescent="0.15">
      <c r="B32" s="4" t="s">
        <v>70</v>
      </c>
      <c r="C32" s="1">
        <v>28</v>
      </c>
      <c r="D32" s="6">
        <v>1.8657407407407407E-2</v>
      </c>
      <c r="E32" s="3" t="s">
        <v>37</v>
      </c>
      <c r="F32">
        <f t="shared" si="2"/>
        <v>54.231999999999999</v>
      </c>
      <c r="G32" t="s">
        <v>892</v>
      </c>
    </row>
    <row r="33" spans="2:7" x14ac:dyDescent="0.15">
      <c r="B33" s="4" t="s">
        <v>71</v>
      </c>
      <c r="C33" s="1">
        <v>29</v>
      </c>
      <c r="D33" s="6">
        <v>1.90625E-2</v>
      </c>
      <c r="E33" s="3" t="s">
        <v>37</v>
      </c>
      <c r="F33">
        <f t="shared" si="2"/>
        <v>53.65</v>
      </c>
      <c r="G33" t="s">
        <v>892</v>
      </c>
    </row>
    <row r="34" spans="2:7" x14ac:dyDescent="0.15">
      <c r="B34" s="4" t="s">
        <v>72</v>
      </c>
      <c r="C34" s="1">
        <v>30</v>
      </c>
      <c r="D34" s="6">
        <v>1.9074074074074073E-2</v>
      </c>
      <c r="E34" s="3" t="s">
        <v>37</v>
      </c>
      <c r="F34">
        <f t="shared" si="2"/>
        <v>53.632999999999996</v>
      </c>
      <c r="G34" t="s">
        <v>892</v>
      </c>
    </row>
    <row r="35" spans="2:7" x14ac:dyDescent="0.15">
      <c r="B35" s="4" t="s">
        <v>73</v>
      </c>
      <c r="C35" s="1">
        <v>31</v>
      </c>
      <c r="D35" s="6">
        <v>1.9155092592592592E-2</v>
      </c>
      <c r="E35" s="3" t="s">
        <v>37</v>
      </c>
      <c r="F35">
        <f t="shared" si="2"/>
        <v>53.516999999999996</v>
      </c>
      <c r="G35" t="s">
        <v>892</v>
      </c>
    </row>
    <row r="36" spans="2:7" x14ac:dyDescent="0.15">
      <c r="B36" s="4" t="s">
        <v>74</v>
      </c>
      <c r="C36" s="1">
        <v>32</v>
      </c>
      <c r="D36" s="6">
        <v>1.9189814814814816E-2</v>
      </c>
      <c r="E36" s="3" t="s">
        <v>37</v>
      </c>
      <c r="F36">
        <f t="shared" si="2"/>
        <v>53.466999999999999</v>
      </c>
      <c r="G36" t="s">
        <v>892</v>
      </c>
    </row>
    <row r="37" spans="2:7" x14ac:dyDescent="0.15">
      <c r="B37" s="4" t="s">
        <v>75</v>
      </c>
      <c r="C37" s="1">
        <v>33</v>
      </c>
      <c r="D37" s="6">
        <v>1.9432870370370371E-2</v>
      </c>
      <c r="E37" s="3" t="s">
        <v>38</v>
      </c>
      <c r="F37">
        <f t="shared" si="2"/>
        <v>53.117999999999995</v>
      </c>
      <c r="G37" t="s">
        <v>892</v>
      </c>
    </row>
    <row r="38" spans="2:7" x14ac:dyDescent="0.15">
      <c r="B38" s="4" t="s">
        <v>76</v>
      </c>
      <c r="C38" s="1">
        <v>34</v>
      </c>
      <c r="D38" s="6">
        <v>1.9652777777777779E-2</v>
      </c>
      <c r="E38" s="3" t="s">
        <v>37</v>
      </c>
      <c r="F38">
        <f t="shared" si="2"/>
        <v>52.802</v>
      </c>
      <c r="G38" t="s">
        <v>892</v>
      </c>
    </row>
    <row r="39" spans="2:7" x14ac:dyDescent="0.15">
      <c r="B39" s="4" t="s">
        <v>77</v>
      </c>
      <c r="C39" s="1">
        <v>35</v>
      </c>
      <c r="D39" s="6">
        <v>1.9745370370370371E-2</v>
      </c>
      <c r="E39" s="3" t="s">
        <v>37</v>
      </c>
      <c r="F39">
        <f t="shared" si="2"/>
        <v>52.668999999999997</v>
      </c>
      <c r="G39" t="s">
        <v>892</v>
      </c>
    </row>
    <row r="40" spans="2:7" x14ac:dyDescent="0.15">
      <c r="B40" s="4" t="s">
        <v>78</v>
      </c>
      <c r="C40" s="1">
        <v>36</v>
      </c>
      <c r="D40" s="6">
        <v>2.0023148148148148E-2</v>
      </c>
      <c r="E40" s="3" t="s">
        <v>37</v>
      </c>
      <c r="F40">
        <f t="shared" si="2"/>
        <v>52.269999999999996</v>
      </c>
      <c r="G40" t="s">
        <v>892</v>
      </c>
    </row>
    <row r="41" spans="2:7" x14ac:dyDescent="0.15">
      <c r="B41" s="4" t="s">
        <v>79</v>
      </c>
      <c r="C41" s="1">
        <v>37</v>
      </c>
      <c r="D41" s="6">
        <v>2.0046296296296295E-2</v>
      </c>
      <c r="E41" s="3" t="s">
        <v>38</v>
      </c>
      <c r="F41">
        <f t="shared" si="2"/>
        <v>52.236999999999995</v>
      </c>
      <c r="G41" t="s">
        <v>892</v>
      </c>
    </row>
    <row r="42" spans="2:7" x14ac:dyDescent="0.15">
      <c r="B42" s="4" t="s">
        <v>80</v>
      </c>
      <c r="C42" s="1">
        <v>38</v>
      </c>
      <c r="D42" s="6">
        <v>2.0092592592592592E-2</v>
      </c>
      <c r="E42" s="3" t="s">
        <v>38</v>
      </c>
      <c r="F42">
        <f t="shared" si="2"/>
        <v>52.170999999999999</v>
      </c>
      <c r="G42" t="s">
        <v>892</v>
      </c>
    </row>
    <row r="43" spans="2:7" x14ac:dyDescent="0.15">
      <c r="B43" s="4" t="s">
        <v>81</v>
      </c>
      <c r="C43" s="1">
        <v>39</v>
      </c>
      <c r="D43" s="6">
        <v>2.0150462962962964E-2</v>
      </c>
      <c r="E43" s="3" t="s">
        <v>37</v>
      </c>
      <c r="F43">
        <f t="shared" si="2"/>
        <v>52.088000000000001</v>
      </c>
      <c r="G43" t="s">
        <v>892</v>
      </c>
    </row>
    <row r="44" spans="2:7" x14ac:dyDescent="0.15">
      <c r="B44" s="4" t="s">
        <v>82</v>
      </c>
      <c r="C44" s="1">
        <v>40</v>
      </c>
      <c r="D44" s="6">
        <v>2.0393518518518519E-2</v>
      </c>
      <c r="E44" s="3" t="s">
        <v>37</v>
      </c>
      <c r="F44">
        <f t="shared" si="2"/>
        <v>51.738999999999997</v>
      </c>
      <c r="G44" t="s">
        <v>892</v>
      </c>
    </row>
    <row r="45" spans="2:7" x14ac:dyDescent="0.15">
      <c r="B45" s="4" t="s">
        <v>83</v>
      </c>
      <c r="C45" s="1">
        <v>41</v>
      </c>
      <c r="D45" s="6">
        <v>2.0891203703703703E-2</v>
      </c>
      <c r="E45" s="3" t="s">
        <v>37</v>
      </c>
      <c r="F45">
        <f t="shared" si="2"/>
        <v>51.024000000000001</v>
      </c>
      <c r="G45" t="s">
        <v>892</v>
      </c>
    </row>
    <row r="46" spans="2:7" x14ac:dyDescent="0.15">
      <c r="B46" s="4" t="s">
        <v>84</v>
      </c>
      <c r="C46" s="1">
        <v>42</v>
      </c>
      <c r="D46" s="6">
        <v>2.1076388888888891E-2</v>
      </c>
      <c r="E46" s="3" t="s">
        <v>38</v>
      </c>
      <c r="F46">
        <f t="shared" si="2"/>
        <v>50.757999999999996</v>
      </c>
      <c r="G46" t="s">
        <v>892</v>
      </c>
    </row>
    <row r="47" spans="2:7" x14ac:dyDescent="0.15">
      <c r="B47" s="4" t="s">
        <v>85</v>
      </c>
      <c r="C47" s="1">
        <v>43</v>
      </c>
      <c r="D47" s="6">
        <v>2.146990740740741E-2</v>
      </c>
      <c r="E47" s="3" t="s">
        <v>37</v>
      </c>
      <c r="F47">
        <f t="shared" si="2"/>
        <v>50.192999999999998</v>
      </c>
      <c r="G47" t="s">
        <v>892</v>
      </c>
    </row>
    <row r="48" spans="2:7" x14ac:dyDescent="0.15">
      <c r="B48" s="4" t="s">
        <v>86</v>
      </c>
      <c r="C48" s="1">
        <v>44</v>
      </c>
      <c r="D48" s="6">
        <v>2.2175925925925929E-2</v>
      </c>
      <c r="E48" s="3" t="s">
        <v>38</v>
      </c>
      <c r="F48">
        <f t="shared" si="2"/>
        <v>49.178999999999995</v>
      </c>
      <c r="G48" t="s">
        <v>892</v>
      </c>
    </row>
    <row r="49" spans="2:7" x14ac:dyDescent="0.15">
      <c r="B49" s="4" t="s">
        <v>87</v>
      </c>
      <c r="C49" s="1">
        <v>45</v>
      </c>
      <c r="D49" s="6">
        <v>2.2303240740740738E-2</v>
      </c>
      <c r="E49" s="3" t="s">
        <v>37</v>
      </c>
      <c r="F49">
        <f t="shared" si="2"/>
        <v>48.995999999999995</v>
      </c>
      <c r="G49" t="s">
        <v>892</v>
      </c>
    </row>
    <row r="50" spans="2:7" x14ac:dyDescent="0.15">
      <c r="B50" s="4" t="s">
        <v>88</v>
      </c>
      <c r="C50" s="1">
        <v>46</v>
      </c>
      <c r="D50" s="6">
        <v>2.2754629629629628E-2</v>
      </c>
      <c r="E50" s="3" t="s">
        <v>38</v>
      </c>
      <c r="F50">
        <f t="shared" si="2"/>
        <v>48.347999999999999</v>
      </c>
      <c r="G50" t="s">
        <v>892</v>
      </c>
    </row>
    <row r="51" spans="2:7" x14ac:dyDescent="0.15">
      <c r="B51" s="4" t="s">
        <v>89</v>
      </c>
      <c r="C51" s="1">
        <v>47</v>
      </c>
      <c r="D51" s="6">
        <v>2.3194444444444445E-2</v>
      </c>
      <c r="E51" s="3" t="s">
        <v>37</v>
      </c>
      <c r="F51">
        <f t="shared" si="2"/>
        <v>47.716999999999999</v>
      </c>
      <c r="G51" t="s">
        <v>892</v>
      </c>
    </row>
    <row r="52" spans="2:7" x14ac:dyDescent="0.15">
      <c r="B52" s="4" t="s">
        <v>90</v>
      </c>
      <c r="C52" s="1">
        <v>48</v>
      </c>
      <c r="D52" s="6">
        <v>2.3310185185185187E-2</v>
      </c>
      <c r="E52" s="3" t="s">
        <v>38</v>
      </c>
      <c r="F52">
        <f t="shared" si="2"/>
        <v>47.55</v>
      </c>
      <c r="G52" t="s">
        <v>892</v>
      </c>
    </row>
    <row r="53" spans="2:7" x14ac:dyDescent="0.15">
      <c r="B53" s="4" t="s">
        <v>91</v>
      </c>
      <c r="C53" s="1">
        <v>49</v>
      </c>
      <c r="D53" s="6">
        <v>2.3518518518518518E-2</v>
      </c>
      <c r="E53" s="3" t="s">
        <v>37</v>
      </c>
      <c r="F53">
        <f t="shared" si="2"/>
        <v>47.250999999999998</v>
      </c>
      <c r="G53" t="s">
        <v>892</v>
      </c>
    </row>
    <row r="54" spans="2:7" x14ac:dyDescent="0.15">
      <c r="B54" s="4" t="s">
        <v>92</v>
      </c>
      <c r="C54" s="1">
        <v>50</v>
      </c>
      <c r="D54" s="6">
        <v>2.3935185185185184E-2</v>
      </c>
      <c r="E54" s="3" t="s">
        <v>38</v>
      </c>
      <c r="F54">
        <f t="shared" si="2"/>
        <v>46.652999999999999</v>
      </c>
      <c r="G54" t="s">
        <v>892</v>
      </c>
    </row>
    <row r="55" spans="2:7" x14ac:dyDescent="0.15">
      <c r="B55" s="4" t="s">
        <v>93</v>
      </c>
      <c r="C55" s="1">
        <v>51</v>
      </c>
      <c r="D55" s="6">
        <v>2.4247685185185181E-2</v>
      </c>
      <c r="E55" s="3" t="s">
        <v>38</v>
      </c>
      <c r="F55">
        <f t="shared" si="2"/>
        <v>46.204000000000001</v>
      </c>
      <c r="G55" t="s">
        <v>892</v>
      </c>
    </row>
    <row r="56" spans="2:7" x14ac:dyDescent="0.15">
      <c r="B56" s="4" t="s">
        <v>94</v>
      </c>
      <c r="C56" s="1">
        <v>52</v>
      </c>
      <c r="D56" s="6">
        <v>2.4444444444444446E-2</v>
      </c>
      <c r="E56" s="3" t="s">
        <v>37</v>
      </c>
      <c r="F56">
        <f t="shared" si="2"/>
        <v>45.921999999999997</v>
      </c>
      <c r="G56" t="s">
        <v>892</v>
      </c>
    </row>
    <row r="57" spans="2:7" x14ac:dyDescent="0.15">
      <c r="B57" s="4" t="s">
        <v>95</v>
      </c>
      <c r="C57" s="1">
        <v>53</v>
      </c>
      <c r="D57" s="6">
        <v>2.494212962962963E-2</v>
      </c>
      <c r="E57" s="3" t="s">
        <v>37</v>
      </c>
      <c r="F57">
        <f t="shared" si="2"/>
        <v>45.207000000000001</v>
      </c>
      <c r="G57" t="s">
        <v>892</v>
      </c>
    </row>
    <row r="58" spans="2:7" x14ac:dyDescent="0.15">
      <c r="B58" s="4" t="s">
        <v>96</v>
      </c>
      <c r="C58" s="1">
        <v>54</v>
      </c>
      <c r="D58" s="6">
        <v>2.5150462962962961E-2</v>
      </c>
      <c r="E58" s="3" t="s">
        <v>39</v>
      </c>
      <c r="F58">
        <f t="shared" si="2"/>
        <v>44.907999999999994</v>
      </c>
      <c r="G58" t="s">
        <v>892</v>
      </c>
    </row>
    <row r="59" spans="2:7" x14ac:dyDescent="0.15">
      <c r="B59" s="4" t="s">
        <v>97</v>
      </c>
      <c r="C59" s="1">
        <v>55</v>
      </c>
      <c r="D59" s="6">
        <v>2.5300925925925925E-2</v>
      </c>
      <c r="E59" s="3" t="s">
        <v>37</v>
      </c>
      <c r="F59">
        <f t="shared" si="2"/>
        <v>44.692</v>
      </c>
      <c r="G59" t="s">
        <v>892</v>
      </c>
    </row>
    <row r="60" spans="2:7" x14ac:dyDescent="0.15">
      <c r="B60" s="4" t="s">
        <v>98</v>
      </c>
      <c r="C60" s="1">
        <v>56</v>
      </c>
      <c r="D60" s="6">
        <v>2.5567129629629634E-2</v>
      </c>
      <c r="E60" s="3" t="s">
        <v>38</v>
      </c>
      <c r="F60">
        <f t="shared" si="2"/>
        <v>44.308999999999997</v>
      </c>
      <c r="G60" t="s">
        <v>892</v>
      </c>
    </row>
    <row r="61" spans="2:7" x14ac:dyDescent="0.15">
      <c r="B61" s="4" t="s">
        <v>99</v>
      </c>
      <c r="C61" s="1">
        <v>57</v>
      </c>
      <c r="D61" s="6">
        <v>2.6064814814814815E-2</v>
      </c>
      <c r="E61" s="3" t="s">
        <v>39</v>
      </c>
      <c r="F61">
        <f t="shared" si="2"/>
        <v>43.594999999999999</v>
      </c>
      <c r="G61" t="s">
        <v>892</v>
      </c>
    </row>
    <row r="62" spans="2:7" x14ac:dyDescent="0.15">
      <c r="B62" s="4" t="s">
        <v>100</v>
      </c>
      <c r="C62" s="1">
        <v>58</v>
      </c>
      <c r="D62" s="6">
        <v>2.6192129629629631E-2</v>
      </c>
      <c r="E62" s="3" t="s">
        <v>37</v>
      </c>
      <c r="F62">
        <f t="shared" si="2"/>
        <v>43.411999999999999</v>
      </c>
      <c r="G62" t="s">
        <v>892</v>
      </c>
    </row>
    <row r="63" spans="2:7" x14ac:dyDescent="0.15">
      <c r="B63" s="4" t="s">
        <v>101</v>
      </c>
      <c r="C63" s="1">
        <v>59</v>
      </c>
      <c r="D63" s="6">
        <v>2.6504629629629628E-2</v>
      </c>
      <c r="E63" s="3" t="s">
        <v>38</v>
      </c>
      <c r="F63">
        <f t="shared" si="2"/>
        <v>42.963000000000001</v>
      </c>
      <c r="G63" t="s">
        <v>892</v>
      </c>
    </row>
    <row r="64" spans="2:7" x14ac:dyDescent="0.15">
      <c r="B64" s="4" t="s">
        <v>102</v>
      </c>
      <c r="C64" s="1">
        <v>60</v>
      </c>
      <c r="D64" s="6">
        <v>2.7407407407407408E-2</v>
      </c>
      <c r="E64" s="3" t="s">
        <v>37</v>
      </c>
      <c r="F64">
        <f t="shared" si="2"/>
        <v>41.666999999999994</v>
      </c>
      <c r="G64" t="s">
        <v>892</v>
      </c>
    </row>
    <row r="65" spans="2:7" x14ac:dyDescent="0.15">
      <c r="B65" s="4" t="s">
        <v>103</v>
      </c>
      <c r="C65" s="1">
        <v>61</v>
      </c>
      <c r="D65" s="6">
        <v>2.7488425925925927E-2</v>
      </c>
      <c r="E65" s="3" t="s">
        <v>37</v>
      </c>
      <c r="F65">
        <f t="shared" si="2"/>
        <v>41.550999999999995</v>
      </c>
      <c r="G65" t="s">
        <v>892</v>
      </c>
    </row>
    <row r="66" spans="2:7" x14ac:dyDescent="0.15">
      <c r="B66" s="4" t="s">
        <v>104</v>
      </c>
      <c r="C66" s="1"/>
      <c r="D66" s="6">
        <v>2.8113425925925927E-2</v>
      </c>
      <c r="E66" s="3" t="s">
        <v>37</v>
      </c>
      <c r="F66">
        <f t="shared" si="2"/>
        <v>40.652999999999999</v>
      </c>
      <c r="G66" t="s">
        <v>892</v>
      </c>
    </row>
    <row r="67" spans="2:7" x14ac:dyDescent="0.15">
      <c r="B67" s="4" t="s">
        <v>105</v>
      </c>
      <c r="C67" s="1"/>
      <c r="D67" s="6">
        <v>2.8726851851851851E-2</v>
      </c>
      <c r="E67" s="3" t="s">
        <v>38</v>
      </c>
      <c r="F67">
        <f t="shared" si="2"/>
        <v>39.771999999999998</v>
      </c>
      <c r="G67" t="s">
        <v>892</v>
      </c>
    </row>
    <row r="68" spans="2:7" x14ac:dyDescent="0.15">
      <c r="B68" s="4" t="s">
        <v>106</v>
      </c>
      <c r="C68" s="1"/>
      <c r="D68" s="6">
        <v>2.884259259259259E-2</v>
      </c>
      <c r="E68" s="3" t="s">
        <v>37</v>
      </c>
      <c r="F68">
        <f t="shared" si="2"/>
        <v>39.605999999999995</v>
      </c>
      <c r="G68" t="s">
        <v>892</v>
      </c>
    </row>
    <row r="69" spans="2:7" x14ac:dyDescent="0.15">
      <c r="B69" s="4" t="s">
        <v>107</v>
      </c>
      <c r="C69" s="1"/>
      <c r="D69" s="6">
        <v>3.2083333333333332E-2</v>
      </c>
      <c r="E69" s="3" t="s">
        <v>38</v>
      </c>
      <c r="F69">
        <f t="shared" si="2"/>
        <v>34.951999999999998</v>
      </c>
      <c r="G69" t="s">
        <v>892</v>
      </c>
    </row>
    <row r="70" spans="2:7" x14ac:dyDescent="0.15">
      <c r="B70" s="4" t="s">
        <v>108</v>
      </c>
      <c r="C70" s="1"/>
      <c r="D70" s="6">
        <v>3.2581018518518516E-2</v>
      </c>
      <c r="E70" s="3" t="s">
        <v>37</v>
      </c>
      <c r="F70">
        <f t="shared" si="2"/>
        <v>34.238</v>
      </c>
      <c r="G70" t="s">
        <v>892</v>
      </c>
    </row>
    <row r="71" spans="2:7" x14ac:dyDescent="0.15">
      <c r="B71" s="4" t="s">
        <v>109</v>
      </c>
      <c r="C71" s="1"/>
      <c r="D71" s="6">
        <v>3.3657407407407407E-2</v>
      </c>
      <c r="E71" s="3" t="s">
        <v>38</v>
      </c>
      <c r="F71">
        <f t="shared" si="2"/>
        <v>32.692</v>
      </c>
      <c r="G71" t="s">
        <v>892</v>
      </c>
    </row>
    <row r="72" spans="2:7" x14ac:dyDescent="0.15">
      <c r="B72" s="4" t="s">
        <v>110</v>
      </c>
      <c r="C72" s="1"/>
      <c r="D72" s="6">
        <v>3.6747685185185182E-2</v>
      </c>
      <c r="E72" s="3" t="s">
        <v>38</v>
      </c>
      <c r="F72">
        <f t="shared" si="2"/>
        <v>28.255000000000003</v>
      </c>
      <c r="G72" t="s">
        <v>892</v>
      </c>
    </row>
    <row r="73" spans="2:7" x14ac:dyDescent="0.15">
      <c r="B73" s="4" t="s">
        <v>111</v>
      </c>
      <c r="C73" s="1"/>
      <c r="D73" s="6">
        <v>3.7060185185185189E-2</v>
      </c>
      <c r="E73" s="3" t="s">
        <v>37</v>
      </c>
      <c r="F73">
        <f t="shared" si="2"/>
        <v>27.806000000000001</v>
      </c>
      <c r="G73" t="s">
        <v>892</v>
      </c>
    </row>
    <row r="74" spans="2:7" x14ac:dyDescent="0.15">
      <c r="B74" s="4" t="s">
        <v>112</v>
      </c>
      <c r="C74" s="1"/>
      <c r="D74" s="6">
        <v>3.8553240740740742E-2</v>
      </c>
      <c r="E74" s="3" t="s">
        <v>37</v>
      </c>
      <c r="F74">
        <f t="shared" si="2"/>
        <v>25.662000000000003</v>
      </c>
      <c r="G74" t="s">
        <v>892</v>
      </c>
    </row>
    <row r="75" spans="2:7" x14ac:dyDescent="0.15">
      <c r="B75" s="4" t="s">
        <v>113</v>
      </c>
      <c r="C75" s="1"/>
      <c r="D75" s="6">
        <v>5.1053240740740746E-2</v>
      </c>
      <c r="E75" s="3" t="s">
        <v>37</v>
      </c>
      <c r="F75">
        <f t="shared" si="2"/>
        <v>7.7130000000000001</v>
      </c>
      <c r="G75" t="s">
        <v>892</v>
      </c>
    </row>
    <row r="76" spans="2:7" x14ac:dyDescent="0.15">
      <c r="B76" s="4" t="s">
        <v>114</v>
      </c>
      <c r="C76" s="1"/>
      <c r="D76" s="3" t="s">
        <v>22</v>
      </c>
      <c r="E76" s="3" t="s">
        <v>37</v>
      </c>
      <c r="F76" s="8">
        <v>0</v>
      </c>
      <c r="G76" t="s">
        <v>892</v>
      </c>
    </row>
    <row r="77" spans="2:7" x14ac:dyDescent="0.15">
      <c r="B77" s="4" t="s">
        <v>115</v>
      </c>
      <c r="C77" s="1"/>
      <c r="D77" s="3" t="s">
        <v>22</v>
      </c>
      <c r="E77" s="3" t="s">
        <v>38</v>
      </c>
      <c r="F77" s="8">
        <f>F76</f>
        <v>0</v>
      </c>
      <c r="G77" t="s">
        <v>892</v>
      </c>
    </row>
    <row r="78" spans="2:7" x14ac:dyDescent="0.15">
      <c r="B78" s="4" t="s">
        <v>116</v>
      </c>
      <c r="C78" s="1"/>
      <c r="D78" s="3" t="s">
        <v>22</v>
      </c>
      <c r="E78" s="3" t="s">
        <v>37</v>
      </c>
      <c r="F78" s="8">
        <f t="shared" ref="F78:F92" si="3">F77</f>
        <v>0</v>
      </c>
      <c r="G78" t="s">
        <v>892</v>
      </c>
    </row>
    <row r="79" spans="2:7" x14ac:dyDescent="0.15">
      <c r="B79" s="4" t="s">
        <v>117</v>
      </c>
      <c r="C79" s="1"/>
      <c r="D79" s="3" t="s">
        <v>22</v>
      </c>
      <c r="E79" s="3" t="s">
        <v>38</v>
      </c>
      <c r="F79" s="8">
        <f t="shared" si="3"/>
        <v>0</v>
      </c>
      <c r="G79" t="s">
        <v>892</v>
      </c>
    </row>
    <row r="80" spans="2:7" x14ac:dyDescent="0.15">
      <c r="B80" s="4" t="s">
        <v>118</v>
      </c>
      <c r="C80" s="1"/>
      <c r="D80" s="3" t="s">
        <v>22</v>
      </c>
      <c r="E80" s="3" t="s">
        <v>37</v>
      </c>
      <c r="F80" s="8">
        <f t="shared" si="3"/>
        <v>0</v>
      </c>
      <c r="G80" t="s">
        <v>892</v>
      </c>
    </row>
    <row r="81" spans="2:7" x14ac:dyDescent="0.15">
      <c r="B81" s="4" t="s">
        <v>119</v>
      </c>
      <c r="C81" s="1"/>
      <c r="D81" s="3" t="s">
        <v>22</v>
      </c>
      <c r="E81" s="3" t="s">
        <v>37</v>
      </c>
      <c r="F81" s="8">
        <f t="shared" si="3"/>
        <v>0</v>
      </c>
      <c r="G81" t="s">
        <v>892</v>
      </c>
    </row>
    <row r="82" spans="2:7" x14ac:dyDescent="0.15">
      <c r="B82" s="4" t="s">
        <v>120</v>
      </c>
      <c r="C82" s="1"/>
      <c r="D82" s="3" t="s">
        <v>22</v>
      </c>
      <c r="E82" s="3" t="s">
        <v>37</v>
      </c>
      <c r="F82" s="8">
        <f t="shared" si="3"/>
        <v>0</v>
      </c>
      <c r="G82" t="s">
        <v>892</v>
      </c>
    </row>
    <row r="83" spans="2:7" x14ac:dyDescent="0.15">
      <c r="B83" s="4" t="s">
        <v>121</v>
      </c>
      <c r="C83" s="1"/>
      <c r="D83" s="3" t="s">
        <v>22</v>
      </c>
      <c r="E83" s="3" t="s">
        <v>37</v>
      </c>
      <c r="F83" s="8">
        <f t="shared" si="3"/>
        <v>0</v>
      </c>
      <c r="G83" t="s">
        <v>892</v>
      </c>
    </row>
    <row r="84" spans="2:7" x14ac:dyDescent="0.15">
      <c r="B84" s="4" t="s">
        <v>122</v>
      </c>
      <c r="C84" s="1"/>
      <c r="D84" s="3" t="s">
        <v>22</v>
      </c>
      <c r="E84" s="3" t="s">
        <v>37</v>
      </c>
      <c r="F84" s="8">
        <f t="shared" si="3"/>
        <v>0</v>
      </c>
      <c r="G84" t="s">
        <v>892</v>
      </c>
    </row>
    <row r="85" spans="2:7" x14ac:dyDescent="0.15">
      <c r="B85" s="4" t="s">
        <v>123</v>
      </c>
      <c r="C85" s="1"/>
      <c r="D85" s="3" t="s">
        <v>22</v>
      </c>
      <c r="E85" s="3" t="s">
        <v>37</v>
      </c>
      <c r="F85" s="8">
        <f t="shared" si="3"/>
        <v>0</v>
      </c>
      <c r="G85" t="s">
        <v>892</v>
      </c>
    </row>
    <row r="86" spans="2:7" x14ac:dyDescent="0.15">
      <c r="B86" s="4" t="s">
        <v>124</v>
      </c>
      <c r="C86" s="1"/>
      <c r="D86" s="3" t="s">
        <v>22</v>
      </c>
      <c r="E86" s="3" t="s">
        <v>37</v>
      </c>
      <c r="F86" s="8">
        <f t="shared" si="3"/>
        <v>0</v>
      </c>
      <c r="G86" t="s">
        <v>892</v>
      </c>
    </row>
    <row r="87" spans="2:7" x14ac:dyDescent="0.15">
      <c r="B87" s="4" t="s">
        <v>125</v>
      </c>
      <c r="C87" s="1"/>
      <c r="D87" s="3" t="s">
        <v>22</v>
      </c>
      <c r="E87" s="3" t="s">
        <v>37</v>
      </c>
      <c r="F87" s="8">
        <f t="shared" si="3"/>
        <v>0</v>
      </c>
      <c r="G87" t="s">
        <v>892</v>
      </c>
    </row>
    <row r="88" spans="2:7" x14ac:dyDescent="0.15">
      <c r="B88" s="4" t="s">
        <v>126</v>
      </c>
      <c r="C88" s="1"/>
      <c r="D88" s="3" t="s">
        <v>22</v>
      </c>
      <c r="E88" s="3" t="s">
        <v>37</v>
      </c>
      <c r="F88" s="8">
        <f t="shared" si="3"/>
        <v>0</v>
      </c>
      <c r="G88" t="s">
        <v>892</v>
      </c>
    </row>
    <row r="89" spans="2:7" x14ac:dyDescent="0.15">
      <c r="B89" s="4" t="s">
        <v>127</v>
      </c>
      <c r="C89" s="1"/>
      <c r="D89" s="3" t="s">
        <v>22</v>
      </c>
      <c r="E89" s="3" t="s">
        <v>37</v>
      </c>
      <c r="F89" s="8">
        <f t="shared" si="3"/>
        <v>0</v>
      </c>
      <c r="G89" t="s">
        <v>892</v>
      </c>
    </row>
    <row r="90" spans="2:7" x14ac:dyDescent="0.15">
      <c r="B90" s="4" t="s">
        <v>128</v>
      </c>
      <c r="C90" s="1"/>
      <c r="D90" s="3" t="s">
        <v>22</v>
      </c>
      <c r="E90" s="3" t="s">
        <v>39</v>
      </c>
      <c r="F90" s="8">
        <f t="shared" si="3"/>
        <v>0</v>
      </c>
      <c r="G90" t="s">
        <v>892</v>
      </c>
    </row>
    <row r="91" spans="2:7" x14ac:dyDescent="0.15">
      <c r="B91" s="4" t="s">
        <v>129</v>
      </c>
      <c r="C91" s="1"/>
      <c r="D91" s="3" t="s">
        <v>22</v>
      </c>
      <c r="E91" s="3" t="s">
        <v>38</v>
      </c>
      <c r="F91" s="8">
        <f t="shared" si="3"/>
        <v>0</v>
      </c>
      <c r="G91" t="s">
        <v>892</v>
      </c>
    </row>
    <row r="92" spans="2:7" x14ac:dyDescent="0.15">
      <c r="B92" s="4" t="s">
        <v>130</v>
      </c>
      <c r="C92" s="1"/>
      <c r="D92" s="3" t="s">
        <v>22</v>
      </c>
      <c r="E92" s="3" t="s">
        <v>38</v>
      </c>
      <c r="F92" s="8">
        <f t="shared" si="3"/>
        <v>0</v>
      </c>
      <c r="G92" t="s">
        <v>892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61"/>
  <sheetViews>
    <sheetView topLeftCell="A10" workbookViewId="0">
      <selection activeCell="F5" sqref="F5:F42"/>
    </sheetView>
  </sheetViews>
  <sheetFormatPr defaultRowHeight="13.5" x14ac:dyDescent="0.15"/>
  <cols>
    <col min="2" max="2" width="14" customWidth="1"/>
    <col min="4" max="4" width="12.125" customWidth="1"/>
    <col min="5" max="5" width="14.125" customWidth="1"/>
  </cols>
  <sheetData>
    <row r="4" spans="2:14" x14ac:dyDescent="0.15">
      <c r="B4" s="4" t="s">
        <v>1</v>
      </c>
      <c r="C4" s="1" t="s">
        <v>0</v>
      </c>
      <c r="D4" s="6" t="s">
        <v>2</v>
      </c>
      <c r="E4" s="3" t="s">
        <v>3</v>
      </c>
      <c r="F4" t="s">
        <v>24</v>
      </c>
      <c r="L4" t="s">
        <v>23</v>
      </c>
      <c r="M4" t="s">
        <v>26</v>
      </c>
      <c r="N4" t="s">
        <v>25</v>
      </c>
    </row>
    <row r="5" spans="2:14" x14ac:dyDescent="0.15">
      <c r="B5" s="4" t="s">
        <v>40</v>
      </c>
      <c r="C5" s="1">
        <v>1</v>
      </c>
      <c r="D5" s="6">
        <v>5.6828703703703708E-2</v>
      </c>
      <c r="E5" s="3" t="s">
        <v>30</v>
      </c>
      <c r="F5">
        <f t="shared" ref="F5:F17" si="0">ROUNDUP( (VLOOKUP(G5,$K$5:$N$6,2,FALSE) - D5) * 10 / VLOOKUP(G5,$K$5:$N$6,3,FALSE)+50,3)</f>
        <v>67.249000000000009</v>
      </c>
      <c r="G5" t="s">
        <v>802</v>
      </c>
      <c r="K5" t="s">
        <v>802</v>
      </c>
      <c r="L5" s="5">
        <f t="shared" ref="L5" si="1">AVERAGEIF($G$4:$G$400,K5,$D$4:$D$400)</f>
        <v>9.4693064458689483E-2</v>
      </c>
      <c r="M5">
        <f t="array" ref="M5">_xlfn.STDEV.P(IF($G$4:$G$400=K5,$D$4:$D$400,""))</f>
        <v>2.1952118826044614E-2</v>
      </c>
    </row>
    <row r="6" spans="2:14" x14ac:dyDescent="0.15">
      <c r="B6" s="4" t="s">
        <v>42</v>
      </c>
      <c r="C6" s="1">
        <v>2</v>
      </c>
      <c r="D6" s="6">
        <v>5.7766203703703702E-2</v>
      </c>
      <c r="E6" s="3" t="s">
        <v>31</v>
      </c>
      <c r="F6">
        <f t="shared" si="0"/>
        <v>66.822000000000003</v>
      </c>
      <c r="G6" t="s">
        <v>802</v>
      </c>
    </row>
    <row r="7" spans="2:14" x14ac:dyDescent="0.15">
      <c r="B7" s="4" t="s">
        <v>50</v>
      </c>
      <c r="C7" s="1">
        <v>3</v>
      </c>
      <c r="D7" s="6">
        <v>5.950231481481482E-2</v>
      </c>
      <c r="E7" s="3" t="s">
        <v>30</v>
      </c>
      <c r="F7">
        <f t="shared" si="0"/>
        <v>66.031000000000006</v>
      </c>
      <c r="G7" t="s">
        <v>802</v>
      </c>
    </row>
    <row r="8" spans="2:14" x14ac:dyDescent="0.15">
      <c r="B8" s="4" t="s">
        <v>45</v>
      </c>
      <c r="C8" s="1">
        <v>4</v>
      </c>
      <c r="D8" s="6">
        <v>6.1249999999999999E-2</v>
      </c>
      <c r="E8" s="3" t="s">
        <v>30</v>
      </c>
      <c r="F8">
        <f t="shared" si="0"/>
        <v>65.234999999999999</v>
      </c>
      <c r="G8" t="s">
        <v>802</v>
      </c>
    </row>
    <row r="9" spans="2:14" x14ac:dyDescent="0.15">
      <c r="B9" s="4" t="s">
        <v>47</v>
      </c>
      <c r="C9" s="1">
        <v>5</v>
      </c>
      <c r="D9" s="6">
        <v>6.1863425925925926E-2</v>
      </c>
      <c r="E9" s="3" t="s">
        <v>31</v>
      </c>
      <c r="F9">
        <f t="shared" si="0"/>
        <v>64.956000000000003</v>
      </c>
      <c r="G9" t="s">
        <v>802</v>
      </c>
    </row>
    <row r="10" spans="2:14" x14ac:dyDescent="0.15">
      <c r="B10" s="4" t="s">
        <v>53</v>
      </c>
      <c r="C10" s="1">
        <v>6</v>
      </c>
      <c r="D10" s="6">
        <v>6.4178240740740744E-2</v>
      </c>
      <c r="E10" s="3" t="s">
        <v>31</v>
      </c>
      <c r="F10">
        <f t="shared" si="0"/>
        <v>63.900999999999996</v>
      </c>
      <c r="G10" t="s">
        <v>802</v>
      </c>
    </row>
    <row r="11" spans="2:14" x14ac:dyDescent="0.15">
      <c r="B11" s="4" t="s">
        <v>123</v>
      </c>
      <c r="C11" s="1">
        <v>7</v>
      </c>
      <c r="D11" s="6">
        <v>6.4247685185185185E-2</v>
      </c>
      <c r="E11" s="3" t="s">
        <v>32</v>
      </c>
      <c r="F11">
        <f t="shared" si="0"/>
        <v>63.869</v>
      </c>
      <c r="G11" t="s">
        <v>802</v>
      </c>
    </row>
    <row r="12" spans="2:14" x14ac:dyDescent="0.15">
      <c r="B12" s="4" t="s">
        <v>59</v>
      </c>
      <c r="C12" s="1">
        <v>8</v>
      </c>
      <c r="D12" s="6">
        <v>7.1562499999999987E-2</v>
      </c>
      <c r="E12" s="3" t="s">
        <v>33</v>
      </c>
      <c r="F12">
        <f t="shared" si="0"/>
        <v>60.536999999999999</v>
      </c>
      <c r="G12" t="s">
        <v>802</v>
      </c>
    </row>
    <row r="13" spans="2:14" x14ac:dyDescent="0.15">
      <c r="B13" s="4" t="s">
        <v>52</v>
      </c>
      <c r="C13" s="1">
        <v>9</v>
      </c>
      <c r="D13" s="6">
        <v>7.2002314814814811E-2</v>
      </c>
      <c r="E13" s="3" t="s">
        <v>31</v>
      </c>
      <c r="F13">
        <f t="shared" si="0"/>
        <v>60.336999999999996</v>
      </c>
      <c r="G13" t="s">
        <v>802</v>
      </c>
    </row>
    <row r="14" spans="2:14" x14ac:dyDescent="0.15">
      <c r="B14" s="4" t="s">
        <v>119</v>
      </c>
      <c r="C14" s="1">
        <v>10</v>
      </c>
      <c r="D14" s="6">
        <v>7.480324074074074E-2</v>
      </c>
      <c r="E14" s="3" t="s">
        <v>31</v>
      </c>
      <c r="F14">
        <f t="shared" si="0"/>
        <v>59.061</v>
      </c>
      <c r="G14" t="s">
        <v>802</v>
      </c>
    </row>
    <row r="15" spans="2:14" x14ac:dyDescent="0.15">
      <c r="B15" s="4" t="s">
        <v>68</v>
      </c>
      <c r="C15" s="1">
        <v>11</v>
      </c>
      <c r="D15" s="6">
        <v>7.5844907407407403E-2</v>
      </c>
      <c r="E15" s="3" t="s">
        <v>34</v>
      </c>
      <c r="F15">
        <f t="shared" si="0"/>
        <v>58.586999999999996</v>
      </c>
      <c r="G15" t="s">
        <v>802</v>
      </c>
    </row>
    <row r="16" spans="2:14" x14ac:dyDescent="0.15">
      <c r="B16" s="4" t="s">
        <v>63</v>
      </c>
      <c r="C16" s="1">
        <v>12</v>
      </c>
      <c r="D16" s="6">
        <v>7.6249999999999998E-2</v>
      </c>
      <c r="E16" s="3" t="s">
        <v>30</v>
      </c>
      <c r="F16">
        <f t="shared" si="0"/>
        <v>58.402000000000001</v>
      </c>
      <c r="G16" t="s">
        <v>802</v>
      </c>
    </row>
    <row r="17" spans="2:7" x14ac:dyDescent="0.15">
      <c r="B17" s="4" t="s">
        <v>61</v>
      </c>
      <c r="C17" s="1">
        <v>13</v>
      </c>
      <c r="D17" s="6">
        <v>7.6354166666666667E-2</v>
      </c>
      <c r="E17" s="3" t="s">
        <v>35</v>
      </c>
      <c r="F17">
        <f t="shared" si="0"/>
        <v>58.354999999999997</v>
      </c>
      <c r="G17" t="s">
        <v>802</v>
      </c>
    </row>
    <row r="18" spans="2:7" x14ac:dyDescent="0.15">
      <c r="B18" s="4" t="s">
        <v>124</v>
      </c>
      <c r="C18" s="1">
        <v>14</v>
      </c>
      <c r="D18" s="6">
        <v>7.6724537037037036E-2</v>
      </c>
      <c r="E18" s="3" t="s">
        <v>32</v>
      </c>
      <c r="F18">
        <f t="shared" ref="F18:F56" si="2">ROUNDUP( (VLOOKUP(G18,$K$5:$N$6,2,FALSE) - D18) * 10 / VLOOKUP(G18,$K$5:$N$6,3,FALSE)+50,3)</f>
        <v>58.186</v>
      </c>
      <c r="G18" t="s">
        <v>802</v>
      </c>
    </row>
    <row r="19" spans="2:7" x14ac:dyDescent="0.15">
      <c r="B19" s="4" t="s">
        <v>54</v>
      </c>
      <c r="C19" s="1">
        <v>15</v>
      </c>
      <c r="D19" s="6">
        <v>7.7581018518518521E-2</v>
      </c>
      <c r="E19" s="3" t="s">
        <v>32</v>
      </c>
      <c r="F19">
        <f t="shared" si="2"/>
        <v>57.795999999999999</v>
      </c>
      <c r="G19" t="s">
        <v>802</v>
      </c>
    </row>
    <row r="20" spans="2:7" x14ac:dyDescent="0.15">
      <c r="B20" s="4" t="s">
        <v>55</v>
      </c>
      <c r="C20" s="1">
        <v>16</v>
      </c>
      <c r="D20" s="6">
        <v>7.9444444444444443E-2</v>
      </c>
      <c r="E20" s="3" t="s">
        <v>31</v>
      </c>
      <c r="F20">
        <f t="shared" si="2"/>
        <v>56.946999999999996</v>
      </c>
      <c r="G20" t="s">
        <v>802</v>
      </c>
    </row>
    <row r="21" spans="2:7" x14ac:dyDescent="0.15">
      <c r="B21" s="4" t="s">
        <v>127</v>
      </c>
      <c r="C21" s="1">
        <v>17</v>
      </c>
      <c r="D21" s="6">
        <v>7.9502314814814817E-2</v>
      </c>
      <c r="E21" s="3" t="s">
        <v>32</v>
      </c>
      <c r="F21">
        <f t="shared" si="2"/>
        <v>56.919999999999995</v>
      </c>
      <c r="G21" t="s">
        <v>802</v>
      </c>
    </row>
    <row r="22" spans="2:7" x14ac:dyDescent="0.15">
      <c r="B22" s="4" t="s">
        <v>73</v>
      </c>
      <c r="C22" s="1">
        <v>18</v>
      </c>
      <c r="D22" s="6">
        <v>8.2719907407407409E-2</v>
      </c>
      <c r="E22" s="3" t="s">
        <v>31</v>
      </c>
      <c r="F22">
        <f t="shared" si="2"/>
        <v>55.454999999999998</v>
      </c>
      <c r="G22" t="s">
        <v>802</v>
      </c>
    </row>
    <row r="23" spans="2:7" x14ac:dyDescent="0.15">
      <c r="B23" s="4" t="s">
        <v>137</v>
      </c>
      <c r="C23" s="1">
        <v>19</v>
      </c>
      <c r="D23" s="6">
        <v>8.3148148148148152E-2</v>
      </c>
      <c r="E23" s="3" t="s">
        <v>34</v>
      </c>
      <c r="F23">
        <f t="shared" si="2"/>
        <v>55.26</v>
      </c>
      <c r="G23" t="s">
        <v>802</v>
      </c>
    </row>
    <row r="24" spans="2:7" x14ac:dyDescent="0.15">
      <c r="B24" s="4" t="s">
        <v>57</v>
      </c>
      <c r="C24" s="1">
        <v>20</v>
      </c>
      <c r="D24" s="6">
        <v>8.671296296296295E-2</v>
      </c>
      <c r="E24" s="3" t="s">
        <v>34</v>
      </c>
      <c r="F24">
        <f t="shared" si="2"/>
        <v>53.635999999999996</v>
      </c>
      <c r="G24" t="s">
        <v>802</v>
      </c>
    </row>
    <row r="25" spans="2:7" x14ac:dyDescent="0.15">
      <c r="B25" s="4" t="s">
        <v>70</v>
      </c>
      <c r="C25" s="1">
        <v>21</v>
      </c>
      <c r="D25" s="6">
        <v>8.6863425925925927E-2</v>
      </c>
      <c r="E25" s="3" t="s">
        <v>31</v>
      </c>
      <c r="F25">
        <f t="shared" si="2"/>
        <v>53.567</v>
      </c>
      <c r="G25" t="s">
        <v>802</v>
      </c>
    </row>
    <row r="26" spans="2:7" x14ac:dyDescent="0.15">
      <c r="B26" s="4" t="s">
        <v>49</v>
      </c>
      <c r="C26" s="1">
        <v>22</v>
      </c>
      <c r="D26" s="6">
        <v>8.7673611111111105E-2</v>
      </c>
      <c r="E26" s="3" t="s">
        <v>32</v>
      </c>
      <c r="F26">
        <f t="shared" si="2"/>
        <v>53.198</v>
      </c>
      <c r="G26" t="s">
        <v>802</v>
      </c>
    </row>
    <row r="27" spans="2:7" x14ac:dyDescent="0.15">
      <c r="B27" s="4" t="s">
        <v>71</v>
      </c>
      <c r="C27" s="1">
        <v>23</v>
      </c>
      <c r="D27" s="6">
        <v>8.8287037037037039E-2</v>
      </c>
      <c r="E27" s="3" t="s">
        <v>30</v>
      </c>
      <c r="F27">
        <f t="shared" si="2"/>
        <v>52.918999999999997</v>
      </c>
      <c r="G27" t="s">
        <v>802</v>
      </c>
    </row>
    <row r="28" spans="2:7" x14ac:dyDescent="0.15">
      <c r="B28" s="4" t="s">
        <v>133</v>
      </c>
      <c r="C28" s="1">
        <v>24</v>
      </c>
      <c r="D28" s="6">
        <v>8.9618055555555562E-2</v>
      </c>
      <c r="E28" s="3" t="s">
        <v>30</v>
      </c>
      <c r="F28">
        <f t="shared" si="2"/>
        <v>52.311999999999998</v>
      </c>
      <c r="G28" t="s">
        <v>802</v>
      </c>
    </row>
    <row r="29" spans="2:7" x14ac:dyDescent="0.15">
      <c r="B29" s="4" t="s">
        <v>90</v>
      </c>
      <c r="C29" s="1">
        <v>25</v>
      </c>
      <c r="D29" s="6">
        <v>9.3518518518518515E-2</v>
      </c>
      <c r="E29" s="3" t="s">
        <v>34</v>
      </c>
      <c r="F29">
        <f t="shared" si="2"/>
        <v>50.535999999999994</v>
      </c>
      <c r="G29" t="s">
        <v>802</v>
      </c>
    </row>
    <row r="30" spans="2:7" x14ac:dyDescent="0.15">
      <c r="B30" s="4" t="s">
        <v>134</v>
      </c>
      <c r="C30" s="1">
        <v>26</v>
      </c>
      <c r="D30" s="6">
        <v>9.4016203703703713E-2</v>
      </c>
      <c r="E30" s="3" t="s">
        <v>30</v>
      </c>
      <c r="F30">
        <f t="shared" si="2"/>
        <v>50.308999999999997</v>
      </c>
      <c r="G30" t="s">
        <v>802</v>
      </c>
    </row>
    <row r="31" spans="2:7" x14ac:dyDescent="0.15">
      <c r="B31" s="4" t="s">
        <v>48</v>
      </c>
      <c r="C31" s="1">
        <v>27</v>
      </c>
      <c r="D31" s="6">
        <v>9.4050925925925941E-2</v>
      </c>
      <c r="E31" s="3" t="s">
        <v>35</v>
      </c>
      <c r="F31">
        <f t="shared" si="2"/>
        <v>50.292999999999999</v>
      </c>
      <c r="G31" t="s">
        <v>802</v>
      </c>
    </row>
    <row r="32" spans="2:7" x14ac:dyDescent="0.15">
      <c r="B32" s="4" t="s">
        <v>46</v>
      </c>
      <c r="C32" s="1">
        <v>28</v>
      </c>
      <c r="D32" s="6">
        <v>9.4340277777777773E-2</v>
      </c>
      <c r="E32" s="3" t="s">
        <v>32</v>
      </c>
      <c r="F32">
        <f t="shared" si="2"/>
        <v>50.160999999999994</v>
      </c>
      <c r="G32" t="s">
        <v>802</v>
      </c>
    </row>
    <row r="33" spans="2:7" x14ac:dyDescent="0.15">
      <c r="B33" s="4" t="s">
        <v>67</v>
      </c>
      <c r="C33" s="1">
        <v>29</v>
      </c>
      <c r="D33" s="6">
        <v>9.673611111111112E-2</v>
      </c>
      <c r="E33" s="3" t="s">
        <v>30</v>
      </c>
      <c r="F33">
        <f t="shared" si="2"/>
        <v>49.07</v>
      </c>
      <c r="G33" t="s">
        <v>802</v>
      </c>
    </row>
    <row r="34" spans="2:7" x14ac:dyDescent="0.15">
      <c r="B34" s="4" t="s">
        <v>91</v>
      </c>
      <c r="C34" s="1">
        <v>30</v>
      </c>
      <c r="D34" s="6">
        <v>9.7395833333333334E-2</v>
      </c>
      <c r="E34" s="3" t="s">
        <v>30</v>
      </c>
      <c r="F34">
        <f t="shared" si="2"/>
        <v>48.768999999999998</v>
      </c>
      <c r="G34" t="s">
        <v>802</v>
      </c>
    </row>
    <row r="35" spans="2:7" x14ac:dyDescent="0.15">
      <c r="B35" s="4" t="s">
        <v>81</v>
      </c>
      <c r="C35" s="1">
        <v>31</v>
      </c>
      <c r="D35" s="6">
        <v>9.8854166666666674E-2</v>
      </c>
      <c r="E35" s="3" t="s">
        <v>32</v>
      </c>
      <c r="F35">
        <f t="shared" si="2"/>
        <v>48.104999999999997</v>
      </c>
      <c r="G35" t="s">
        <v>802</v>
      </c>
    </row>
    <row r="36" spans="2:7" x14ac:dyDescent="0.15">
      <c r="B36" s="4" t="s">
        <v>118</v>
      </c>
      <c r="C36" s="1">
        <v>32</v>
      </c>
      <c r="D36" s="6">
        <v>9.9201388888888895E-2</v>
      </c>
      <c r="E36" s="3" t="s">
        <v>31</v>
      </c>
      <c r="F36">
        <f t="shared" si="2"/>
        <v>47.946999999999996</v>
      </c>
      <c r="G36" t="s">
        <v>802</v>
      </c>
    </row>
    <row r="37" spans="2:7" x14ac:dyDescent="0.15">
      <c r="B37" s="4" t="s">
        <v>122</v>
      </c>
      <c r="C37" s="1">
        <v>33</v>
      </c>
      <c r="D37" s="6">
        <v>9.9548611111111115E-2</v>
      </c>
      <c r="E37" s="3" t="s">
        <v>30</v>
      </c>
      <c r="F37">
        <f t="shared" si="2"/>
        <v>47.788999999999994</v>
      </c>
      <c r="G37" t="s">
        <v>802</v>
      </c>
    </row>
    <row r="38" spans="2:7" x14ac:dyDescent="0.15">
      <c r="B38" s="4" t="s">
        <v>138</v>
      </c>
      <c r="C38" s="1">
        <v>34</v>
      </c>
      <c r="D38" s="6">
        <v>0.10474537037037036</v>
      </c>
      <c r="E38" s="3" t="s">
        <v>35</v>
      </c>
      <c r="F38">
        <f t="shared" si="2"/>
        <v>45.420999999999999</v>
      </c>
      <c r="G38" t="s">
        <v>802</v>
      </c>
    </row>
    <row r="39" spans="2:7" x14ac:dyDescent="0.15">
      <c r="B39" s="4" t="s">
        <v>51</v>
      </c>
      <c r="C39" s="1">
        <v>35</v>
      </c>
      <c r="D39" s="6">
        <v>0.1067361111111111</v>
      </c>
      <c r="E39" s="3" t="s">
        <v>31</v>
      </c>
      <c r="F39">
        <f t="shared" si="2"/>
        <v>44.513999999999996</v>
      </c>
      <c r="G39" t="s">
        <v>802</v>
      </c>
    </row>
    <row r="40" spans="2:7" x14ac:dyDescent="0.15">
      <c r="B40" s="4" t="s">
        <v>62</v>
      </c>
      <c r="C40" s="1">
        <v>36</v>
      </c>
      <c r="D40" s="6">
        <v>0.11048611111111112</v>
      </c>
      <c r="E40" s="3" t="s">
        <v>32</v>
      </c>
      <c r="F40">
        <f t="shared" si="2"/>
        <v>42.805999999999997</v>
      </c>
      <c r="G40" t="s">
        <v>802</v>
      </c>
    </row>
    <row r="41" spans="2:7" x14ac:dyDescent="0.15">
      <c r="B41" s="4" t="s">
        <v>77</v>
      </c>
      <c r="C41" s="1">
        <v>37</v>
      </c>
      <c r="D41" s="6">
        <v>0.11184027777777777</v>
      </c>
      <c r="E41" s="3" t="s">
        <v>31</v>
      </c>
      <c r="F41">
        <f t="shared" si="2"/>
        <v>42.189</v>
      </c>
      <c r="G41" t="s">
        <v>802</v>
      </c>
    </row>
    <row r="42" spans="2:7" x14ac:dyDescent="0.15">
      <c r="B42" s="4" t="s">
        <v>69</v>
      </c>
      <c r="C42" s="1">
        <v>38</v>
      </c>
      <c r="D42" s="6">
        <v>0.11190972222222222</v>
      </c>
      <c r="E42" s="3" t="s">
        <v>32</v>
      </c>
      <c r="F42">
        <f t="shared" si="2"/>
        <v>42.157999999999994</v>
      </c>
      <c r="G42" t="s">
        <v>802</v>
      </c>
    </row>
    <row r="43" spans="2:7" x14ac:dyDescent="0.15">
      <c r="B43" s="4" t="s">
        <v>83</v>
      </c>
      <c r="C43" s="1">
        <v>39</v>
      </c>
      <c r="D43" s="6">
        <v>0.11306712962962963</v>
      </c>
      <c r="E43" s="3" t="s">
        <v>32</v>
      </c>
      <c r="F43">
        <f t="shared" si="2"/>
        <v>41.629999999999995</v>
      </c>
      <c r="G43" t="s">
        <v>802</v>
      </c>
    </row>
    <row r="44" spans="2:7" x14ac:dyDescent="0.15">
      <c r="B44" s="4" t="s">
        <v>80</v>
      </c>
      <c r="C44" s="1">
        <v>40</v>
      </c>
      <c r="D44" s="6">
        <v>0.1150462962962963</v>
      </c>
      <c r="E44" s="3" t="s">
        <v>34</v>
      </c>
      <c r="F44">
        <f t="shared" si="2"/>
        <v>40.728999999999999</v>
      </c>
      <c r="G44" t="s">
        <v>802</v>
      </c>
    </row>
    <row r="45" spans="2:7" x14ac:dyDescent="0.15">
      <c r="B45" s="4" t="s">
        <v>58</v>
      </c>
      <c r="C45" s="1">
        <v>41</v>
      </c>
      <c r="D45" s="6">
        <v>0.11619212962962962</v>
      </c>
      <c r="E45" s="3" t="s">
        <v>31</v>
      </c>
      <c r="F45">
        <f t="shared" si="2"/>
        <v>40.207000000000001</v>
      </c>
      <c r="G45" t="s">
        <v>802</v>
      </c>
    </row>
    <row r="46" spans="2:7" x14ac:dyDescent="0.15">
      <c r="B46" s="4" t="s">
        <v>65</v>
      </c>
      <c r="C46" s="1">
        <v>42</v>
      </c>
      <c r="D46" s="6">
        <v>0.11841435185185185</v>
      </c>
      <c r="E46" s="3" t="s">
        <v>32</v>
      </c>
      <c r="F46">
        <f t="shared" si="2"/>
        <v>39.195</v>
      </c>
      <c r="G46" t="s">
        <v>802</v>
      </c>
    </row>
    <row r="47" spans="2:7" x14ac:dyDescent="0.15">
      <c r="B47" s="4" t="s">
        <v>105</v>
      </c>
      <c r="C47" s="1">
        <v>43</v>
      </c>
      <c r="D47" s="6">
        <v>0.11895833333333333</v>
      </c>
      <c r="E47" s="3" t="s">
        <v>34</v>
      </c>
      <c r="F47">
        <f t="shared" si="2"/>
        <v>38.946999999999996</v>
      </c>
      <c r="G47" t="s">
        <v>802</v>
      </c>
    </row>
    <row r="48" spans="2:7" x14ac:dyDescent="0.15">
      <c r="B48" s="4" t="s">
        <v>139</v>
      </c>
      <c r="C48" s="1">
        <v>44</v>
      </c>
      <c r="D48" s="6">
        <v>0.12067129629629629</v>
      </c>
      <c r="E48" s="3" t="s">
        <v>34</v>
      </c>
      <c r="F48">
        <f t="shared" si="2"/>
        <v>38.165999999999997</v>
      </c>
      <c r="G48" t="s">
        <v>802</v>
      </c>
    </row>
    <row r="49" spans="2:7" x14ac:dyDescent="0.15">
      <c r="B49" s="4" t="s">
        <v>135</v>
      </c>
      <c r="C49" s="1">
        <v>45</v>
      </c>
      <c r="D49" s="6">
        <v>0.12166666666666666</v>
      </c>
      <c r="E49" s="3" t="s">
        <v>31</v>
      </c>
      <c r="F49">
        <f t="shared" si="2"/>
        <v>37.713000000000001</v>
      </c>
      <c r="G49" t="s">
        <v>802</v>
      </c>
    </row>
    <row r="50" spans="2:7" x14ac:dyDescent="0.15">
      <c r="B50" s="4" t="s">
        <v>86</v>
      </c>
      <c r="C50" s="1">
        <v>46</v>
      </c>
      <c r="D50" s="6">
        <v>0.12258101851851851</v>
      </c>
      <c r="E50" s="3" t="s">
        <v>35</v>
      </c>
      <c r="F50">
        <f t="shared" si="2"/>
        <v>37.296999999999997</v>
      </c>
      <c r="G50" t="s">
        <v>802</v>
      </c>
    </row>
    <row r="51" spans="2:7" x14ac:dyDescent="0.15">
      <c r="B51" s="4" t="s">
        <v>89</v>
      </c>
      <c r="C51" s="1">
        <v>47</v>
      </c>
      <c r="D51" s="6">
        <v>0.1237037037037037</v>
      </c>
      <c r="E51" s="3" t="s">
        <v>32</v>
      </c>
      <c r="F51">
        <f t="shared" si="2"/>
        <v>36.784999999999997</v>
      </c>
      <c r="G51" t="s">
        <v>802</v>
      </c>
    </row>
    <row r="52" spans="2:7" x14ac:dyDescent="0.15">
      <c r="B52" s="4" t="s">
        <v>136</v>
      </c>
      <c r="C52" s="1">
        <v>48</v>
      </c>
      <c r="D52" s="6">
        <v>0.12395833333333334</v>
      </c>
      <c r="E52" s="3" t="s">
        <v>31</v>
      </c>
      <c r="F52">
        <f t="shared" si="2"/>
        <v>36.668999999999997</v>
      </c>
      <c r="G52" t="s">
        <v>802</v>
      </c>
    </row>
    <row r="53" spans="2:7" x14ac:dyDescent="0.15">
      <c r="B53" s="4" t="s">
        <v>66</v>
      </c>
      <c r="C53" s="1"/>
      <c r="D53" s="6">
        <v>0.12613425925925925</v>
      </c>
      <c r="E53" s="3" t="s">
        <v>32</v>
      </c>
      <c r="F53">
        <f t="shared" si="2"/>
        <v>35.677999999999997</v>
      </c>
      <c r="G53" t="s">
        <v>802</v>
      </c>
    </row>
    <row r="54" spans="2:7" x14ac:dyDescent="0.15">
      <c r="B54" s="4" t="s">
        <v>75</v>
      </c>
      <c r="C54" s="1"/>
      <c r="D54" s="6">
        <v>0.13002314814814817</v>
      </c>
      <c r="E54" s="3" t="s">
        <v>35</v>
      </c>
      <c r="F54">
        <f t="shared" si="2"/>
        <v>33.905999999999999</v>
      </c>
      <c r="G54" t="s">
        <v>802</v>
      </c>
    </row>
    <row r="55" spans="2:7" x14ac:dyDescent="0.15">
      <c r="B55" s="4" t="s">
        <v>98</v>
      </c>
      <c r="C55" s="1"/>
      <c r="D55" s="6">
        <v>0.13012731481481482</v>
      </c>
      <c r="E55" s="3" t="s">
        <v>34</v>
      </c>
      <c r="F55">
        <f t="shared" si="2"/>
        <v>33.858999999999995</v>
      </c>
      <c r="G55" t="s">
        <v>802</v>
      </c>
    </row>
    <row r="56" spans="2:7" x14ac:dyDescent="0.15">
      <c r="B56" s="4" t="s">
        <v>140</v>
      </c>
      <c r="C56" s="1"/>
      <c r="D56" s="3">
        <v>0.13938657407407407</v>
      </c>
      <c r="E56" s="3" t="s">
        <v>35</v>
      </c>
      <c r="F56">
        <f t="shared" si="2"/>
        <v>29.641000000000002</v>
      </c>
      <c r="G56" t="s">
        <v>802</v>
      </c>
    </row>
    <row r="57" spans="2:7" x14ac:dyDescent="0.15">
      <c r="B57" s="4" t="s">
        <v>74</v>
      </c>
      <c r="C57" s="1"/>
      <c r="D57" s="3" t="s">
        <v>22</v>
      </c>
      <c r="E57" s="3" t="s">
        <v>32</v>
      </c>
      <c r="F57">
        <v>0</v>
      </c>
      <c r="G57" t="s">
        <v>802</v>
      </c>
    </row>
    <row r="58" spans="2:7" x14ac:dyDescent="0.15">
      <c r="B58" s="4" t="s">
        <v>76</v>
      </c>
      <c r="C58" s="1"/>
      <c r="D58" s="3" t="s">
        <v>22</v>
      </c>
      <c r="E58" s="3" t="s">
        <v>32</v>
      </c>
      <c r="F58">
        <v>0</v>
      </c>
      <c r="G58" t="s">
        <v>802</v>
      </c>
    </row>
    <row r="59" spans="2:7" x14ac:dyDescent="0.15">
      <c r="B59" s="4" t="s">
        <v>78</v>
      </c>
      <c r="C59" s="1"/>
      <c r="D59" s="3" t="s">
        <v>22</v>
      </c>
      <c r="E59" s="3" t="s">
        <v>32</v>
      </c>
      <c r="F59">
        <v>0</v>
      </c>
      <c r="G59" t="s">
        <v>802</v>
      </c>
    </row>
    <row r="60" spans="2:7" x14ac:dyDescent="0.15">
      <c r="B60" s="4" t="s">
        <v>72</v>
      </c>
      <c r="C60" s="1"/>
      <c r="D60" s="3" t="s">
        <v>22</v>
      </c>
      <c r="E60" s="3" t="s">
        <v>31</v>
      </c>
      <c r="F60">
        <v>0</v>
      </c>
      <c r="G60" t="s">
        <v>802</v>
      </c>
    </row>
    <row r="61" spans="2:7" x14ac:dyDescent="0.15">
      <c r="B61" t="s">
        <v>56</v>
      </c>
      <c r="D61" t="s">
        <v>22</v>
      </c>
      <c r="E61" t="s">
        <v>30</v>
      </c>
      <c r="F61">
        <v>0</v>
      </c>
      <c r="G61" t="s">
        <v>802</v>
      </c>
    </row>
  </sheetData>
  <phoneticPr fontId="3"/>
  <hyperlinks>
    <hyperlink ref="B4" r:id="rId1" display="https://mulka2.com/lapcenter/lapcombat2/runner.jsp?event=4676&amp;file=1&amp;runner=0"/>
    <hyperlink ref="B5" r:id="rId2" display="https://mulka2.com/lapcenter/lapcombat2/runner.jsp?event=4676&amp;file=1&amp;runner=1"/>
    <hyperlink ref="B6" r:id="rId3" display="https://mulka2.com/lapcenter/lapcombat2/runner.jsp?event=4676&amp;file=1&amp;runner=2"/>
    <hyperlink ref="B7" r:id="rId4" display="https://mulka2.com/lapcenter/lapcombat2/runner.jsp?event=4676&amp;file=1&amp;runner=3"/>
    <hyperlink ref="B8" r:id="rId5" display="https://mulka2.com/lapcenter/lapcombat2/runner.jsp?event=4676&amp;file=1&amp;runner=4"/>
    <hyperlink ref="B9" r:id="rId6" display="https://mulka2.com/lapcenter/lapcombat2/runner.jsp?event=4676&amp;file=1&amp;runner=5"/>
    <hyperlink ref="B10" r:id="rId7" display="https://mulka2.com/lapcenter/lapcombat2/runner.jsp?event=4676&amp;file=1&amp;runner=6"/>
    <hyperlink ref="B11" r:id="rId8" display="https://mulka2.com/lapcenter/lapcombat2/runner.jsp?event=4676&amp;file=1&amp;runner=7"/>
    <hyperlink ref="B12" r:id="rId9" display="https://mulka2.com/lapcenter/lapcombat2/runner.jsp?event=4676&amp;file=1&amp;runner=8"/>
    <hyperlink ref="B13" r:id="rId10" display="https://mulka2.com/lapcenter/lapcombat2/runner.jsp?event=4676&amp;file=1&amp;runner=9"/>
    <hyperlink ref="B14" r:id="rId11" display="https://mulka2.com/lapcenter/lapcombat2/runner.jsp?event=4676&amp;file=1&amp;runner=10"/>
    <hyperlink ref="B15" r:id="rId12" display="https://mulka2.com/lapcenter/lapcombat2/runner.jsp?event=4676&amp;file=1&amp;runner=11"/>
    <hyperlink ref="B16" r:id="rId13" display="https://mulka2.com/lapcenter/lapcombat2/runner.jsp?event=4676&amp;file=1&amp;runner=12"/>
    <hyperlink ref="B17" r:id="rId14" display="https://mulka2.com/lapcenter/lapcombat2/runner.jsp?event=4676&amp;file=1&amp;runner=13"/>
    <hyperlink ref="B18" r:id="rId15" display="https://mulka2.com/lapcenter/lapcombat2/runner.jsp?event=4676&amp;file=1&amp;runner=14"/>
    <hyperlink ref="B19" r:id="rId16" display="https://mulka2.com/lapcenter/lapcombat2/runner.jsp?event=4676&amp;file=1&amp;runner=15"/>
    <hyperlink ref="B20" r:id="rId17" display="https://mulka2.com/lapcenter/lapcombat2/runner.jsp?event=4676&amp;file=1&amp;runner=16"/>
    <hyperlink ref="B21" r:id="rId18" display="https://mulka2.com/lapcenter/lapcombat2/runner.jsp?event=4676&amp;file=1&amp;runner=17"/>
    <hyperlink ref="B22" r:id="rId19" display="https://mulka2.com/lapcenter/lapcombat2/runner.jsp?event=4676&amp;file=1&amp;runner=18"/>
    <hyperlink ref="B23" r:id="rId20" display="https://mulka2.com/lapcenter/lapcombat2/runner.jsp?event=4676&amp;file=1&amp;runner=19"/>
    <hyperlink ref="B24" r:id="rId21" display="https://mulka2.com/lapcenter/lapcombat2/runner.jsp?event=4676&amp;file=1&amp;runner=20"/>
    <hyperlink ref="B25" r:id="rId22" display="https://mulka2.com/lapcenter/lapcombat2/runner.jsp?event=4676&amp;file=1&amp;runner=21"/>
    <hyperlink ref="B26" r:id="rId23" display="https://mulka2.com/lapcenter/lapcombat2/runner.jsp?event=4676&amp;file=1&amp;runner=22"/>
    <hyperlink ref="B27" r:id="rId24" display="https://mulka2.com/lapcenter/lapcombat2/runner.jsp?event=4676&amp;file=1&amp;runner=23"/>
    <hyperlink ref="B28" r:id="rId25" display="https://mulka2.com/lapcenter/lapcombat2/runner.jsp?event=4676&amp;file=1&amp;runner=24"/>
    <hyperlink ref="B29" r:id="rId26" display="https://mulka2.com/lapcenter/lapcombat2/runner.jsp?event=4676&amp;file=1&amp;runner=25"/>
    <hyperlink ref="B30" r:id="rId27" display="https://mulka2.com/lapcenter/lapcombat2/runner.jsp?event=4676&amp;file=1&amp;runner=26"/>
    <hyperlink ref="B31" r:id="rId28" display="https://mulka2.com/lapcenter/lapcombat2/runner.jsp?event=4676&amp;file=1&amp;runner=27"/>
    <hyperlink ref="B32" r:id="rId29" display="https://mulka2.com/lapcenter/lapcombat2/runner.jsp?event=4676&amp;file=1&amp;runner=28"/>
    <hyperlink ref="B33" r:id="rId30" display="https://mulka2.com/lapcenter/lapcombat2/runner.jsp?event=4676&amp;file=1&amp;runner=29"/>
    <hyperlink ref="B34" r:id="rId31" display="https://mulka2.com/lapcenter/lapcombat2/runner.jsp?event=4676&amp;file=1&amp;runner=30"/>
    <hyperlink ref="B35" r:id="rId32" display="https://mulka2.com/lapcenter/lapcombat2/runner.jsp?event=4676&amp;file=1&amp;runner=31"/>
    <hyperlink ref="B36" r:id="rId33" display="https://mulka2.com/lapcenter/lapcombat2/runner.jsp?event=4676&amp;file=1&amp;runner=32"/>
    <hyperlink ref="B37" r:id="rId34" display="https://mulka2.com/lapcenter/lapcombat2/runner.jsp?event=4676&amp;file=1&amp;runner=33"/>
    <hyperlink ref="B38" r:id="rId35" display="https://mulka2.com/lapcenter/lapcombat2/runner.jsp?event=4676&amp;file=1&amp;runner=34"/>
    <hyperlink ref="B39" r:id="rId36" display="https://mulka2.com/lapcenter/lapcombat2/runner.jsp?event=4676&amp;file=1&amp;runner=35"/>
    <hyperlink ref="B40" r:id="rId37" display="https://mulka2.com/lapcenter/lapcombat2/runner.jsp?event=4676&amp;file=1&amp;runner=36"/>
    <hyperlink ref="B41" r:id="rId38" display="https://mulka2.com/lapcenter/lapcombat2/runner.jsp?event=4676&amp;file=1&amp;runner=37"/>
    <hyperlink ref="B42" r:id="rId39" display="https://mulka2.com/lapcenter/lapcombat2/runner.jsp?event=4676&amp;file=1&amp;runner=38"/>
    <hyperlink ref="B43" r:id="rId40" display="https://mulka2.com/lapcenter/lapcombat2/runner.jsp?event=4676&amp;file=1&amp;runner=39"/>
    <hyperlink ref="B44" r:id="rId41" display="https://mulka2.com/lapcenter/lapcombat2/runner.jsp?event=4676&amp;file=1&amp;runner=40"/>
    <hyperlink ref="B45" r:id="rId42" display="https://mulka2.com/lapcenter/lapcombat2/runner.jsp?event=4676&amp;file=1&amp;runner=41"/>
    <hyperlink ref="B46" r:id="rId43" display="https://mulka2.com/lapcenter/lapcombat2/runner.jsp?event=4676&amp;file=1&amp;runner=42"/>
    <hyperlink ref="B47" r:id="rId44" display="https://mulka2.com/lapcenter/lapcombat2/runner.jsp?event=4676&amp;file=1&amp;runner=43"/>
    <hyperlink ref="B48" r:id="rId45" display="https://mulka2.com/lapcenter/lapcombat2/runner.jsp?event=4676&amp;file=1&amp;runner=44"/>
    <hyperlink ref="B49" r:id="rId46" display="https://mulka2.com/lapcenter/lapcombat2/runner.jsp?event=4676&amp;file=1&amp;runner=45"/>
    <hyperlink ref="B50" r:id="rId47" display="https://mulka2.com/lapcenter/lapcombat2/runner.jsp?event=4676&amp;file=1&amp;runner=46"/>
    <hyperlink ref="B51" r:id="rId48" display="https://mulka2.com/lapcenter/lapcombat2/runner.jsp?event=4676&amp;file=1&amp;runner=47"/>
    <hyperlink ref="B52" r:id="rId49" display="https://mulka2.com/lapcenter/lapcombat2/runner.jsp?event=4676&amp;file=1&amp;runner=48"/>
    <hyperlink ref="B53" r:id="rId50" display="https://mulka2.com/lapcenter/lapcombat2/runner.jsp?event=4676&amp;file=1&amp;runner=49"/>
    <hyperlink ref="B54" r:id="rId51" display="https://mulka2.com/lapcenter/lapcombat2/runner.jsp?event=4676&amp;file=1&amp;runner=50"/>
    <hyperlink ref="B55" r:id="rId52" display="https://mulka2.com/lapcenter/lapcombat2/runner.jsp?event=4676&amp;file=1&amp;runner=51"/>
    <hyperlink ref="B56" r:id="rId53" display="https://mulka2.com/lapcenter/lapcombat2/runner.jsp?event=4676&amp;file=1&amp;runner=53"/>
    <hyperlink ref="B57" r:id="rId54" display="https://mulka2.com/lapcenter/lapcombat2/runner.jsp?event=4676&amp;file=1&amp;runner=56"/>
    <hyperlink ref="B58" r:id="rId55" display="https://mulka2.com/lapcenter/lapcombat2/runner.jsp?event=4676&amp;file=1&amp;runner=54"/>
    <hyperlink ref="B59" r:id="rId56" display="https://mulka2.com/lapcenter/lapcombat2/runner.jsp?event=4676&amp;file=1&amp;runner=55"/>
    <hyperlink ref="B60" r:id="rId57" display="https://mulka2.com/lapcenter/lapcombat2/runner.jsp?event=4676&amp;file=1&amp;runner=5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22"/>
  <sheetViews>
    <sheetView topLeftCell="A190" workbookViewId="0">
      <selection activeCell="A5" sqref="A5:G222"/>
    </sheetView>
  </sheetViews>
  <sheetFormatPr defaultRowHeight="13.5" x14ac:dyDescent="0.15"/>
  <cols>
    <col min="2" max="2" width="12.25" customWidth="1"/>
    <col min="3" max="3" width="9.875" customWidth="1"/>
    <col min="5" max="5" width="16.75" customWidth="1"/>
    <col min="8" max="8" width="15.75" customWidth="1"/>
    <col min="9" max="9" width="13.5" customWidth="1"/>
    <col min="13" max="13" width="12.75" bestFit="1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H4" s="2"/>
      <c r="I4" s="2"/>
      <c r="L4" t="s">
        <v>23</v>
      </c>
      <c r="M4" t="s">
        <v>26</v>
      </c>
      <c r="N4" t="s">
        <v>25</v>
      </c>
    </row>
    <row r="5" spans="2:14" x14ac:dyDescent="0.15">
      <c r="B5" s="4" t="s">
        <v>972</v>
      </c>
      <c r="C5" s="1">
        <v>1</v>
      </c>
      <c r="D5" s="6">
        <v>9.7453703703703713E-3</v>
      </c>
      <c r="E5" s="3" t="s">
        <v>20</v>
      </c>
      <c r="F5">
        <f>ROUNDUP((VLOOKUP(G5,$K$5:$N$9,2,FALSE)-D5)*10/VLOOKUP(G5,$K$5:$N$9,3,FALSE)+50,3)</f>
        <v>64.307000000000002</v>
      </c>
      <c r="G5" t="s">
        <v>971</v>
      </c>
      <c r="H5" s="4"/>
      <c r="I5" s="3"/>
      <c r="K5" t="s">
        <v>935</v>
      </c>
      <c r="L5" s="5">
        <f t="shared" ref="L5" si="0">AVERAGEIF($G$4:$G$400,K5,$D$4:$D$400)</f>
        <v>1.7676001409017712E-2</v>
      </c>
      <c r="M5">
        <f t="array" ref="M5">_xlfn.STDEV.P(IF($G$4:$G$400=K5,$D$4:$D$400,""))</f>
        <v>5.0234219373526592E-3</v>
      </c>
    </row>
    <row r="6" spans="2:14" x14ac:dyDescent="0.15">
      <c r="B6" s="4" t="s">
        <v>974</v>
      </c>
      <c r="C6" s="1">
        <v>3</v>
      </c>
      <c r="D6" s="6">
        <v>1.2465277777777777E-2</v>
      </c>
      <c r="E6" s="3" t="s">
        <v>20</v>
      </c>
      <c r="F6">
        <f>ROUNDUP((VLOOKUP(G6,$K$5:$N$9,2,FALSE)-D6)*10/VLOOKUP(G6,$K$5:$N$9,3,FALSE)+50,3)</f>
        <v>59.356999999999999</v>
      </c>
      <c r="G6" t="s">
        <v>971</v>
      </c>
      <c r="H6" s="4"/>
      <c r="I6" s="3"/>
      <c r="K6" t="s">
        <v>970</v>
      </c>
      <c r="L6" s="5">
        <f t="shared" ref="L6:L9" si="1">AVERAGEIF($G$4:$G$400,K6,$D$4:$D$400)</f>
        <v>1.9358139003200724E-2</v>
      </c>
      <c r="M6">
        <f t="array" ref="M6">_xlfn.STDEV.P(IF($G$4:$G$400=K6,$D$4:$D$400,""))</f>
        <v>6.8478884218260991E-3</v>
      </c>
    </row>
    <row r="7" spans="2:14" x14ac:dyDescent="0.15">
      <c r="B7" s="4" t="s">
        <v>977</v>
      </c>
      <c r="C7" s="1">
        <v>6</v>
      </c>
      <c r="D7" s="6">
        <v>1.3611111111111114E-2</v>
      </c>
      <c r="E7" s="3" t="s">
        <v>20</v>
      </c>
      <c r="F7">
        <f>ROUNDUP((VLOOKUP(G7,$K$5:$N$9,2,FALSE)-D7)*10/VLOOKUP(G7,$K$5:$N$9,3,FALSE)+50,3)</f>
        <v>57.271000000000001</v>
      </c>
      <c r="G7" t="s">
        <v>971</v>
      </c>
      <c r="H7" s="4"/>
      <c r="I7" s="3"/>
      <c r="K7" t="s">
        <v>971</v>
      </c>
      <c r="L7" s="5">
        <f t="shared" si="1"/>
        <v>1.7606336805555556E-2</v>
      </c>
      <c r="M7">
        <f t="array" ref="M7">_xlfn.STDEV.P(IF($G$4:$G$400=K7,$D$4:$D$400,""))</f>
        <v>5.4948399965175816E-3</v>
      </c>
    </row>
    <row r="8" spans="2:14" x14ac:dyDescent="0.15">
      <c r="B8" s="4" t="s">
        <v>988</v>
      </c>
      <c r="C8" s="1"/>
      <c r="D8" s="3" t="s">
        <v>22</v>
      </c>
      <c r="E8" s="3" t="s">
        <v>20</v>
      </c>
      <c r="F8">
        <v>0</v>
      </c>
      <c r="G8" t="s">
        <v>971</v>
      </c>
      <c r="H8" s="4"/>
      <c r="I8" s="3"/>
      <c r="L8" s="5" t="e">
        <f t="shared" si="1"/>
        <v>#DIV/0!</v>
      </c>
      <c r="M8">
        <f t="array" ref="M8">_xlfn.STDEV.P(IF($G$4:$G$400=K8,$D$4:$D$400,""))</f>
        <v>0</v>
      </c>
    </row>
    <row r="9" spans="2:14" x14ac:dyDescent="0.15">
      <c r="B9" s="4" t="s">
        <v>975</v>
      </c>
      <c r="C9" s="1">
        <v>4</v>
      </c>
      <c r="D9" s="6">
        <v>1.3287037037037036E-2</v>
      </c>
      <c r="E9" s="3" t="s">
        <v>21</v>
      </c>
      <c r="F9">
        <f>ROUNDUP((VLOOKUP(G9,$K$5:$N$9,2,FALSE)-D9)*10/VLOOKUP(G9,$K$5:$N$9,3,FALSE)+50,3)</f>
        <v>57.860999999999997</v>
      </c>
      <c r="G9" t="s">
        <v>971</v>
      </c>
      <c r="H9" s="4"/>
      <c r="I9" s="3"/>
      <c r="L9" s="5" t="e">
        <f t="shared" si="1"/>
        <v>#DIV/0!</v>
      </c>
      <c r="M9">
        <f t="array" ref="M9">_xlfn.STDEV.P(IF($G$4:$G$400=K9,$D$4:$D$400,""))</f>
        <v>0</v>
      </c>
    </row>
    <row r="10" spans="2:14" x14ac:dyDescent="0.15">
      <c r="B10" s="4" t="s">
        <v>981</v>
      </c>
      <c r="C10" s="1">
        <v>10</v>
      </c>
      <c r="D10" s="6">
        <v>1.7592592592592594E-2</v>
      </c>
      <c r="E10" s="3" t="s">
        <v>21</v>
      </c>
      <c r="F10">
        <f>ROUNDUP((VLOOKUP(G10,$K$5:$N$9,2,FALSE)-D10)*10/VLOOKUP(G10,$K$5:$N$9,3,FALSE)+50,3)</f>
        <v>50.025999999999996</v>
      </c>
      <c r="G10" t="s">
        <v>971</v>
      </c>
      <c r="H10" s="4"/>
      <c r="I10" s="3"/>
    </row>
    <row r="11" spans="2:14" x14ac:dyDescent="0.15">
      <c r="B11" s="4" t="s">
        <v>982</v>
      </c>
      <c r="C11" s="1">
        <v>11</v>
      </c>
      <c r="D11" s="6">
        <v>1.9780092592592592E-2</v>
      </c>
      <c r="E11" s="3" t="s">
        <v>21</v>
      </c>
      <c r="F11">
        <f>ROUNDUP((VLOOKUP(G11,$K$5:$N$9,2,FALSE)-D11)*10/VLOOKUP(G11,$K$5:$N$9,3,FALSE)+50,3)</f>
        <v>46.044999999999995</v>
      </c>
      <c r="G11" t="s">
        <v>971</v>
      </c>
      <c r="H11" s="4"/>
      <c r="I11" s="3"/>
    </row>
    <row r="12" spans="2:14" x14ac:dyDescent="0.15">
      <c r="B12" s="4" t="s">
        <v>984</v>
      </c>
      <c r="C12" s="1">
        <v>13</v>
      </c>
      <c r="D12" s="6">
        <v>2.4687499999999998E-2</v>
      </c>
      <c r="E12" s="3" t="s">
        <v>21</v>
      </c>
      <c r="F12">
        <f>ROUNDUP((VLOOKUP(G12,$K$5:$N$9,2,FALSE)-D12)*10/VLOOKUP(G12,$K$5:$N$9,3,FALSE)+50,3)</f>
        <v>37.113999999999997</v>
      </c>
      <c r="G12" t="s">
        <v>971</v>
      </c>
      <c r="H12" s="4"/>
      <c r="I12" s="3"/>
    </row>
    <row r="13" spans="2:14" x14ac:dyDescent="0.15">
      <c r="B13" s="4" t="s">
        <v>989</v>
      </c>
      <c r="C13" s="1"/>
      <c r="D13" s="3" t="s">
        <v>22</v>
      </c>
      <c r="E13" s="3" t="s">
        <v>21</v>
      </c>
      <c r="F13">
        <v>0</v>
      </c>
      <c r="G13" t="s">
        <v>971</v>
      </c>
      <c r="H13" s="4"/>
      <c r="I13" s="3"/>
    </row>
    <row r="14" spans="2:14" x14ac:dyDescent="0.15">
      <c r="B14" s="4" t="s">
        <v>990</v>
      </c>
      <c r="C14" s="1"/>
      <c r="D14" s="3" t="s">
        <v>22</v>
      </c>
      <c r="E14" s="3" t="s">
        <v>21</v>
      </c>
      <c r="F14">
        <v>0</v>
      </c>
      <c r="G14" t="s">
        <v>971</v>
      </c>
      <c r="H14" s="4"/>
      <c r="I14" s="3"/>
    </row>
    <row r="15" spans="2:14" x14ac:dyDescent="0.15">
      <c r="B15" s="4" t="s">
        <v>978</v>
      </c>
      <c r="C15" s="1">
        <v>7</v>
      </c>
      <c r="D15" s="6">
        <v>1.4131944444444445E-2</v>
      </c>
      <c r="E15" s="3" t="s">
        <v>10</v>
      </c>
      <c r="F15">
        <f t="shared" ref="F15:F41" si="2">ROUNDUP((VLOOKUP(G15,$K$5:$N$9,2,FALSE)-D15)*10/VLOOKUP(G15,$K$5:$N$9,3,FALSE)+50,3)</f>
        <v>56.323999999999998</v>
      </c>
      <c r="G15" t="s">
        <v>971</v>
      </c>
      <c r="H15" s="4"/>
      <c r="I15" s="3"/>
    </row>
    <row r="16" spans="2:14" x14ac:dyDescent="0.15">
      <c r="B16" s="4" t="s">
        <v>985</v>
      </c>
      <c r="C16" s="1">
        <v>14</v>
      </c>
      <c r="D16" s="6">
        <v>2.4999999999999998E-2</v>
      </c>
      <c r="E16" s="3" t="s">
        <v>10</v>
      </c>
      <c r="F16">
        <f t="shared" si="2"/>
        <v>36.544999999999995</v>
      </c>
      <c r="G16" t="s">
        <v>971</v>
      </c>
      <c r="H16" s="4"/>
      <c r="I16" s="3"/>
    </row>
    <row r="17" spans="2:9" x14ac:dyDescent="0.15">
      <c r="B17" s="4" t="s">
        <v>973</v>
      </c>
      <c r="C17" s="1">
        <v>2</v>
      </c>
      <c r="D17" s="6">
        <v>1.2442129629629629E-2</v>
      </c>
      <c r="E17" s="3" t="s">
        <v>5</v>
      </c>
      <c r="F17">
        <f t="shared" si="2"/>
        <v>59.399000000000001</v>
      </c>
      <c r="G17" t="s">
        <v>971</v>
      </c>
      <c r="H17" s="4"/>
      <c r="I17" s="3"/>
    </row>
    <row r="18" spans="2:9" x14ac:dyDescent="0.15">
      <c r="B18" s="4" t="s">
        <v>979</v>
      </c>
      <c r="C18" s="1">
        <v>8</v>
      </c>
      <c r="D18" s="6">
        <v>1.4525462962962964E-2</v>
      </c>
      <c r="E18" s="3" t="s">
        <v>5</v>
      </c>
      <c r="F18">
        <f t="shared" si="2"/>
        <v>55.606999999999999</v>
      </c>
      <c r="G18" t="s">
        <v>971</v>
      </c>
      <c r="H18" s="4"/>
      <c r="I18" s="3"/>
    </row>
    <row r="19" spans="2:9" x14ac:dyDescent="0.15">
      <c r="B19" s="4" t="s">
        <v>980</v>
      </c>
      <c r="C19" s="1">
        <v>9</v>
      </c>
      <c r="D19" s="6">
        <v>1.5810185185185184E-2</v>
      </c>
      <c r="E19" s="3" t="s">
        <v>5</v>
      </c>
      <c r="F19">
        <f t="shared" si="2"/>
        <v>53.268999999999998</v>
      </c>
      <c r="G19" t="s">
        <v>971</v>
      </c>
      <c r="H19" s="4"/>
      <c r="I19" s="3"/>
    </row>
    <row r="20" spans="2:9" x14ac:dyDescent="0.15">
      <c r="B20" s="4" t="s">
        <v>986</v>
      </c>
      <c r="C20" s="1">
        <v>15</v>
      </c>
      <c r="D20" s="6">
        <v>2.6157407407407407E-2</v>
      </c>
      <c r="E20" s="3" t="s">
        <v>5</v>
      </c>
      <c r="F20">
        <f t="shared" si="2"/>
        <v>34.437999999999995</v>
      </c>
      <c r="G20" t="s">
        <v>971</v>
      </c>
      <c r="H20" s="4"/>
      <c r="I20" s="3"/>
    </row>
    <row r="21" spans="2:9" x14ac:dyDescent="0.15">
      <c r="B21" s="4" t="s">
        <v>987</v>
      </c>
      <c r="C21" s="1">
        <v>16</v>
      </c>
      <c r="D21" s="6">
        <v>2.7222222222222228E-2</v>
      </c>
      <c r="E21" s="3" t="s">
        <v>5</v>
      </c>
      <c r="F21">
        <f t="shared" si="2"/>
        <v>32.500999999999998</v>
      </c>
      <c r="G21" t="s">
        <v>971</v>
      </c>
      <c r="H21" s="4"/>
      <c r="I21" s="3"/>
    </row>
    <row r="22" spans="2:9" x14ac:dyDescent="0.15">
      <c r="B22" s="4" t="s">
        <v>976</v>
      </c>
      <c r="C22" s="1">
        <v>5</v>
      </c>
      <c r="D22" s="6">
        <v>1.3518518518518518E-2</v>
      </c>
      <c r="E22" s="3" t="s">
        <v>684</v>
      </c>
      <c r="F22">
        <f t="shared" si="2"/>
        <v>57.44</v>
      </c>
      <c r="G22" t="s">
        <v>971</v>
      </c>
      <c r="H22" s="4"/>
      <c r="I22" s="3"/>
    </row>
    <row r="23" spans="2:9" x14ac:dyDescent="0.15">
      <c r="B23" s="4" t="s">
        <v>983</v>
      </c>
      <c r="C23" s="1">
        <v>12</v>
      </c>
      <c r="D23" s="6">
        <v>2.1724537037037039E-2</v>
      </c>
      <c r="E23" s="3" t="s">
        <v>684</v>
      </c>
      <c r="F23">
        <f t="shared" si="2"/>
        <v>42.506</v>
      </c>
      <c r="G23" t="s">
        <v>971</v>
      </c>
      <c r="H23" s="4"/>
      <c r="I23" s="3"/>
    </row>
    <row r="24" spans="2:9" x14ac:dyDescent="0.15">
      <c r="B24" s="4" t="s">
        <v>183</v>
      </c>
      <c r="C24" s="1">
        <v>13</v>
      </c>
      <c r="D24" s="6">
        <v>1.2731481481481481E-2</v>
      </c>
      <c r="E24" s="3" t="s">
        <v>17</v>
      </c>
      <c r="F24">
        <f t="shared" si="2"/>
        <v>59.842999999999996</v>
      </c>
      <c r="G24" t="s">
        <v>934</v>
      </c>
      <c r="H24" s="4"/>
      <c r="I24" s="3"/>
    </row>
    <row r="25" spans="2:9" x14ac:dyDescent="0.15">
      <c r="B25" s="4" t="s">
        <v>687</v>
      </c>
      <c r="C25" s="1">
        <v>29</v>
      </c>
      <c r="D25" s="6">
        <v>1.4432870370370372E-2</v>
      </c>
      <c r="E25" s="3" t="s">
        <v>17</v>
      </c>
      <c r="F25">
        <f t="shared" si="2"/>
        <v>56.457000000000001</v>
      </c>
      <c r="G25" t="s">
        <v>934</v>
      </c>
      <c r="H25" s="4"/>
      <c r="I25" s="3"/>
    </row>
    <row r="26" spans="2:9" x14ac:dyDescent="0.15">
      <c r="B26" s="4" t="s">
        <v>609</v>
      </c>
      <c r="C26" s="1">
        <v>34</v>
      </c>
      <c r="D26" s="6">
        <v>1.4872685185185185E-2</v>
      </c>
      <c r="E26" s="3" t="s">
        <v>17</v>
      </c>
      <c r="F26">
        <f t="shared" si="2"/>
        <v>55.580999999999996</v>
      </c>
      <c r="G26" t="s">
        <v>934</v>
      </c>
      <c r="H26" s="4"/>
      <c r="I26" s="3"/>
    </row>
    <row r="27" spans="2:9" x14ac:dyDescent="0.15">
      <c r="B27" s="4" t="s">
        <v>408</v>
      </c>
      <c r="C27" s="1">
        <v>43</v>
      </c>
      <c r="D27" s="6">
        <v>1.650462962962963E-2</v>
      </c>
      <c r="E27" s="3" t="s">
        <v>17</v>
      </c>
      <c r="F27">
        <f t="shared" si="2"/>
        <v>52.332000000000001</v>
      </c>
      <c r="G27" t="s">
        <v>934</v>
      </c>
      <c r="H27" s="4"/>
      <c r="I27" s="3"/>
    </row>
    <row r="28" spans="2:9" x14ac:dyDescent="0.15">
      <c r="B28" s="4" t="s">
        <v>904</v>
      </c>
      <c r="C28" s="1">
        <v>55</v>
      </c>
      <c r="D28" s="6">
        <v>1.7881944444444443E-2</v>
      </c>
      <c r="E28" s="3" t="s">
        <v>17</v>
      </c>
      <c r="F28">
        <f t="shared" si="2"/>
        <v>49.591000000000001</v>
      </c>
      <c r="G28" t="s">
        <v>934</v>
      </c>
      <c r="H28" s="4"/>
      <c r="I28" s="3"/>
    </row>
    <row r="29" spans="2:9" x14ac:dyDescent="0.15">
      <c r="B29" s="4" t="s">
        <v>158</v>
      </c>
      <c r="C29" s="1">
        <v>6</v>
      </c>
      <c r="D29" s="6">
        <v>1.1388888888888888E-2</v>
      </c>
      <c r="E29" s="3" t="s">
        <v>20</v>
      </c>
      <c r="F29">
        <f t="shared" si="2"/>
        <v>62.515999999999998</v>
      </c>
      <c r="G29" t="s">
        <v>934</v>
      </c>
      <c r="H29" s="4"/>
      <c r="I29" s="3"/>
    </row>
    <row r="30" spans="2:9" x14ac:dyDescent="0.15">
      <c r="B30" s="4" t="s">
        <v>513</v>
      </c>
      <c r="C30" s="1">
        <v>30</v>
      </c>
      <c r="D30" s="6">
        <v>1.4513888888888889E-2</v>
      </c>
      <c r="E30" s="3" t="s">
        <v>20</v>
      </c>
      <c r="F30">
        <f t="shared" si="2"/>
        <v>56.294999999999995</v>
      </c>
      <c r="G30" t="s">
        <v>934</v>
      </c>
      <c r="H30" s="4"/>
      <c r="I30" s="3"/>
    </row>
    <row r="31" spans="2:9" x14ac:dyDescent="0.15">
      <c r="B31" s="4" t="s">
        <v>622</v>
      </c>
      <c r="C31" s="1">
        <v>38</v>
      </c>
      <c r="D31" s="6">
        <v>1.5370370370370369E-2</v>
      </c>
      <c r="E31" s="3" t="s">
        <v>20</v>
      </c>
      <c r="F31">
        <f t="shared" si="2"/>
        <v>54.589999999999996</v>
      </c>
      <c r="G31" t="s">
        <v>934</v>
      </c>
      <c r="H31" s="4"/>
      <c r="I31" s="3"/>
    </row>
    <row r="32" spans="2:9" x14ac:dyDescent="0.15">
      <c r="B32" s="4" t="s">
        <v>498</v>
      </c>
      <c r="C32" s="1">
        <v>39</v>
      </c>
      <c r="D32" s="6">
        <v>1.5381944444444443E-2</v>
      </c>
      <c r="E32" s="3" t="s">
        <v>20</v>
      </c>
      <c r="F32">
        <f t="shared" si="2"/>
        <v>54.567</v>
      </c>
      <c r="G32" t="s">
        <v>934</v>
      </c>
      <c r="H32" s="4"/>
      <c r="I32" s="3"/>
    </row>
    <row r="33" spans="2:9" x14ac:dyDescent="0.15">
      <c r="B33" s="4" t="s">
        <v>510</v>
      </c>
      <c r="C33" s="1">
        <v>60</v>
      </c>
      <c r="D33" s="6">
        <v>1.8472222222222223E-2</v>
      </c>
      <c r="E33" s="3" t="s">
        <v>20</v>
      </c>
      <c r="F33">
        <f t="shared" si="2"/>
        <v>48.414999999999999</v>
      </c>
      <c r="G33" t="s">
        <v>934</v>
      </c>
      <c r="H33" s="4"/>
      <c r="I33" s="3"/>
    </row>
    <row r="34" spans="2:9" x14ac:dyDescent="0.15">
      <c r="B34" s="4" t="s">
        <v>912</v>
      </c>
      <c r="C34" s="1">
        <v>77</v>
      </c>
      <c r="D34" s="6">
        <v>2.2766203703703702E-2</v>
      </c>
      <c r="E34" s="3" t="s">
        <v>20</v>
      </c>
      <c r="F34">
        <f t="shared" si="2"/>
        <v>39.867999999999995</v>
      </c>
      <c r="G34" t="s">
        <v>934</v>
      </c>
      <c r="H34" s="4"/>
      <c r="I34" s="3"/>
    </row>
    <row r="35" spans="2:9" x14ac:dyDescent="0.15">
      <c r="B35" s="4" t="s">
        <v>920</v>
      </c>
      <c r="C35" s="1">
        <v>85</v>
      </c>
      <c r="D35" s="6">
        <v>2.6493055555555558E-2</v>
      </c>
      <c r="E35" s="3" t="s">
        <v>20</v>
      </c>
      <c r="F35">
        <f t="shared" si="2"/>
        <v>32.448999999999998</v>
      </c>
      <c r="G35" t="s">
        <v>934</v>
      </c>
      <c r="H35" s="4"/>
      <c r="I35" s="3"/>
    </row>
    <row r="36" spans="2:9" x14ac:dyDescent="0.15">
      <c r="B36" s="4" t="s">
        <v>395</v>
      </c>
      <c r="C36" s="1">
        <v>22</v>
      </c>
      <c r="D36" s="6">
        <v>1.34375E-2</v>
      </c>
      <c r="E36" s="3" t="s">
        <v>6</v>
      </c>
      <c r="F36">
        <f t="shared" si="2"/>
        <v>58.437999999999995</v>
      </c>
      <c r="G36" t="s">
        <v>934</v>
      </c>
      <c r="H36" s="4"/>
      <c r="I36" s="3"/>
    </row>
    <row r="37" spans="2:9" x14ac:dyDescent="0.15">
      <c r="B37" s="4" t="s">
        <v>646</v>
      </c>
      <c r="C37" s="1">
        <v>41</v>
      </c>
      <c r="D37" s="6">
        <v>1.6041666666666666E-2</v>
      </c>
      <c r="E37" s="3" t="s">
        <v>6</v>
      </c>
      <c r="F37">
        <f t="shared" si="2"/>
        <v>53.253999999999998</v>
      </c>
      <c r="G37" t="s">
        <v>934</v>
      </c>
      <c r="H37" s="4"/>
      <c r="I37" s="3"/>
    </row>
    <row r="38" spans="2:9" x14ac:dyDescent="0.15">
      <c r="B38" s="4" t="s">
        <v>509</v>
      </c>
      <c r="C38" s="1">
        <v>54</v>
      </c>
      <c r="D38" s="6">
        <v>1.7824074074074076E-2</v>
      </c>
      <c r="E38" s="3" t="s">
        <v>6</v>
      </c>
      <c r="F38">
        <f t="shared" si="2"/>
        <v>49.705999999999996</v>
      </c>
      <c r="G38" t="s">
        <v>934</v>
      </c>
      <c r="H38" s="4"/>
      <c r="I38" s="3"/>
    </row>
    <row r="39" spans="2:9" x14ac:dyDescent="0.15">
      <c r="B39" s="4" t="s">
        <v>908</v>
      </c>
      <c r="C39" s="1">
        <v>69</v>
      </c>
      <c r="D39" s="6">
        <v>1.9814814814814816E-2</v>
      </c>
      <c r="E39" s="3" t="s">
        <v>6</v>
      </c>
      <c r="F39">
        <f t="shared" si="2"/>
        <v>45.742999999999995</v>
      </c>
      <c r="G39" t="s">
        <v>934</v>
      </c>
      <c r="H39" s="4"/>
      <c r="I39" s="3"/>
    </row>
    <row r="40" spans="2:9" x14ac:dyDescent="0.15">
      <c r="B40" s="4" t="s">
        <v>922</v>
      </c>
      <c r="C40" s="1">
        <v>87</v>
      </c>
      <c r="D40" s="6">
        <v>2.6840277777777779E-2</v>
      </c>
      <c r="E40" s="3" t="s">
        <v>6</v>
      </c>
      <c r="F40">
        <f t="shared" si="2"/>
        <v>31.757000000000001</v>
      </c>
      <c r="G40" t="s">
        <v>934</v>
      </c>
      <c r="H40" s="4"/>
      <c r="I40" s="3"/>
    </row>
    <row r="41" spans="2:9" x14ac:dyDescent="0.15">
      <c r="B41" s="4" t="s">
        <v>925</v>
      </c>
      <c r="C41" s="1">
        <v>90</v>
      </c>
      <c r="D41" s="6">
        <v>2.9247685185185186E-2</v>
      </c>
      <c r="E41" s="3" t="s">
        <v>6</v>
      </c>
      <c r="F41">
        <f t="shared" si="2"/>
        <v>26.965</v>
      </c>
      <c r="G41" t="s">
        <v>934</v>
      </c>
      <c r="H41" s="4"/>
      <c r="I41" s="3"/>
    </row>
    <row r="42" spans="2:9" x14ac:dyDescent="0.15">
      <c r="B42" s="4" t="s">
        <v>928</v>
      </c>
      <c r="C42" s="1"/>
      <c r="D42" s="3" t="s">
        <v>22</v>
      </c>
      <c r="E42" s="3" t="s">
        <v>6</v>
      </c>
      <c r="F42">
        <f>F41</f>
        <v>26.965</v>
      </c>
      <c r="G42" t="s">
        <v>934</v>
      </c>
      <c r="H42" s="4"/>
      <c r="I42" s="3"/>
    </row>
    <row r="43" spans="2:9" x14ac:dyDescent="0.15">
      <c r="B43" s="4" t="s">
        <v>665</v>
      </c>
      <c r="C43" s="1">
        <v>65</v>
      </c>
      <c r="D43" s="6">
        <v>1.8981481481481481E-2</v>
      </c>
      <c r="E43" s="3" t="s">
        <v>242</v>
      </c>
      <c r="F43">
        <f>ROUNDUP((VLOOKUP(G43,$K$5:$N$9,2,FALSE)-D43)*10/VLOOKUP(G43,$K$5:$N$9,3,FALSE)+50,3)</f>
        <v>47.402000000000001</v>
      </c>
      <c r="G43" t="s">
        <v>934</v>
      </c>
      <c r="H43" s="4"/>
      <c r="I43" s="3"/>
    </row>
    <row r="44" spans="2:9" x14ac:dyDescent="0.15">
      <c r="B44" s="4" t="s">
        <v>932</v>
      </c>
      <c r="C44" s="1"/>
      <c r="D44" s="3" t="s">
        <v>22</v>
      </c>
      <c r="E44" s="3" t="s">
        <v>770</v>
      </c>
      <c r="F44">
        <f>F43</f>
        <v>47.402000000000001</v>
      </c>
      <c r="G44" t="s">
        <v>934</v>
      </c>
      <c r="H44" s="4"/>
      <c r="I44" s="3"/>
    </row>
    <row r="45" spans="2:9" x14ac:dyDescent="0.15">
      <c r="B45" s="4" t="s">
        <v>146</v>
      </c>
      <c r="C45" s="1">
        <v>2</v>
      </c>
      <c r="D45" s="6">
        <v>1.0636574074074074E-2</v>
      </c>
      <c r="E45" s="3" t="s">
        <v>28</v>
      </c>
      <c r="F45">
        <f t="shared" ref="F45:F56" si="3">ROUNDUP((VLOOKUP(G45,$K$5:$N$9,2,FALSE)-D45)*10/VLOOKUP(G45,$K$5:$N$9,3,FALSE)+50,3)</f>
        <v>64.01400000000001</v>
      </c>
      <c r="G45" t="s">
        <v>935</v>
      </c>
      <c r="H45" s="4"/>
      <c r="I45" s="3"/>
    </row>
    <row r="46" spans="2:9" x14ac:dyDescent="0.15">
      <c r="B46" s="4" t="s">
        <v>162</v>
      </c>
      <c r="C46" s="1">
        <v>11</v>
      </c>
      <c r="D46" s="6">
        <v>1.2592592592592593E-2</v>
      </c>
      <c r="E46" s="3" t="s">
        <v>28</v>
      </c>
      <c r="F46">
        <f t="shared" si="3"/>
        <v>60.12</v>
      </c>
      <c r="G46" t="s">
        <v>934</v>
      </c>
      <c r="H46" s="4"/>
      <c r="I46" s="3"/>
    </row>
    <row r="47" spans="2:9" x14ac:dyDescent="0.15">
      <c r="B47" s="4" t="s">
        <v>177</v>
      </c>
      <c r="C47" s="1">
        <v>15</v>
      </c>
      <c r="D47" s="6">
        <v>1.2858796296296297E-2</v>
      </c>
      <c r="E47" s="3" t="s">
        <v>28</v>
      </c>
      <c r="F47">
        <f t="shared" si="3"/>
        <v>59.589999999999996</v>
      </c>
      <c r="G47" t="s">
        <v>934</v>
      </c>
      <c r="H47" s="4"/>
      <c r="I47" s="3"/>
    </row>
    <row r="48" spans="2:9" x14ac:dyDescent="0.15">
      <c r="B48" s="4" t="s">
        <v>213</v>
      </c>
      <c r="C48" s="1">
        <v>18</v>
      </c>
      <c r="D48" s="6">
        <v>1.3263888888888889E-2</v>
      </c>
      <c r="E48" s="3" t="s">
        <v>28</v>
      </c>
      <c r="F48">
        <f t="shared" si="3"/>
        <v>58.783999999999999</v>
      </c>
      <c r="G48" t="s">
        <v>934</v>
      </c>
      <c r="H48" s="4"/>
      <c r="I48" s="3"/>
    </row>
    <row r="49" spans="2:9" x14ac:dyDescent="0.15">
      <c r="B49" s="4" t="s">
        <v>500</v>
      </c>
      <c r="C49" s="1">
        <v>23</v>
      </c>
      <c r="D49" s="6">
        <v>1.3622685185185184E-2</v>
      </c>
      <c r="E49" s="3" t="s">
        <v>28</v>
      </c>
      <c r="F49">
        <f t="shared" si="3"/>
        <v>58.068999999999996</v>
      </c>
      <c r="G49" t="s">
        <v>934</v>
      </c>
      <c r="H49" s="4"/>
      <c r="I49" s="3"/>
    </row>
    <row r="50" spans="2:9" x14ac:dyDescent="0.15">
      <c r="B50" s="4" t="s">
        <v>220</v>
      </c>
      <c r="C50" s="1">
        <v>36</v>
      </c>
      <c r="D50" s="6">
        <v>1.5000000000000001E-2</v>
      </c>
      <c r="E50" s="3" t="s">
        <v>28</v>
      </c>
      <c r="F50">
        <f t="shared" si="3"/>
        <v>55.327999999999996</v>
      </c>
      <c r="G50" t="s">
        <v>934</v>
      </c>
      <c r="H50" s="4"/>
      <c r="I50" s="3"/>
    </row>
    <row r="51" spans="2:9" x14ac:dyDescent="0.15">
      <c r="B51" s="4" t="s">
        <v>205</v>
      </c>
      <c r="C51" s="1">
        <v>50</v>
      </c>
      <c r="D51" s="6">
        <v>1.7569444444444447E-2</v>
      </c>
      <c r="E51" s="3" t="s">
        <v>28</v>
      </c>
      <c r="F51">
        <f t="shared" si="3"/>
        <v>50.213000000000001</v>
      </c>
      <c r="G51" t="s">
        <v>934</v>
      </c>
      <c r="H51" s="1"/>
      <c r="I51" s="3"/>
    </row>
    <row r="52" spans="2:9" x14ac:dyDescent="0.15">
      <c r="B52" s="4" t="s">
        <v>926</v>
      </c>
      <c r="C52" s="1"/>
      <c r="D52" s="6">
        <v>3.4398148148148143E-2</v>
      </c>
      <c r="E52" s="3" t="s">
        <v>28</v>
      </c>
      <c r="F52">
        <f t="shared" si="3"/>
        <v>16.712</v>
      </c>
      <c r="G52" t="s">
        <v>934</v>
      </c>
      <c r="H52" s="1"/>
      <c r="I52" s="3"/>
    </row>
    <row r="53" spans="2:9" x14ac:dyDescent="0.15">
      <c r="B53" s="4" t="s">
        <v>406</v>
      </c>
      <c r="C53" s="1">
        <v>30</v>
      </c>
      <c r="D53" s="6">
        <v>1.4513888888888889E-2</v>
      </c>
      <c r="E53" s="3" t="s">
        <v>21</v>
      </c>
      <c r="F53">
        <f t="shared" si="3"/>
        <v>56.294999999999995</v>
      </c>
      <c r="G53" t="s">
        <v>934</v>
      </c>
      <c r="H53" s="1"/>
      <c r="I53" s="3"/>
    </row>
    <row r="54" spans="2:9" x14ac:dyDescent="0.15">
      <c r="B54" s="4" t="s">
        <v>215</v>
      </c>
      <c r="C54" s="1">
        <v>57</v>
      </c>
      <c r="D54" s="6">
        <v>1.8020833333333333E-2</v>
      </c>
      <c r="E54" s="3" t="s">
        <v>21</v>
      </c>
      <c r="F54">
        <f t="shared" si="3"/>
        <v>49.314</v>
      </c>
      <c r="G54" t="s">
        <v>934</v>
      </c>
      <c r="H54" s="1"/>
      <c r="I54" s="3"/>
    </row>
    <row r="55" spans="2:9" x14ac:dyDescent="0.15">
      <c r="B55" s="4" t="s">
        <v>657</v>
      </c>
      <c r="C55" s="1">
        <v>64</v>
      </c>
      <c r="D55" s="6">
        <v>1.8807870370370371E-2</v>
      </c>
      <c r="E55" s="3" t="s">
        <v>21</v>
      </c>
      <c r="F55">
        <f t="shared" si="3"/>
        <v>47.747</v>
      </c>
      <c r="G55" t="s">
        <v>934</v>
      </c>
      <c r="H55" s="1"/>
      <c r="I55" s="3"/>
    </row>
    <row r="56" spans="2:9" x14ac:dyDescent="0.15">
      <c r="B56" s="4" t="s">
        <v>515</v>
      </c>
      <c r="C56" s="1">
        <v>68</v>
      </c>
      <c r="D56" s="6">
        <v>1.9756944444444445E-2</v>
      </c>
      <c r="E56" s="3" t="s">
        <v>21</v>
      </c>
      <c r="F56">
        <f t="shared" si="3"/>
        <v>45.857999999999997</v>
      </c>
      <c r="G56" t="s">
        <v>934</v>
      </c>
      <c r="H56" s="1"/>
      <c r="I56" s="3"/>
    </row>
    <row r="57" spans="2:9" x14ac:dyDescent="0.15">
      <c r="B57" s="4" t="s">
        <v>931</v>
      </c>
      <c r="C57" s="1"/>
      <c r="D57" s="3" t="s">
        <v>22</v>
      </c>
      <c r="E57" s="3" t="s">
        <v>21</v>
      </c>
      <c r="F57">
        <f>F56</f>
        <v>45.857999999999997</v>
      </c>
      <c r="G57" t="s">
        <v>934</v>
      </c>
      <c r="H57" s="1"/>
      <c r="I57" s="3"/>
    </row>
    <row r="58" spans="2:9" x14ac:dyDescent="0.15">
      <c r="B58" s="4" t="s">
        <v>191</v>
      </c>
      <c r="C58" s="1">
        <v>1</v>
      </c>
      <c r="D58" s="6">
        <v>1.0613425925925927E-2</v>
      </c>
      <c r="E58" s="3" t="s">
        <v>4</v>
      </c>
      <c r="F58">
        <f t="shared" ref="F58:F76" si="4">ROUNDUP((VLOOKUP(G58,$K$5:$N$9,2,FALSE)-D58)*10/VLOOKUP(G58,$K$5:$N$9,3,FALSE)+50,3)</f>
        <v>64.06</v>
      </c>
      <c r="G58" t="s">
        <v>935</v>
      </c>
      <c r="H58" s="1"/>
      <c r="I58" s="3"/>
    </row>
    <row r="59" spans="2:9" x14ac:dyDescent="0.15">
      <c r="B59" s="4" t="s">
        <v>187</v>
      </c>
      <c r="C59" s="1">
        <v>4</v>
      </c>
      <c r="D59" s="6">
        <v>1.1261574074074071E-2</v>
      </c>
      <c r="E59" s="3" t="s">
        <v>4</v>
      </c>
      <c r="F59">
        <f t="shared" si="4"/>
        <v>62.769999999999996</v>
      </c>
      <c r="G59" t="s">
        <v>934</v>
      </c>
      <c r="H59" s="1"/>
      <c r="I59" s="3"/>
    </row>
    <row r="60" spans="2:9" x14ac:dyDescent="0.15">
      <c r="B60" s="4" t="s">
        <v>531</v>
      </c>
      <c r="C60" s="1">
        <v>27</v>
      </c>
      <c r="D60" s="6">
        <v>1.4131944444444445E-2</v>
      </c>
      <c r="E60" s="3" t="s">
        <v>4</v>
      </c>
      <c r="F60">
        <f t="shared" si="4"/>
        <v>57.055999999999997</v>
      </c>
      <c r="G60" t="s">
        <v>934</v>
      </c>
      <c r="H60" s="1"/>
      <c r="I60" s="3"/>
    </row>
    <row r="61" spans="2:9" x14ac:dyDescent="0.15">
      <c r="B61" s="4" t="s">
        <v>544</v>
      </c>
      <c r="C61" s="1">
        <v>33</v>
      </c>
      <c r="D61" s="6">
        <v>1.4814814814814814E-2</v>
      </c>
      <c r="E61" s="3" t="s">
        <v>4</v>
      </c>
      <c r="F61">
        <f t="shared" si="4"/>
        <v>55.695999999999998</v>
      </c>
      <c r="G61" t="s">
        <v>934</v>
      </c>
      <c r="H61" s="1"/>
      <c r="I61" s="3"/>
    </row>
    <row r="62" spans="2:9" x14ac:dyDescent="0.15">
      <c r="B62" s="4" t="s">
        <v>652</v>
      </c>
      <c r="C62" s="1">
        <v>40</v>
      </c>
      <c r="D62" s="6">
        <v>1.5694444444444445E-2</v>
      </c>
      <c r="E62" s="3" t="s">
        <v>4</v>
      </c>
      <c r="F62">
        <f t="shared" si="4"/>
        <v>53.945</v>
      </c>
      <c r="G62" t="s">
        <v>934</v>
      </c>
      <c r="H62" s="1"/>
      <c r="I62" s="3"/>
    </row>
    <row r="63" spans="2:9" x14ac:dyDescent="0.15">
      <c r="B63" s="4" t="s">
        <v>578</v>
      </c>
      <c r="C63" s="1">
        <v>56</v>
      </c>
      <c r="D63" s="6">
        <v>1.7916666666666668E-2</v>
      </c>
      <c r="E63" s="3" t="s">
        <v>4</v>
      </c>
      <c r="F63">
        <f t="shared" si="4"/>
        <v>49.521000000000001</v>
      </c>
      <c r="G63" t="s">
        <v>934</v>
      </c>
      <c r="H63" s="1"/>
      <c r="I63" s="3"/>
    </row>
    <row r="64" spans="2:9" x14ac:dyDescent="0.15">
      <c r="B64" s="4" t="s">
        <v>216</v>
      </c>
      <c r="C64" s="1">
        <v>16</v>
      </c>
      <c r="D64" s="6">
        <v>1.2997685185185183E-2</v>
      </c>
      <c r="E64" s="3" t="s">
        <v>14</v>
      </c>
      <c r="F64">
        <f t="shared" si="4"/>
        <v>59.314</v>
      </c>
      <c r="G64" t="s">
        <v>934</v>
      </c>
      <c r="H64" s="1"/>
      <c r="I64" s="3"/>
    </row>
    <row r="65" spans="2:9" x14ac:dyDescent="0.15">
      <c r="B65" s="4" t="s">
        <v>222</v>
      </c>
      <c r="C65" s="1">
        <v>20</v>
      </c>
      <c r="D65" s="6">
        <v>1.3356481481481483E-2</v>
      </c>
      <c r="E65" s="3" t="s">
        <v>14</v>
      </c>
      <c r="F65">
        <f t="shared" si="4"/>
        <v>58.598999999999997</v>
      </c>
      <c r="G65" t="s">
        <v>934</v>
      </c>
      <c r="H65" s="1"/>
      <c r="I65" s="3"/>
    </row>
    <row r="66" spans="2:9" x14ac:dyDescent="0.15">
      <c r="B66" s="4" t="s">
        <v>199</v>
      </c>
      <c r="C66" s="1">
        <v>26</v>
      </c>
      <c r="D66" s="6">
        <v>1.4085648148148151E-2</v>
      </c>
      <c r="E66" s="3" t="s">
        <v>14</v>
      </c>
      <c r="F66">
        <f t="shared" si="4"/>
        <v>57.147999999999996</v>
      </c>
      <c r="G66" t="s">
        <v>934</v>
      </c>
      <c r="H66" s="1"/>
      <c r="I66" s="3"/>
    </row>
    <row r="67" spans="2:9" x14ac:dyDescent="0.15">
      <c r="B67" s="4" t="s">
        <v>291</v>
      </c>
      <c r="C67" s="1">
        <v>35</v>
      </c>
      <c r="D67" s="6">
        <v>1.4895833333333332E-2</v>
      </c>
      <c r="E67" s="3" t="s">
        <v>14</v>
      </c>
      <c r="F67">
        <f t="shared" si="4"/>
        <v>55.534999999999997</v>
      </c>
      <c r="G67" t="s">
        <v>934</v>
      </c>
      <c r="H67" s="1"/>
      <c r="I67" s="3"/>
    </row>
    <row r="68" spans="2:9" x14ac:dyDescent="0.15">
      <c r="B68" s="4" t="s">
        <v>677</v>
      </c>
      <c r="C68" s="1">
        <v>53</v>
      </c>
      <c r="D68" s="6">
        <v>1.7800925925925925E-2</v>
      </c>
      <c r="E68" s="3" t="s">
        <v>14</v>
      </c>
      <c r="F68">
        <f t="shared" si="4"/>
        <v>49.751999999999995</v>
      </c>
      <c r="G68" t="s">
        <v>934</v>
      </c>
      <c r="H68" s="1"/>
      <c r="I68" s="3"/>
    </row>
    <row r="69" spans="2:9" x14ac:dyDescent="0.15">
      <c r="B69" s="4" t="s">
        <v>409</v>
      </c>
      <c r="C69" s="1">
        <v>60</v>
      </c>
      <c r="D69" s="6">
        <v>1.8472222222222223E-2</v>
      </c>
      <c r="E69" s="3" t="s">
        <v>14</v>
      </c>
      <c r="F69">
        <f t="shared" si="4"/>
        <v>48.414999999999999</v>
      </c>
      <c r="G69" t="s">
        <v>934</v>
      </c>
      <c r="H69" s="1"/>
      <c r="I69" s="3"/>
    </row>
    <row r="70" spans="2:9" x14ac:dyDescent="0.15">
      <c r="B70" s="4" t="s">
        <v>907</v>
      </c>
      <c r="C70" s="1">
        <v>67</v>
      </c>
      <c r="D70" s="6">
        <v>1.9571759259259257E-2</v>
      </c>
      <c r="E70" s="3" t="s">
        <v>14</v>
      </c>
      <c r="F70">
        <f t="shared" si="4"/>
        <v>46.226999999999997</v>
      </c>
      <c r="G70" t="s">
        <v>934</v>
      </c>
      <c r="H70" s="1"/>
      <c r="I70" s="3"/>
    </row>
    <row r="71" spans="2:9" x14ac:dyDescent="0.15">
      <c r="B71" s="4" t="s">
        <v>598</v>
      </c>
      <c r="C71" s="1">
        <v>72</v>
      </c>
      <c r="D71" s="6">
        <v>2.0150462962962964E-2</v>
      </c>
      <c r="E71" s="3" t="s">
        <v>14</v>
      </c>
      <c r="F71">
        <f t="shared" si="4"/>
        <v>45.074999999999996</v>
      </c>
      <c r="G71" t="s">
        <v>934</v>
      </c>
      <c r="H71" s="1"/>
      <c r="I71" s="3"/>
    </row>
    <row r="72" spans="2:9" x14ac:dyDescent="0.15">
      <c r="B72" s="4" t="s">
        <v>910</v>
      </c>
      <c r="C72" s="1">
        <v>75</v>
      </c>
      <c r="D72" s="6">
        <v>2.1388888888888888E-2</v>
      </c>
      <c r="E72" s="3" t="s">
        <v>14</v>
      </c>
      <c r="F72">
        <f t="shared" si="4"/>
        <v>42.608999999999995</v>
      </c>
      <c r="G72" t="s">
        <v>934</v>
      </c>
      <c r="H72" s="1"/>
      <c r="I72" s="3"/>
    </row>
    <row r="73" spans="2:9" x14ac:dyDescent="0.15">
      <c r="B73" s="4" t="s">
        <v>911</v>
      </c>
      <c r="C73" s="1">
        <v>76</v>
      </c>
      <c r="D73" s="6">
        <v>2.2442129629629631E-2</v>
      </c>
      <c r="E73" s="3" t="s">
        <v>14</v>
      </c>
      <c r="F73">
        <f t="shared" si="4"/>
        <v>40.512999999999998</v>
      </c>
      <c r="G73" t="s">
        <v>934</v>
      </c>
      <c r="H73" s="1"/>
      <c r="I73" s="3"/>
    </row>
    <row r="74" spans="2:9" x14ac:dyDescent="0.15">
      <c r="B74" s="4" t="s">
        <v>917</v>
      </c>
      <c r="C74" s="1">
        <v>82</v>
      </c>
      <c r="D74" s="6">
        <v>2.5439814814814814E-2</v>
      </c>
      <c r="E74" s="3" t="s">
        <v>14</v>
      </c>
      <c r="F74">
        <f t="shared" si="4"/>
        <v>34.544999999999995</v>
      </c>
      <c r="G74" t="s">
        <v>934</v>
      </c>
      <c r="H74" s="1"/>
      <c r="I74" s="3"/>
    </row>
    <row r="75" spans="2:9" x14ac:dyDescent="0.15">
      <c r="B75" s="4" t="s">
        <v>919</v>
      </c>
      <c r="C75" s="1">
        <v>84</v>
      </c>
      <c r="D75" s="6">
        <v>2.6400462962962962E-2</v>
      </c>
      <c r="E75" s="3" t="s">
        <v>14</v>
      </c>
      <c r="F75">
        <f t="shared" si="4"/>
        <v>32.632999999999996</v>
      </c>
      <c r="G75" t="s">
        <v>934</v>
      </c>
    </row>
    <row r="76" spans="2:9" x14ac:dyDescent="0.15">
      <c r="B76" s="4" t="s">
        <v>765</v>
      </c>
      <c r="C76" s="1">
        <v>91</v>
      </c>
      <c r="D76" s="6">
        <v>2.9687500000000002E-2</v>
      </c>
      <c r="E76" s="3" t="s">
        <v>14</v>
      </c>
      <c r="F76">
        <f t="shared" si="4"/>
        <v>26.09</v>
      </c>
      <c r="G76" t="s">
        <v>934</v>
      </c>
    </row>
    <row r="77" spans="2:9" x14ac:dyDescent="0.15">
      <c r="B77" s="4" t="s">
        <v>930</v>
      </c>
      <c r="C77" s="1"/>
      <c r="D77" s="3" t="s">
        <v>22</v>
      </c>
      <c r="E77" s="3" t="s">
        <v>14</v>
      </c>
      <c r="F77">
        <f>F76</f>
        <v>26.09</v>
      </c>
      <c r="G77" t="s">
        <v>934</v>
      </c>
    </row>
    <row r="78" spans="2:9" x14ac:dyDescent="0.15">
      <c r="B78" s="4" t="s">
        <v>415</v>
      </c>
      <c r="C78" s="1">
        <v>21</v>
      </c>
      <c r="D78" s="6">
        <v>1.3402777777777777E-2</v>
      </c>
      <c r="E78" s="3" t="s">
        <v>745</v>
      </c>
      <c r="F78">
        <f t="shared" ref="F78:F83" si="5">ROUNDUP((VLOOKUP(G78,$K$5:$N$9,2,FALSE)-D78)*10/VLOOKUP(G78,$K$5:$N$9,3,FALSE)+50,3)</f>
        <v>58.506999999999998</v>
      </c>
      <c r="G78" t="s">
        <v>934</v>
      </c>
    </row>
    <row r="79" spans="2:9" x14ac:dyDescent="0.15">
      <c r="B79" s="4" t="s">
        <v>749</v>
      </c>
      <c r="C79" s="1">
        <v>71</v>
      </c>
      <c r="D79" s="6">
        <v>2.0081018518518519E-2</v>
      </c>
      <c r="E79" s="3" t="s">
        <v>745</v>
      </c>
      <c r="F79">
        <f t="shared" si="5"/>
        <v>45.213000000000001</v>
      </c>
      <c r="G79" t="s">
        <v>934</v>
      </c>
    </row>
    <row r="80" spans="2:9" x14ac:dyDescent="0.15">
      <c r="B80" s="4" t="s">
        <v>915</v>
      </c>
      <c r="C80" s="1">
        <v>80</v>
      </c>
      <c r="D80" s="6">
        <v>2.4027777777777776E-2</v>
      </c>
      <c r="E80" s="3" t="s">
        <v>745</v>
      </c>
      <c r="F80">
        <f t="shared" si="5"/>
        <v>37.355999999999995</v>
      </c>
      <c r="G80" t="s">
        <v>934</v>
      </c>
    </row>
    <row r="81" spans="2:7" x14ac:dyDescent="0.15">
      <c r="B81" s="4" t="s">
        <v>913</v>
      </c>
      <c r="C81" s="1">
        <v>78</v>
      </c>
      <c r="D81" s="6">
        <v>2.2916666666666669E-2</v>
      </c>
      <c r="E81" s="3" t="s">
        <v>902</v>
      </c>
      <c r="F81">
        <f t="shared" si="5"/>
        <v>39.567999999999998</v>
      </c>
      <c r="G81" t="s">
        <v>934</v>
      </c>
    </row>
    <row r="82" spans="2:7" x14ac:dyDescent="0.15">
      <c r="B82" s="4" t="s">
        <v>923</v>
      </c>
      <c r="C82" s="1">
        <v>88</v>
      </c>
      <c r="D82" s="6">
        <v>2.7222222222222228E-2</v>
      </c>
      <c r="E82" s="3" t="s">
        <v>902</v>
      </c>
      <c r="F82">
        <f t="shared" si="5"/>
        <v>30.997</v>
      </c>
      <c r="G82" t="s">
        <v>934</v>
      </c>
    </row>
    <row r="83" spans="2:7" x14ac:dyDescent="0.15">
      <c r="B83" s="4" t="s">
        <v>924</v>
      </c>
      <c r="C83" s="1">
        <v>89</v>
      </c>
      <c r="D83" s="6">
        <v>2.8287037037037038E-2</v>
      </c>
      <c r="E83" s="3" t="s">
        <v>902</v>
      </c>
      <c r="F83">
        <f t="shared" si="5"/>
        <v>28.877000000000002</v>
      </c>
      <c r="G83" t="s">
        <v>934</v>
      </c>
    </row>
    <row r="84" spans="2:7" x14ac:dyDescent="0.15">
      <c r="B84" s="4" t="s">
        <v>929</v>
      </c>
      <c r="C84" s="1"/>
      <c r="D84" s="3" t="s">
        <v>22</v>
      </c>
      <c r="E84" s="3" t="s">
        <v>902</v>
      </c>
      <c r="F84">
        <f>F83</f>
        <v>28.877000000000002</v>
      </c>
      <c r="G84" t="s">
        <v>934</v>
      </c>
    </row>
    <row r="85" spans="2:7" x14ac:dyDescent="0.15">
      <c r="B85" s="4" t="s">
        <v>164</v>
      </c>
      <c r="C85" s="1">
        <v>7</v>
      </c>
      <c r="D85" s="6">
        <v>1.1481481481481483E-2</v>
      </c>
      <c r="E85" s="3" t="s">
        <v>10</v>
      </c>
      <c r="F85">
        <f t="shared" ref="F85:F101" si="6">ROUNDUP((VLOOKUP(G85,$K$5:$N$9,2,FALSE)-D85)*10/VLOOKUP(G85,$K$5:$N$9,3,FALSE)+50,3)</f>
        <v>62.332000000000001</v>
      </c>
      <c r="G85" t="s">
        <v>934</v>
      </c>
    </row>
    <row r="86" spans="2:7" x14ac:dyDescent="0.15">
      <c r="B86" s="4" t="s">
        <v>167</v>
      </c>
      <c r="C86" s="1">
        <v>10</v>
      </c>
      <c r="D86" s="6">
        <v>1.2395833333333335E-2</v>
      </c>
      <c r="E86" s="3" t="s">
        <v>10</v>
      </c>
      <c r="F86">
        <f t="shared" si="6"/>
        <v>60.512</v>
      </c>
      <c r="G86" t="s">
        <v>934</v>
      </c>
    </row>
    <row r="87" spans="2:7" x14ac:dyDescent="0.15">
      <c r="B87" s="4" t="s">
        <v>181</v>
      </c>
      <c r="C87" s="1">
        <v>14</v>
      </c>
      <c r="D87" s="6">
        <v>1.275462962962963E-2</v>
      </c>
      <c r="E87" s="3" t="s">
        <v>10</v>
      </c>
      <c r="F87">
        <f t="shared" si="6"/>
        <v>59.796999999999997</v>
      </c>
      <c r="G87" t="s">
        <v>934</v>
      </c>
    </row>
    <row r="88" spans="2:7" x14ac:dyDescent="0.15">
      <c r="B88" s="4" t="s">
        <v>697</v>
      </c>
      <c r="C88" s="1">
        <v>24</v>
      </c>
      <c r="D88" s="6">
        <v>1.3761574074074074E-2</v>
      </c>
      <c r="E88" s="3" t="s">
        <v>10</v>
      </c>
      <c r="F88">
        <f t="shared" si="6"/>
        <v>57.792999999999999</v>
      </c>
      <c r="G88" t="s">
        <v>934</v>
      </c>
    </row>
    <row r="89" spans="2:7" x14ac:dyDescent="0.15">
      <c r="B89" s="4" t="s">
        <v>417</v>
      </c>
      <c r="C89" s="1">
        <v>28</v>
      </c>
      <c r="D89" s="6">
        <v>1.4398148148148148E-2</v>
      </c>
      <c r="E89" s="3" t="s">
        <v>10</v>
      </c>
      <c r="F89">
        <f t="shared" si="6"/>
        <v>56.525999999999996</v>
      </c>
      <c r="G89" t="s">
        <v>934</v>
      </c>
    </row>
    <row r="90" spans="2:7" x14ac:dyDescent="0.15">
      <c r="B90" s="4" t="s">
        <v>209</v>
      </c>
      <c r="C90" s="1">
        <v>37</v>
      </c>
      <c r="D90" s="6">
        <v>1.503472222222222E-2</v>
      </c>
      <c r="E90" s="3" t="s">
        <v>10</v>
      </c>
      <c r="F90">
        <f t="shared" si="6"/>
        <v>55.257999999999996</v>
      </c>
      <c r="G90" t="s">
        <v>934</v>
      </c>
    </row>
    <row r="91" spans="2:7" x14ac:dyDescent="0.15">
      <c r="B91" s="4" t="s">
        <v>514</v>
      </c>
      <c r="C91" s="1">
        <v>42</v>
      </c>
      <c r="D91" s="6">
        <v>1.6122685185185184E-2</v>
      </c>
      <c r="E91" s="3" t="s">
        <v>10</v>
      </c>
      <c r="F91">
        <f t="shared" si="6"/>
        <v>53.092999999999996</v>
      </c>
      <c r="G91" t="s">
        <v>934</v>
      </c>
    </row>
    <row r="92" spans="2:7" x14ac:dyDescent="0.15">
      <c r="B92" s="4" t="s">
        <v>542</v>
      </c>
      <c r="C92" s="1">
        <v>45</v>
      </c>
      <c r="D92" s="6">
        <v>1.7187499999999998E-2</v>
      </c>
      <c r="E92" s="3" t="s">
        <v>10</v>
      </c>
      <c r="F92">
        <f t="shared" si="6"/>
        <v>50.972999999999999</v>
      </c>
      <c r="G92" t="s">
        <v>934</v>
      </c>
    </row>
    <row r="93" spans="2:7" x14ac:dyDescent="0.15">
      <c r="B93" s="4" t="s">
        <v>698</v>
      </c>
      <c r="C93" s="1">
        <v>46</v>
      </c>
      <c r="D93" s="6">
        <v>1.7280092592592593E-2</v>
      </c>
      <c r="E93" s="3" t="s">
        <v>10</v>
      </c>
      <c r="F93">
        <f t="shared" si="6"/>
        <v>50.788999999999994</v>
      </c>
      <c r="G93" t="s">
        <v>934</v>
      </c>
    </row>
    <row r="94" spans="2:7" x14ac:dyDescent="0.15">
      <c r="B94" s="4" t="s">
        <v>737</v>
      </c>
      <c r="C94" s="1">
        <v>52</v>
      </c>
      <c r="D94" s="6">
        <v>1.7789351851851851E-2</v>
      </c>
      <c r="E94" s="3" t="s">
        <v>10</v>
      </c>
      <c r="F94">
        <f t="shared" si="6"/>
        <v>49.774999999999999</v>
      </c>
      <c r="G94" t="s">
        <v>934</v>
      </c>
    </row>
    <row r="95" spans="2:7" x14ac:dyDescent="0.15">
      <c r="B95" s="4" t="s">
        <v>905</v>
      </c>
      <c r="C95" s="1">
        <v>58</v>
      </c>
      <c r="D95" s="6">
        <v>1.8229166666666668E-2</v>
      </c>
      <c r="E95" s="3" t="s">
        <v>10</v>
      </c>
      <c r="F95">
        <f t="shared" si="6"/>
        <v>48.899000000000001</v>
      </c>
      <c r="G95" t="s">
        <v>934</v>
      </c>
    </row>
    <row r="96" spans="2:7" x14ac:dyDescent="0.15">
      <c r="B96" s="4" t="s">
        <v>720</v>
      </c>
      <c r="C96" s="1">
        <v>59</v>
      </c>
      <c r="D96" s="6">
        <v>1.8240740740740741E-2</v>
      </c>
      <c r="E96" s="3" t="s">
        <v>10</v>
      </c>
      <c r="F96">
        <f t="shared" si="6"/>
        <v>48.875999999999998</v>
      </c>
      <c r="G96" t="s">
        <v>934</v>
      </c>
    </row>
    <row r="97" spans="2:7" x14ac:dyDescent="0.15">
      <c r="B97" s="4" t="s">
        <v>206</v>
      </c>
      <c r="C97" s="1">
        <v>63</v>
      </c>
      <c r="D97" s="6">
        <v>1.8599537037037036E-2</v>
      </c>
      <c r="E97" s="3" t="s">
        <v>10</v>
      </c>
      <c r="F97">
        <f t="shared" si="6"/>
        <v>48.161999999999999</v>
      </c>
      <c r="G97" t="s">
        <v>934</v>
      </c>
    </row>
    <row r="98" spans="2:7" x14ac:dyDescent="0.15">
      <c r="B98" s="4" t="s">
        <v>587</v>
      </c>
      <c r="C98" s="1">
        <v>73</v>
      </c>
      <c r="D98" s="6">
        <v>2.0949074074074075E-2</v>
      </c>
      <c r="E98" s="3" t="s">
        <v>10</v>
      </c>
      <c r="F98">
        <f t="shared" si="6"/>
        <v>43.484999999999999</v>
      </c>
      <c r="G98" t="s">
        <v>934</v>
      </c>
    </row>
    <row r="99" spans="2:7" x14ac:dyDescent="0.15">
      <c r="B99" s="4" t="s">
        <v>914</v>
      </c>
      <c r="C99" s="1">
        <v>79</v>
      </c>
      <c r="D99" s="6">
        <v>2.3101851851851849E-2</v>
      </c>
      <c r="E99" s="3" t="s">
        <v>10</v>
      </c>
      <c r="F99">
        <f t="shared" si="6"/>
        <v>39.198999999999998</v>
      </c>
      <c r="G99" t="s">
        <v>934</v>
      </c>
    </row>
    <row r="100" spans="2:7" x14ac:dyDescent="0.15">
      <c r="B100" s="4" t="s">
        <v>916</v>
      </c>
      <c r="C100" s="1">
        <v>81</v>
      </c>
      <c r="D100" s="6">
        <v>2.5312500000000002E-2</v>
      </c>
      <c r="E100" s="3" t="s">
        <v>10</v>
      </c>
      <c r="F100">
        <f t="shared" si="6"/>
        <v>34.798999999999999</v>
      </c>
      <c r="G100" t="s">
        <v>934</v>
      </c>
    </row>
    <row r="101" spans="2:7" x14ac:dyDescent="0.15">
      <c r="B101" s="4" t="s">
        <v>921</v>
      </c>
      <c r="C101" s="1">
        <v>86</v>
      </c>
      <c r="D101" s="6">
        <v>2.6724537037037036E-2</v>
      </c>
      <c r="E101" s="3" t="s">
        <v>10</v>
      </c>
      <c r="F101">
        <f t="shared" si="6"/>
        <v>31.988</v>
      </c>
      <c r="G101" t="s">
        <v>934</v>
      </c>
    </row>
    <row r="102" spans="2:7" x14ac:dyDescent="0.15">
      <c r="B102" s="4" t="s">
        <v>927</v>
      </c>
      <c r="C102" s="1"/>
      <c r="D102" s="3" t="s">
        <v>22</v>
      </c>
      <c r="E102" s="3" t="s">
        <v>10</v>
      </c>
      <c r="F102">
        <v>0</v>
      </c>
      <c r="G102" t="s">
        <v>934</v>
      </c>
    </row>
    <row r="103" spans="2:7" x14ac:dyDescent="0.15">
      <c r="B103" s="4" t="s">
        <v>552</v>
      </c>
      <c r="C103" s="1"/>
      <c r="D103" s="3" t="s">
        <v>22</v>
      </c>
      <c r="E103" s="3" t="s">
        <v>10</v>
      </c>
      <c r="F103">
        <f>F102</f>
        <v>0</v>
      </c>
      <c r="G103" t="s">
        <v>934</v>
      </c>
    </row>
    <row r="104" spans="2:7" x14ac:dyDescent="0.15">
      <c r="B104" s="4" t="s">
        <v>933</v>
      </c>
      <c r="C104" s="1"/>
      <c r="D104" s="3" t="s">
        <v>22</v>
      </c>
      <c r="E104" s="3" t="s">
        <v>10</v>
      </c>
      <c r="F104">
        <f>F103</f>
        <v>0</v>
      </c>
      <c r="G104" t="s">
        <v>934</v>
      </c>
    </row>
    <row r="105" spans="2:7" x14ac:dyDescent="0.15">
      <c r="B105" s="4" t="s">
        <v>193</v>
      </c>
      <c r="C105" s="1">
        <v>3</v>
      </c>
      <c r="D105" s="6">
        <v>1.0972222222222223E-2</v>
      </c>
      <c r="E105" s="3" t="s">
        <v>5</v>
      </c>
      <c r="F105">
        <f t="shared" ref="F105:F130" si="7">ROUNDUP((VLOOKUP(G105,$K$5:$N$9,2,FALSE)-D105)*10/VLOOKUP(G105,$K$5:$N$9,3,FALSE)+50,3)</f>
        <v>63.345999999999997</v>
      </c>
      <c r="G105" t="s">
        <v>934</v>
      </c>
    </row>
    <row r="106" spans="2:7" x14ac:dyDescent="0.15">
      <c r="B106" s="4" t="s">
        <v>161</v>
      </c>
      <c r="C106" s="1">
        <v>5</v>
      </c>
      <c r="D106" s="6">
        <v>1.1307870370370371E-2</v>
      </c>
      <c r="E106" s="3" t="s">
        <v>5</v>
      </c>
      <c r="F106">
        <f t="shared" si="7"/>
        <v>62.677</v>
      </c>
      <c r="G106" t="s">
        <v>934</v>
      </c>
    </row>
    <row r="107" spans="2:7" x14ac:dyDescent="0.15">
      <c r="B107" s="4" t="s">
        <v>155</v>
      </c>
      <c r="C107" s="1">
        <v>9</v>
      </c>
      <c r="D107" s="6">
        <v>1.2152777777777778E-2</v>
      </c>
      <c r="E107" s="3" t="s">
        <v>5</v>
      </c>
      <c r="F107">
        <f t="shared" si="7"/>
        <v>60.994999999999997</v>
      </c>
      <c r="G107" t="s">
        <v>934</v>
      </c>
    </row>
    <row r="108" spans="2:7" x14ac:dyDescent="0.15">
      <c r="B108" s="4" t="s">
        <v>176</v>
      </c>
      <c r="C108" s="1">
        <v>12</v>
      </c>
      <c r="D108" s="6">
        <v>1.2638888888888889E-2</v>
      </c>
      <c r="E108" s="3" t="s">
        <v>5</v>
      </c>
      <c r="F108">
        <f t="shared" si="7"/>
        <v>60.027999999999999</v>
      </c>
      <c r="G108" t="s">
        <v>934</v>
      </c>
    </row>
    <row r="109" spans="2:7" x14ac:dyDescent="0.15">
      <c r="B109" s="4" t="s">
        <v>633</v>
      </c>
      <c r="C109" s="1">
        <v>17</v>
      </c>
      <c r="D109" s="6">
        <v>1.3217592592592593E-2</v>
      </c>
      <c r="E109" s="3" t="s">
        <v>5</v>
      </c>
      <c r="F109">
        <f t="shared" si="7"/>
        <v>58.875999999999998</v>
      </c>
      <c r="G109" t="s">
        <v>934</v>
      </c>
    </row>
    <row r="110" spans="2:7" x14ac:dyDescent="0.15">
      <c r="B110" s="4" t="s">
        <v>212</v>
      </c>
      <c r="C110" s="1">
        <v>19</v>
      </c>
      <c r="D110" s="6">
        <v>1.3333333333333334E-2</v>
      </c>
      <c r="E110" s="3" t="s">
        <v>5</v>
      </c>
      <c r="F110">
        <f t="shared" si="7"/>
        <v>58.644999999999996</v>
      </c>
      <c r="G110" t="s">
        <v>934</v>
      </c>
    </row>
    <row r="111" spans="2:7" x14ac:dyDescent="0.15">
      <c r="B111" s="4" t="s">
        <v>424</v>
      </c>
      <c r="C111" s="1">
        <v>25</v>
      </c>
      <c r="D111" s="6">
        <v>1.4016203703703704E-2</v>
      </c>
      <c r="E111" s="3" t="s">
        <v>5</v>
      </c>
      <c r="F111">
        <f t="shared" si="7"/>
        <v>57.285999999999994</v>
      </c>
      <c r="G111" t="s">
        <v>934</v>
      </c>
    </row>
    <row r="112" spans="2:7" x14ac:dyDescent="0.15">
      <c r="B112" s="4" t="s">
        <v>285</v>
      </c>
      <c r="C112" s="1">
        <v>32</v>
      </c>
      <c r="D112" s="6">
        <v>1.4594907407407405E-2</v>
      </c>
      <c r="E112" s="3" t="s">
        <v>5</v>
      </c>
      <c r="F112">
        <f t="shared" si="7"/>
        <v>56.134</v>
      </c>
      <c r="G112" t="s">
        <v>934</v>
      </c>
    </row>
    <row r="113" spans="2:7" x14ac:dyDescent="0.15">
      <c r="B113" s="4" t="s">
        <v>410</v>
      </c>
      <c r="C113" s="1">
        <v>51</v>
      </c>
      <c r="D113" s="6">
        <v>1.7673611111111109E-2</v>
      </c>
      <c r="E113" s="3" t="s">
        <v>5</v>
      </c>
      <c r="F113">
        <f t="shared" si="7"/>
        <v>50.004999999999995</v>
      </c>
      <c r="G113" t="s">
        <v>934</v>
      </c>
    </row>
    <row r="114" spans="2:7" x14ac:dyDescent="0.15">
      <c r="B114" s="4" t="s">
        <v>906</v>
      </c>
      <c r="C114" s="1">
        <v>62</v>
      </c>
      <c r="D114" s="6">
        <v>1.8576388888888889E-2</v>
      </c>
      <c r="E114" s="3" t="s">
        <v>5</v>
      </c>
      <c r="F114">
        <f t="shared" si="7"/>
        <v>48.207999999999998</v>
      </c>
      <c r="G114" t="s">
        <v>934</v>
      </c>
    </row>
    <row r="115" spans="2:7" x14ac:dyDescent="0.15">
      <c r="B115" s="4" t="s">
        <v>661</v>
      </c>
      <c r="C115" s="1">
        <v>66</v>
      </c>
      <c r="D115" s="6">
        <v>1.9305555555555555E-2</v>
      </c>
      <c r="E115" s="3" t="s">
        <v>5</v>
      </c>
      <c r="F115">
        <f t="shared" si="7"/>
        <v>46.756999999999998</v>
      </c>
      <c r="G115" t="s">
        <v>934</v>
      </c>
    </row>
    <row r="116" spans="2:7" x14ac:dyDescent="0.15">
      <c r="B116" s="4" t="s">
        <v>909</v>
      </c>
      <c r="C116" s="1">
        <v>74</v>
      </c>
      <c r="D116" s="6">
        <v>2.1319444444444443E-2</v>
      </c>
      <c r="E116" s="3" t="s">
        <v>5</v>
      </c>
      <c r="F116">
        <f t="shared" si="7"/>
        <v>42.747999999999998</v>
      </c>
      <c r="G116" t="s">
        <v>934</v>
      </c>
    </row>
    <row r="117" spans="2:7" x14ac:dyDescent="0.15">
      <c r="B117" s="4" t="s">
        <v>173</v>
      </c>
      <c r="C117" s="1">
        <v>8</v>
      </c>
      <c r="D117" s="6">
        <v>1.2141203703703704E-2</v>
      </c>
      <c r="E117" s="3" t="s">
        <v>16</v>
      </c>
      <c r="F117">
        <f t="shared" si="7"/>
        <v>61.018000000000001</v>
      </c>
      <c r="G117" t="s">
        <v>934</v>
      </c>
    </row>
    <row r="118" spans="2:7" x14ac:dyDescent="0.15">
      <c r="B118" s="4" t="s">
        <v>354</v>
      </c>
      <c r="C118" s="1">
        <v>44</v>
      </c>
      <c r="D118" s="6">
        <v>1.6631944444444446E-2</v>
      </c>
      <c r="E118" s="3" t="s">
        <v>16</v>
      </c>
      <c r="F118">
        <f t="shared" si="7"/>
        <v>52.079000000000001</v>
      </c>
      <c r="G118" t="s">
        <v>934</v>
      </c>
    </row>
    <row r="119" spans="2:7" x14ac:dyDescent="0.15">
      <c r="B119" s="4" t="s">
        <v>348</v>
      </c>
      <c r="C119" s="1">
        <v>47</v>
      </c>
      <c r="D119" s="6">
        <v>1.7314814814814814E-2</v>
      </c>
      <c r="E119" s="3" t="s">
        <v>16</v>
      </c>
      <c r="F119">
        <f t="shared" si="7"/>
        <v>50.72</v>
      </c>
      <c r="G119" t="s">
        <v>934</v>
      </c>
    </row>
    <row r="120" spans="2:7" x14ac:dyDescent="0.15">
      <c r="B120" s="4" t="s">
        <v>729</v>
      </c>
      <c r="C120" s="1">
        <v>48</v>
      </c>
      <c r="D120" s="6">
        <v>1.7361111111111112E-2</v>
      </c>
      <c r="E120" s="3" t="s">
        <v>16</v>
      </c>
      <c r="F120">
        <f t="shared" si="7"/>
        <v>50.626999999999995</v>
      </c>
      <c r="G120" t="s">
        <v>934</v>
      </c>
    </row>
    <row r="121" spans="2:7" x14ac:dyDescent="0.15">
      <c r="B121" s="4" t="s">
        <v>407</v>
      </c>
      <c r="C121" s="1">
        <v>70</v>
      </c>
      <c r="D121" s="6">
        <v>1.9953703703703706E-2</v>
      </c>
      <c r="E121" s="3" t="s">
        <v>16</v>
      </c>
      <c r="F121">
        <f t="shared" si="7"/>
        <v>45.466000000000001</v>
      </c>
      <c r="G121" t="s">
        <v>934</v>
      </c>
    </row>
    <row r="122" spans="2:7" x14ac:dyDescent="0.15">
      <c r="B122" s="4" t="s">
        <v>918</v>
      </c>
      <c r="C122" s="1">
        <v>83</v>
      </c>
      <c r="D122" s="6">
        <v>2.5798611111111109E-2</v>
      </c>
      <c r="E122" s="3" t="s">
        <v>16</v>
      </c>
      <c r="F122">
        <f t="shared" si="7"/>
        <v>33.830999999999996</v>
      </c>
      <c r="G122" t="s">
        <v>934</v>
      </c>
    </row>
    <row r="123" spans="2:7" x14ac:dyDescent="0.15">
      <c r="B123" s="4" t="s">
        <v>903</v>
      </c>
      <c r="C123" s="1">
        <v>49</v>
      </c>
      <c r="D123" s="6">
        <v>1.741898148148148E-2</v>
      </c>
      <c r="E123" s="3" t="s">
        <v>901</v>
      </c>
      <c r="F123">
        <f t="shared" si="7"/>
        <v>50.512</v>
      </c>
      <c r="G123" t="s">
        <v>934</v>
      </c>
    </row>
    <row r="124" spans="2:7" x14ac:dyDescent="0.15">
      <c r="B124" s="4" t="s">
        <v>203</v>
      </c>
      <c r="C124" s="1">
        <v>17</v>
      </c>
      <c r="D124" s="6">
        <v>1.3032407407407407E-2</v>
      </c>
      <c r="E124" s="3" t="s">
        <v>17</v>
      </c>
      <c r="F124">
        <f t="shared" si="7"/>
        <v>59.238</v>
      </c>
      <c r="G124" t="s">
        <v>969</v>
      </c>
    </row>
    <row r="125" spans="2:7" x14ac:dyDescent="0.15">
      <c r="B125" s="4" t="s">
        <v>625</v>
      </c>
      <c r="C125" s="1">
        <v>41</v>
      </c>
      <c r="D125" s="6">
        <v>1.7743055555555557E-2</v>
      </c>
      <c r="E125" s="3" t="s">
        <v>17</v>
      </c>
      <c r="F125">
        <f t="shared" si="7"/>
        <v>52.358999999999995</v>
      </c>
      <c r="G125" t="s">
        <v>969</v>
      </c>
    </row>
    <row r="126" spans="2:7" x14ac:dyDescent="0.15">
      <c r="B126" s="4" t="s">
        <v>659</v>
      </c>
      <c r="C126" s="1">
        <v>56</v>
      </c>
      <c r="D126" s="6">
        <v>2.1539351851851851E-2</v>
      </c>
      <c r="E126" s="3" t="s">
        <v>17</v>
      </c>
      <c r="F126">
        <f t="shared" si="7"/>
        <v>46.814999999999998</v>
      </c>
      <c r="G126" t="s">
        <v>969</v>
      </c>
    </row>
    <row r="127" spans="2:7" x14ac:dyDescent="0.15">
      <c r="B127" s="4" t="s">
        <v>537</v>
      </c>
      <c r="C127" s="1">
        <v>18</v>
      </c>
      <c r="D127" s="6">
        <v>1.357638888888889E-2</v>
      </c>
      <c r="E127" s="3" t="s">
        <v>20</v>
      </c>
      <c r="F127">
        <f t="shared" si="7"/>
        <v>58.443999999999996</v>
      </c>
      <c r="G127" t="s">
        <v>969</v>
      </c>
    </row>
    <row r="128" spans="2:7" x14ac:dyDescent="0.15">
      <c r="B128" s="4" t="s">
        <v>936</v>
      </c>
      <c r="C128" s="1">
        <v>29</v>
      </c>
      <c r="D128" s="6">
        <v>1.5821759259259261E-2</v>
      </c>
      <c r="E128" s="3" t="s">
        <v>20</v>
      </c>
      <c r="F128">
        <f t="shared" si="7"/>
        <v>55.164999999999999</v>
      </c>
      <c r="G128" t="s">
        <v>969</v>
      </c>
    </row>
    <row r="129" spans="2:7" x14ac:dyDescent="0.15">
      <c r="B129" s="4" t="s">
        <v>944</v>
      </c>
      <c r="C129" s="1">
        <v>54</v>
      </c>
      <c r="D129" s="6">
        <v>2.0949074074074075E-2</v>
      </c>
      <c r="E129" s="3" t="s">
        <v>20</v>
      </c>
      <c r="F129">
        <f t="shared" si="7"/>
        <v>47.677</v>
      </c>
      <c r="G129" t="s">
        <v>969</v>
      </c>
    </row>
    <row r="130" spans="2:7" x14ac:dyDescent="0.15">
      <c r="B130" s="4" t="s">
        <v>953</v>
      </c>
      <c r="C130" s="1">
        <v>69</v>
      </c>
      <c r="D130" s="6">
        <v>2.5810185185185183E-2</v>
      </c>
      <c r="E130" s="3" t="s">
        <v>20</v>
      </c>
      <c r="F130">
        <f t="shared" si="7"/>
        <v>40.579000000000001</v>
      </c>
      <c r="G130" t="s">
        <v>969</v>
      </c>
    </row>
    <row r="131" spans="2:7" x14ac:dyDescent="0.15">
      <c r="B131" s="4" t="s">
        <v>735</v>
      </c>
      <c r="C131" s="1"/>
      <c r="D131" s="3" t="s">
        <v>22</v>
      </c>
      <c r="E131" s="3" t="s">
        <v>20</v>
      </c>
      <c r="F131">
        <v>0</v>
      </c>
      <c r="G131" t="s">
        <v>969</v>
      </c>
    </row>
    <row r="132" spans="2:7" x14ac:dyDescent="0.15">
      <c r="B132" s="4" t="s">
        <v>624</v>
      </c>
      <c r="C132" s="1"/>
      <c r="D132" s="3" t="s">
        <v>22</v>
      </c>
      <c r="E132" s="3" t="s">
        <v>20</v>
      </c>
      <c r="F132">
        <f>F131</f>
        <v>0</v>
      </c>
      <c r="G132" t="s">
        <v>969</v>
      </c>
    </row>
    <row r="133" spans="2:7" x14ac:dyDescent="0.15">
      <c r="B133" s="4" t="s">
        <v>144</v>
      </c>
      <c r="C133" s="1">
        <v>1</v>
      </c>
      <c r="D133" s="6">
        <v>1.0381944444444444E-2</v>
      </c>
      <c r="E133" s="3" t="s">
        <v>6</v>
      </c>
      <c r="F133">
        <f t="shared" ref="F133:F138" si="8">ROUNDUP((VLOOKUP(G133,$K$5:$N$9,2,FALSE)-D133)*10/VLOOKUP(G133,$K$5:$N$9,3,FALSE)+50,3)</f>
        <v>63.107999999999997</v>
      </c>
      <c r="G133" t="s">
        <v>970</v>
      </c>
    </row>
    <row r="134" spans="2:7" x14ac:dyDescent="0.15">
      <c r="B134" s="4" t="s">
        <v>637</v>
      </c>
      <c r="C134" s="1">
        <v>27</v>
      </c>
      <c r="D134" s="6">
        <v>1.5590277777777778E-2</v>
      </c>
      <c r="E134" s="3" t="s">
        <v>6</v>
      </c>
      <c r="F134">
        <f t="shared" si="8"/>
        <v>55.503</v>
      </c>
      <c r="G134" t="s">
        <v>969</v>
      </c>
    </row>
    <row r="135" spans="2:7" x14ac:dyDescent="0.15">
      <c r="B135" s="4" t="s">
        <v>593</v>
      </c>
      <c r="C135" s="1">
        <v>38</v>
      </c>
      <c r="D135" s="6">
        <v>1.7395833333333336E-2</v>
      </c>
      <c r="E135" s="3" t="s">
        <v>6</v>
      </c>
      <c r="F135">
        <f t="shared" si="8"/>
        <v>52.866</v>
      </c>
      <c r="G135" t="s">
        <v>969</v>
      </c>
    </row>
    <row r="136" spans="2:7" x14ac:dyDescent="0.15">
      <c r="B136" s="4" t="s">
        <v>939</v>
      </c>
      <c r="C136" s="1">
        <v>43</v>
      </c>
      <c r="D136" s="6">
        <v>1.818287037037037E-2</v>
      </c>
      <c r="E136" s="3" t="s">
        <v>6</v>
      </c>
      <c r="F136">
        <f t="shared" si="8"/>
        <v>51.716999999999999</v>
      </c>
      <c r="G136" t="s">
        <v>969</v>
      </c>
    </row>
    <row r="137" spans="2:7" x14ac:dyDescent="0.15">
      <c r="B137" s="4" t="s">
        <v>483</v>
      </c>
      <c r="C137" s="1">
        <v>44</v>
      </c>
      <c r="D137" s="6">
        <v>1.8460648148148146E-2</v>
      </c>
      <c r="E137" s="3" t="s">
        <v>6</v>
      </c>
      <c r="F137">
        <f t="shared" si="8"/>
        <v>51.311</v>
      </c>
      <c r="G137" t="s">
        <v>969</v>
      </c>
    </row>
    <row r="138" spans="2:7" x14ac:dyDescent="0.15">
      <c r="B138" s="4" t="s">
        <v>954</v>
      </c>
      <c r="C138" s="1">
        <v>70</v>
      </c>
      <c r="D138" s="6">
        <v>2.6249999999999999E-2</v>
      </c>
      <c r="E138" s="3" t="s">
        <v>6</v>
      </c>
      <c r="F138">
        <f t="shared" si="8"/>
        <v>39.936</v>
      </c>
      <c r="G138" t="s">
        <v>969</v>
      </c>
    </row>
    <row r="139" spans="2:7" x14ac:dyDescent="0.15">
      <c r="B139" s="4" t="s">
        <v>968</v>
      </c>
      <c r="C139" s="1"/>
      <c r="D139" s="3" t="s">
        <v>22</v>
      </c>
      <c r="E139" s="3" t="s">
        <v>6</v>
      </c>
      <c r="F139">
        <f>F138</f>
        <v>39.936</v>
      </c>
      <c r="G139" t="s">
        <v>969</v>
      </c>
    </row>
    <row r="140" spans="2:7" x14ac:dyDescent="0.15">
      <c r="B140" s="4" t="s">
        <v>541</v>
      </c>
      <c r="C140" s="1"/>
      <c r="D140" s="3" t="s">
        <v>22</v>
      </c>
      <c r="E140" s="3" t="s">
        <v>6</v>
      </c>
      <c r="F140">
        <f>F139</f>
        <v>39.936</v>
      </c>
      <c r="G140" t="s">
        <v>969</v>
      </c>
    </row>
    <row r="141" spans="2:7" x14ac:dyDescent="0.15">
      <c r="B141" s="4" t="s">
        <v>422</v>
      </c>
      <c r="C141" s="1">
        <v>31</v>
      </c>
      <c r="D141" s="6">
        <v>1.621527777777778E-2</v>
      </c>
      <c r="E141" s="3" t="s">
        <v>242</v>
      </c>
      <c r="F141">
        <f>ROUNDUP((VLOOKUP(G141,$K$5:$N$9,2,FALSE)-D141)*10/VLOOKUP(G141,$K$5:$N$9,3,FALSE)+50,3)</f>
        <v>54.589999999999996</v>
      </c>
      <c r="G141" t="s">
        <v>969</v>
      </c>
    </row>
    <row r="142" spans="2:7" x14ac:dyDescent="0.15">
      <c r="B142" s="4" t="s">
        <v>284</v>
      </c>
      <c r="C142" s="1"/>
      <c r="D142" s="3" t="s">
        <v>22</v>
      </c>
      <c r="E142" s="3" t="s">
        <v>242</v>
      </c>
      <c r="F142">
        <f>F141</f>
        <v>54.589999999999996</v>
      </c>
      <c r="G142" t="s">
        <v>969</v>
      </c>
    </row>
    <row r="143" spans="2:7" x14ac:dyDescent="0.15">
      <c r="B143" s="4" t="s">
        <v>951</v>
      </c>
      <c r="C143" s="1">
        <v>67</v>
      </c>
      <c r="D143" s="6">
        <v>2.49537037037037E-2</v>
      </c>
      <c r="E143" s="3" t="s">
        <v>683</v>
      </c>
      <c r="F143">
        <f>ROUNDUP((VLOOKUP(G143,$K$5:$N$9,2,FALSE)-D143)*10/VLOOKUP(G143,$K$5:$N$9,3,FALSE)+50,3)</f>
        <v>41.829000000000001</v>
      </c>
      <c r="G143" t="s">
        <v>969</v>
      </c>
    </row>
    <row r="144" spans="2:7" x14ac:dyDescent="0.15">
      <c r="B144" s="4" t="s">
        <v>961</v>
      </c>
      <c r="C144" s="1"/>
      <c r="D144" s="6">
        <v>3.1990740740740743E-2</v>
      </c>
      <c r="E144" s="3" t="s">
        <v>683</v>
      </c>
      <c r="F144">
        <f>ROUNDUP((VLOOKUP(G144,$K$5:$N$9,2,FALSE)-D144)*10/VLOOKUP(G144,$K$5:$N$9,3,FALSE)+50,3)</f>
        <v>31.553000000000001</v>
      </c>
      <c r="G144" t="s">
        <v>969</v>
      </c>
    </row>
    <row r="145" spans="2:7" x14ac:dyDescent="0.15">
      <c r="B145" s="4" t="s">
        <v>350</v>
      </c>
      <c r="C145" s="1"/>
      <c r="D145" s="3" t="s">
        <v>22</v>
      </c>
      <c r="E145" s="3" t="s">
        <v>683</v>
      </c>
      <c r="F145">
        <f>F144</f>
        <v>31.553000000000001</v>
      </c>
      <c r="G145" t="s">
        <v>969</v>
      </c>
    </row>
    <row r="146" spans="2:7" x14ac:dyDescent="0.15">
      <c r="B146" s="4" t="s">
        <v>772</v>
      </c>
      <c r="C146" s="1">
        <v>66</v>
      </c>
      <c r="D146" s="6">
        <v>2.4571759259259262E-2</v>
      </c>
      <c r="E146" s="3" t="s">
        <v>770</v>
      </c>
      <c r="F146">
        <f t="shared" ref="F146:F160" si="9">ROUNDUP((VLOOKUP(G146,$K$5:$N$9,2,FALSE)-D146)*10/VLOOKUP(G146,$K$5:$N$9,3,FALSE)+50,3)</f>
        <v>42.387</v>
      </c>
      <c r="G146" t="s">
        <v>969</v>
      </c>
    </row>
    <row r="147" spans="2:7" x14ac:dyDescent="0.15">
      <c r="B147" s="4" t="s">
        <v>142</v>
      </c>
      <c r="C147" s="1">
        <v>2</v>
      </c>
      <c r="D147" s="6">
        <v>1.0520833333333333E-2</v>
      </c>
      <c r="E147" s="3" t="s">
        <v>28</v>
      </c>
      <c r="F147">
        <f t="shared" si="9"/>
        <v>62.905999999999999</v>
      </c>
      <c r="G147" t="s">
        <v>970</v>
      </c>
    </row>
    <row r="148" spans="2:7" x14ac:dyDescent="0.15">
      <c r="B148" s="4" t="s">
        <v>184</v>
      </c>
      <c r="C148" s="1">
        <v>12</v>
      </c>
      <c r="D148" s="6">
        <v>1.2141203703703704E-2</v>
      </c>
      <c r="E148" s="3" t="s">
        <v>28</v>
      </c>
      <c r="F148">
        <f t="shared" si="9"/>
        <v>60.538999999999994</v>
      </c>
      <c r="G148" t="s">
        <v>969</v>
      </c>
    </row>
    <row r="149" spans="2:7" x14ac:dyDescent="0.15">
      <c r="B149" s="4" t="s">
        <v>635</v>
      </c>
      <c r="C149" s="1">
        <v>34</v>
      </c>
      <c r="D149" s="6">
        <v>1.6932870370370369E-2</v>
      </c>
      <c r="E149" s="3" t="s">
        <v>28</v>
      </c>
      <c r="F149">
        <f t="shared" si="9"/>
        <v>53.541999999999994</v>
      </c>
      <c r="G149" t="s">
        <v>969</v>
      </c>
    </row>
    <row r="150" spans="2:7" x14ac:dyDescent="0.15">
      <c r="B150" s="4" t="s">
        <v>543</v>
      </c>
      <c r="C150" s="1">
        <v>35</v>
      </c>
      <c r="D150" s="6">
        <v>1.7083333333333336E-2</v>
      </c>
      <c r="E150" s="3" t="s">
        <v>28</v>
      </c>
      <c r="F150">
        <f t="shared" si="9"/>
        <v>53.321999999999996</v>
      </c>
      <c r="G150" t="s">
        <v>969</v>
      </c>
    </row>
    <row r="151" spans="2:7" x14ac:dyDescent="0.15">
      <c r="B151" s="4" t="s">
        <v>943</v>
      </c>
      <c r="C151" s="1">
        <v>52</v>
      </c>
      <c r="D151" s="6">
        <v>2.0671296296296295E-2</v>
      </c>
      <c r="E151" s="3" t="s">
        <v>28</v>
      </c>
      <c r="F151">
        <f t="shared" si="9"/>
        <v>48.082999999999998</v>
      </c>
      <c r="G151" t="s">
        <v>969</v>
      </c>
    </row>
    <row r="152" spans="2:7" x14ac:dyDescent="0.15">
      <c r="B152" s="4" t="s">
        <v>962</v>
      </c>
      <c r="C152" s="1"/>
      <c r="D152" s="6">
        <v>4.4363425925925924E-2</v>
      </c>
      <c r="E152" s="3" t="s">
        <v>28</v>
      </c>
      <c r="F152">
        <f t="shared" si="9"/>
        <v>13.484999999999999</v>
      </c>
      <c r="G152" t="s">
        <v>969</v>
      </c>
    </row>
    <row r="153" spans="2:7" x14ac:dyDescent="0.15">
      <c r="B153" s="4" t="s">
        <v>399</v>
      </c>
      <c r="C153" s="1">
        <v>20</v>
      </c>
      <c r="D153" s="6">
        <v>1.4814814814814814E-2</v>
      </c>
      <c r="E153" s="3" t="s">
        <v>21</v>
      </c>
      <c r="F153">
        <f t="shared" si="9"/>
        <v>56.634999999999998</v>
      </c>
      <c r="G153" t="s">
        <v>969</v>
      </c>
    </row>
    <row r="154" spans="2:7" x14ac:dyDescent="0.15">
      <c r="B154" s="4" t="s">
        <v>662</v>
      </c>
      <c r="C154" s="1">
        <v>48</v>
      </c>
      <c r="D154" s="6">
        <v>1.9479166666666669E-2</v>
      </c>
      <c r="E154" s="3" t="s">
        <v>21</v>
      </c>
      <c r="F154">
        <f t="shared" si="9"/>
        <v>49.823999999999998</v>
      </c>
      <c r="G154" t="s">
        <v>969</v>
      </c>
    </row>
    <row r="155" spans="2:7" x14ac:dyDescent="0.15">
      <c r="B155" s="4" t="s">
        <v>676</v>
      </c>
      <c r="C155" s="1">
        <v>50</v>
      </c>
      <c r="D155" s="6">
        <v>1.9629629629629629E-2</v>
      </c>
      <c r="E155" s="3" t="s">
        <v>21</v>
      </c>
      <c r="F155">
        <f t="shared" si="9"/>
        <v>49.603999999999999</v>
      </c>
      <c r="G155" t="s">
        <v>969</v>
      </c>
    </row>
    <row r="156" spans="2:7" x14ac:dyDescent="0.15">
      <c r="B156" s="4" t="s">
        <v>721</v>
      </c>
      <c r="C156" s="1">
        <v>57</v>
      </c>
      <c r="D156" s="6">
        <v>2.1851851851851848E-2</v>
      </c>
      <c r="E156" s="3" t="s">
        <v>21</v>
      </c>
      <c r="F156">
        <f t="shared" si="9"/>
        <v>46.358999999999995</v>
      </c>
      <c r="G156" t="s">
        <v>969</v>
      </c>
    </row>
    <row r="157" spans="2:7" x14ac:dyDescent="0.15">
      <c r="B157" s="4" t="s">
        <v>717</v>
      </c>
      <c r="C157" s="1">
        <v>62</v>
      </c>
      <c r="D157" s="6">
        <v>2.3634259259259258E-2</v>
      </c>
      <c r="E157" s="3" t="s">
        <v>21</v>
      </c>
      <c r="F157">
        <f t="shared" si="9"/>
        <v>43.756</v>
      </c>
      <c r="G157" t="s">
        <v>969</v>
      </c>
    </row>
    <row r="158" spans="2:7" x14ac:dyDescent="0.15">
      <c r="B158" s="4" t="s">
        <v>581</v>
      </c>
      <c r="C158" s="1">
        <v>63</v>
      </c>
      <c r="D158" s="6">
        <v>2.3796296296296298E-2</v>
      </c>
      <c r="E158" s="3" t="s">
        <v>21</v>
      </c>
      <c r="F158">
        <f t="shared" si="9"/>
        <v>43.518999999999998</v>
      </c>
      <c r="G158" t="s">
        <v>969</v>
      </c>
    </row>
    <row r="159" spans="2:7" x14ac:dyDescent="0.15">
      <c r="B159" s="4" t="s">
        <v>604</v>
      </c>
      <c r="C159" s="1">
        <v>75</v>
      </c>
      <c r="D159" s="6">
        <v>2.8321759259259258E-2</v>
      </c>
      <c r="E159" s="3" t="s">
        <v>21</v>
      </c>
      <c r="F159">
        <f t="shared" si="9"/>
        <v>36.910999999999994</v>
      </c>
      <c r="G159" t="s">
        <v>969</v>
      </c>
    </row>
    <row r="160" spans="2:7" x14ac:dyDescent="0.15">
      <c r="B160" s="4" t="s">
        <v>674</v>
      </c>
      <c r="C160" s="1">
        <v>76</v>
      </c>
      <c r="D160" s="6">
        <v>2.9166666666666664E-2</v>
      </c>
      <c r="E160" s="3" t="s">
        <v>21</v>
      </c>
      <c r="F160">
        <f t="shared" si="9"/>
        <v>35.677</v>
      </c>
      <c r="G160" t="s">
        <v>969</v>
      </c>
    </row>
    <row r="161" spans="2:7" x14ac:dyDescent="0.15">
      <c r="B161" s="4" t="s">
        <v>756</v>
      </c>
      <c r="C161" s="1"/>
      <c r="D161" s="3" t="s">
        <v>22</v>
      </c>
      <c r="E161" s="3" t="s">
        <v>21</v>
      </c>
      <c r="F161">
        <f>F160</f>
        <v>35.677</v>
      </c>
      <c r="G161" t="s">
        <v>969</v>
      </c>
    </row>
    <row r="162" spans="2:7" x14ac:dyDescent="0.15">
      <c r="B162" s="4" t="s">
        <v>636</v>
      </c>
      <c r="C162" s="1"/>
      <c r="D162" s="3" t="s">
        <v>22</v>
      </c>
      <c r="E162" s="3" t="s">
        <v>21</v>
      </c>
      <c r="F162">
        <f>F161</f>
        <v>35.677</v>
      </c>
      <c r="G162" t="s">
        <v>969</v>
      </c>
    </row>
    <row r="163" spans="2:7" x14ac:dyDescent="0.15">
      <c r="B163" s="4" t="s">
        <v>198</v>
      </c>
      <c r="C163" s="1">
        <v>5</v>
      </c>
      <c r="D163" s="6">
        <v>1.1319444444444444E-2</v>
      </c>
      <c r="E163" s="3" t="s">
        <v>4</v>
      </c>
      <c r="F163">
        <f>ROUNDUP((VLOOKUP(G163,$K$5:$N$9,2,FALSE)-D163)*10/VLOOKUP(G163,$K$5:$N$9,3,FALSE)+50,3)</f>
        <v>61.738999999999997</v>
      </c>
      <c r="G163" t="s">
        <v>969</v>
      </c>
    </row>
    <row r="164" spans="2:7" x14ac:dyDescent="0.15">
      <c r="B164" s="4" t="s">
        <v>169</v>
      </c>
      <c r="C164" s="1">
        <v>14</v>
      </c>
      <c r="D164" s="6">
        <v>1.2592592592592593E-2</v>
      </c>
      <c r="E164" s="3" t="s">
        <v>4</v>
      </c>
      <c r="F164">
        <f>ROUNDUP((VLOOKUP(G164,$K$5:$N$9,2,FALSE)-D164)*10/VLOOKUP(G164,$K$5:$N$9,3,FALSE)+50,3)</f>
        <v>59.879999999999995</v>
      </c>
      <c r="G164" t="s">
        <v>969</v>
      </c>
    </row>
    <row r="165" spans="2:7" x14ac:dyDescent="0.15">
      <c r="B165" s="4" t="s">
        <v>567</v>
      </c>
      <c r="C165" s="1">
        <v>15</v>
      </c>
      <c r="D165" s="6">
        <v>1.2662037037037039E-2</v>
      </c>
      <c r="E165" s="3" t="s">
        <v>4</v>
      </c>
      <c r="F165">
        <f>ROUNDUP((VLOOKUP(G165,$K$5:$N$9,2,FALSE)-D165)*10/VLOOKUP(G165,$K$5:$N$9,3,FALSE)+50,3)</f>
        <v>59.778999999999996</v>
      </c>
      <c r="G165" t="s">
        <v>969</v>
      </c>
    </row>
    <row r="166" spans="2:7" x14ac:dyDescent="0.15">
      <c r="B166" s="4" t="s">
        <v>211</v>
      </c>
      <c r="C166" s="1">
        <v>19</v>
      </c>
      <c r="D166" s="6">
        <v>1.3680555555555555E-2</v>
      </c>
      <c r="E166" s="3" t="s">
        <v>4</v>
      </c>
      <c r="F166">
        <f>ROUNDUP((VLOOKUP(G166,$K$5:$N$9,2,FALSE)-D166)*10/VLOOKUP(G166,$K$5:$N$9,3,FALSE)+50,3)</f>
        <v>58.290999999999997</v>
      </c>
      <c r="G166" t="s">
        <v>969</v>
      </c>
    </row>
    <row r="167" spans="2:7" x14ac:dyDescent="0.15">
      <c r="B167" s="4" t="s">
        <v>771</v>
      </c>
      <c r="C167" s="1"/>
      <c r="D167" s="3" t="s">
        <v>22</v>
      </c>
      <c r="E167" s="3" t="s">
        <v>4</v>
      </c>
      <c r="F167">
        <f>F166</f>
        <v>58.290999999999997</v>
      </c>
      <c r="G167" t="s">
        <v>969</v>
      </c>
    </row>
    <row r="168" spans="2:7" x14ac:dyDescent="0.15">
      <c r="B168" s="4" t="s">
        <v>561</v>
      </c>
      <c r="C168" s="1"/>
      <c r="D168" s="3" t="s">
        <v>22</v>
      </c>
      <c r="E168" s="3" t="s">
        <v>4</v>
      </c>
      <c r="F168">
        <f>F167</f>
        <v>58.290999999999997</v>
      </c>
      <c r="G168" t="s">
        <v>969</v>
      </c>
    </row>
    <row r="169" spans="2:7" x14ac:dyDescent="0.15">
      <c r="B169" s="4" t="s">
        <v>503</v>
      </c>
      <c r="C169" s="1">
        <v>21</v>
      </c>
      <c r="D169" s="6">
        <v>1.4953703703703705E-2</v>
      </c>
      <c r="E169" s="3" t="s">
        <v>14</v>
      </c>
      <c r="F169">
        <f t="shared" ref="F169:F180" si="10">ROUNDUP((VLOOKUP(G169,$K$5:$N$9,2,FALSE)-D169)*10/VLOOKUP(G169,$K$5:$N$9,3,FALSE)+50,3)</f>
        <v>56.431999999999995</v>
      </c>
      <c r="G169" t="s">
        <v>969</v>
      </c>
    </row>
    <row r="170" spans="2:7" x14ac:dyDescent="0.15">
      <c r="B170" s="4" t="s">
        <v>696</v>
      </c>
      <c r="C170" s="1">
        <v>33</v>
      </c>
      <c r="D170" s="6">
        <v>1.6527777777777777E-2</v>
      </c>
      <c r="E170" s="3" t="s">
        <v>14</v>
      </c>
      <c r="F170">
        <f t="shared" si="10"/>
        <v>54.134</v>
      </c>
      <c r="G170" t="s">
        <v>969</v>
      </c>
    </row>
    <row r="171" spans="2:7" x14ac:dyDescent="0.15">
      <c r="B171" s="4" t="s">
        <v>708</v>
      </c>
      <c r="C171" s="1">
        <v>39</v>
      </c>
      <c r="D171" s="6">
        <v>1.7604166666666667E-2</v>
      </c>
      <c r="E171" s="3" t="s">
        <v>14</v>
      </c>
      <c r="F171">
        <f t="shared" si="10"/>
        <v>52.561999999999998</v>
      </c>
      <c r="G171" t="s">
        <v>969</v>
      </c>
    </row>
    <row r="172" spans="2:7" x14ac:dyDescent="0.15">
      <c r="B172" s="4" t="s">
        <v>352</v>
      </c>
      <c r="C172" s="1">
        <v>40</v>
      </c>
      <c r="D172" s="6">
        <v>1.7685185185185182E-2</v>
      </c>
      <c r="E172" s="3" t="s">
        <v>14</v>
      </c>
      <c r="F172">
        <f t="shared" si="10"/>
        <v>52.443999999999996</v>
      </c>
      <c r="G172" t="s">
        <v>969</v>
      </c>
    </row>
    <row r="173" spans="2:7" x14ac:dyDescent="0.15">
      <c r="B173" s="4" t="s">
        <v>940</v>
      </c>
      <c r="C173" s="1">
        <v>46</v>
      </c>
      <c r="D173" s="6">
        <v>1.9282407407407408E-2</v>
      </c>
      <c r="E173" s="3" t="s">
        <v>14</v>
      </c>
      <c r="F173">
        <f t="shared" si="10"/>
        <v>50.110999999999997</v>
      </c>
      <c r="G173" t="s">
        <v>969</v>
      </c>
    </row>
    <row r="174" spans="2:7" x14ac:dyDescent="0.15">
      <c r="B174" s="4" t="s">
        <v>941</v>
      </c>
      <c r="C174" s="1">
        <v>47</v>
      </c>
      <c r="D174" s="6">
        <v>1.9467592592592595E-2</v>
      </c>
      <c r="E174" s="3" t="s">
        <v>14</v>
      </c>
      <c r="F174">
        <f t="shared" si="10"/>
        <v>49.841000000000001</v>
      </c>
      <c r="G174" t="s">
        <v>969</v>
      </c>
    </row>
    <row r="175" spans="2:7" x14ac:dyDescent="0.15">
      <c r="B175" s="4" t="s">
        <v>945</v>
      </c>
      <c r="C175" s="1">
        <v>55</v>
      </c>
      <c r="D175" s="6">
        <v>2.0983796296296296E-2</v>
      </c>
      <c r="E175" s="3" t="s">
        <v>14</v>
      </c>
      <c r="F175">
        <f t="shared" si="10"/>
        <v>47.626999999999995</v>
      </c>
      <c r="G175" t="s">
        <v>969</v>
      </c>
    </row>
    <row r="176" spans="2:7" x14ac:dyDescent="0.15">
      <c r="B176" s="4" t="s">
        <v>949</v>
      </c>
      <c r="C176" s="1">
        <v>64</v>
      </c>
      <c r="D176" s="6">
        <v>2.3912037037037034E-2</v>
      </c>
      <c r="E176" s="3" t="s">
        <v>14</v>
      </c>
      <c r="F176">
        <f t="shared" si="10"/>
        <v>43.349999999999994</v>
      </c>
      <c r="G176" t="s">
        <v>969</v>
      </c>
    </row>
    <row r="177" spans="2:7" x14ac:dyDescent="0.15">
      <c r="B177" s="4" t="s">
        <v>950</v>
      </c>
      <c r="C177" s="1">
        <v>65</v>
      </c>
      <c r="D177" s="6">
        <v>2.4537037037037038E-2</v>
      </c>
      <c r="E177" s="3" t="s">
        <v>14</v>
      </c>
      <c r="F177">
        <f t="shared" si="10"/>
        <v>42.437999999999995</v>
      </c>
      <c r="G177" t="s">
        <v>969</v>
      </c>
    </row>
    <row r="178" spans="2:7" x14ac:dyDescent="0.15">
      <c r="B178" s="4" t="s">
        <v>956</v>
      </c>
      <c r="C178" s="1">
        <v>72</v>
      </c>
      <c r="D178" s="6">
        <v>2.7291666666666662E-2</v>
      </c>
      <c r="E178" s="3" t="s">
        <v>14</v>
      </c>
      <c r="F178">
        <f t="shared" si="10"/>
        <v>38.414999999999999</v>
      </c>
      <c r="G178" t="s">
        <v>969</v>
      </c>
    </row>
    <row r="179" spans="2:7" x14ac:dyDescent="0.15">
      <c r="B179" s="4" t="s">
        <v>958</v>
      </c>
      <c r="C179" s="1">
        <v>74</v>
      </c>
      <c r="D179" s="6">
        <v>2.7893518518518515E-2</v>
      </c>
      <c r="E179" s="3" t="s">
        <v>14</v>
      </c>
      <c r="F179">
        <f t="shared" si="10"/>
        <v>37.535999999999994</v>
      </c>
      <c r="G179" t="s">
        <v>969</v>
      </c>
    </row>
    <row r="180" spans="2:7" x14ac:dyDescent="0.15">
      <c r="B180" s="4" t="s">
        <v>960</v>
      </c>
      <c r="C180" s="1">
        <v>78</v>
      </c>
      <c r="D180" s="6">
        <v>2.9988425925925922E-2</v>
      </c>
      <c r="E180" s="3" t="s">
        <v>14</v>
      </c>
      <c r="F180">
        <f t="shared" si="10"/>
        <v>34.476999999999997</v>
      </c>
      <c r="G180" t="s">
        <v>969</v>
      </c>
    </row>
    <row r="181" spans="2:7" x14ac:dyDescent="0.15">
      <c r="B181" s="4" t="s">
        <v>964</v>
      </c>
      <c r="C181" s="1"/>
      <c r="D181" s="3" t="s">
        <v>22</v>
      </c>
      <c r="E181" s="3" t="s">
        <v>14</v>
      </c>
      <c r="F181">
        <f>F180</f>
        <v>34.476999999999997</v>
      </c>
      <c r="G181" t="s">
        <v>969</v>
      </c>
    </row>
    <row r="182" spans="2:7" x14ac:dyDescent="0.15">
      <c r="B182" s="4" t="s">
        <v>282</v>
      </c>
      <c r="C182" s="1"/>
      <c r="D182" s="3" t="s">
        <v>22</v>
      </c>
      <c r="E182" s="3" t="s">
        <v>14</v>
      </c>
      <c r="F182">
        <f>F181</f>
        <v>34.476999999999997</v>
      </c>
      <c r="G182" t="s">
        <v>969</v>
      </c>
    </row>
    <row r="183" spans="2:7" x14ac:dyDescent="0.15">
      <c r="B183" s="4" t="s">
        <v>163</v>
      </c>
      <c r="C183" s="1">
        <v>10</v>
      </c>
      <c r="D183" s="6">
        <v>1.2060185185185186E-2</v>
      </c>
      <c r="E183" s="3" t="s">
        <v>10</v>
      </c>
      <c r="F183">
        <f t="shared" ref="F183:F202" si="11">ROUNDUP((VLOOKUP(G183,$K$5:$N$9,2,FALSE)-D183)*10/VLOOKUP(G183,$K$5:$N$9,3,FALSE)+50,3)</f>
        <v>60.657999999999994</v>
      </c>
      <c r="G183" t="s">
        <v>969</v>
      </c>
    </row>
    <row r="184" spans="2:7" x14ac:dyDescent="0.15">
      <c r="B184" s="4" t="s">
        <v>166</v>
      </c>
      <c r="C184" s="1">
        <v>11</v>
      </c>
      <c r="D184" s="6">
        <v>1.2129629629629629E-2</v>
      </c>
      <c r="E184" s="3" t="s">
        <v>10</v>
      </c>
      <c r="F184">
        <f t="shared" si="11"/>
        <v>60.555999999999997</v>
      </c>
      <c r="G184" t="s">
        <v>969</v>
      </c>
    </row>
    <row r="185" spans="2:7" x14ac:dyDescent="0.15">
      <c r="B185" s="4" t="s">
        <v>504</v>
      </c>
      <c r="C185" s="1">
        <v>22</v>
      </c>
      <c r="D185" s="6">
        <v>1.5104166666666667E-2</v>
      </c>
      <c r="E185" s="3" t="s">
        <v>10</v>
      </c>
      <c r="F185">
        <f t="shared" si="11"/>
        <v>56.213000000000001</v>
      </c>
      <c r="G185" t="s">
        <v>969</v>
      </c>
    </row>
    <row r="186" spans="2:7" x14ac:dyDescent="0.15">
      <c r="B186" s="4" t="s">
        <v>423</v>
      </c>
      <c r="C186" s="1">
        <v>25</v>
      </c>
      <c r="D186" s="6">
        <v>1.5347222222222222E-2</v>
      </c>
      <c r="E186" s="3" t="s">
        <v>10</v>
      </c>
      <c r="F186">
        <f t="shared" si="11"/>
        <v>55.857999999999997</v>
      </c>
      <c r="G186" t="s">
        <v>969</v>
      </c>
    </row>
    <row r="187" spans="2:7" x14ac:dyDescent="0.15">
      <c r="B187" s="4" t="s">
        <v>538</v>
      </c>
      <c r="C187" s="1">
        <v>26</v>
      </c>
      <c r="D187" s="6">
        <v>1.5578703703703704E-2</v>
      </c>
      <c r="E187" s="3" t="s">
        <v>10</v>
      </c>
      <c r="F187">
        <f t="shared" si="11"/>
        <v>55.519999999999996</v>
      </c>
      <c r="G187" t="s">
        <v>969</v>
      </c>
    </row>
    <row r="188" spans="2:7" x14ac:dyDescent="0.15">
      <c r="B188" s="4" t="s">
        <v>221</v>
      </c>
      <c r="C188" s="1">
        <v>28</v>
      </c>
      <c r="D188" s="6">
        <v>1.5763888888888886E-2</v>
      </c>
      <c r="E188" s="3" t="s">
        <v>10</v>
      </c>
      <c r="F188">
        <f t="shared" si="11"/>
        <v>55.248999999999995</v>
      </c>
      <c r="G188" t="s">
        <v>969</v>
      </c>
    </row>
    <row r="189" spans="2:7" x14ac:dyDescent="0.15">
      <c r="B189" s="4" t="s">
        <v>650</v>
      </c>
      <c r="C189" s="1">
        <v>32</v>
      </c>
      <c r="D189" s="6">
        <v>1.6435185185185188E-2</v>
      </c>
      <c r="E189" s="3" t="s">
        <v>10</v>
      </c>
      <c r="F189">
        <f t="shared" si="11"/>
        <v>54.268999999999998</v>
      </c>
      <c r="G189" t="s">
        <v>969</v>
      </c>
    </row>
    <row r="190" spans="2:7" x14ac:dyDescent="0.15">
      <c r="B190" s="4" t="s">
        <v>710</v>
      </c>
      <c r="C190" s="1">
        <v>45</v>
      </c>
      <c r="D190" s="6">
        <v>1.861111111111111E-2</v>
      </c>
      <c r="E190" s="3" t="s">
        <v>10</v>
      </c>
      <c r="F190">
        <f t="shared" si="11"/>
        <v>51.091000000000001</v>
      </c>
      <c r="G190" t="s">
        <v>969</v>
      </c>
    </row>
    <row r="191" spans="2:7" x14ac:dyDescent="0.15">
      <c r="B191" s="4" t="s">
        <v>715</v>
      </c>
      <c r="C191" s="1">
        <v>49</v>
      </c>
      <c r="D191" s="6">
        <v>1.9583333333333331E-2</v>
      </c>
      <c r="E191" s="3" t="s">
        <v>10</v>
      </c>
      <c r="F191">
        <f t="shared" si="11"/>
        <v>49.671999999999997</v>
      </c>
      <c r="G191" t="s">
        <v>969</v>
      </c>
    </row>
    <row r="192" spans="2:7" x14ac:dyDescent="0.15">
      <c r="B192" s="4" t="s">
        <v>942</v>
      </c>
      <c r="C192" s="1">
        <v>51</v>
      </c>
      <c r="D192" s="6">
        <v>1.9675925925925927E-2</v>
      </c>
      <c r="E192" s="3" t="s">
        <v>10</v>
      </c>
      <c r="F192">
        <f t="shared" si="11"/>
        <v>49.535999999999994</v>
      </c>
      <c r="G192" t="s">
        <v>969</v>
      </c>
    </row>
    <row r="193" spans="2:7" x14ac:dyDescent="0.15">
      <c r="B193" s="4" t="s">
        <v>605</v>
      </c>
      <c r="C193" s="1">
        <v>52</v>
      </c>
      <c r="D193" s="6">
        <v>2.0671296296296295E-2</v>
      </c>
      <c r="E193" s="3" t="s">
        <v>10</v>
      </c>
      <c r="F193">
        <f t="shared" si="11"/>
        <v>48.082999999999998</v>
      </c>
      <c r="G193" t="s">
        <v>969</v>
      </c>
    </row>
    <row r="194" spans="2:7" x14ac:dyDescent="0.15">
      <c r="B194" s="4" t="s">
        <v>876</v>
      </c>
      <c r="C194" s="1">
        <v>58</v>
      </c>
      <c r="D194" s="6">
        <v>2.2430555555555554E-2</v>
      </c>
      <c r="E194" s="3" t="s">
        <v>10</v>
      </c>
      <c r="F194">
        <f t="shared" si="11"/>
        <v>45.513999999999996</v>
      </c>
      <c r="G194" t="s">
        <v>969</v>
      </c>
    </row>
    <row r="195" spans="2:7" x14ac:dyDescent="0.15">
      <c r="B195" s="4" t="s">
        <v>946</v>
      </c>
      <c r="C195" s="1">
        <v>59</v>
      </c>
      <c r="D195" s="6">
        <v>2.2743055555555555E-2</v>
      </c>
      <c r="E195" s="3" t="s">
        <v>10</v>
      </c>
      <c r="F195">
        <f t="shared" si="11"/>
        <v>45.056999999999995</v>
      </c>
      <c r="G195" t="s">
        <v>969</v>
      </c>
    </row>
    <row r="196" spans="2:7" x14ac:dyDescent="0.15">
      <c r="B196" s="4" t="s">
        <v>947</v>
      </c>
      <c r="C196" s="1">
        <v>60</v>
      </c>
      <c r="D196" s="6">
        <v>2.3194444444444445E-2</v>
      </c>
      <c r="E196" s="3" t="s">
        <v>10</v>
      </c>
      <c r="F196">
        <f t="shared" si="11"/>
        <v>44.397999999999996</v>
      </c>
      <c r="G196" t="s">
        <v>969</v>
      </c>
    </row>
    <row r="197" spans="2:7" x14ac:dyDescent="0.15">
      <c r="B197" s="4" t="s">
        <v>948</v>
      </c>
      <c r="C197" s="1">
        <v>61</v>
      </c>
      <c r="D197" s="6">
        <v>2.3483796296296298E-2</v>
      </c>
      <c r="E197" s="3" t="s">
        <v>10</v>
      </c>
      <c r="F197">
        <f t="shared" si="11"/>
        <v>43.975999999999999</v>
      </c>
      <c r="G197" t="s">
        <v>969</v>
      </c>
    </row>
    <row r="198" spans="2:7" x14ac:dyDescent="0.15">
      <c r="B198" s="4" t="s">
        <v>952</v>
      </c>
      <c r="C198" s="1">
        <v>68</v>
      </c>
      <c r="D198" s="6">
        <v>2.5486111111111112E-2</v>
      </c>
      <c r="E198" s="3" t="s">
        <v>10</v>
      </c>
      <c r="F198">
        <f t="shared" si="11"/>
        <v>41.052</v>
      </c>
      <c r="G198" t="s">
        <v>969</v>
      </c>
    </row>
    <row r="199" spans="2:7" x14ac:dyDescent="0.15">
      <c r="B199" s="4" t="s">
        <v>955</v>
      </c>
      <c r="C199" s="1">
        <v>71</v>
      </c>
      <c r="D199" s="6">
        <v>2.7245370370370368E-2</v>
      </c>
      <c r="E199" s="3" t="s">
        <v>10</v>
      </c>
      <c r="F199">
        <f t="shared" si="11"/>
        <v>38.482999999999997</v>
      </c>
      <c r="G199" t="s">
        <v>969</v>
      </c>
    </row>
    <row r="200" spans="2:7" x14ac:dyDescent="0.15">
      <c r="B200" s="4" t="s">
        <v>957</v>
      </c>
      <c r="C200" s="1">
        <v>73</v>
      </c>
      <c r="D200" s="6">
        <v>2.7534722222222221E-2</v>
      </c>
      <c r="E200" s="3" t="s">
        <v>10</v>
      </c>
      <c r="F200">
        <f t="shared" si="11"/>
        <v>38.059999999999995</v>
      </c>
      <c r="G200" t="s">
        <v>969</v>
      </c>
    </row>
    <row r="201" spans="2:7" x14ac:dyDescent="0.15">
      <c r="B201" s="4" t="s">
        <v>959</v>
      </c>
      <c r="C201" s="1">
        <v>77</v>
      </c>
      <c r="D201" s="6">
        <v>2.9525462962962962E-2</v>
      </c>
      <c r="E201" s="3" t="s">
        <v>10</v>
      </c>
      <c r="F201">
        <f t="shared" si="11"/>
        <v>35.152999999999999</v>
      </c>
      <c r="G201" t="s">
        <v>969</v>
      </c>
    </row>
    <row r="202" spans="2:7" x14ac:dyDescent="0.15">
      <c r="B202" s="4" t="s">
        <v>963</v>
      </c>
      <c r="C202" s="1"/>
      <c r="D202" s="6">
        <v>4.6620370370370368E-2</v>
      </c>
      <c r="E202" s="3" t="s">
        <v>10</v>
      </c>
      <c r="F202">
        <f t="shared" si="11"/>
        <v>10.189</v>
      </c>
      <c r="G202" t="s">
        <v>969</v>
      </c>
    </row>
    <row r="203" spans="2:7" x14ac:dyDescent="0.15">
      <c r="B203" s="4" t="s">
        <v>965</v>
      </c>
      <c r="C203" s="1"/>
      <c r="D203" s="3" t="s">
        <v>22</v>
      </c>
      <c r="E203" s="3" t="s">
        <v>10</v>
      </c>
      <c r="F203">
        <f>F202</f>
        <v>10.189</v>
      </c>
      <c r="G203" t="s">
        <v>969</v>
      </c>
    </row>
    <row r="204" spans="2:7" x14ac:dyDescent="0.15">
      <c r="B204" s="4" t="s">
        <v>966</v>
      </c>
      <c r="C204" s="1"/>
      <c r="D204" s="3" t="s">
        <v>22</v>
      </c>
      <c r="E204" s="3" t="s">
        <v>10</v>
      </c>
      <c r="F204">
        <f>F203</f>
        <v>10.189</v>
      </c>
      <c r="G204" t="s">
        <v>969</v>
      </c>
    </row>
    <row r="205" spans="2:7" x14ac:dyDescent="0.15">
      <c r="B205" s="4" t="s">
        <v>602</v>
      </c>
      <c r="C205" s="1"/>
      <c r="D205" s="3" t="s">
        <v>22</v>
      </c>
      <c r="E205" s="3" t="s">
        <v>10</v>
      </c>
      <c r="F205">
        <f>F204</f>
        <v>10.189</v>
      </c>
      <c r="G205" t="s">
        <v>969</v>
      </c>
    </row>
    <row r="206" spans="2:7" x14ac:dyDescent="0.15">
      <c r="B206" s="4" t="s">
        <v>967</v>
      </c>
      <c r="C206" s="1"/>
      <c r="D206" s="3" t="s">
        <v>22</v>
      </c>
      <c r="E206" s="3" t="s">
        <v>10</v>
      </c>
      <c r="F206">
        <f>F205</f>
        <v>10.189</v>
      </c>
      <c r="G206" t="s">
        <v>969</v>
      </c>
    </row>
    <row r="207" spans="2:7" x14ac:dyDescent="0.15">
      <c r="B207" s="4" t="s">
        <v>188</v>
      </c>
      <c r="C207" s="1">
        <v>3</v>
      </c>
      <c r="D207" s="6">
        <v>1.1168981481481481E-2</v>
      </c>
      <c r="E207" s="3" t="s">
        <v>5</v>
      </c>
      <c r="F207">
        <f t="shared" ref="F207:F220" si="12">ROUNDUP((VLOOKUP(G207,$K$5:$N$9,2,FALSE)-D207)*10/VLOOKUP(G207,$K$5:$N$9,3,FALSE)+50,3)</f>
        <v>61.958999999999996</v>
      </c>
      <c r="G207" t="s">
        <v>969</v>
      </c>
    </row>
    <row r="208" spans="2:7" x14ac:dyDescent="0.15">
      <c r="B208" s="4" t="s">
        <v>159</v>
      </c>
      <c r="C208" s="1">
        <v>4</v>
      </c>
      <c r="D208" s="6">
        <v>1.1249999999999998E-2</v>
      </c>
      <c r="E208" s="3" t="s">
        <v>5</v>
      </c>
      <c r="F208">
        <f t="shared" si="12"/>
        <v>61.841000000000001</v>
      </c>
      <c r="G208" t="s">
        <v>969</v>
      </c>
    </row>
    <row r="209" spans="2:7" x14ac:dyDescent="0.15">
      <c r="B209" s="4" t="s">
        <v>190</v>
      </c>
      <c r="C209" s="1">
        <v>6</v>
      </c>
      <c r="D209" s="6">
        <v>1.1585648148148149E-2</v>
      </c>
      <c r="E209" s="3" t="s">
        <v>5</v>
      </c>
      <c r="F209">
        <f t="shared" si="12"/>
        <v>61.350999999999999</v>
      </c>
      <c r="G209" t="s">
        <v>969</v>
      </c>
    </row>
    <row r="210" spans="2:7" x14ac:dyDescent="0.15">
      <c r="B210" s="4" t="s">
        <v>170</v>
      </c>
      <c r="C210" s="1">
        <v>7</v>
      </c>
      <c r="D210" s="6">
        <v>1.1678240740740741E-2</v>
      </c>
      <c r="E210" s="3" t="s">
        <v>5</v>
      </c>
      <c r="F210">
        <f t="shared" si="12"/>
        <v>61.214999999999996</v>
      </c>
      <c r="G210" t="s">
        <v>969</v>
      </c>
    </row>
    <row r="211" spans="2:7" x14ac:dyDescent="0.15">
      <c r="B211" s="4" t="s">
        <v>172</v>
      </c>
      <c r="C211" s="1">
        <v>9</v>
      </c>
      <c r="D211" s="6">
        <v>1.2002314814814815E-2</v>
      </c>
      <c r="E211" s="3" t="s">
        <v>5</v>
      </c>
      <c r="F211">
        <f t="shared" si="12"/>
        <v>60.741999999999997</v>
      </c>
      <c r="G211" t="s">
        <v>969</v>
      </c>
    </row>
    <row r="212" spans="2:7" x14ac:dyDescent="0.15">
      <c r="B212" s="4" t="s">
        <v>157</v>
      </c>
      <c r="C212" s="1">
        <v>13</v>
      </c>
      <c r="D212" s="6">
        <v>1.2465277777777777E-2</v>
      </c>
      <c r="E212" s="3" t="s">
        <v>5</v>
      </c>
      <c r="F212">
        <f t="shared" si="12"/>
        <v>60.065999999999995</v>
      </c>
      <c r="G212" t="s">
        <v>969</v>
      </c>
    </row>
    <row r="213" spans="2:7" x14ac:dyDescent="0.15">
      <c r="B213" s="4" t="s">
        <v>414</v>
      </c>
      <c r="C213" s="1">
        <v>16</v>
      </c>
      <c r="D213" s="6">
        <v>1.2939814814814814E-2</v>
      </c>
      <c r="E213" s="3" t="s">
        <v>5</v>
      </c>
      <c r="F213">
        <f t="shared" si="12"/>
        <v>59.372999999999998</v>
      </c>
      <c r="G213" t="s">
        <v>969</v>
      </c>
    </row>
    <row r="214" spans="2:7" x14ac:dyDescent="0.15">
      <c r="B214" s="4" t="s">
        <v>647</v>
      </c>
      <c r="C214" s="1">
        <v>23</v>
      </c>
      <c r="D214" s="6">
        <v>1.5150462962962963E-2</v>
      </c>
      <c r="E214" s="3" t="s">
        <v>5</v>
      </c>
      <c r="F214">
        <f t="shared" si="12"/>
        <v>56.144999999999996</v>
      </c>
      <c r="G214" t="s">
        <v>969</v>
      </c>
    </row>
    <row r="215" spans="2:7" x14ac:dyDescent="0.15">
      <c r="B215" s="4" t="s">
        <v>338</v>
      </c>
      <c r="C215" s="1">
        <v>24</v>
      </c>
      <c r="D215" s="6">
        <v>1.5289351851851851E-2</v>
      </c>
      <c r="E215" s="3" t="s">
        <v>5</v>
      </c>
      <c r="F215">
        <f t="shared" si="12"/>
        <v>55.942</v>
      </c>
      <c r="G215" t="s">
        <v>969</v>
      </c>
    </row>
    <row r="216" spans="2:7" x14ac:dyDescent="0.15">
      <c r="B216" s="4" t="s">
        <v>690</v>
      </c>
      <c r="C216" s="1">
        <v>30</v>
      </c>
      <c r="D216" s="6">
        <v>1.5868055555555555E-2</v>
      </c>
      <c r="E216" s="3" t="s">
        <v>5</v>
      </c>
      <c r="F216">
        <f t="shared" si="12"/>
        <v>55.096999999999994</v>
      </c>
      <c r="G216" t="s">
        <v>969</v>
      </c>
    </row>
    <row r="217" spans="2:7" x14ac:dyDescent="0.15">
      <c r="B217" s="4" t="s">
        <v>937</v>
      </c>
      <c r="C217" s="1">
        <v>36</v>
      </c>
      <c r="D217" s="6">
        <v>1.7164351851851851E-2</v>
      </c>
      <c r="E217" s="3" t="s">
        <v>5</v>
      </c>
      <c r="F217">
        <f t="shared" si="12"/>
        <v>53.204000000000001</v>
      </c>
      <c r="G217" t="s">
        <v>969</v>
      </c>
    </row>
    <row r="218" spans="2:7" x14ac:dyDescent="0.15">
      <c r="B218" s="4" t="s">
        <v>938</v>
      </c>
      <c r="C218" s="1">
        <v>37</v>
      </c>
      <c r="D218" s="6">
        <v>1.7245370370370369E-2</v>
      </c>
      <c r="E218" s="3" t="s">
        <v>5</v>
      </c>
      <c r="F218">
        <f t="shared" si="12"/>
        <v>53.085999999999999</v>
      </c>
      <c r="G218" t="s">
        <v>969</v>
      </c>
    </row>
    <row r="219" spans="2:7" x14ac:dyDescent="0.15">
      <c r="B219" s="4" t="s">
        <v>393</v>
      </c>
      <c r="C219" s="1">
        <v>42</v>
      </c>
      <c r="D219" s="6">
        <v>1.8043981481481484E-2</v>
      </c>
      <c r="E219" s="3" t="s">
        <v>5</v>
      </c>
      <c r="F219">
        <f t="shared" si="12"/>
        <v>51.919999999999995</v>
      </c>
      <c r="G219" t="s">
        <v>969</v>
      </c>
    </row>
    <row r="220" spans="2:7" x14ac:dyDescent="0.15">
      <c r="B220" s="4" t="s">
        <v>165</v>
      </c>
      <c r="C220" s="1">
        <v>7</v>
      </c>
      <c r="D220" s="6">
        <v>1.1678240740740741E-2</v>
      </c>
      <c r="E220" s="3" t="s">
        <v>16</v>
      </c>
      <c r="F220">
        <f t="shared" si="12"/>
        <v>61.214999999999996</v>
      </c>
      <c r="G220" t="s">
        <v>969</v>
      </c>
    </row>
    <row r="221" spans="2:7" x14ac:dyDescent="0.15">
      <c r="B221" s="4" t="s">
        <v>528</v>
      </c>
      <c r="C221" s="1"/>
      <c r="D221" s="3" t="s">
        <v>22</v>
      </c>
      <c r="E221" s="3" t="s">
        <v>16</v>
      </c>
      <c r="F221">
        <f>F220</f>
        <v>61.214999999999996</v>
      </c>
      <c r="G221" t="s">
        <v>969</v>
      </c>
    </row>
    <row r="222" spans="2:7" x14ac:dyDescent="0.15">
      <c r="B222" s="4" t="s">
        <v>546</v>
      </c>
      <c r="C222" s="1"/>
      <c r="D222" s="3" t="s">
        <v>22</v>
      </c>
      <c r="E222" s="3" t="s">
        <v>16</v>
      </c>
      <c r="F222">
        <f>F221</f>
        <v>61.214999999999996</v>
      </c>
      <c r="G222" t="s">
        <v>969</v>
      </c>
    </row>
  </sheetData>
  <sortState ref="A5:G222">
    <sortCondition ref="G5:G222"/>
  </sortState>
  <phoneticPr fontId="3"/>
  <hyperlinks>
    <hyperlink ref="B58" r:id="rId1" display="https://mulka2.com/lapcenter/lapcombat2/runner.jsp?event=4664&amp;file=1&amp;runner=0"/>
    <hyperlink ref="B45" r:id="rId2" display="https://mulka2.com/lapcenter/lapcombat2/runner.jsp?event=4664&amp;file=1&amp;runner=1"/>
    <hyperlink ref="B105" r:id="rId3" display="https://mulka2.com/lapcenter/lapcombat2/runner.jsp?event=4664&amp;file=1&amp;runner=2"/>
    <hyperlink ref="B59" r:id="rId4" display="https://mulka2.com/lapcenter/lapcombat2/runner.jsp?event=4664&amp;file=1&amp;runner=3"/>
    <hyperlink ref="B106" r:id="rId5" display="https://mulka2.com/lapcenter/lapcombat2/runner.jsp?event=4664&amp;file=1&amp;runner=4"/>
    <hyperlink ref="B29" r:id="rId6" display="https://mulka2.com/lapcenter/lapcombat2/runner.jsp?event=4664&amp;file=1&amp;runner=5"/>
    <hyperlink ref="B85" r:id="rId7" display="https://mulka2.com/lapcenter/lapcombat2/runner.jsp?event=4664&amp;file=1&amp;runner=6"/>
    <hyperlink ref="B117" r:id="rId8" display="https://mulka2.com/lapcenter/lapcombat2/runner.jsp?event=4664&amp;file=1&amp;runner=7"/>
    <hyperlink ref="B107" r:id="rId9" display="https://mulka2.com/lapcenter/lapcombat2/runner.jsp?event=4664&amp;file=1&amp;runner=8"/>
    <hyperlink ref="B86" r:id="rId10" display="https://mulka2.com/lapcenter/lapcombat2/runner.jsp?event=4664&amp;file=1&amp;runner=9"/>
    <hyperlink ref="B46" r:id="rId11" display="https://mulka2.com/lapcenter/lapcombat2/runner.jsp?event=4664&amp;file=1&amp;runner=10"/>
    <hyperlink ref="B108" r:id="rId12" display="https://mulka2.com/lapcenter/lapcombat2/runner.jsp?event=4664&amp;file=1&amp;runner=11"/>
    <hyperlink ref="B24" r:id="rId13" display="https://mulka2.com/lapcenter/lapcombat2/runner.jsp?event=4664&amp;file=1&amp;runner=12"/>
    <hyperlink ref="B87" r:id="rId14" display="https://mulka2.com/lapcenter/lapcombat2/runner.jsp?event=4664&amp;file=1&amp;runner=13"/>
    <hyperlink ref="B47" r:id="rId15" display="https://mulka2.com/lapcenter/lapcombat2/runner.jsp?event=4664&amp;file=1&amp;runner=14"/>
    <hyperlink ref="B64" r:id="rId16" display="https://mulka2.com/lapcenter/lapcombat2/runner.jsp?event=4664&amp;file=1&amp;runner=15"/>
    <hyperlink ref="B109" r:id="rId17" display="https://mulka2.com/lapcenter/lapcombat2/runner.jsp?event=4664&amp;file=1&amp;runner=16"/>
    <hyperlink ref="B48" r:id="rId18" display="https://mulka2.com/lapcenter/lapcombat2/runner.jsp?event=4664&amp;file=1&amp;runner=17"/>
    <hyperlink ref="B110" r:id="rId19" display="https://mulka2.com/lapcenter/lapcombat2/runner.jsp?event=4664&amp;file=1&amp;runner=18"/>
    <hyperlink ref="B65" r:id="rId20" display="https://mulka2.com/lapcenter/lapcombat2/runner.jsp?event=4664&amp;file=1&amp;runner=19"/>
    <hyperlink ref="B78" r:id="rId21" display="https://mulka2.com/lapcenter/lapcombat2/runner.jsp?event=4664&amp;file=1&amp;runner=20"/>
    <hyperlink ref="B36" r:id="rId22" display="https://mulka2.com/lapcenter/lapcombat2/runner.jsp?event=4664&amp;file=1&amp;runner=21"/>
    <hyperlink ref="B49" r:id="rId23" display="https://mulka2.com/lapcenter/lapcombat2/runner.jsp?event=4664&amp;file=1&amp;runner=22"/>
    <hyperlink ref="B88" r:id="rId24" display="https://mulka2.com/lapcenter/lapcombat2/runner.jsp?event=4664&amp;file=1&amp;runner=23"/>
    <hyperlink ref="B111" r:id="rId25" display="https://mulka2.com/lapcenter/lapcombat2/runner.jsp?event=4664&amp;file=1&amp;runner=24"/>
    <hyperlink ref="B66" r:id="rId26" display="https://mulka2.com/lapcenter/lapcombat2/runner.jsp?event=4664&amp;file=1&amp;runner=25"/>
    <hyperlink ref="B60" r:id="rId27" display="https://mulka2.com/lapcenter/lapcombat2/runner.jsp?event=4664&amp;file=1&amp;runner=26"/>
    <hyperlink ref="B89" r:id="rId28" display="https://mulka2.com/lapcenter/lapcombat2/runner.jsp?event=4664&amp;file=1&amp;runner=27"/>
    <hyperlink ref="B25" r:id="rId29" display="https://mulka2.com/lapcenter/lapcombat2/runner.jsp?event=4664&amp;file=1&amp;runner=28"/>
    <hyperlink ref="B30" r:id="rId30" display="https://mulka2.com/lapcenter/lapcombat2/runner.jsp?event=4664&amp;file=1&amp;runner=29"/>
    <hyperlink ref="B53" r:id="rId31" display="https://mulka2.com/lapcenter/lapcombat2/runner.jsp?event=4664&amp;file=1&amp;runner=30"/>
    <hyperlink ref="B112" r:id="rId32" display="https://mulka2.com/lapcenter/lapcombat2/runner.jsp?event=4664&amp;file=1&amp;runner=31"/>
    <hyperlink ref="B61" r:id="rId33" display="https://mulka2.com/lapcenter/lapcombat2/runner.jsp?event=4664&amp;file=1&amp;runner=32"/>
    <hyperlink ref="B26" r:id="rId34" display="https://mulka2.com/lapcenter/lapcombat2/runner.jsp?event=4664&amp;file=1&amp;runner=33"/>
    <hyperlink ref="B67" r:id="rId35" display="https://mulka2.com/lapcenter/lapcombat2/runner.jsp?event=4664&amp;file=1&amp;runner=34"/>
    <hyperlink ref="B50" r:id="rId36" display="https://mulka2.com/lapcenter/lapcombat2/runner.jsp?event=4664&amp;file=1&amp;runner=35"/>
    <hyperlink ref="B90" r:id="rId37" display="https://mulka2.com/lapcenter/lapcombat2/runner.jsp?event=4664&amp;file=1&amp;runner=36"/>
    <hyperlink ref="B31" r:id="rId38" display="https://mulka2.com/lapcenter/lapcombat2/runner.jsp?event=4664&amp;file=1&amp;runner=37"/>
    <hyperlink ref="B32" r:id="rId39" display="https://mulka2.com/lapcenter/lapcombat2/runner.jsp?event=4664&amp;file=1&amp;runner=38"/>
    <hyperlink ref="B62" r:id="rId40" display="https://mulka2.com/lapcenter/lapcombat2/runner.jsp?event=4664&amp;file=1&amp;runner=39"/>
    <hyperlink ref="B37" r:id="rId41" display="https://mulka2.com/lapcenter/lapcombat2/runner.jsp?event=4664&amp;file=1&amp;runner=40"/>
    <hyperlink ref="B91" r:id="rId42" display="https://mulka2.com/lapcenter/lapcombat2/runner.jsp?event=4664&amp;file=1&amp;runner=41"/>
    <hyperlink ref="B27" r:id="rId43" display="https://mulka2.com/lapcenter/lapcombat2/runner.jsp?event=4664&amp;file=1&amp;runner=42"/>
    <hyperlink ref="B118" r:id="rId44" display="https://mulka2.com/lapcenter/lapcombat2/runner.jsp?event=4664&amp;file=1&amp;runner=43"/>
    <hyperlink ref="B92" r:id="rId45" display="https://mulka2.com/lapcenter/lapcombat2/runner.jsp?event=4664&amp;file=1&amp;runner=44"/>
    <hyperlink ref="B93" r:id="rId46" display="https://mulka2.com/lapcenter/lapcombat2/runner.jsp?event=4664&amp;file=1&amp;runner=45"/>
    <hyperlink ref="B119" r:id="rId47" display="https://mulka2.com/lapcenter/lapcombat2/runner.jsp?event=4664&amp;file=1&amp;runner=46"/>
    <hyperlink ref="B120" r:id="rId48" display="https://mulka2.com/lapcenter/lapcombat2/runner.jsp?event=4664&amp;file=1&amp;runner=47"/>
    <hyperlink ref="B123" r:id="rId49" display="https://mulka2.com/lapcenter/lapcombat2/runner.jsp?event=4664&amp;file=1&amp;runner=48"/>
    <hyperlink ref="B51" r:id="rId50" display="https://mulka2.com/lapcenter/lapcombat2/runner.jsp?event=4664&amp;file=1&amp;runner=49"/>
    <hyperlink ref="B113" r:id="rId51" display="https://mulka2.com/lapcenter/lapcombat2/runner.jsp?event=4664&amp;file=1&amp;runner=50"/>
    <hyperlink ref="B94" r:id="rId52" display="https://mulka2.com/lapcenter/lapcombat2/runner.jsp?event=4664&amp;file=1&amp;runner=51"/>
    <hyperlink ref="B68" r:id="rId53" display="https://mulka2.com/lapcenter/lapcombat2/runner.jsp?event=4664&amp;file=1&amp;runner=52"/>
    <hyperlink ref="B38" r:id="rId54" display="https://mulka2.com/lapcenter/lapcombat2/runner.jsp?event=4664&amp;file=1&amp;runner=53"/>
    <hyperlink ref="B28" r:id="rId55" display="https://mulka2.com/lapcenter/lapcombat2/runner.jsp?event=4664&amp;file=1&amp;runner=54"/>
    <hyperlink ref="B63" r:id="rId56" display="https://mulka2.com/lapcenter/lapcombat2/runner.jsp?event=4664&amp;file=1&amp;runner=55"/>
    <hyperlink ref="B54" r:id="rId57" display="https://mulka2.com/lapcenter/lapcombat2/runner.jsp?event=4664&amp;file=1&amp;runner=56"/>
    <hyperlink ref="B95" r:id="rId58" display="https://mulka2.com/lapcenter/lapcombat2/runner.jsp?event=4664&amp;file=1&amp;runner=57"/>
    <hyperlink ref="B96" r:id="rId59" display="https://mulka2.com/lapcenter/lapcombat2/runner.jsp?event=4664&amp;file=1&amp;runner=58"/>
    <hyperlink ref="B33" r:id="rId60" display="https://mulka2.com/lapcenter/lapcombat2/runner.jsp?event=4664&amp;file=1&amp;runner=59"/>
    <hyperlink ref="B69" r:id="rId61" display="https://mulka2.com/lapcenter/lapcombat2/runner.jsp?event=4664&amp;file=1&amp;runner=60"/>
    <hyperlink ref="B114" r:id="rId62" display="https://mulka2.com/lapcenter/lapcombat2/runner.jsp?event=4664&amp;file=1&amp;runner=61"/>
    <hyperlink ref="B97" r:id="rId63" display="https://mulka2.com/lapcenter/lapcombat2/runner.jsp?event=4664&amp;file=1&amp;runner=62"/>
    <hyperlink ref="B55" r:id="rId64" display="https://mulka2.com/lapcenter/lapcombat2/runner.jsp?event=4664&amp;file=1&amp;runner=63"/>
    <hyperlink ref="B43" r:id="rId65" display="https://mulka2.com/lapcenter/lapcombat2/runner.jsp?event=4664&amp;file=1&amp;runner=64"/>
    <hyperlink ref="B115" r:id="rId66" display="https://mulka2.com/lapcenter/lapcombat2/runner.jsp?event=4664&amp;file=1&amp;runner=65"/>
    <hyperlink ref="B70" r:id="rId67" display="https://mulka2.com/lapcenter/lapcombat2/runner.jsp?event=4664&amp;file=1&amp;runner=66"/>
    <hyperlink ref="B56" r:id="rId68" display="https://mulka2.com/lapcenter/lapcombat2/runner.jsp?event=4664&amp;file=1&amp;runner=67"/>
    <hyperlink ref="B39" r:id="rId69" display="https://mulka2.com/lapcenter/lapcombat2/runner.jsp?event=4664&amp;file=1&amp;runner=68"/>
    <hyperlink ref="B121" r:id="rId70" display="https://mulka2.com/lapcenter/lapcombat2/runner.jsp?event=4664&amp;file=1&amp;runner=69"/>
    <hyperlink ref="B79" r:id="rId71" display="https://mulka2.com/lapcenter/lapcombat2/runner.jsp?event=4664&amp;file=1&amp;runner=70"/>
    <hyperlink ref="B71" r:id="rId72" display="https://mulka2.com/lapcenter/lapcombat2/runner.jsp?event=4664&amp;file=1&amp;runner=71"/>
    <hyperlink ref="B98" r:id="rId73" display="https://mulka2.com/lapcenter/lapcombat2/runner.jsp?event=4664&amp;file=1&amp;runner=72"/>
    <hyperlink ref="B116" r:id="rId74" display="https://mulka2.com/lapcenter/lapcombat2/runner.jsp?event=4664&amp;file=1&amp;runner=73"/>
    <hyperlink ref="B72" r:id="rId75" display="https://mulka2.com/lapcenter/lapcombat2/runner.jsp?event=4664&amp;file=1&amp;runner=74"/>
    <hyperlink ref="B73" r:id="rId76" display="https://mulka2.com/lapcenter/lapcombat2/runner.jsp?event=4664&amp;file=1&amp;runner=75"/>
    <hyperlink ref="B34" r:id="rId77" display="https://mulka2.com/lapcenter/lapcombat2/runner.jsp?event=4664&amp;file=1&amp;runner=76"/>
    <hyperlink ref="B81" r:id="rId78" display="https://mulka2.com/lapcenter/lapcombat2/runner.jsp?event=4664&amp;file=1&amp;runner=77"/>
    <hyperlink ref="B99" r:id="rId79" display="https://mulka2.com/lapcenter/lapcombat2/runner.jsp?event=4664&amp;file=1&amp;runner=78"/>
    <hyperlink ref="B80" r:id="rId80" display="https://mulka2.com/lapcenter/lapcombat2/runner.jsp?event=4664&amp;file=1&amp;runner=79"/>
    <hyperlink ref="B100" r:id="rId81" display="https://mulka2.com/lapcenter/lapcombat2/runner.jsp?event=4664&amp;file=1&amp;runner=80"/>
    <hyperlink ref="B74" r:id="rId82" display="https://mulka2.com/lapcenter/lapcombat2/runner.jsp?event=4664&amp;file=1&amp;runner=81"/>
    <hyperlink ref="B122" r:id="rId83" display="https://mulka2.com/lapcenter/lapcombat2/runner.jsp?event=4664&amp;file=1&amp;runner=82"/>
    <hyperlink ref="B75" r:id="rId84" display="https://mulka2.com/lapcenter/lapcombat2/runner.jsp?event=4664&amp;file=1&amp;runner=83"/>
    <hyperlink ref="B35" r:id="rId85" display="https://mulka2.com/lapcenter/lapcombat2/runner.jsp?event=4664&amp;file=1&amp;runner=84"/>
    <hyperlink ref="B101" r:id="rId86" display="https://mulka2.com/lapcenter/lapcombat2/runner.jsp?event=4664&amp;file=1&amp;runner=85"/>
    <hyperlink ref="B40" r:id="rId87" display="https://mulka2.com/lapcenter/lapcombat2/runner.jsp?event=4664&amp;file=1&amp;runner=86"/>
    <hyperlink ref="B82" r:id="rId88" display="https://mulka2.com/lapcenter/lapcombat2/runner.jsp?event=4664&amp;file=1&amp;runner=87"/>
    <hyperlink ref="B83" r:id="rId89" display="https://mulka2.com/lapcenter/lapcombat2/runner.jsp?event=4664&amp;file=1&amp;runner=88"/>
    <hyperlink ref="B41" r:id="rId90" display="https://mulka2.com/lapcenter/lapcombat2/runner.jsp?event=4664&amp;file=1&amp;runner=89"/>
    <hyperlink ref="B76" r:id="rId91" display="https://mulka2.com/lapcenter/lapcombat2/runner.jsp?event=4664&amp;file=1&amp;runner=90"/>
    <hyperlink ref="B52" r:id="rId92" display="https://mulka2.com/lapcenter/lapcombat2/runner.jsp?event=4664&amp;file=1&amp;runner=91"/>
    <hyperlink ref="B102" r:id="rId93" display="https://mulka2.com/lapcenter/lapcombat2/runner.jsp?event=4664&amp;file=1&amp;runner=97"/>
    <hyperlink ref="B42" r:id="rId94" display="https://mulka2.com/lapcenter/lapcombat2/runner.jsp?event=4664&amp;file=1&amp;runner=99"/>
    <hyperlink ref="B84" r:id="rId95" display="https://mulka2.com/lapcenter/lapcombat2/runner.jsp?event=4664&amp;file=1&amp;runner=94"/>
    <hyperlink ref="B77" r:id="rId96" display="https://mulka2.com/lapcenter/lapcombat2/runner.jsp?event=4664&amp;file=1&amp;runner=98"/>
    <hyperlink ref="B57" r:id="rId97" display="https://mulka2.com/lapcenter/lapcombat2/runner.jsp?event=4664&amp;file=1&amp;runner=95"/>
    <hyperlink ref="B44" r:id="rId98" display="https://mulka2.com/lapcenter/lapcombat2/runner.jsp?event=4664&amp;file=1&amp;runner=92"/>
    <hyperlink ref="B103" r:id="rId99" display="https://mulka2.com/lapcenter/lapcombat2/runner.jsp?event=4664&amp;file=1&amp;runner=96"/>
    <hyperlink ref="B104" r:id="rId100" display="https://mulka2.com/lapcenter/lapcombat2/runner.jsp?event=4664&amp;file=1&amp;runner=93"/>
    <hyperlink ref="B133" r:id="rId101" display="https://mulka2.com/lapcenter/lapcombat2/runner.jsp?event=4664&amp;file=1&amp;runner=100"/>
    <hyperlink ref="B147" r:id="rId102" display="https://mulka2.com/lapcenter/lapcombat2/runner.jsp?event=4664&amp;file=1&amp;runner=101"/>
    <hyperlink ref="B207" r:id="rId103" display="https://mulka2.com/lapcenter/lapcombat2/runner.jsp?event=4664&amp;file=1&amp;runner=102"/>
    <hyperlink ref="B208" r:id="rId104" display="https://mulka2.com/lapcenter/lapcombat2/runner.jsp?event=4664&amp;file=1&amp;runner=103"/>
    <hyperlink ref="B163" r:id="rId105" display="https://mulka2.com/lapcenter/lapcombat2/runner.jsp?event=4664&amp;file=1&amp;runner=104"/>
    <hyperlink ref="B209" r:id="rId106" display="https://mulka2.com/lapcenter/lapcombat2/runner.jsp?event=4664&amp;file=1&amp;runner=105"/>
    <hyperlink ref="B220" r:id="rId107" display="https://mulka2.com/lapcenter/lapcombat2/runner.jsp?event=4664&amp;file=1&amp;runner=106"/>
    <hyperlink ref="B210" r:id="rId108" display="https://mulka2.com/lapcenter/lapcombat2/runner.jsp?event=4664&amp;file=1&amp;runner=107"/>
    <hyperlink ref="B211" r:id="rId109" display="https://mulka2.com/lapcenter/lapcombat2/runner.jsp?event=4664&amp;file=1&amp;runner=108"/>
    <hyperlink ref="B183" r:id="rId110" display="https://mulka2.com/lapcenter/lapcombat2/runner.jsp?event=4664&amp;file=1&amp;runner=109"/>
    <hyperlink ref="B184" r:id="rId111" display="https://mulka2.com/lapcenter/lapcombat2/runner.jsp?event=4664&amp;file=1&amp;runner=110"/>
    <hyperlink ref="B148" r:id="rId112" display="https://mulka2.com/lapcenter/lapcombat2/runner.jsp?event=4664&amp;file=1&amp;runner=111"/>
    <hyperlink ref="B212" r:id="rId113" display="https://mulka2.com/lapcenter/lapcombat2/runner.jsp?event=4664&amp;file=1&amp;runner=112"/>
    <hyperlink ref="B164" r:id="rId114" display="https://mulka2.com/lapcenter/lapcombat2/runner.jsp?event=4664&amp;file=1&amp;runner=113"/>
    <hyperlink ref="B165" r:id="rId115" display="https://mulka2.com/lapcenter/lapcombat2/runner.jsp?event=4664&amp;file=1&amp;runner=114"/>
    <hyperlink ref="B213" r:id="rId116" display="https://mulka2.com/lapcenter/lapcombat2/runner.jsp?event=4664&amp;file=1&amp;runner=115"/>
    <hyperlink ref="B124" r:id="rId117" display="https://mulka2.com/lapcenter/lapcombat2/runner.jsp?event=4664&amp;file=1&amp;runner=116"/>
    <hyperlink ref="B127" r:id="rId118" display="https://mulka2.com/lapcenter/lapcombat2/runner.jsp?event=4664&amp;file=1&amp;runner=117"/>
    <hyperlink ref="B166" r:id="rId119" display="https://mulka2.com/lapcenter/lapcombat2/runner.jsp?event=4664&amp;file=1&amp;runner=118"/>
    <hyperlink ref="B153" r:id="rId120" display="https://mulka2.com/lapcenter/lapcombat2/runner.jsp?event=4664&amp;file=1&amp;runner=119"/>
    <hyperlink ref="B169" r:id="rId121" display="https://mulka2.com/lapcenter/lapcombat2/runner.jsp?event=4664&amp;file=1&amp;runner=120"/>
    <hyperlink ref="B185" r:id="rId122" display="https://mulka2.com/lapcenter/lapcombat2/runner.jsp?event=4664&amp;file=1&amp;runner=121"/>
    <hyperlink ref="B214" r:id="rId123" display="https://mulka2.com/lapcenter/lapcombat2/runner.jsp?event=4664&amp;file=1&amp;runner=122"/>
    <hyperlink ref="B215" r:id="rId124" display="https://mulka2.com/lapcenter/lapcombat2/runner.jsp?event=4664&amp;file=1&amp;runner=123"/>
    <hyperlink ref="B186" r:id="rId125" display="https://mulka2.com/lapcenter/lapcombat2/runner.jsp?event=4664&amp;file=1&amp;runner=124"/>
    <hyperlink ref="B187" r:id="rId126" display="https://mulka2.com/lapcenter/lapcombat2/runner.jsp?event=4664&amp;file=1&amp;runner=125"/>
    <hyperlink ref="B134" r:id="rId127" display="https://mulka2.com/lapcenter/lapcombat2/runner.jsp?event=4664&amp;file=1&amp;runner=126"/>
    <hyperlink ref="B188" r:id="rId128" display="https://mulka2.com/lapcenter/lapcombat2/runner.jsp?event=4664&amp;file=1&amp;runner=127"/>
    <hyperlink ref="B128" r:id="rId129" display="https://mulka2.com/lapcenter/lapcombat2/runner.jsp?event=4664&amp;file=1&amp;runner=128"/>
    <hyperlink ref="B216" r:id="rId130" display="https://mulka2.com/lapcenter/lapcombat2/runner.jsp?event=4664&amp;file=1&amp;runner=129"/>
    <hyperlink ref="B141" r:id="rId131" display="https://mulka2.com/lapcenter/lapcombat2/runner.jsp?event=4664&amp;file=1&amp;runner=130"/>
    <hyperlink ref="B189" r:id="rId132" display="https://mulka2.com/lapcenter/lapcombat2/runner.jsp?event=4664&amp;file=1&amp;runner=131"/>
    <hyperlink ref="B170" r:id="rId133" display="https://mulka2.com/lapcenter/lapcombat2/runner.jsp?event=4664&amp;file=1&amp;runner=132"/>
    <hyperlink ref="B149" r:id="rId134" display="https://mulka2.com/lapcenter/lapcombat2/runner.jsp?event=4664&amp;file=1&amp;runner=133"/>
    <hyperlink ref="B150" r:id="rId135" display="https://mulka2.com/lapcenter/lapcombat2/runner.jsp?event=4664&amp;file=1&amp;runner=134"/>
    <hyperlink ref="B217" r:id="rId136" display="https://mulka2.com/lapcenter/lapcombat2/runner.jsp?event=4664&amp;file=1&amp;runner=135"/>
    <hyperlink ref="B218" r:id="rId137" display="https://mulka2.com/lapcenter/lapcombat2/runner.jsp?event=4664&amp;file=1&amp;runner=136"/>
    <hyperlink ref="B135" r:id="rId138" display="https://mulka2.com/lapcenter/lapcombat2/runner.jsp?event=4664&amp;file=1&amp;runner=137"/>
    <hyperlink ref="B171" r:id="rId139" display="https://mulka2.com/lapcenter/lapcombat2/runner.jsp?event=4664&amp;file=1&amp;runner=138"/>
    <hyperlink ref="B172" r:id="rId140" display="https://mulka2.com/lapcenter/lapcombat2/runner.jsp?event=4664&amp;file=1&amp;runner=139"/>
    <hyperlink ref="B125" r:id="rId141" display="https://mulka2.com/lapcenter/lapcombat2/runner.jsp?event=4664&amp;file=1&amp;runner=140"/>
    <hyperlink ref="B219" r:id="rId142" display="https://mulka2.com/lapcenter/lapcombat2/runner.jsp?event=4664&amp;file=1&amp;runner=141"/>
    <hyperlink ref="B136" r:id="rId143" display="https://mulka2.com/lapcenter/lapcombat2/runner.jsp?event=4664&amp;file=1&amp;runner=142"/>
    <hyperlink ref="B137" r:id="rId144" display="https://mulka2.com/lapcenter/lapcombat2/runner.jsp?event=4664&amp;file=1&amp;runner=143"/>
    <hyperlink ref="B190" r:id="rId145" display="https://mulka2.com/lapcenter/lapcombat2/runner.jsp?event=4664&amp;file=1&amp;runner=144"/>
    <hyperlink ref="B173" r:id="rId146" display="https://mulka2.com/lapcenter/lapcombat2/runner.jsp?event=4664&amp;file=1&amp;runner=145"/>
    <hyperlink ref="B174" r:id="rId147" display="https://mulka2.com/lapcenter/lapcombat2/runner.jsp?event=4664&amp;file=1&amp;runner=146"/>
    <hyperlink ref="B154" r:id="rId148" display="https://mulka2.com/lapcenter/lapcombat2/runner.jsp?event=4664&amp;file=1&amp;runner=147"/>
    <hyperlink ref="B191" r:id="rId149" display="https://mulka2.com/lapcenter/lapcombat2/runner.jsp?event=4664&amp;file=1&amp;runner=148"/>
    <hyperlink ref="B155" r:id="rId150" display="https://mulka2.com/lapcenter/lapcombat2/runner.jsp?event=4664&amp;file=1&amp;runner=149"/>
    <hyperlink ref="B192" r:id="rId151" display="https://mulka2.com/lapcenter/lapcombat2/runner.jsp?event=4664&amp;file=1&amp;runner=150"/>
    <hyperlink ref="B193" r:id="rId152" display="https://mulka2.com/lapcenter/lapcombat2/runner.jsp?event=4664&amp;file=1&amp;runner=151"/>
    <hyperlink ref="B151" r:id="rId153" display="https://mulka2.com/lapcenter/lapcombat2/runner.jsp?event=4664&amp;file=1&amp;runner=152"/>
    <hyperlink ref="B129" r:id="rId154" display="https://mulka2.com/lapcenter/lapcombat2/runner.jsp?event=4664&amp;file=1&amp;runner=153"/>
    <hyperlink ref="B175" r:id="rId155" display="https://mulka2.com/lapcenter/lapcombat2/runner.jsp?event=4664&amp;file=1&amp;runner=154"/>
    <hyperlink ref="B126" r:id="rId156" display="https://mulka2.com/lapcenter/lapcombat2/runner.jsp?event=4664&amp;file=1&amp;runner=155"/>
    <hyperlink ref="B156" r:id="rId157" display="https://mulka2.com/lapcenter/lapcombat2/runner.jsp?event=4664&amp;file=1&amp;runner=156"/>
    <hyperlink ref="B194" r:id="rId158" display="https://mulka2.com/lapcenter/lapcombat2/runner.jsp?event=4664&amp;file=1&amp;runner=157"/>
    <hyperlink ref="B195" r:id="rId159" display="https://mulka2.com/lapcenter/lapcombat2/runner.jsp?event=4664&amp;file=1&amp;runner=158"/>
    <hyperlink ref="B196" r:id="rId160" display="https://mulka2.com/lapcenter/lapcombat2/runner.jsp?event=4664&amp;file=1&amp;runner=159"/>
    <hyperlink ref="B197" r:id="rId161" display="https://mulka2.com/lapcenter/lapcombat2/runner.jsp?event=4664&amp;file=1&amp;runner=160"/>
    <hyperlink ref="B157" r:id="rId162" display="https://mulka2.com/lapcenter/lapcombat2/runner.jsp?event=4664&amp;file=1&amp;runner=161"/>
    <hyperlink ref="B158" r:id="rId163" display="https://mulka2.com/lapcenter/lapcombat2/runner.jsp?event=4664&amp;file=1&amp;runner=162"/>
    <hyperlink ref="B176" r:id="rId164" display="https://mulka2.com/lapcenter/lapcombat2/runner.jsp?event=4664&amp;file=1&amp;runner=163"/>
    <hyperlink ref="B177" r:id="rId165" display="https://mulka2.com/lapcenter/lapcombat2/runner.jsp?event=4664&amp;file=1&amp;runner=164"/>
    <hyperlink ref="B146" r:id="rId166" display="https://mulka2.com/lapcenter/lapcombat2/runner.jsp?event=4664&amp;file=1&amp;runner=165"/>
    <hyperlink ref="B143" r:id="rId167" display="https://mulka2.com/lapcenter/lapcombat2/runner.jsp?event=4664&amp;file=1&amp;runner=166"/>
    <hyperlink ref="B198" r:id="rId168" display="https://mulka2.com/lapcenter/lapcombat2/runner.jsp?event=4664&amp;file=1&amp;runner=167"/>
    <hyperlink ref="B130" r:id="rId169" display="https://mulka2.com/lapcenter/lapcombat2/runner.jsp?event=4664&amp;file=1&amp;runner=168"/>
    <hyperlink ref="B138" r:id="rId170" display="https://mulka2.com/lapcenter/lapcombat2/runner.jsp?event=4664&amp;file=1&amp;runner=169"/>
    <hyperlink ref="B199" r:id="rId171" display="https://mulka2.com/lapcenter/lapcombat2/runner.jsp?event=4664&amp;file=1&amp;runner=170"/>
    <hyperlink ref="B178" r:id="rId172" display="https://mulka2.com/lapcenter/lapcombat2/runner.jsp?event=4664&amp;file=1&amp;runner=171"/>
    <hyperlink ref="B200" r:id="rId173" display="https://mulka2.com/lapcenter/lapcombat2/runner.jsp?event=4664&amp;file=1&amp;runner=172"/>
    <hyperlink ref="B179" r:id="rId174" display="https://mulka2.com/lapcenter/lapcombat2/runner.jsp?event=4664&amp;file=1&amp;runner=173"/>
    <hyperlink ref="B159" r:id="rId175" display="https://mulka2.com/lapcenter/lapcombat2/runner.jsp?event=4664&amp;file=1&amp;runner=174"/>
    <hyperlink ref="B160" r:id="rId176" display="https://mulka2.com/lapcenter/lapcombat2/runner.jsp?event=4664&amp;file=1&amp;runner=175"/>
    <hyperlink ref="B201" r:id="rId177" display="https://mulka2.com/lapcenter/lapcombat2/runner.jsp?event=4664&amp;file=1&amp;runner=176"/>
    <hyperlink ref="B180" r:id="rId178" display="https://mulka2.com/lapcenter/lapcombat2/runner.jsp?event=4664&amp;file=1&amp;runner=177"/>
    <hyperlink ref="B144" r:id="rId179" display="https://mulka2.com/lapcenter/lapcombat2/runner.jsp?event=4664&amp;file=1&amp;runner=178"/>
    <hyperlink ref="B152" r:id="rId180" display="https://mulka2.com/lapcenter/lapcombat2/runner.jsp?event=4664&amp;file=1&amp;runner=179"/>
    <hyperlink ref="B202" r:id="rId181" display="https://mulka2.com/lapcenter/lapcombat2/runner.jsp?event=4664&amp;file=1&amp;runner=180"/>
    <hyperlink ref="B131" r:id="rId182" display="https://mulka2.com/lapcenter/lapcombat2/runner.jsp?event=4664&amp;file=1&amp;runner=191"/>
    <hyperlink ref="B181" r:id="rId183" display="https://mulka2.com/lapcenter/lapcombat2/runner.jsp?event=4664&amp;file=1&amp;runner=195"/>
    <hyperlink ref="B203" r:id="rId184" display="https://mulka2.com/lapcenter/lapcombat2/runner.jsp?event=4664&amp;file=1&amp;runner=194"/>
    <hyperlink ref="B204" r:id="rId185" display="https://mulka2.com/lapcenter/lapcombat2/runner.jsp?event=4664&amp;file=1&amp;runner=193"/>
    <hyperlink ref="B132" r:id="rId186" display="https://mulka2.com/lapcenter/lapcombat2/runner.jsp?event=4664&amp;file=1&amp;runner=196"/>
    <hyperlink ref="B182" r:id="rId187" display="https://mulka2.com/lapcenter/lapcombat2/runner.jsp?event=4664&amp;file=1&amp;runner=182"/>
    <hyperlink ref="B221" r:id="rId188" display="https://mulka2.com/lapcenter/lapcombat2/runner.jsp?event=4664&amp;file=1&amp;runner=184"/>
    <hyperlink ref="B205" r:id="rId189" display="https://mulka2.com/lapcenter/lapcombat2/runner.jsp?event=4664&amp;file=1&amp;runner=190"/>
    <hyperlink ref="B167" r:id="rId190" display="https://mulka2.com/lapcenter/lapcombat2/runner.jsp?event=4664&amp;file=1&amp;runner=183"/>
    <hyperlink ref="B142" r:id="rId191" display="https://mulka2.com/lapcenter/lapcombat2/runner.jsp?event=4664&amp;file=1&amp;runner=185"/>
    <hyperlink ref="B206" r:id="rId192" display="https://mulka2.com/lapcenter/lapcombat2/runner.jsp?event=4664&amp;file=1&amp;runner=197"/>
    <hyperlink ref="B139" r:id="rId193" display="https://mulka2.com/lapcenter/lapcombat2/runner.jsp?event=4664&amp;file=1&amp;runner=198"/>
    <hyperlink ref="B145" r:id="rId194" display="https://mulka2.com/lapcenter/lapcombat2/runner.jsp?event=4664&amp;file=1&amp;runner=181"/>
    <hyperlink ref="B140" r:id="rId195" display="https://mulka2.com/lapcenter/lapcombat2/runner.jsp?event=4664&amp;file=1&amp;runner=186"/>
    <hyperlink ref="B161" r:id="rId196" display="https://mulka2.com/lapcenter/lapcombat2/runner.jsp?event=4664&amp;file=1&amp;runner=192"/>
    <hyperlink ref="B162" r:id="rId197" display="https://mulka2.com/lapcenter/lapcombat2/runner.jsp?event=4664&amp;file=1&amp;runner=188"/>
    <hyperlink ref="B222" r:id="rId198" display="https://mulka2.com/lapcenter/lapcombat2/runner.jsp?event=4664&amp;file=1&amp;runner=189"/>
    <hyperlink ref="B168" r:id="rId199" display="https://mulka2.com/lapcenter/lapcombat2/runner.jsp?event=4664&amp;file=1&amp;runner=187"/>
    <hyperlink ref="B5" r:id="rId200" display="https://mulka2.com/lapcenter/lapcombat2/runner.jsp?event=4664&amp;file=1&amp;runner=294"/>
    <hyperlink ref="B17" r:id="rId201" display="https://mulka2.com/lapcenter/lapcombat2/runner.jsp?event=4664&amp;file=1&amp;runner=295"/>
    <hyperlink ref="B6" r:id="rId202" display="https://mulka2.com/lapcenter/lapcombat2/runner.jsp?event=4664&amp;file=1&amp;runner=296"/>
    <hyperlink ref="B9" r:id="rId203" display="https://mulka2.com/lapcenter/lapcombat2/runner.jsp?event=4664&amp;file=1&amp;runner=297"/>
    <hyperlink ref="B22" r:id="rId204" display="https://mulka2.com/lapcenter/lapcombat2/runner.jsp?event=4664&amp;file=1&amp;runner=298"/>
    <hyperlink ref="B7" r:id="rId205" display="https://mulka2.com/lapcenter/lapcombat2/runner.jsp?event=4664&amp;file=1&amp;runner=299"/>
    <hyperlink ref="B15" r:id="rId206" display="https://mulka2.com/lapcenter/lapcombat2/runner.jsp?event=4664&amp;file=1&amp;runner=300"/>
    <hyperlink ref="B18" r:id="rId207" display="https://mulka2.com/lapcenter/lapcombat2/runner.jsp?event=4664&amp;file=1&amp;runner=301"/>
    <hyperlink ref="B19" r:id="rId208" display="https://mulka2.com/lapcenter/lapcombat2/runner.jsp?event=4664&amp;file=1&amp;runner=302"/>
    <hyperlink ref="B10" r:id="rId209" display="https://mulka2.com/lapcenter/lapcombat2/runner.jsp?event=4664&amp;file=1&amp;runner=303"/>
    <hyperlink ref="B11" r:id="rId210" display="https://mulka2.com/lapcenter/lapcombat2/runner.jsp?event=4664&amp;file=1&amp;runner=304"/>
    <hyperlink ref="B23" r:id="rId211" display="https://mulka2.com/lapcenter/lapcombat2/runner.jsp?event=4664&amp;file=1&amp;runner=305"/>
    <hyperlink ref="B12" r:id="rId212" display="https://mulka2.com/lapcenter/lapcombat2/runner.jsp?event=4664&amp;file=1&amp;runner=306"/>
    <hyperlink ref="B16" r:id="rId213" display="https://mulka2.com/lapcenter/lapcombat2/runner.jsp?event=4664&amp;file=1&amp;runner=307"/>
    <hyperlink ref="B20" r:id="rId214" display="https://mulka2.com/lapcenter/lapcombat2/runner.jsp?event=4664&amp;file=1&amp;runner=308"/>
    <hyperlink ref="B21" r:id="rId215" display="https://mulka2.com/lapcenter/lapcombat2/runner.jsp?event=4664&amp;file=1&amp;runner=309"/>
    <hyperlink ref="B8" r:id="rId216" display="https://mulka2.com/lapcenter/lapcombat2/runner.jsp?event=4664&amp;file=1&amp;runner=311"/>
    <hyperlink ref="B13" r:id="rId217" display="https://mulka2.com/lapcenter/lapcombat2/runner.jsp?event=4664&amp;file=1&amp;runner=310"/>
    <hyperlink ref="B14" r:id="rId218" display="https://mulka2.com/lapcenter/lapcombat2/runner.jsp?event=4664&amp;file=1&amp;runner=312"/>
  </hyperlinks>
  <pageMargins left="0.7" right="0.7" top="0.75" bottom="0.75" header="0.3" footer="0.3"/>
  <pageSetup paperSize="9" orientation="portrait" horizontalDpi="4294967293" verticalDpi="0" r:id="rId21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74"/>
  <sheetViews>
    <sheetView workbookViewId="0">
      <selection activeCell="M5" sqref="L5:M5"/>
    </sheetView>
  </sheetViews>
  <sheetFormatPr defaultRowHeight="13.5" x14ac:dyDescent="0.15"/>
  <cols>
    <col min="2" max="2" width="15.125" customWidth="1"/>
    <col min="3" max="3" width="9.75" customWidth="1"/>
    <col min="5" max="5" width="13.5" customWidth="1"/>
    <col min="8" max="8" width="15.75" customWidth="1"/>
    <col min="9" max="9" width="13.5" customWidth="1"/>
    <col min="13" max="13" width="12.75" bestFit="1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H4" s="2"/>
      <c r="I4" s="2"/>
      <c r="L4" t="s">
        <v>23</v>
      </c>
      <c r="M4" t="s">
        <v>26</v>
      </c>
      <c r="N4" t="s">
        <v>25</v>
      </c>
    </row>
    <row r="5" spans="2:14" x14ac:dyDescent="0.15">
      <c r="B5" s="4" t="s">
        <v>40</v>
      </c>
      <c r="C5" s="1">
        <v>1</v>
      </c>
      <c r="D5" s="6">
        <v>1.2152777777777778E-2</v>
      </c>
      <c r="E5" s="3" t="s">
        <v>37</v>
      </c>
      <c r="F5">
        <f t="shared" ref="F5:F36" si="0">ROUNDUP((VLOOKUP(G5,$K$5:$N$6,2,FALSE)-D5)*10/VLOOKUP(G5,$K$5:$N$6,3,FALSE)+50,3)</f>
        <v>63.44</v>
      </c>
      <c r="G5" t="s">
        <v>487</v>
      </c>
      <c r="H5" s="4"/>
      <c r="I5" s="3"/>
      <c r="K5" t="s">
        <v>826</v>
      </c>
      <c r="L5" s="5">
        <f t="shared" ref="L5" si="1">AVERAGEIF($G$4:$G$400,K5,$D$4:$D$400)</f>
        <v>1.5920524691358028E-2</v>
      </c>
      <c r="M5">
        <f t="array" ref="M5">_xlfn.STDEV.P(IF($G$4:$G$400=K5,$D$4:$D$400,""))</f>
        <v>2.8034456343989413E-3</v>
      </c>
    </row>
    <row r="6" spans="2:14" x14ac:dyDescent="0.15">
      <c r="B6" s="4" t="s">
        <v>152</v>
      </c>
      <c r="C6" s="1">
        <v>2</v>
      </c>
      <c r="D6" s="6">
        <v>1.2175925925925929E-2</v>
      </c>
      <c r="E6" s="3" t="s">
        <v>7</v>
      </c>
      <c r="F6">
        <f t="shared" si="0"/>
        <v>63.357999999999997</v>
      </c>
      <c r="G6" t="s">
        <v>487</v>
      </c>
      <c r="H6" s="4"/>
      <c r="I6" s="3"/>
    </row>
    <row r="7" spans="2:14" x14ac:dyDescent="0.15">
      <c r="B7" s="4" t="s">
        <v>194</v>
      </c>
      <c r="C7" s="1">
        <v>3</v>
      </c>
      <c r="D7" s="6">
        <v>1.2511574074074073E-2</v>
      </c>
      <c r="E7" s="3" t="s">
        <v>7</v>
      </c>
      <c r="F7">
        <f t="shared" si="0"/>
        <v>62.16</v>
      </c>
      <c r="G7" t="s">
        <v>487</v>
      </c>
      <c r="H7" s="4"/>
      <c r="I7" s="3"/>
    </row>
    <row r="8" spans="2:14" x14ac:dyDescent="0.15">
      <c r="B8" s="4" t="s">
        <v>251</v>
      </c>
      <c r="C8" s="1">
        <v>4</v>
      </c>
      <c r="D8" s="6">
        <v>1.269675925925926E-2</v>
      </c>
      <c r="E8" s="3" t="s">
        <v>229</v>
      </c>
      <c r="F8">
        <f t="shared" si="0"/>
        <v>61.5</v>
      </c>
      <c r="G8" t="s">
        <v>487</v>
      </c>
      <c r="H8" s="4"/>
      <c r="I8" s="3"/>
    </row>
    <row r="9" spans="2:14" x14ac:dyDescent="0.15">
      <c r="B9" s="4" t="s">
        <v>250</v>
      </c>
      <c r="C9" s="1">
        <v>5</v>
      </c>
      <c r="D9" s="6">
        <v>1.2951388888888887E-2</v>
      </c>
      <c r="E9" s="3" t="s">
        <v>228</v>
      </c>
      <c r="F9">
        <f t="shared" si="0"/>
        <v>60.591999999999999</v>
      </c>
      <c r="G9" t="s">
        <v>487</v>
      </c>
      <c r="H9" s="4"/>
      <c r="I9" s="3"/>
    </row>
    <row r="10" spans="2:14" x14ac:dyDescent="0.15">
      <c r="B10" s="4" t="s">
        <v>147</v>
      </c>
      <c r="C10" s="1">
        <v>6</v>
      </c>
      <c r="D10" s="6">
        <v>1.2962962962962963E-2</v>
      </c>
      <c r="E10" s="3" t="s">
        <v>7</v>
      </c>
      <c r="F10">
        <f t="shared" si="0"/>
        <v>60.55</v>
      </c>
      <c r="G10" t="s">
        <v>487</v>
      </c>
      <c r="H10" s="4"/>
      <c r="I10" s="3"/>
    </row>
    <row r="11" spans="2:14" x14ac:dyDescent="0.15">
      <c r="B11" s="4" t="s">
        <v>397</v>
      </c>
      <c r="C11" s="1">
        <v>7</v>
      </c>
      <c r="D11" s="6">
        <v>1.2974537037037036E-2</v>
      </c>
      <c r="E11" s="3" t="s">
        <v>7</v>
      </c>
      <c r="F11">
        <f t="shared" si="0"/>
        <v>60.509</v>
      </c>
      <c r="G11" t="s">
        <v>487</v>
      </c>
      <c r="H11" s="4"/>
      <c r="I11" s="3"/>
    </row>
    <row r="12" spans="2:14" x14ac:dyDescent="0.15">
      <c r="B12" s="4" t="s">
        <v>151</v>
      </c>
      <c r="C12" s="1">
        <v>8</v>
      </c>
      <c r="D12" s="6">
        <v>1.3206018518518518E-2</v>
      </c>
      <c r="E12" s="3" t="s">
        <v>13</v>
      </c>
      <c r="F12">
        <f t="shared" si="0"/>
        <v>59.683</v>
      </c>
      <c r="G12" t="s">
        <v>487</v>
      </c>
      <c r="H12" s="4"/>
      <c r="I12" s="3"/>
    </row>
    <row r="13" spans="2:14" x14ac:dyDescent="0.15">
      <c r="B13" s="4" t="s">
        <v>207</v>
      </c>
      <c r="C13" s="1">
        <v>9</v>
      </c>
      <c r="D13" s="6">
        <v>1.3356481481481483E-2</v>
      </c>
      <c r="E13" s="3" t="s">
        <v>7</v>
      </c>
      <c r="F13">
        <f t="shared" si="0"/>
        <v>59.146999999999998</v>
      </c>
      <c r="G13" t="s">
        <v>487</v>
      </c>
      <c r="H13" s="4"/>
      <c r="I13" s="3"/>
    </row>
    <row r="14" spans="2:14" x14ac:dyDescent="0.15">
      <c r="B14" s="4" t="s">
        <v>56</v>
      </c>
      <c r="C14" s="1">
        <v>10</v>
      </c>
      <c r="D14" s="6">
        <v>1.3449074074074073E-2</v>
      </c>
      <c r="E14" s="3" t="s">
        <v>37</v>
      </c>
      <c r="F14">
        <f t="shared" si="0"/>
        <v>58.815999999999995</v>
      </c>
      <c r="G14" t="s">
        <v>487</v>
      </c>
      <c r="H14" s="4"/>
      <c r="I14" s="3"/>
    </row>
    <row r="15" spans="2:14" x14ac:dyDescent="0.15">
      <c r="B15" s="4" t="s">
        <v>466</v>
      </c>
      <c r="C15" s="1">
        <v>11</v>
      </c>
      <c r="D15" s="6">
        <v>1.3472222222222221E-2</v>
      </c>
      <c r="E15" s="3" t="s">
        <v>12</v>
      </c>
      <c r="F15">
        <f t="shared" si="0"/>
        <v>58.733999999999995</v>
      </c>
      <c r="G15" t="s">
        <v>487</v>
      </c>
      <c r="H15" s="4"/>
      <c r="I15" s="3"/>
    </row>
    <row r="16" spans="2:14" x14ac:dyDescent="0.15">
      <c r="B16" s="4" t="s">
        <v>150</v>
      </c>
      <c r="C16" s="1">
        <v>12</v>
      </c>
      <c r="D16" s="6">
        <v>1.3541666666666667E-2</v>
      </c>
      <c r="E16" s="3" t="s">
        <v>7</v>
      </c>
      <c r="F16">
        <f t="shared" si="0"/>
        <v>58.485999999999997</v>
      </c>
      <c r="G16" t="s">
        <v>487</v>
      </c>
      <c r="H16" s="4"/>
      <c r="I16" s="3"/>
    </row>
    <row r="17" spans="2:9" x14ac:dyDescent="0.15">
      <c r="B17" s="4" t="s">
        <v>810</v>
      </c>
      <c r="C17" s="1">
        <v>12</v>
      </c>
      <c r="D17" s="6">
        <v>1.3541666666666667E-2</v>
      </c>
      <c r="E17" s="3" t="s">
        <v>449</v>
      </c>
      <c r="F17">
        <f t="shared" si="0"/>
        <v>58.485999999999997</v>
      </c>
      <c r="G17" t="s">
        <v>487</v>
      </c>
      <c r="H17" s="4"/>
      <c r="I17" s="3"/>
    </row>
    <row r="18" spans="2:9" x14ac:dyDescent="0.15">
      <c r="B18" s="4" t="s">
        <v>811</v>
      </c>
      <c r="C18" s="1">
        <v>14</v>
      </c>
      <c r="D18" s="6">
        <v>1.3611111111111114E-2</v>
      </c>
      <c r="E18" s="3" t="s">
        <v>235</v>
      </c>
      <c r="F18">
        <f t="shared" si="0"/>
        <v>58.238</v>
      </c>
      <c r="G18" t="s">
        <v>487</v>
      </c>
      <c r="H18" s="4"/>
      <c r="I18" s="3"/>
    </row>
    <row r="19" spans="2:9" x14ac:dyDescent="0.15">
      <c r="B19" s="4" t="s">
        <v>201</v>
      </c>
      <c r="C19" s="1">
        <v>15</v>
      </c>
      <c r="D19" s="6">
        <v>1.3622685185185184E-2</v>
      </c>
      <c r="E19" s="3" t="s">
        <v>7</v>
      </c>
      <c r="F19">
        <f t="shared" si="0"/>
        <v>58.196999999999996</v>
      </c>
      <c r="G19" t="s">
        <v>487</v>
      </c>
      <c r="H19" s="4"/>
      <c r="I19" s="3"/>
    </row>
    <row r="20" spans="2:9" x14ac:dyDescent="0.15">
      <c r="B20" s="4" t="s">
        <v>54</v>
      </c>
      <c r="C20" s="1">
        <v>16</v>
      </c>
      <c r="D20" s="6">
        <v>1.4085648148148151E-2</v>
      </c>
      <c r="E20" s="3" t="s">
        <v>37</v>
      </c>
      <c r="F20">
        <f t="shared" si="0"/>
        <v>56.545999999999999</v>
      </c>
      <c r="G20" t="s">
        <v>487</v>
      </c>
      <c r="H20" s="4"/>
      <c r="I20" s="3"/>
    </row>
    <row r="21" spans="2:9" x14ac:dyDescent="0.15">
      <c r="B21" s="4" t="s">
        <v>705</v>
      </c>
      <c r="C21" s="1">
        <v>17</v>
      </c>
      <c r="D21" s="6">
        <v>1.4212962962962962E-2</v>
      </c>
      <c r="E21" s="3" t="s">
        <v>12</v>
      </c>
      <c r="F21">
        <f t="shared" si="0"/>
        <v>56.091000000000001</v>
      </c>
      <c r="G21" t="s">
        <v>487</v>
      </c>
      <c r="H21" s="4"/>
      <c r="I21" s="3"/>
    </row>
    <row r="22" spans="2:9" x14ac:dyDescent="0.15">
      <c r="B22" s="4" t="s">
        <v>694</v>
      </c>
      <c r="C22" s="1">
        <v>18</v>
      </c>
      <c r="D22" s="6">
        <v>1.4282407407407409E-2</v>
      </c>
      <c r="E22" s="3" t="s">
        <v>12</v>
      </c>
      <c r="F22">
        <f t="shared" si="0"/>
        <v>55.844000000000001</v>
      </c>
      <c r="G22" t="s">
        <v>487</v>
      </c>
      <c r="H22" s="4"/>
      <c r="I22" s="3"/>
    </row>
    <row r="23" spans="2:9" x14ac:dyDescent="0.15">
      <c r="B23" s="4" t="s">
        <v>45</v>
      </c>
      <c r="C23" s="1">
        <v>19</v>
      </c>
      <c r="D23" s="6">
        <v>1.4374999999999999E-2</v>
      </c>
      <c r="E23" s="3" t="s">
        <v>37</v>
      </c>
      <c r="F23">
        <f t="shared" si="0"/>
        <v>55.512999999999998</v>
      </c>
      <c r="G23" t="s">
        <v>487</v>
      </c>
      <c r="H23" s="4"/>
      <c r="I23" s="3"/>
    </row>
    <row r="24" spans="2:9" x14ac:dyDescent="0.15">
      <c r="B24" s="4" t="s">
        <v>197</v>
      </c>
      <c r="C24" s="1">
        <v>20</v>
      </c>
      <c r="D24" s="6">
        <v>1.4421296296296295E-2</v>
      </c>
      <c r="E24" s="3" t="s">
        <v>12</v>
      </c>
      <c r="F24">
        <f t="shared" si="0"/>
        <v>55.347999999999999</v>
      </c>
      <c r="G24" t="s">
        <v>487</v>
      </c>
      <c r="H24" s="4"/>
      <c r="I24" s="3"/>
    </row>
    <row r="25" spans="2:9" x14ac:dyDescent="0.15">
      <c r="B25" s="4" t="s">
        <v>623</v>
      </c>
      <c r="C25" s="1">
        <v>21</v>
      </c>
      <c r="D25" s="6">
        <v>1.4432870370370372E-2</v>
      </c>
      <c r="E25" s="3" t="s">
        <v>7</v>
      </c>
      <c r="F25">
        <f t="shared" si="0"/>
        <v>55.306999999999995</v>
      </c>
      <c r="G25" t="s">
        <v>487</v>
      </c>
      <c r="H25" s="4"/>
      <c r="I25" s="3"/>
    </row>
    <row r="26" spans="2:9" x14ac:dyDescent="0.15">
      <c r="B26" s="4" t="s">
        <v>812</v>
      </c>
      <c r="C26" s="1">
        <v>22</v>
      </c>
      <c r="D26" s="6">
        <v>1.4571759259259258E-2</v>
      </c>
      <c r="E26" s="3" t="s">
        <v>235</v>
      </c>
      <c r="F26">
        <f t="shared" si="0"/>
        <v>54.811999999999998</v>
      </c>
      <c r="G26" t="s">
        <v>487</v>
      </c>
      <c r="H26" s="4"/>
      <c r="I26" s="3"/>
    </row>
    <row r="27" spans="2:9" x14ac:dyDescent="0.15">
      <c r="B27" s="4" t="s">
        <v>210</v>
      </c>
      <c r="C27" s="1">
        <v>23</v>
      </c>
      <c r="D27" s="6">
        <v>1.4606481481481482E-2</v>
      </c>
      <c r="E27" s="3" t="s">
        <v>7</v>
      </c>
      <c r="F27">
        <f t="shared" si="0"/>
        <v>54.687999999999995</v>
      </c>
      <c r="G27" t="s">
        <v>487</v>
      </c>
      <c r="H27" s="4"/>
      <c r="I27" s="3"/>
    </row>
    <row r="28" spans="2:9" x14ac:dyDescent="0.15">
      <c r="B28" s="4" t="s">
        <v>813</v>
      </c>
      <c r="C28" s="1">
        <v>24</v>
      </c>
      <c r="D28" s="6">
        <v>1.4756944444444446E-2</v>
      </c>
      <c r="E28" s="3" t="s">
        <v>313</v>
      </c>
      <c r="F28">
        <f t="shared" si="0"/>
        <v>54.150999999999996</v>
      </c>
      <c r="G28" t="s">
        <v>487</v>
      </c>
      <c r="H28" s="4"/>
      <c r="I28" s="3"/>
    </row>
    <row r="29" spans="2:9" x14ac:dyDescent="0.15">
      <c r="B29" s="4" t="s">
        <v>626</v>
      </c>
      <c r="C29" s="1">
        <v>25</v>
      </c>
      <c r="D29" s="6">
        <v>1.4768518518518519E-2</v>
      </c>
      <c r="E29" s="3" t="s">
        <v>12</v>
      </c>
      <c r="F29">
        <f t="shared" si="0"/>
        <v>54.11</v>
      </c>
      <c r="G29" t="s">
        <v>487</v>
      </c>
      <c r="H29" s="4"/>
      <c r="I29" s="3"/>
    </row>
    <row r="30" spans="2:9" x14ac:dyDescent="0.15">
      <c r="B30" s="4" t="s">
        <v>774</v>
      </c>
      <c r="C30" s="1">
        <v>26</v>
      </c>
      <c r="D30" s="6">
        <v>1.4826388888888889E-2</v>
      </c>
      <c r="E30" s="3" t="s">
        <v>12</v>
      </c>
      <c r="F30">
        <f t="shared" si="0"/>
        <v>53.902999999999999</v>
      </c>
      <c r="G30" t="s">
        <v>487</v>
      </c>
      <c r="H30" s="4"/>
      <c r="I30" s="3"/>
    </row>
    <row r="31" spans="2:9" x14ac:dyDescent="0.15">
      <c r="B31" s="4" t="s">
        <v>586</v>
      </c>
      <c r="C31" s="1">
        <v>27</v>
      </c>
      <c r="D31" s="6">
        <v>1.4837962962962963E-2</v>
      </c>
      <c r="E31" s="3" t="s">
        <v>12</v>
      </c>
      <c r="F31">
        <f t="shared" si="0"/>
        <v>53.861999999999995</v>
      </c>
      <c r="G31" t="s">
        <v>487</v>
      </c>
      <c r="H31" s="4"/>
      <c r="I31" s="3"/>
    </row>
    <row r="32" spans="2:9" x14ac:dyDescent="0.15">
      <c r="B32" s="4" t="s">
        <v>814</v>
      </c>
      <c r="C32" s="1">
        <v>28</v>
      </c>
      <c r="D32" s="6">
        <v>1.4988425925925926E-2</v>
      </c>
      <c r="E32" s="3" t="s">
        <v>808</v>
      </c>
      <c r="F32">
        <f t="shared" si="0"/>
        <v>53.324999999999996</v>
      </c>
      <c r="G32" t="s">
        <v>487</v>
      </c>
      <c r="H32" s="4"/>
      <c r="I32" s="3"/>
    </row>
    <row r="33" spans="2:9" x14ac:dyDescent="0.15">
      <c r="B33" s="4" t="s">
        <v>815</v>
      </c>
      <c r="C33" s="1">
        <v>29</v>
      </c>
      <c r="D33" s="6">
        <v>1.5150462962962963E-2</v>
      </c>
      <c r="E33" s="3" t="s">
        <v>313</v>
      </c>
      <c r="F33">
        <f t="shared" si="0"/>
        <v>52.747</v>
      </c>
      <c r="G33" t="s">
        <v>487</v>
      </c>
      <c r="H33" s="4"/>
      <c r="I33" s="3"/>
    </row>
    <row r="34" spans="2:9" x14ac:dyDescent="0.15">
      <c r="B34" s="4" t="s">
        <v>580</v>
      </c>
      <c r="C34" s="1">
        <v>30</v>
      </c>
      <c r="D34" s="6">
        <v>1.5277777777777777E-2</v>
      </c>
      <c r="E34" s="3" t="s">
        <v>7</v>
      </c>
      <c r="F34">
        <f t="shared" si="0"/>
        <v>52.292999999999999</v>
      </c>
      <c r="G34" t="s">
        <v>487</v>
      </c>
      <c r="H34" s="4"/>
      <c r="I34" s="3"/>
    </row>
    <row r="35" spans="2:9" x14ac:dyDescent="0.15">
      <c r="B35" s="4" t="s">
        <v>202</v>
      </c>
      <c r="C35" s="1">
        <v>31</v>
      </c>
      <c r="D35" s="6">
        <v>1.5381944444444443E-2</v>
      </c>
      <c r="E35" s="3" t="s">
        <v>7</v>
      </c>
      <c r="F35">
        <f t="shared" si="0"/>
        <v>51.921999999999997</v>
      </c>
      <c r="G35" t="s">
        <v>487</v>
      </c>
      <c r="H35" s="4"/>
      <c r="I35" s="3"/>
    </row>
    <row r="36" spans="2:9" x14ac:dyDescent="0.15">
      <c r="B36" s="4" t="s">
        <v>49</v>
      </c>
      <c r="C36" s="1">
        <v>32</v>
      </c>
      <c r="D36" s="6">
        <v>1.539351851851852E-2</v>
      </c>
      <c r="E36" s="3" t="s">
        <v>37</v>
      </c>
      <c r="F36">
        <f t="shared" si="0"/>
        <v>51.879999999999995</v>
      </c>
      <c r="G36" t="s">
        <v>487</v>
      </c>
      <c r="H36" s="4"/>
      <c r="I36" s="3"/>
    </row>
    <row r="37" spans="2:9" x14ac:dyDescent="0.15">
      <c r="B37" s="4" t="s">
        <v>357</v>
      </c>
      <c r="C37" s="1">
        <v>33</v>
      </c>
      <c r="D37" s="6">
        <v>1.5659722222222224E-2</v>
      </c>
      <c r="E37" s="3" t="s">
        <v>313</v>
      </c>
      <c r="F37">
        <f t="shared" ref="F37:F64" si="2">ROUNDUP((VLOOKUP(G37,$K$5:$N$6,2,FALSE)-D37)*10/VLOOKUP(G37,$K$5:$N$6,3,FALSE)+50,3)</f>
        <v>50.930999999999997</v>
      </c>
      <c r="G37" t="s">
        <v>487</v>
      </c>
      <c r="H37" s="4"/>
      <c r="I37" s="3"/>
    </row>
    <row r="38" spans="2:9" x14ac:dyDescent="0.15">
      <c r="B38" s="4" t="s">
        <v>519</v>
      </c>
      <c r="C38" s="1">
        <v>34</v>
      </c>
      <c r="D38" s="6">
        <v>1.5914351851851853E-2</v>
      </c>
      <c r="E38" s="3" t="s">
        <v>12</v>
      </c>
      <c r="F38">
        <f t="shared" si="2"/>
        <v>50.022999999999996</v>
      </c>
      <c r="G38" t="s">
        <v>487</v>
      </c>
      <c r="H38" s="4"/>
      <c r="I38" s="3"/>
    </row>
    <row r="39" spans="2:9" x14ac:dyDescent="0.15">
      <c r="B39" s="4" t="s">
        <v>816</v>
      </c>
      <c r="C39" s="1">
        <v>35</v>
      </c>
      <c r="D39" s="6">
        <v>1.5914351851851853E-2</v>
      </c>
      <c r="E39" s="3" t="s">
        <v>367</v>
      </c>
      <c r="F39">
        <f t="shared" si="2"/>
        <v>50.022999999999996</v>
      </c>
      <c r="G39" t="s">
        <v>487</v>
      </c>
      <c r="H39" s="4"/>
      <c r="I39" s="3"/>
    </row>
    <row r="40" spans="2:9" x14ac:dyDescent="0.15">
      <c r="B40" s="4" t="s">
        <v>731</v>
      </c>
      <c r="C40" s="1">
        <v>36</v>
      </c>
      <c r="D40" s="6">
        <v>1.6249999999999997E-2</v>
      </c>
      <c r="E40" s="3" t="s">
        <v>12</v>
      </c>
      <c r="F40">
        <f t="shared" si="2"/>
        <v>48.824999999999996</v>
      </c>
      <c r="G40" t="s">
        <v>487</v>
      </c>
      <c r="H40" s="4"/>
      <c r="I40" s="3"/>
    </row>
    <row r="41" spans="2:9" x14ac:dyDescent="0.15">
      <c r="B41" s="4" t="s">
        <v>790</v>
      </c>
      <c r="C41" s="1">
        <v>37</v>
      </c>
      <c r="D41" s="6">
        <v>1.6284722222222221E-2</v>
      </c>
      <c r="E41" s="3" t="s">
        <v>7</v>
      </c>
      <c r="F41">
        <f t="shared" si="2"/>
        <v>48.701000000000001</v>
      </c>
      <c r="G41" t="s">
        <v>487</v>
      </c>
      <c r="H41" s="4"/>
      <c r="I41" s="3"/>
    </row>
    <row r="42" spans="2:9" x14ac:dyDescent="0.15">
      <c r="B42" s="4" t="s">
        <v>501</v>
      </c>
      <c r="C42" s="1">
        <v>38</v>
      </c>
      <c r="D42" s="6">
        <v>1.6331018518518519E-2</v>
      </c>
      <c r="E42" s="3" t="s">
        <v>7</v>
      </c>
      <c r="F42">
        <f t="shared" si="2"/>
        <v>48.535999999999994</v>
      </c>
      <c r="G42" t="s">
        <v>487</v>
      </c>
      <c r="H42" s="4"/>
      <c r="I42" s="3"/>
    </row>
    <row r="43" spans="2:9" x14ac:dyDescent="0.15">
      <c r="B43" s="4" t="s">
        <v>474</v>
      </c>
      <c r="C43" s="1">
        <v>39</v>
      </c>
      <c r="D43" s="6">
        <v>1.6342592592592593E-2</v>
      </c>
      <c r="E43" s="3" t="s">
        <v>7</v>
      </c>
      <c r="F43">
        <f t="shared" si="2"/>
        <v>48.494999999999997</v>
      </c>
      <c r="G43" t="s">
        <v>487</v>
      </c>
      <c r="H43" s="4"/>
      <c r="I43" s="3"/>
    </row>
    <row r="44" spans="2:9" x14ac:dyDescent="0.15">
      <c r="B44" s="4" t="s">
        <v>817</v>
      </c>
      <c r="C44" s="1">
        <v>40</v>
      </c>
      <c r="D44" s="6">
        <v>1.6354166666666666E-2</v>
      </c>
      <c r="E44" s="3" t="s">
        <v>7</v>
      </c>
      <c r="F44">
        <f t="shared" si="2"/>
        <v>48.454000000000001</v>
      </c>
      <c r="G44" t="s">
        <v>487</v>
      </c>
      <c r="H44" s="4"/>
      <c r="I44" s="3"/>
    </row>
    <row r="45" spans="2:9" x14ac:dyDescent="0.15">
      <c r="B45" s="4" t="s">
        <v>627</v>
      </c>
      <c r="C45" s="1">
        <v>41</v>
      </c>
      <c r="D45" s="6">
        <v>1.6412037037037037E-2</v>
      </c>
      <c r="E45" s="3" t="s">
        <v>12</v>
      </c>
      <c r="F45">
        <f t="shared" si="2"/>
        <v>48.247</v>
      </c>
      <c r="G45" t="s">
        <v>487</v>
      </c>
      <c r="H45" s="4"/>
      <c r="I45" s="3"/>
    </row>
    <row r="46" spans="2:9" x14ac:dyDescent="0.15">
      <c r="B46" s="4" t="s">
        <v>818</v>
      </c>
      <c r="C46" s="1">
        <v>42</v>
      </c>
      <c r="D46" s="6">
        <v>1.6481481481481482E-2</v>
      </c>
      <c r="E46" s="3" t="s">
        <v>7</v>
      </c>
      <c r="F46">
        <f t="shared" si="2"/>
        <v>48</v>
      </c>
      <c r="G46" t="s">
        <v>487</v>
      </c>
      <c r="H46" s="4"/>
      <c r="I46" s="3"/>
    </row>
    <row r="47" spans="2:9" x14ac:dyDescent="0.15">
      <c r="B47" s="4" t="s">
        <v>759</v>
      </c>
      <c r="C47" s="1">
        <v>43</v>
      </c>
      <c r="D47" s="6">
        <v>1.6666666666666666E-2</v>
      </c>
      <c r="E47" s="3" t="s">
        <v>7</v>
      </c>
      <c r="F47">
        <f t="shared" si="2"/>
        <v>47.338999999999999</v>
      </c>
      <c r="G47" t="s">
        <v>487</v>
      </c>
      <c r="H47" s="4"/>
      <c r="I47" s="3"/>
    </row>
    <row r="48" spans="2:9" x14ac:dyDescent="0.15">
      <c r="B48" s="4" t="s">
        <v>819</v>
      </c>
      <c r="C48" s="1">
        <v>44</v>
      </c>
      <c r="D48" s="6">
        <v>1.6724537037037034E-2</v>
      </c>
      <c r="E48" s="3" t="s">
        <v>809</v>
      </c>
      <c r="F48">
        <f t="shared" si="2"/>
        <v>47.132999999999996</v>
      </c>
      <c r="G48" t="s">
        <v>487</v>
      </c>
      <c r="H48" s="4"/>
      <c r="I48" s="3"/>
    </row>
    <row r="49" spans="2:9" x14ac:dyDescent="0.15">
      <c r="B49" s="4" t="s">
        <v>596</v>
      </c>
      <c r="C49" s="1">
        <v>45</v>
      </c>
      <c r="D49" s="6">
        <v>1.7013888888888887E-2</v>
      </c>
      <c r="E49" s="3" t="s">
        <v>13</v>
      </c>
      <c r="F49">
        <f t="shared" si="2"/>
        <v>46.099999999999994</v>
      </c>
      <c r="G49" t="s">
        <v>487</v>
      </c>
      <c r="H49" s="4"/>
      <c r="I49" s="3"/>
    </row>
    <row r="50" spans="2:9" x14ac:dyDescent="0.15">
      <c r="B50" s="4" t="s">
        <v>742</v>
      </c>
      <c r="C50" s="1">
        <v>46</v>
      </c>
      <c r="D50" s="6">
        <v>1.7048611111111112E-2</v>
      </c>
      <c r="E50" s="3" t="s">
        <v>12</v>
      </c>
      <c r="F50">
        <f t="shared" si="2"/>
        <v>45.976999999999997</v>
      </c>
      <c r="G50" t="s">
        <v>487</v>
      </c>
      <c r="H50" s="4"/>
      <c r="I50" s="3"/>
    </row>
    <row r="51" spans="2:9" x14ac:dyDescent="0.15">
      <c r="B51" s="4" t="s">
        <v>767</v>
      </c>
      <c r="C51" s="1">
        <v>47</v>
      </c>
      <c r="D51" s="6">
        <v>1.7291666666666667E-2</v>
      </c>
      <c r="E51" s="3" t="s">
        <v>7</v>
      </c>
      <c r="F51">
        <f t="shared" si="2"/>
        <v>45.11</v>
      </c>
      <c r="G51" t="s">
        <v>487</v>
      </c>
      <c r="H51" s="1"/>
      <c r="I51" s="3"/>
    </row>
    <row r="52" spans="2:9" x14ac:dyDescent="0.15">
      <c r="B52" s="4" t="s">
        <v>820</v>
      </c>
      <c r="C52" s="1">
        <v>48</v>
      </c>
      <c r="D52" s="6">
        <v>1.7337962962962961E-2</v>
      </c>
      <c r="E52" s="3" t="s">
        <v>13</v>
      </c>
      <c r="F52">
        <f t="shared" si="2"/>
        <v>44.943999999999996</v>
      </c>
      <c r="G52" t="s">
        <v>487</v>
      </c>
      <c r="H52" s="1"/>
      <c r="I52" s="3"/>
    </row>
    <row r="53" spans="2:9" x14ac:dyDescent="0.15">
      <c r="B53" s="4" t="s">
        <v>645</v>
      </c>
      <c r="C53" s="1">
        <v>49</v>
      </c>
      <c r="D53" s="6">
        <v>1.7395833333333336E-2</v>
      </c>
      <c r="E53" s="3" t="s">
        <v>12</v>
      </c>
      <c r="F53">
        <f t="shared" si="2"/>
        <v>44.738</v>
      </c>
      <c r="G53" t="s">
        <v>487</v>
      </c>
      <c r="H53" s="1"/>
      <c r="I53" s="3"/>
    </row>
    <row r="54" spans="2:9" x14ac:dyDescent="0.15">
      <c r="B54" s="4" t="s">
        <v>660</v>
      </c>
      <c r="C54" s="1">
        <v>50</v>
      </c>
      <c r="D54" s="6">
        <v>1.7916666666666668E-2</v>
      </c>
      <c r="E54" s="3" t="s">
        <v>7</v>
      </c>
      <c r="F54">
        <f t="shared" si="2"/>
        <v>42.879999999999995</v>
      </c>
      <c r="G54" t="s">
        <v>487</v>
      </c>
      <c r="H54" s="1"/>
      <c r="I54" s="3"/>
    </row>
    <row r="55" spans="2:9" x14ac:dyDescent="0.15">
      <c r="B55" s="4" t="s">
        <v>821</v>
      </c>
      <c r="C55" s="1">
        <v>51</v>
      </c>
      <c r="D55" s="6">
        <v>1.800925925925926E-2</v>
      </c>
      <c r="E55" s="3" t="s">
        <v>367</v>
      </c>
      <c r="F55">
        <f t="shared" si="2"/>
        <v>42.55</v>
      </c>
      <c r="G55" t="s">
        <v>487</v>
      </c>
      <c r="H55" s="1"/>
      <c r="I55" s="3"/>
    </row>
    <row r="56" spans="2:9" x14ac:dyDescent="0.15">
      <c r="B56" s="4" t="s">
        <v>822</v>
      </c>
      <c r="C56" s="1">
        <v>52</v>
      </c>
      <c r="D56" s="6">
        <v>1.8240740740740741E-2</v>
      </c>
      <c r="E56" s="3" t="s">
        <v>307</v>
      </c>
      <c r="F56">
        <f t="shared" si="2"/>
        <v>41.723999999999997</v>
      </c>
      <c r="G56" t="s">
        <v>487</v>
      </c>
      <c r="H56" s="1"/>
      <c r="I56" s="3"/>
    </row>
    <row r="57" spans="2:9" x14ac:dyDescent="0.15">
      <c r="B57" s="4" t="s">
        <v>823</v>
      </c>
      <c r="C57" s="1">
        <v>53</v>
      </c>
      <c r="D57" s="6">
        <v>1.8391203703703705E-2</v>
      </c>
      <c r="E57" s="3" t="s">
        <v>13</v>
      </c>
      <c r="F57">
        <f t="shared" si="2"/>
        <v>41.186999999999998</v>
      </c>
      <c r="G57" t="s">
        <v>487</v>
      </c>
      <c r="H57" s="1"/>
      <c r="I57" s="3"/>
    </row>
    <row r="58" spans="2:9" x14ac:dyDescent="0.15">
      <c r="B58" s="4" t="s">
        <v>824</v>
      </c>
      <c r="C58" s="1">
        <v>54</v>
      </c>
      <c r="D58" s="6">
        <v>1.9224537037037037E-2</v>
      </c>
      <c r="E58" s="3" t="s">
        <v>7</v>
      </c>
      <c r="F58">
        <f t="shared" si="2"/>
        <v>38.214999999999996</v>
      </c>
      <c r="G58" t="s">
        <v>487</v>
      </c>
      <c r="H58" s="1"/>
      <c r="I58" s="3"/>
    </row>
    <row r="59" spans="2:9" x14ac:dyDescent="0.15">
      <c r="B59" s="4" t="s">
        <v>606</v>
      </c>
      <c r="C59" s="1">
        <v>55</v>
      </c>
      <c r="D59" s="6">
        <v>1.9768518518518515E-2</v>
      </c>
      <c r="E59" s="3" t="s">
        <v>13</v>
      </c>
      <c r="F59">
        <f t="shared" si="2"/>
        <v>36.274999999999999</v>
      </c>
      <c r="G59" t="s">
        <v>487</v>
      </c>
      <c r="H59" s="1"/>
      <c r="I59" s="3"/>
    </row>
    <row r="60" spans="2:9" x14ac:dyDescent="0.15">
      <c r="B60" s="4" t="s">
        <v>763</v>
      </c>
      <c r="C60" s="1">
        <v>56</v>
      </c>
      <c r="D60" s="6">
        <v>2.2395833333333334E-2</v>
      </c>
      <c r="E60" s="3" t="s">
        <v>7</v>
      </c>
      <c r="F60">
        <f t="shared" si="2"/>
        <v>26.903000000000002</v>
      </c>
      <c r="G60" t="s">
        <v>487</v>
      </c>
      <c r="H60" s="1"/>
      <c r="I60" s="3"/>
    </row>
    <row r="61" spans="2:9" x14ac:dyDescent="0.15">
      <c r="B61" s="4" t="s">
        <v>761</v>
      </c>
      <c r="C61" s="1">
        <v>57</v>
      </c>
      <c r="D61" s="6">
        <v>2.2407407407407407E-2</v>
      </c>
      <c r="E61" s="3" t="s">
        <v>7</v>
      </c>
      <c r="F61">
        <f t="shared" si="2"/>
        <v>26.862000000000002</v>
      </c>
      <c r="G61" t="s">
        <v>487</v>
      </c>
      <c r="H61" s="1"/>
      <c r="I61" s="3"/>
    </row>
    <row r="62" spans="2:9" x14ac:dyDescent="0.15">
      <c r="B62" s="4" t="s">
        <v>825</v>
      </c>
      <c r="C62" s="1">
        <v>58</v>
      </c>
      <c r="D62" s="6">
        <v>2.2685185185185183E-2</v>
      </c>
      <c r="E62" s="3" t="s">
        <v>7</v>
      </c>
      <c r="F62">
        <f t="shared" si="2"/>
        <v>25.871000000000002</v>
      </c>
      <c r="G62" t="s">
        <v>487</v>
      </c>
      <c r="H62" s="1"/>
      <c r="I62" s="3"/>
    </row>
    <row r="63" spans="2:9" x14ac:dyDescent="0.15">
      <c r="B63" s="4" t="s">
        <v>760</v>
      </c>
      <c r="C63" s="1">
        <v>59</v>
      </c>
      <c r="D63" s="6">
        <v>2.361111111111111E-2</v>
      </c>
      <c r="E63" s="3" t="s">
        <v>7</v>
      </c>
      <c r="F63">
        <f t="shared" si="2"/>
        <v>22.568000000000001</v>
      </c>
      <c r="G63" t="s">
        <v>487</v>
      </c>
      <c r="H63" s="1"/>
      <c r="I63" s="3"/>
    </row>
    <row r="64" spans="2:9" x14ac:dyDescent="0.15">
      <c r="B64" s="4" t="s">
        <v>752</v>
      </c>
      <c r="C64" s="1">
        <v>60</v>
      </c>
      <c r="D64" s="6">
        <v>2.4560185185185185E-2</v>
      </c>
      <c r="E64" s="3" t="s">
        <v>7</v>
      </c>
      <c r="F64">
        <f t="shared" si="2"/>
        <v>19.182000000000002</v>
      </c>
      <c r="G64" t="s">
        <v>487</v>
      </c>
      <c r="H64" s="1"/>
      <c r="I64" s="3"/>
    </row>
    <row r="65" spans="2:9" x14ac:dyDescent="0.15">
      <c r="B65" s="4" t="s">
        <v>217</v>
      </c>
      <c r="C65" s="1"/>
      <c r="D65" s="3" t="s">
        <v>22</v>
      </c>
      <c r="E65" s="3" t="s">
        <v>7</v>
      </c>
      <c r="F65">
        <v>0</v>
      </c>
      <c r="G65" t="s">
        <v>487</v>
      </c>
      <c r="H65" s="1"/>
      <c r="I65" s="3"/>
    </row>
    <row r="66" spans="2:9" x14ac:dyDescent="0.15">
      <c r="B66" s="4" t="s">
        <v>218</v>
      </c>
      <c r="C66" s="1"/>
      <c r="D66" s="3" t="s">
        <v>22</v>
      </c>
      <c r="E66" s="3" t="s">
        <v>12</v>
      </c>
      <c r="F66">
        <v>0</v>
      </c>
      <c r="G66" t="s">
        <v>487</v>
      </c>
      <c r="H66" s="1"/>
      <c r="I66" s="3"/>
    </row>
    <row r="67" spans="2:9" x14ac:dyDescent="0.15">
      <c r="B67" s="4" t="s">
        <v>574</v>
      </c>
      <c r="C67" s="1"/>
      <c r="D67" s="3" t="s">
        <v>22</v>
      </c>
      <c r="E67" s="3" t="s">
        <v>12</v>
      </c>
      <c r="F67">
        <v>0</v>
      </c>
      <c r="G67" t="s">
        <v>487</v>
      </c>
      <c r="H67" s="1"/>
      <c r="I67" s="3"/>
    </row>
    <row r="68" spans="2:9" x14ac:dyDescent="0.15">
      <c r="B68" s="4" t="s">
        <v>208</v>
      </c>
      <c r="C68" s="1"/>
      <c r="D68" s="3" t="s">
        <v>22</v>
      </c>
      <c r="E68" s="3" t="s">
        <v>7</v>
      </c>
      <c r="F68">
        <v>0</v>
      </c>
      <c r="G68" t="s">
        <v>487</v>
      </c>
      <c r="H68" s="1"/>
      <c r="I68" s="3"/>
    </row>
    <row r="69" spans="2:9" x14ac:dyDescent="0.15">
      <c r="B69" s="4" t="s">
        <v>223</v>
      </c>
      <c r="C69" s="1"/>
      <c r="D69" s="3" t="s">
        <v>22</v>
      </c>
      <c r="E69" s="3" t="s">
        <v>12</v>
      </c>
      <c r="F69">
        <v>0</v>
      </c>
      <c r="G69" t="s">
        <v>487</v>
      </c>
      <c r="H69" s="1"/>
      <c r="I69" s="3"/>
    </row>
    <row r="70" spans="2:9" x14ac:dyDescent="0.15">
      <c r="B70" s="4"/>
      <c r="C70" s="1"/>
      <c r="D70" s="3"/>
      <c r="E70" s="3"/>
      <c r="H70" s="1"/>
      <c r="I70" s="3"/>
    </row>
    <row r="71" spans="2:9" x14ac:dyDescent="0.15">
      <c r="B71" s="4"/>
      <c r="C71" s="1"/>
      <c r="D71" s="3"/>
      <c r="E71" s="3"/>
      <c r="H71" s="1"/>
      <c r="I71" s="3"/>
    </row>
    <row r="72" spans="2:9" x14ac:dyDescent="0.15">
      <c r="B72" s="4"/>
      <c r="C72" s="1"/>
      <c r="D72" s="3"/>
      <c r="E72" s="3"/>
      <c r="H72" s="1"/>
      <c r="I72" s="3"/>
    </row>
    <row r="73" spans="2:9" x14ac:dyDescent="0.15">
      <c r="B73" s="4"/>
      <c r="C73" s="1"/>
      <c r="D73" s="3"/>
      <c r="E73" s="3"/>
      <c r="H73" s="1"/>
      <c r="I73" s="3"/>
    </row>
    <row r="74" spans="2:9" x14ac:dyDescent="0.15">
      <c r="B74" s="4"/>
      <c r="C74" s="1"/>
      <c r="D74" s="3"/>
      <c r="E74" s="3"/>
      <c r="H74" s="1"/>
      <c r="I74" s="3"/>
    </row>
  </sheetData>
  <phoneticPr fontId="3"/>
  <hyperlinks>
    <hyperlink ref="B69" r:id="rId1" display="https://mulka2.com/lapcenter/lapcombat2/runner.jsp?event=4683&amp;file=1&amp;runner=60"/>
    <hyperlink ref="B68" r:id="rId2" display="https://mulka2.com/lapcenter/lapcombat2/runner.jsp?event=4683&amp;file=1&amp;runner=62"/>
    <hyperlink ref="B67" r:id="rId3" display="https://mulka2.com/lapcenter/lapcombat2/runner.jsp?event=4683&amp;file=1&amp;runner=61"/>
    <hyperlink ref="B66" r:id="rId4" display="https://mulka2.com/lapcenter/lapcombat2/runner.jsp?event=4683&amp;file=1&amp;runner=64"/>
    <hyperlink ref="B65" r:id="rId5" display="https://mulka2.com/lapcenter/lapcombat2/runner.jsp?event=4683&amp;file=1&amp;runner=63"/>
    <hyperlink ref="B64" r:id="rId6" display="https://mulka2.com/lapcenter/lapcombat2/runner.jsp?event=4683&amp;file=1&amp;runner=59"/>
    <hyperlink ref="B63" r:id="rId7" display="https://mulka2.com/lapcenter/lapcombat2/runner.jsp?event=4683&amp;file=1&amp;runner=58"/>
    <hyperlink ref="B62" r:id="rId8" display="https://mulka2.com/lapcenter/lapcombat2/runner.jsp?event=4683&amp;file=1&amp;runner=57"/>
    <hyperlink ref="B61" r:id="rId9" display="https://mulka2.com/lapcenter/lapcombat2/runner.jsp?event=4683&amp;file=1&amp;runner=56"/>
    <hyperlink ref="B60" r:id="rId10" display="https://mulka2.com/lapcenter/lapcombat2/runner.jsp?event=4683&amp;file=1&amp;runner=55"/>
    <hyperlink ref="B59" r:id="rId11" display="https://mulka2.com/lapcenter/lapcombat2/runner.jsp?event=4683&amp;file=1&amp;runner=54"/>
    <hyperlink ref="B58" r:id="rId12" display="https://mulka2.com/lapcenter/lapcombat2/runner.jsp?event=4683&amp;file=1&amp;runner=53"/>
    <hyperlink ref="B57" r:id="rId13" display="https://mulka2.com/lapcenter/lapcombat2/runner.jsp?event=4683&amp;file=1&amp;runner=52"/>
    <hyperlink ref="B56" r:id="rId14" display="https://mulka2.com/lapcenter/lapcombat2/runner.jsp?event=4683&amp;file=1&amp;runner=51"/>
    <hyperlink ref="B55" r:id="rId15" display="https://mulka2.com/lapcenter/lapcombat2/runner.jsp?event=4683&amp;file=1&amp;runner=50"/>
    <hyperlink ref="B54" r:id="rId16" display="https://mulka2.com/lapcenter/lapcombat2/runner.jsp?event=4683&amp;file=1&amp;runner=49"/>
    <hyperlink ref="B53" r:id="rId17" display="https://mulka2.com/lapcenter/lapcombat2/runner.jsp?event=4683&amp;file=1&amp;runner=48"/>
    <hyperlink ref="B52" r:id="rId18" display="https://mulka2.com/lapcenter/lapcombat2/runner.jsp?event=4683&amp;file=1&amp;runner=47"/>
    <hyperlink ref="B51" r:id="rId19" display="https://mulka2.com/lapcenter/lapcombat2/runner.jsp?event=4683&amp;file=1&amp;runner=46"/>
    <hyperlink ref="B50" r:id="rId20" display="https://mulka2.com/lapcenter/lapcombat2/runner.jsp?event=4683&amp;file=1&amp;runner=45"/>
    <hyperlink ref="B49" r:id="rId21" display="https://mulka2.com/lapcenter/lapcombat2/runner.jsp?event=4683&amp;file=1&amp;runner=44"/>
    <hyperlink ref="B48" r:id="rId22" display="https://mulka2.com/lapcenter/lapcombat2/runner.jsp?event=4683&amp;file=1&amp;runner=43"/>
    <hyperlink ref="B47" r:id="rId23" display="https://mulka2.com/lapcenter/lapcombat2/runner.jsp?event=4683&amp;file=1&amp;runner=42"/>
    <hyperlink ref="B46" r:id="rId24" display="https://mulka2.com/lapcenter/lapcombat2/runner.jsp?event=4683&amp;file=1&amp;runner=41"/>
    <hyperlink ref="B45" r:id="rId25" display="https://mulka2.com/lapcenter/lapcombat2/runner.jsp?event=4683&amp;file=1&amp;runner=40"/>
    <hyperlink ref="B44" r:id="rId26" display="https://mulka2.com/lapcenter/lapcombat2/runner.jsp?event=4683&amp;file=1&amp;runner=39"/>
    <hyperlink ref="B43" r:id="rId27" display="https://mulka2.com/lapcenter/lapcombat2/runner.jsp?event=4683&amp;file=1&amp;runner=38"/>
    <hyperlink ref="B42" r:id="rId28" display="https://mulka2.com/lapcenter/lapcombat2/runner.jsp?event=4683&amp;file=1&amp;runner=37"/>
    <hyperlink ref="B41" r:id="rId29" display="https://mulka2.com/lapcenter/lapcombat2/runner.jsp?event=4683&amp;file=1&amp;runner=36"/>
    <hyperlink ref="B40" r:id="rId30" display="https://mulka2.com/lapcenter/lapcombat2/runner.jsp?event=4683&amp;file=1&amp;runner=35"/>
    <hyperlink ref="B39" r:id="rId31" display="https://mulka2.com/lapcenter/lapcombat2/runner.jsp?event=4683&amp;file=1&amp;runner=33"/>
    <hyperlink ref="B38" r:id="rId32" display="https://mulka2.com/lapcenter/lapcombat2/runner.jsp?event=4683&amp;file=1&amp;runner=34"/>
    <hyperlink ref="B37" r:id="rId33" display="https://mulka2.com/lapcenter/lapcombat2/runner.jsp?event=4683&amp;file=1&amp;runner=32"/>
    <hyperlink ref="B36" r:id="rId34" display="https://mulka2.com/lapcenter/lapcombat2/runner.jsp?event=4683&amp;file=1&amp;runner=31"/>
    <hyperlink ref="B35" r:id="rId35" display="https://mulka2.com/lapcenter/lapcombat2/runner.jsp?event=4683&amp;file=1&amp;runner=30"/>
    <hyperlink ref="B34" r:id="rId36" display="https://mulka2.com/lapcenter/lapcombat2/runner.jsp?event=4683&amp;file=1&amp;runner=29"/>
    <hyperlink ref="B33" r:id="rId37" display="https://mulka2.com/lapcenter/lapcombat2/runner.jsp?event=4683&amp;file=1&amp;runner=28"/>
    <hyperlink ref="B32" r:id="rId38" display="https://mulka2.com/lapcenter/lapcombat2/runner.jsp?event=4683&amp;file=1&amp;runner=27"/>
    <hyperlink ref="B31" r:id="rId39" display="https://mulka2.com/lapcenter/lapcombat2/runner.jsp?event=4683&amp;file=1&amp;runner=26"/>
    <hyperlink ref="B30" r:id="rId40" display="https://mulka2.com/lapcenter/lapcombat2/runner.jsp?event=4683&amp;file=1&amp;runner=25"/>
    <hyperlink ref="B29" r:id="rId41" display="https://mulka2.com/lapcenter/lapcombat2/runner.jsp?event=4683&amp;file=1&amp;runner=24"/>
    <hyperlink ref="B28" r:id="rId42" display="https://mulka2.com/lapcenter/lapcombat2/runner.jsp?event=4683&amp;file=1&amp;runner=23"/>
    <hyperlink ref="B27" r:id="rId43" display="https://mulka2.com/lapcenter/lapcombat2/runner.jsp?event=4683&amp;file=1&amp;runner=22"/>
    <hyperlink ref="B26" r:id="rId44" display="https://mulka2.com/lapcenter/lapcombat2/runner.jsp?event=4683&amp;file=1&amp;runner=21"/>
    <hyperlink ref="B25" r:id="rId45" display="https://mulka2.com/lapcenter/lapcombat2/runner.jsp?event=4683&amp;file=1&amp;runner=20"/>
    <hyperlink ref="B24" r:id="rId46" display="https://mulka2.com/lapcenter/lapcombat2/runner.jsp?event=4683&amp;file=1&amp;runner=19"/>
    <hyperlink ref="B23" r:id="rId47" display="https://mulka2.com/lapcenter/lapcombat2/runner.jsp?event=4683&amp;file=1&amp;runner=18"/>
    <hyperlink ref="B22" r:id="rId48" display="https://mulka2.com/lapcenter/lapcombat2/runner.jsp?event=4683&amp;file=1&amp;runner=17"/>
    <hyperlink ref="B21" r:id="rId49" display="https://mulka2.com/lapcenter/lapcombat2/runner.jsp?event=4683&amp;file=1&amp;runner=16"/>
    <hyperlink ref="B20" r:id="rId50" display="https://mulka2.com/lapcenter/lapcombat2/runner.jsp?event=4683&amp;file=1&amp;runner=15"/>
    <hyperlink ref="B19" r:id="rId51" display="https://mulka2.com/lapcenter/lapcombat2/runner.jsp?event=4683&amp;file=1&amp;runner=14"/>
    <hyperlink ref="B18" r:id="rId52" display="https://mulka2.com/lapcenter/lapcombat2/runner.jsp?event=4683&amp;file=1&amp;runner=13"/>
    <hyperlink ref="B17" r:id="rId53" display="https://mulka2.com/lapcenter/lapcombat2/runner.jsp?event=4683&amp;file=1&amp;runner=11"/>
    <hyperlink ref="B16" r:id="rId54" display="https://mulka2.com/lapcenter/lapcombat2/runner.jsp?event=4683&amp;file=1&amp;runner=12"/>
    <hyperlink ref="B15" r:id="rId55" display="https://mulka2.com/lapcenter/lapcombat2/runner.jsp?event=4683&amp;file=1&amp;runner=10"/>
    <hyperlink ref="B14" r:id="rId56" display="https://mulka2.com/lapcenter/lapcombat2/runner.jsp?event=4683&amp;file=1&amp;runner=9"/>
    <hyperlink ref="B13" r:id="rId57" display="https://mulka2.com/lapcenter/lapcombat2/runner.jsp?event=4683&amp;file=1&amp;runner=8"/>
    <hyperlink ref="B12" r:id="rId58" display="https://mulka2.com/lapcenter/lapcombat2/runner.jsp?event=4683&amp;file=1&amp;runner=7"/>
    <hyperlink ref="B11" r:id="rId59" display="https://mulka2.com/lapcenter/lapcombat2/runner.jsp?event=4683&amp;file=1&amp;runner=6"/>
    <hyperlink ref="B10" r:id="rId60" display="https://mulka2.com/lapcenter/lapcombat2/runner.jsp?event=4683&amp;file=1&amp;runner=5"/>
    <hyperlink ref="B9" r:id="rId61" display="https://mulka2.com/lapcenter/lapcombat2/runner.jsp?event=4683&amp;file=1&amp;runner=4"/>
    <hyperlink ref="B8" r:id="rId62" display="https://mulka2.com/lapcenter/lapcombat2/runner.jsp?event=4683&amp;file=1&amp;runner=3"/>
    <hyperlink ref="B7" r:id="rId63" display="https://mulka2.com/lapcenter/lapcombat2/runner.jsp?event=4683&amp;file=1&amp;runner=2"/>
    <hyperlink ref="B6" r:id="rId64" display="https://mulka2.com/lapcenter/lapcombat2/runner.jsp?event=4683&amp;file=1&amp;runner=1"/>
    <hyperlink ref="B5" r:id="rId65" display="https://mulka2.com/lapcenter/lapcombat2/runner.jsp?event=4683&amp;file=1&amp;runner=0"/>
  </hyperlinks>
  <pageMargins left="0.7" right="0.7" top="0.75" bottom="0.75" header="0.3" footer="0.3"/>
  <pageSetup paperSize="9" orientation="portrait" horizontalDpi="4294967293" verticalDpi="0" r:id="rId6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74"/>
  <sheetViews>
    <sheetView workbookViewId="0">
      <selection activeCell="F5" sqref="F5:F20"/>
    </sheetView>
  </sheetViews>
  <sheetFormatPr defaultRowHeight="13.5" x14ac:dyDescent="0.15"/>
  <cols>
    <col min="2" max="2" width="15.75" customWidth="1"/>
    <col min="3" max="3" width="11.5" customWidth="1"/>
    <col min="5" max="5" width="13.5" customWidth="1"/>
    <col min="8" max="8" width="15.75" customWidth="1"/>
    <col min="9" max="9" width="13.5" customWidth="1"/>
    <col min="13" max="13" width="12.75" bestFit="1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H4" s="2"/>
      <c r="I4" s="2"/>
      <c r="L4" t="s">
        <v>23</v>
      </c>
      <c r="M4" t="s">
        <v>26</v>
      </c>
      <c r="N4" t="s">
        <v>25</v>
      </c>
    </row>
    <row r="5" spans="2:14" x14ac:dyDescent="0.15">
      <c r="B5" s="4" t="s">
        <v>152</v>
      </c>
      <c r="C5" s="1">
        <v>1</v>
      </c>
      <c r="D5" s="6">
        <v>4.3009259259259254E-2</v>
      </c>
      <c r="E5" s="3" t="s">
        <v>781</v>
      </c>
      <c r="F5">
        <f t="shared" ref="F5:F45" si="0">ROUNDUP( (VLOOKUP(G5,$K$5:$N$6,2,FALSE) - D5) * 10 / VLOOKUP(G5,$K$5:$N$6,3,FALSE)+50,3)</f>
        <v>63.492999999999995</v>
      </c>
      <c r="G5" t="s">
        <v>445</v>
      </c>
      <c r="H5" s="4"/>
      <c r="I5" s="3"/>
      <c r="K5" t="s">
        <v>802</v>
      </c>
      <c r="L5" s="5">
        <f t="shared" ref="L5" si="1">AVERAGEIF($G$4:$G$400,K5,$D$4:$D$400)</f>
        <v>7.6987353206865408E-2</v>
      </c>
      <c r="M5">
        <f t="array" ref="M5">_xlfn.STDEV.P(IF($G$4:$G$400=K5,$D$4:$D$400,""))</f>
        <v>2.5183469596662005E-2</v>
      </c>
    </row>
    <row r="6" spans="2:14" x14ac:dyDescent="0.15">
      <c r="B6" s="4" t="s">
        <v>147</v>
      </c>
      <c r="C6" s="1">
        <v>2</v>
      </c>
      <c r="D6" s="6">
        <v>4.4930555555555557E-2</v>
      </c>
      <c r="E6" s="3" t="s">
        <v>782</v>
      </c>
      <c r="F6">
        <f t="shared" si="0"/>
        <v>62.73</v>
      </c>
      <c r="G6" t="s">
        <v>445</v>
      </c>
      <c r="H6" s="4"/>
      <c r="I6" s="3"/>
    </row>
    <row r="7" spans="2:14" x14ac:dyDescent="0.15">
      <c r="B7" s="4" t="s">
        <v>194</v>
      </c>
      <c r="C7" s="1">
        <v>3</v>
      </c>
      <c r="D7" s="6">
        <v>4.5011574074074072E-2</v>
      </c>
      <c r="E7" s="3" t="s">
        <v>781</v>
      </c>
      <c r="F7">
        <f t="shared" si="0"/>
        <v>62.698</v>
      </c>
      <c r="G7" t="s">
        <v>445</v>
      </c>
      <c r="H7" s="4"/>
      <c r="I7" s="3"/>
    </row>
    <row r="8" spans="2:14" x14ac:dyDescent="0.15">
      <c r="B8" s="4" t="s">
        <v>201</v>
      </c>
      <c r="C8" s="1">
        <v>4</v>
      </c>
      <c r="D8" s="6">
        <v>4.7222222222222221E-2</v>
      </c>
      <c r="E8" s="3" t="s">
        <v>782</v>
      </c>
      <c r="F8">
        <f t="shared" si="0"/>
        <v>61.82</v>
      </c>
      <c r="G8" t="s">
        <v>445</v>
      </c>
      <c r="H8" s="4"/>
      <c r="I8" s="3"/>
    </row>
    <row r="9" spans="2:14" x14ac:dyDescent="0.15">
      <c r="B9" s="4" t="s">
        <v>197</v>
      </c>
      <c r="C9" s="1">
        <v>5</v>
      </c>
      <c r="D9" s="6">
        <v>5.1967592592592593E-2</v>
      </c>
      <c r="E9" s="3" t="s">
        <v>783</v>
      </c>
      <c r="F9">
        <f t="shared" si="0"/>
        <v>59.934999999999995</v>
      </c>
      <c r="G9" t="s">
        <v>445</v>
      </c>
      <c r="H9" s="4"/>
      <c r="I9" s="3"/>
    </row>
    <row r="10" spans="2:14" x14ac:dyDescent="0.15">
      <c r="B10" s="4" t="s">
        <v>150</v>
      </c>
      <c r="C10" s="1">
        <v>6</v>
      </c>
      <c r="D10" s="6">
        <v>5.2106481481481483E-2</v>
      </c>
      <c r="E10" s="3" t="s">
        <v>782</v>
      </c>
      <c r="F10">
        <f t="shared" si="0"/>
        <v>59.879999999999995</v>
      </c>
      <c r="G10" t="s">
        <v>445</v>
      </c>
      <c r="H10" s="4"/>
      <c r="I10" s="3"/>
    </row>
    <row r="11" spans="2:14" x14ac:dyDescent="0.15">
      <c r="B11" s="4" t="s">
        <v>208</v>
      </c>
      <c r="C11" s="1">
        <v>7</v>
      </c>
      <c r="D11" s="6">
        <v>5.2152777777777777E-2</v>
      </c>
      <c r="E11" s="3" t="s">
        <v>784</v>
      </c>
      <c r="F11">
        <f t="shared" si="0"/>
        <v>59.861999999999995</v>
      </c>
      <c r="G11" t="s">
        <v>445</v>
      </c>
      <c r="H11" s="4"/>
      <c r="I11" s="3"/>
    </row>
    <row r="12" spans="2:14" x14ac:dyDescent="0.15">
      <c r="B12" s="4" t="s">
        <v>151</v>
      </c>
      <c r="C12" s="1">
        <v>8</v>
      </c>
      <c r="D12" s="6">
        <v>5.2164351851851858E-2</v>
      </c>
      <c r="E12" s="3" t="s">
        <v>785</v>
      </c>
      <c r="F12">
        <f t="shared" si="0"/>
        <v>59.856999999999999</v>
      </c>
      <c r="G12" t="s">
        <v>445</v>
      </c>
      <c r="H12" s="4"/>
      <c r="I12" s="3"/>
    </row>
    <row r="13" spans="2:14" x14ac:dyDescent="0.15">
      <c r="B13" s="4" t="s">
        <v>224</v>
      </c>
      <c r="C13" s="1">
        <v>9</v>
      </c>
      <c r="D13" s="6">
        <v>5.6574074074074075E-2</v>
      </c>
      <c r="E13" s="3" t="s">
        <v>784</v>
      </c>
      <c r="F13">
        <f t="shared" si="0"/>
        <v>58.105999999999995</v>
      </c>
      <c r="G13" t="s">
        <v>445</v>
      </c>
      <c r="H13" s="4"/>
      <c r="I13" s="3"/>
    </row>
    <row r="14" spans="2:14" x14ac:dyDescent="0.15">
      <c r="B14" s="4" t="s">
        <v>210</v>
      </c>
      <c r="C14" s="1">
        <v>10</v>
      </c>
      <c r="D14" s="6">
        <v>5.8831018518518519E-2</v>
      </c>
      <c r="E14" s="3" t="s">
        <v>786</v>
      </c>
      <c r="F14">
        <f t="shared" si="0"/>
        <v>57.21</v>
      </c>
      <c r="G14" t="s">
        <v>445</v>
      </c>
      <c r="H14" s="4"/>
      <c r="I14" s="3"/>
    </row>
    <row r="15" spans="2:14" x14ac:dyDescent="0.15">
      <c r="B15" s="4" t="s">
        <v>465</v>
      </c>
      <c r="C15" s="1">
        <v>11</v>
      </c>
      <c r="D15" s="6">
        <v>5.8981481481481489E-2</v>
      </c>
      <c r="E15" s="3" t="s">
        <v>784</v>
      </c>
      <c r="F15">
        <f t="shared" si="0"/>
        <v>57.15</v>
      </c>
      <c r="G15" t="s">
        <v>445</v>
      </c>
      <c r="H15" s="4"/>
      <c r="I15" s="3"/>
    </row>
    <row r="16" spans="2:14" x14ac:dyDescent="0.15">
      <c r="B16" s="4" t="s">
        <v>217</v>
      </c>
      <c r="C16" s="1">
        <v>12</v>
      </c>
      <c r="D16" s="6">
        <v>6.2025462962962963E-2</v>
      </c>
      <c r="E16" s="3" t="s">
        <v>784</v>
      </c>
      <c r="F16">
        <f t="shared" si="0"/>
        <v>55.942</v>
      </c>
      <c r="G16" t="s">
        <v>445</v>
      </c>
      <c r="H16" s="4"/>
      <c r="I16" s="3"/>
    </row>
    <row r="17" spans="2:9" x14ac:dyDescent="0.15">
      <c r="B17" s="4" t="s">
        <v>464</v>
      </c>
      <c r="C17" s="1">
        <v>13</v>
      </c>
      <c r="D17" s="6">
        <v>6.2314814814814816E-2</v>
      </c>
      <c r="E17" s="3" t="s">
        <v>784</v>
      </c>
      <c r="F17">
        <f t="shared" si="0"/>
        <v>55.826999999999998</v>
      </c>
      <c r="G17" t="s">
        <v>445</v>
      </c>
      <c r="H17" s="4"/>
      <c r="I17" s="3"/>
    </row>
    <row r="18" spans="2:9" x14ac:dyDescent="0.15">
      <c r="B18" s="4" t="s">
        <v>689</v>
      </c>
      <c r="C18" s="1">
        <v>14</v>
      </c>
      <c r="D18" s="6">
        <v>6.4930555555555561E-2</v>
      </c>
      <c r="E18" s="3" t="s">
        <v>781</v>
      </c>
      <c r="F18">
        <f t="shared" si="0"/>
        <v>54.787999999999997</v>
      </c>
      <c r="G18" t="s">
        <v>445</v>
      </c>
      <c r="H18" s="4"/>
      <c r="I18" s="3"/>
    </row>
    <row r="19" spans="2:9" x14ac:dyDescent="0.15">
      <c r="B19" s="4" t="s">
        <v>519</v>
      </c>
      <c r="C19" s="1">
        <v>15</v>
      </c>
      <c r="D19" s="6">
        <v>6.5636574074074069E-2</v>
      </c>
      <c r="E19" s="3" t="s">
        <v>787</v>
      </c>
      <c r="F19">
        <f t="shared" si="0"/>
        <v>54.507999999999996</v>
      </c>
      <c r="G19" t="s">
        <v>445</v>
      </c>
      <c r="H19" s="4"/>
      <c r="I19" s="3"/>
    </row>
    <row r="20" spans="2:9" x14ac:dyDescent="0.15">
      <c r="B20" s="4" t="s">
        <v>223</v>
      </c>
      <c r="C20" s="1">
        <v>16</v>
      </c>
      <c r="D20" s="6">
        <v>6.5879629629629635E-2</v>
      </c>
      <c r="E20" s="3" t="s">
        <v>788</v>
      </c>
      <c r="F20">
        <f t="shared" si="0"/>
        <v>54.410999999999994</v>
      </c>
      <c r="G20" t="s">
        <v>445</v>
      </c>
      <c r="H20" s="4"/>
      <c r="I20" s="3"/>
    </row>
    <row r="21" spans="2:9" x14ac:dyDescent="0.15">
      <c r="B21" s="4" t="s">
        <v>790</v>
      </c>
      <c r="C21" s="1">
        <v>17</v>
      </c>
      <c r="D21" s="6">
        <v>6.8101851851851858E-2</v>
      </c>
      <c r="E21" s="3" t="s">
        <v>786</v>
      </c>
      <c r="F21">
        <f t="shared" si="0"/>
        <v>53.528999999999996</v>
      </c>
      <c r="G21" t="s">
        <v>445</v>
      </c>
      <c r="H21" s="4"/>
      <c r="I21" s="3"/>
    </row>
    <row r="22" spans="2:9" x14ac:dyDescent="0.15">
      <c r="B22" s="4" t="s">
        <v>791</v>
      </c>
      <c r="C22" s="1">
        <v>18</v>
      </c>
      <c r="D22" s="6">
        <v>6.8287037037037035E-2</v>
      </c>
      <c r="E22" s="3" t="s">
        <v>789</v>
      </c>
      <c r="F22">
        <f t="shared" si="0"/>
        <v>53.454999999999998</v>
      </c>
      <c r="G22" t="s">
        <v>445</v>
      </c>
      <c r="H22" s="4"/>
      <c r="I22" s="3"/>
    </row>
    <row r="23" spans="2:9" x14ac:dyDescent="0.15">
      <c r="B23" s="4" t="s">
        <v>623</v>
      </c>
      <c r="C23" s="1">
        <v>19</v>
      </c>
      <c r="D23" s="6">
        <v>6.9351851851851845E-2</v>
      </c>
      <c r="E23" s="3" t="s">
        <v>784</v>
      </c>
      <c r="F23">
        <f t="shared" si="0"/>
        <v>53.031999999999996</v>
      </c>
      <c r="G23" t="s">
        <v>445</v>
      </c>
      <c r="H23" s="4"/>
      <c r="I23" s="3"/>
    </row>
    <row r="24" spans="2:9" x14ac:dyDescent="0.15">
      <c r="B24" s="4" t="s">
        <v>626</v>
      </c>
      <c r="C24" s="1">
        <v>20</v>
      </c>
      <c r="D24" s="6">
        <v>7.0532407407407405E-2</v>
      </c>
      <c r="E24" s="3" t="s">
        <v>788</v>
      </c>
      <c r="F24">
        <f t="shared" si="0"/>
        <v>52.564</v>
      </c>
      <c r="G24" t="s">
        <v>445</v>
      </c>
      <c r="H24" s="4"/>
      <c r="I24" s="3"/>
    </row>
    <row r="25" spans="2:9" x14ac:dyDescent="0.15">
      <c r="B25" s="4" t="s">
        <v>645</v>
      </c>
      <c r="C25" s="1">
        <v>21</v>
      </c>
      <c r="D25" s="6">
        <v>7.0810185185185184E-2</v>
      </c>
      <c r="E25" s="3" t="s">
        <v>788</v>
      </c>
      <c r="F25">
        <f t="shared" si="0"/>
        <v>52.452999999999996</v>
      </c>
      <c r="G25" t="s">
        <v>445</v>
      </c>
      <c r="H25" s="4"/>
      <c r="I25" s="3"/>
    </row>
    <row r="26" spans="2:9" x14ac:dyDescent="0.15">
      <c r="B26" s="4" t="s">
        <v>638</v>
      </c>
      <c r="C26" s="1">
        <v>22</v>
      </c>
      <c r="D26" s="6">
        <v>7.1192129629629633E-2</v>
      </c>
      <c r="E26" s="3" t="s">
        <v>784</v>
      </c>
      <c r="F26">
        <f t="shared" si="0"/>
        <v>52.302</v>
      </c>
      <c r="G26" t="s">
        <v>445</v>
      </c>
      <c r="H26" s="4"/>
      <c r="I26" s="3"/>
    </row>
    <row r="27" spans="2:9" x14ac:dyDescent="0.15">
      <c r="B27" s="4" t="s">
        <v>601</v>
      </c>
      <c r="C27" s="1">
        <v>23</v>
      </c>
      <c r="D27" s="6">
        <v>7.2256944444444443E-2</v>
      </c>
      <c r="E27" s="3" t="s">
        <v>781</v>
      </c>
      <c r="F27">
        <f t="shared" si="0"/>
        <v>51.878999999999998</v>
      </c>
      <c r="G27" t="s">
        <v>445</v>
      </c>
      <c r="H27" s="4"/>
      <c r="I27" s="3"/>
    </row>
    <row r="28" spans="2:9" x14ac:dyDescent="0.15">
      <c r="B28" s="4" t="s">
        <v>792</v>
      </c>
      <c r="C28" s="1">
        <v>24</v>
      </c>
      <c r="D28" s="6">
        <v>7.2326388888888885E-2</v>
      </c>
      <c r="E28" s="3" t="s">
        <v>784</v>
      </c>
      <c r="F28">
        <f t="shared" si="0"/>
        <v>51.850999999999999</v>
      </c>
      <c r="G28" t="s">
        <v>445</v>
      </c>
      <c r="H28" s="4"/>
      <c r="I28" s="3"/>
    </row>
    <row r="29" spans="2:9" x14ac:dyDescent="0.15">
      <c r="B29" s="4" t="s">
        <v>466</v>
      </c>
      <c r="C29" s="1">
        <v>25</v>
      </c>
      <c r="D29" s="6">
        <v>7.2418981481481473E-2</v>
      </c>
      <c r="E29" s="3" t="s">
        <v>787</v>
      </c>
      <c r="F29">
        <f t="shared" si="0"/>
        <v>51.814999999999998</v>
      </c>
      <c r="G29" t="s">
        <v>445</v>
      </c>
      <c r="H29" s="4"/>
      <c r="I29" s="3"/>
    </row>
    <row r="30" spans="2:9" x14ac:dyDescent="0.15">
      <c r="B30" s="4" t="s">
        <v>574</v>
      </c>
      <c r="C30" s="1">
        <v>26</v>
      </c>
      <c r="D30" s="6">
        <v>7.7442129629629639E-2</v>
      </c>
      <c r="E30" s="3" t="s">
        <v>783</v>
      </c>
      <c r="F30">
        <f t="shared" si="0"/>
        <v>49.82</v>
      </c>
      <c r="G30" t="s">
        <v>445</v>
      </c>
      <c r="H30" s="4"/>
      <c r="I30" s="3"/>
    </row>
    <row r="31" spans="2:9" x14ac:dyDescent="0.15">
      <c r="B31" s="4" t="s">
        <v>202</v>
      </c>
      <c r="C31" s="1">
        <v>27</v>
      </c>
      <c r="D31" s="6">
        <v>7.9502314814814817E-2</v>
      </c>
      <c r="E31" s="3" t="s">
        <v>781</v>
      </c>
      <c r="F31">
        <f t="shared" si="0"/>
        <v>49.001999999999995</v>
      </c>
      <c r="G31" t="s">
        <v>445</v>
      </c>
      <c r="H31" s="4"/>
      <c r="I31" s="3"/>
    </row>
    <row r="32" spans="2:9" x14ac:dyDescent="0.15">
      <c r="B32" s="4" t="s">
        <v>218</v>
      </c>
      <c r="C32" s="1">
        <v>28</v>
      </c>
      <c r="D32" s="6">
        <v>8.1666666666666665E-2</v>
      </c>
      <c r="E32" s="3" t="s">
        <v>783</v>
      </c>
      <c r="F32">
        <f t="shared" si="0"/>
        <v>48.141999999999996</v>
      </c>
      <c r="G32" t="s">
        <v>445</v>
      </c>
      <c r="H32" s="4"/>
      <c r="I32" s="3"/>
    </row>
    <row r="33" spans="2:9" x14ac:dyDescent="0.15">
      <c r="B33" s="4" t="s">
        <v>596</v>
      </c>
      <c r="C33" s="1">
        <v>29</v>
      </c>
      <c r="D33" s="6">
        <v>8.2523148148148151E-2</v>
      </c>
      <c r="E33" s="3" t="s">
        <v>789</v>
      </c>
      <c r="F33">
        <f t="shared" si="0"/>
        <v>47.802</v>
      </c>
      <c r="G33" t="s">
        <v>445</v>
      </c>
      <c r="H33" s="4"/>
      <c r="I33" s="3"/>
    </row>
    <row r="34" spans="2:9" x14ac:dyDescent="0.15">
      <c r="B34" s="4" t="s">
        <v>501</v>
      </c>
      <c r="C34" s="1">
        <v>30</v>
      </c>
      <c r="D34" s="6">
        <v>8.3125000000000004E-2</v>
      </c>
      <c r="E34" s="3" t="s">
        <v>782</v>
      </c>
      <c r="F34">
        <f t="shared" si="0"/>
        <v>47.562999999999995</v>
      </c>
      <c r="G34" t="s">
        <v>445</v>
      </c>
      <c r="H34" s="4"/>
      <c r="I34" s="3"/>
    </row>
    <row r="35" spans="2:9" x14ac:dyDescent="0.15">
      <c r="B35" s="4" t="s">
        <v>663</v>
      </c>
      <c r="C35" s="1">
        <v>31</v>
      </c>
      <c r="D35" s="6">
        <v>8.5034722222222234E-2</v>
      </c>
      <c r="E35" s="3" t="s">
        <v>782</v>
      </c>
      <c r="F35">
        <f t="shared" si="0"/>
        <v>46.805</v>
      </c>
      <c r="G35" t="s">
        <v>445</v>
      </c>
      <c r="H35" s="4"/>
      <c r="I35" s="3"/>
    </row>
    <row r="36" spans="2:9" x14ac:dyDescent="0.15">
      <c r="B36" s="4" t="s">
        <v>702</v>
      </c>
      <c r="C36" s="1">
        <v>32</v>
      </c>
      <c r="D36" s="6">
        <v>8.5474537037037043E-2</v>
      </c>
      <c r="E36" s="3" t="s">
        <v>784</v>
      </c>
      <c r="F36">
        <f t="shared" si="0"/>
        <v>46.629999999999995</v>
      </c>
      <c r="G36" t="s">
        <v>445</v>
      </c>
      <c r="H36" s="4"/>
      <c r="I36" s="3"/>
    </row>
    <row r="37" spans="2:9" x14ac:dyDescent="0.15">
      <c r="B37" s="4" t="s">
        <v>580</v>
      </c>
      <c r="C37" s="1">
        <v>33</v>
      </c>
      <c r="D37" s="6">
        <v>9.8287037037037048E-2</v>
      </c>
      <c r="E37" s="3" t="s">
        <v>784</v>
      </c>
      <c r="F37">
        <f t="shared" si="0"/>
        <v>41.542999999999999</v>
      </c>
      <c r="G37" t="s">
        <v>445</v>
      </c>
      <c r="H37" s="4"/>
      <c r="I37" s="3"/>
    </row>
    <row r="38" spans="2:9" x14ac:dyDescent="0.15">
      <c r="B38" s="4" t="s">
        <v>586</v>
      </c>
      <c r="C38" s="1">
        <v>34</v>
      </c>
      <c r="D38" s="6">
        <v>0.10648148148148147</v>
      </c>
      <c r="E38" s="3" t="s">
        <v>787</v>
      </c>
      <c r="F38">
        <f t="shared" si="0"/>
        <v>38.288999999999994</v>
      </c>
      <c r="G38" t="s">
        <v>445</v>
      </c>
      <c r="H38" s="4"/>
      <c r="I38" s="3"/>
    </row>
    <row r="39" spans="2:9" x14ac:dyDescent="0.15">
      <c r="B39" s="4" t="s">
        <v>693</v>
      </c>
      <c r="C39" s="1">
        <v>35</v>
      </c>
      <c r="D39" s="6">
        <v>0.106875</v>
      </c>
      <c r="E39" s="3" t="s">
        <v>788</v>
      </c>
      <c r="F39">
        <f t="shared" si="0"/>
        <v>38.132999999999996</v>
      </c>
      <c r="G39" t="s">
        <v>445</v>
      </c>
      <c r="H39" s="4"/>
      <c r="I39" s="3"/>
    </row>
    <row r="40" spans="2:9" x14ac:dyDescent="0.15">
      <c r="B40" s="4" t="s">
        <v>606</v>
      </c>
      <c r="C40" s="1">
        <v>36</v>
      </c>
      <c r="D40" s="6">
        <v>0.11221064814814814</v>
      </c>
      <c r="E40" s="3" t="s">
        <v>785</v>
      </c>
      <c r="F40">
        <f t="shared" si="0"/>
        <v>36.013999999999996</v>
      </c>
      <c r="G40" t="s">
        <v>445</v>
      </c>
      <c r="H40" s="4"/>
      <c r="I40" s="3"/>
    </row>
    <row r="41" spans="2:9" x14ac:dyDescent="0.15">
      <c r="B41" s="4" t="s">
        <v>793</v>
      </c>
      <c r="C41" s="1">
        <v>37</v>
      </c>
      <c r="D41" s="6">
        <v>0.11410879629629629</v>
      </c>
      <c r="E41" s="3" t="s">
        <v>785</v>
      </c>
      <c r="F41">
        <f t="shared" si="0"/>
        <v>35.26</v>
      </c>
      <c r="G41" t="s">
        <v>445</v>
      </c>
      <c r="H41" s="4"/>
      <c r="I41" s="3"/>
    </row>
    <row r="42" spans="2:9" x14ac:dyDescent="0.15">
      <c r="B42" s="4" t="s">
        <v>794</v>
      </c>
      <c r="C42" s="1">
        <v>38</v>
      </c>
      <c r="D42" s="6">
        <v>0.12336805555555556</v>
      </c>
      <c r="E42" s="3" t="s">
        <v>789</v>
      </c>
      <c r="F42">
        <f t="shared" si="0"/>
        <v>31.583000000000002</v>
      </c>
      <c r="G42" t="s">
        <v>445</v>
      </c>
      <c r="H42" s="4"/>
      <c r="I42" s="3"/>
    </row>
    <row r="43" spans="2:9" x14ac:dyDescent="0.15">
      <c r="B43" s="4" t="s">
        <v>752</v>
      </c>
      <c r="C43" s="1">
        <v>39</v>
      </c>
      <c r="D43" s="6">
        <v>0.12418981481481482</v>
      </c>
      <c r="E43" s="3" t="s">
        <v>784</v>
      </c>
      <c r="F43">
        <f t="shared" si="0"/>
        <v>31.257000000000001</v>
      </c>
      <c r="G43" t="s">
        <v>445</v>
      </c>
      <c r="H43" s="4"/>
      <c r="I43" s="3"/>
    </row>
    <row r="44" spans="2:9" x14ac:dyDescent="0.15">
      <c r="B44" s="4" t="s">
        <v>760</v>
      </c>
      <c r="C44" s="1"/>
      <c r="D44" s="6">
        <v>0.13159722222222223</v>
      </c>
      <c r="E44" s="3" t="s">
        <v>784</v>
      </c>
      <c r="F44">
        <f t="shared" si="0"/>
        <v>28.316000000000003</v>
      </c>
      <c r="G44" t="s">
        <v>445</v>
      </c>
      <c r="H44" s="4"/>
      <c r="I44" s="3"/>
    </row>
    <row r="45" spans="2:9" x14ac:dyDescent="0.15">
      <c r="B45" s="4" t="s">
        <v>795</v>
      </c>
      <c r="C45" s="1"/>
      <c r="D45" s="6">
        <v>0.14557870370370371</v>
      </c>
      <c r="E45" s="3" t="s">
        <v>783</v>
      </c>
      <c r="F45">
        <f t="shared" si="0"/>
        <v>22.764000000000003</v>
      </c>
      <c r="G45" t="s">
        <v>445</v>
      </c>
      <c r="H45" s="4"/>
      <c r="I45" s="3"/>
    </row>
    <row r="46" spans="2:9" x14ac:dyDescent="0.15">
      <c r="B46" s="4" t="s">
        <v>627</v>
      </c>
      <c r="C46" s="1"/>
      <c r="D46" s="3" t="s">
        <v>22</v>
      </c>
      <c r="E46" s="3" t="s">
        <v>787</v>
      </c>
      <c r="F46">
        <v>0</v>
      </c>
      <c r="G46" t="s">
        <v>445</v>
      </c>
      <c r="H46" s="4"/>
      <c r="I46" s="3"/>
    </row>
    <row r="47" spans="2:9" x14ac:dyDescent="0.15">
      <c r="B47" s="4" t="s">
        <v>653</v>
      </c>
      <c r="C47" s="1"/>
      <c r="D47" s="3" t="s">
        <v>22</v>
      </c>
      <c r="E47" s="3" t="s">
        <v>781</v>
      </c>
      <c r="F47">
        <f>F46</f>
        <v>0</v>
      </c>
      <c r="G47" t="s">
        <v>445</v>
      </c>
      <c r="H47" s="4"/>
      <c r="I47" s="3"/>
    </row>
    <row r="48" spans="2:9" x14ac:dyDescent="0.15">
      <c r="B48" s="4" t="s">
        <v>660</v>
      </c>
      <c r="C48" s="1"/>
      <c r="D48" s="3" t="s">
        <v>22</v>
      </c>
      <c r="E48" s="3" t="s">
        <v>781</v>
      </c>
      <c r="F48">
        <f t="shared" ref="F48:F49" si="2">F47</f>
        <v>0</v>
      </c>
      <c r="G48" t="s">
        <v>445</v>
      </c>
      <c r="H48" s="4"/>
      <c r="I48" s="3"/>
    </row>
    <row r="49" spans="2:9" x14ac:dyDescent="0.15">
      <c r="B49" s="4" t="s">
        <v>474</v>
      </c>
      <c r="C49" s="1"/>
      <c r="D49" s="3" t="s">
        <v>22</v>
      </c>
      <c r="E49" s="3" t="s">
        <v>781</v>
      </c>
      <c r="F49">
        <f t="shared" si="2"/>
        <v>0</v>
      </c>
      <c r="G49" t="s">
        <v>445</v>
      </c>
      <c r="H49" s="4"/>
      <c r="I49" s="3"/>
    </row>
    <row r="50" spans="2:9" x14ac:dyDescent="0.15">
      <c r="B50" s="4" t="s">
        <v>694</v>
      </c>
      <c r="C50" s="1"/>
      <c r="D50" s="3" t="s">
        <v>22</v>
      </c>
      <c r="E50" s="3" t="s">
        <v>783</v>
      </c>
      <c r="F50">
        <f>F49</f>
        <v>0</v>
      </c>
      <c r="G50" t="s">
        <v>445</v>
      </c>
      <c r="H50" s="4"/>
      <c r="I50" s="3"/>
    </row>
    <row r="51" spans="2:9" x14ac:dyDescent="0.15">
      <c r="B51" s="1"/>
      <c r="C51" s="4"/>
      <c r="D51" s="6"/>
      <c r="E51" s="3"/>
      <c r="H51" s="1"/>
      <c r="I51" s="3"/>
    </row>
    <row r="52" spans="2:9" x14ac:dyDescent="0.15">
      <c r="B52" s="1"/>
      <c r="C52" s="4"/>
      <c r="D52" s="6"/>
      <c r="E52" s="3"/>
      <c r="H52" s="1"/>
      <c r="I52" s="3"/>
    </row>
    <row r="53" spans="2:9" x14ac:dyDescent="0.15">
      <c r="B53" s="1"/>
      <c r="C53" s="4"/>
      <c r="D53" s="6"/>
      <c r="E53" s="3"/>
      <c r="H53" s="1"/>
      <c r="I53" s="3"/>
    </row>
    <row r="54" spans="2:9" x14ac:dyDescent="0.15">
      <c r="B54" s="1"/>
      <c r="C54" s="4"/>
      <c r="D54" s="6"/>
      <c r="E54" s="3"/>
      <c r="H54" s="1"/>
      <c r="I54" s="3"/>
    </row>
    <row r="55" spans="2:9" x14ac:dyDescent="0.15">
      <c r="B55" s="1"/>
      <c r="C55" s="4"/>
      <c r="D55" s="6"/>
      <c r="E55" s="3"/>
      <c r="H55" s="1"/>
      <c r="I55" s="3"/>
    </row>
    <row r="56" spans="2:9" x14ac:dyDescent="0.15">
      <c r="B56" s="1"/>
      <c r="C56" s="4"/>
      <c r="D56" s="6"/>
      <c r="E56" s="3"/>
      <c r="H56" s="1"/>
      <c r="I56" s="3"/>
    </row>
    <row r="57" spans="2:9" x14ac:dyDescent="0.15">
      <c r="B57" s="1"/>
      <c r="C57" s="4"/>
      <c r="D57" s="6"/>
      <c r="E57" s="3"/>
      <c r="H57" s="1"/>
      <c r="I57" s="3"/>
    </row>
    <row r="58" spans="2:9" x14ac:dyDescent="0.15">
      <c r="B58" s="1"/>
      <c r="C58" s="4"/>
      <c r="D58" s="6"/>
      <c r="E58" s="3"/>
      <c r="H58" s="1"/>
      <c r="I58" s="3"/>
    </row>
    <row r="59" spans="2:9" x14ac:dyDescent="0.15">
      <c r="B59" s="1"/>
      <c r="C59" s="4"/>
      <c r="D59" s="6"/>
      <c r="E59" s="3"/>
      <c r="H59" s="1"/>
      <c r="I59" s="3"/>
    </row>
    <row r="60" spans="2:9" x14ac:dyDescent="0.15">
      <c r="B60" s="1"/>
      <c r="C60" s="4"/>
      <c r="D60" s="6"/>
      <c r="E60" s="3"/>
      <c r="H60" s="1"/>
      <c r="I60" s="3"/>
    </row>
    <row r="61" spans="2:9" x14ac:dyDescent="0.15">
      <c r="B61" s="1"/>
      <c r="C61" s="4"/>
      <c r="D61" s="6"/>
      <c r="E61" s="3"/>
      <c r="H61" s="1"/>
      <c r="I61" s="3"/>
    </row>
    <row r="62" spans="2:9" x14ac:dyDescent="0.15">
      <c r="B62" s="1"/>
      <c r="C62" s="4"/>
      <c r="D62" s="6"/>
      <c r="E62" s="3"/>
      <c r="H62" s="1"/>
      <c r="I62" s="3"/>
    </row>
    <row r="63" spans="2:9" x14ac:dyDescent="0.15">
      <c r="B63" s="1"/>
      <c r="C63" s="4"/>
      <c r="D63" s="6"/>
      <c r="E63" s="3"/>
      <c r="H63" s="1"/>
      <c r="I63" s="3"/>
    </row>
    <row r="64" spans="2:9" x14ac:dyDescent="0.15">
      <c r="B64" s="1"/>
      <c r="C64" s="4"/>
      <c r="D64" s="6"/>
      <c r="E64" s="3"/>
      <c r="H64" s="1"/>
      <c r="I64" s="3"/>
    </row>
    <row r="65" spans="2:9" x14ac:dyDescent="0.15">
      <c r="B65" s="1"/>
      <c r="C65" s="4"/>
      <c r="D65" s="6"/>
      <c r="E65" s="3"/>
      <c r="H65" s="1"/>
      <c r="I65" s="3"/>
    </row>
    <row r="66" spans="2:9" x14ac:dyDescent="0.15">
      <c r="B66" s="1"/>
      <c r="C66" s="4"/>
      <c r="D66" s="6"/>
      <c r="E66" s="3"/>
      <c r="H66" s="1"/>
      <c r="I66" s="3"/>
    </row>
    <row r="67" spans="2:9" x14ac:dyDescent="0.15">
      <c r="B67" s="1"/>
      <c r="C67" s="4"/>
      <c r="D67" s="6"/>
      <c r="E67" s="3"/>
      <c r="H67" s="1"/>
      <c r="I67" s="3"/>
    </row>
    <row r="68" spans="2:9" x14ac:dyDescent="0.15">
      <c r="B68" s="1"/>
      <c r="C68" s="4"/>
      <c r="D68" s="6"/>
      <c r="E68" s="3"/>
      <c r="H68" s="1"/>
      <c r="I68" s="3"/>
    </row>
    <row r="69" spans="2:9" x14ac:dyDescent="0.15">
      <c r="B69" s="1"/>
      <c r="C69" s="4"/>
      <c r="D69" s="6"/>
      <c r="E69" s="3"/>
      <c r="H69" s="1"/>
      <c r="I69" s="3"/>
    </row>
    <row r="70" spans="2:9" x14ac:dyDescent="0.15">
      <c r="B70" s="1"/>
      <c r="C70" s="4"/>
      <c r="D70" s="3"/>
      <c r="E70" s="3"/>
      <c r="H70" s="1"/>
      <c r="I70" s="3"/>
    </row>
    <row r="71" spans="2:9" x14ac:dyDescent="0.15">
      <c r="B71" s="1"/>
      <c r="C71" s="4"/>
      <c r="D71" s="3"/>
      <c r="E71" s="3"/>
      <c r="H71" s="1"/>
      <c r="I71" s="3"/>
    </row>
    <row r="72" spans="2:9" x14ac:dyDescent="0.15">
      <c r="B72" s="1"/>
      <c r="C72" s="4"/>
      <c r="D72" s="3"/>
      <c r="E72" s="3"/>
      <c r="H72" s="1"/>
      <c r="I72" s="3"/>
    </row>
    <row r="73" spans="2:9" x14ac:dyDescent="0.15">
      <c r="B73" s="1"/>
      <c r="C73" s="4"/>
      <c r="D73" s="3"/>
      <c r="E73" s="3"/>
      <c r="H73" s="1"/>
      <c r="I73" s="3"/>
    </row>
    <row r="74" spans="2:9" x14ac:dyDescent="0.15">
      <c r="B74" s="1"/>
      <c r="C74" s="4"/>
      <c r="D74" s="3"/>
      <c r="E74" s="3"/>
      <c r="H74" s="1"/>
      <c r="I74" s="3"/>
    </row>
  </sheetData>
  <phoneticPr fontId="3"/>
  <hyperlinks>
    <hyperlink ref="B5" r:id="rId1" display="https://mulka2.com/lapcenter/lapcombat2/runner.jsp?event=4678&amp;file=1&amp;runner=0"/>
    <hyperlink ref="B6" r:id="rId2" display="https://mulka2.com/lapcenter/lapcombat2/runner.jsp?event=4678&amp;file=1&amp;runner=1"/>
    <hyperlink ref="B7" r:id="rId3" display="https://mulka2.com/lapcenter/lapcombat2/runner.jsp?event=4678&amp;file=1&amp;runner=2"/>
    <hyperlink ref="B8" r:id="rId4" display="https://mulka2.com/lapcenter/lapcombat2/runner.jsp?event=4678&amp;file=1&amp;runner=3"/>
    <hyperlink ref="B9" r:id="rId5" display="https://mulka2.com/lapcenter/lapcombat2/runner.jsp?event=4678&amp;file=1&amp;runner=4"/>
    <hyperlink ref="B10" r:id="rId6" display="https://mulka2.com/lapcenter/lapcombat2/runner.jsp?event=4678&amp;file=1&amp;runner=5"/>
    <hyperlink ref="B11" r:id="rId7" display="https://mulka2.com/lapcenter/lapcombat2/runner.jsp?event=4678&amp;file=1&amp;runner=6"/>
    <hyperlink ref="B12" r:id="rId8" display="https://mulka2.com/lapcenter/lapcombat2/runner.jsp?event=4678&amp;file=1&amp;runner=7"/>
    <hyperlink ref="B13" r:id="rId9" display="https://mulka2.com/lapcenter/lapcombat2/runner.jsp?event=4678&amp;file=1&amp;runner=8"/>
    <hyperlink ref="B14" r:id="rId10" display="https://mulka2.com/lapcenter/lapcombat2/runner.jsp?event=4678&amp;file=1&amp;runner=9"/>
    <hyperlink ref="B15" r:id="rId11" display="https://mulka2.com/lapcenter/lapcombat2/runner.jsp?event=4678&amp;file=1&amp;runner=10"/>
    <hyperlink ref="B16" r:id="rId12" display="https://mulka2.com/lapcenter/lapcombat2/runner.jsp?event=4678&amp;file=1&amp;runner=11"/>
    <hyperlink ref="B17" r:id="rId13" display="https://mulka2.com/lapcenter/lapcombat2/runner.jsp?event=4678&amp;file=1&amp;runner=12"/>
    <hyperlink ref="B18" r:id="rId14" display="https://mulka2.com/lapcenter/lapcombat2/runner.jsp?event=4678&amp;file=1&amp;runner=13"/>
    <hyperlink ref="B19" r:id="rId15" display="https://mulka2.com/lapcenter/lapcombat2/runner.jsp?event=4678&amp;file=1&amp;runner=14"/>
    <hyperlink ref="B20" r:id="rId16" display="https://mulka2.com/lapcenter/lapcombat2/runner.jsp?event=4678&amp;file=1&amp;runner=15"/>
    <hyperlink ref="B21" r:id="rId17" display="https://mulka2.com/lapcenter/lapcombat2/runner.jsp?event=4678&amp;file=1&amp;runner=16"/>
    <hyperlink ref="B22" r:id="rId18" display="https://mulka2.com/lapcenter/lapcombat2/runner.jsp?event=4678&amp;file=1&amp;runner=17"/>
    <hyperlink ref="B23" r:id="rId19" display="https://mulka2.com/lapcenter/lapcombat2/runner.jsp?event=4678&amp;file=1&amp;runner=18"/>
    <hyperlink ref="B24" r:id="rId20" display="https://mulka2.com/lapcenter/lapcombat2/runner.jsp?event=4678&amp;file=1&amp;runner=19"/>
    <hyperlink ref="B25" r:id="rId21" display="https://mulka2.com/lapcenter/lapcombat2/runner.jsp?event=4678&amp;file=1&amp;runner=20"/>
    <hyperlink ref="B26" r:id="rId22" display="https://mulka2.com/lapcenter/lapcombat2/runner.jsp?event=4678&amp;file=1&amp;runner=21"/>
    <hyperlink ref="B27" r:id="rId23" display="https://mulka2.com/lapcenter/lapcombat2/runner.jsp?event=4678&amp;file=1&amp;runner=22"/>
    <hyperlink ref="B28" r:id="rId24" display="https://mulka2.com/lapcenter/lapcombat2/runner.jsp?event=4678&amp;file=1&amp;runner=23"/>
    <hyperlink ref="B29" r:id="rId25" display="https://mulka2.com/lapcenter/lapcombat2/runner.jsp?event=4678&amp;file=1&amp;runner=24"/>
    <hyperlink ref="B30" r:id="rId26" display="https://mulka2.com/lapcenter/lapcombat2/runner.jsp?event=4678&amp;file=1&amp;runner=25"/>
    <hyperlink ref="B31" r:id="rId27" display="https://mulka2.com/lapcenter/lapcombat2/runner.jsp?event=4678&amp;file=1&amp;runner=26"/>
    <hyperlink ref="B32" r:id="rId28" display="https://mulka2.com/lapcenter/lapcombat2/runner.jsp?event=4678&amp;file=1&amp;runner=27"/>
    <hyperlink ref="B33" r:id="rId29" display="https://mulka2.com/lapcenter/lapcombat2/runner.jsp?event=4678&amp;file=1&amp;runner=28"/>
    <hyperlink ref="B34" r:id="rId30" display="https://mulka2.com/lapcenter/lapcombat2/runner.jsp?event=4678&amp;file=1&amp;runner=29"/>
    <hyperlink ref="B35" r:id="rId31" display="https://mulka2.com/lapcenter/lapcombat2/runner.jsp?event=4678&amp;file=1&amp;runner=30"/>
    <hyperlink ref="B36" r:id="rId32" display="https://mulka2.com/lapcenter/lapcombat2/runner.jsp?event=4678&amp;file=1&amp;runner=31"/>
    <hyperlink ref="B37" r:id="rId33" display="https://mulka2.com/lapcenter/lapcombat2/runner.jsp?event=4678&amp;file=1&amp;runner=32"/>
    <hyperlink ref="B38" r:id="rId34" display="https://mulka2.com/lapcenter/lapcombat2/runner.jsp?event=4678&amp;file=1&amp;runner=33"/>
    <hyperlink ref="B39" r:id="rId35" display="https://mulka2.com/lapcenter/lapcombat2/runner.jsp?event=4678&amp;file=1&amp;runner=34"/>
    <hyperlink ref="B40" r:id="rId36" display="https://mulka2.com/lapcenter/lapcombat2/runner.jsp?event=4678&amp;file=1&amp;runner=35"/>
    <hyperlink ref="B41" r:id="rId37" display="https://mulka2.com/lapcenter/lapcombat2/runner.jsp?event=4678&amp;file=1&amp;runner=36"/>
    <hyperlink ref="B42" r:id="rId38" display="https://mulka2.com/lapcenter/lapcombat2/runner.jsp?event=4678&amp;file=1&amp;runner=37"/>
    <hyperlink ref="B43" r:id="rId39" display="https://mulka2.com/lapcenter/lapcombat2/runner.jsp?event=4678&amp;file=1&amp;runner=38"/>
    <hyperlink ref="B44" r:id="rId40" display="https://mulka2.com/lapcenter/lapcombat2/runner.jsp?event=4678&amp;file=1&amp;runner=39"/>
    <hyperlink ref="B45" r:id="rId41" display="https://mulka2.com/lapcenter/lapcombat2/runner.jsp?event=4678&amp;file=1&amp;runner=40"/>
    <hyperlink ref="B46" r:id="rId42" display="https://mulka2.com/lapcenter/lapcombat2/runner.jsp?event=4678&amp;file=1&amp;runner=45"/>
    <hyperlink ref="B47" r:id="rId43" display="https://mulka2.com/lapcenter/lapcombat2/runner.jsp?event=4678&amp;file=1&amp;runner=43"/>
    <hyperlink ref="B48" r:id="rId44" display="https://mulka2.com/lapcenter/lapcombat2/runner.jsp?event=4678&amp;file=1&amp;runner=44"/>
    <hyperlink ref="B49" r:id="rId45" display="https://mulka2.com/lapcenter/lapcombat2/runner.jsp?event=4678&amp;file=1&amp;runner=42"/>
    <hyperlink ref="B50" r:id="rId46" display="https://mulka2.com/lapcenter/lapcombat2/runner.jsp?event=4678&amp;file=1&amp;runner=41"/>
  </hyperlinks>
  <pageMargins left="0.7" right="0.7" top="0.75" bottom="0.75" header="0.3" footer="0.3"/>
  <pageSetup paperSize="9" orientation="portrait" horizontalDpi="4294967293" verticalDpi="0" r:id="rId4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98"/>
  <sheetViews>
    <sheetView workbookViewId="0">
      <selection activeCell="K190" sqref="K190"/>
    </sheetView>
  </sheetViews>
  <sheetFormatPr defaultRowHeight="13.5" x14ac:dyDescent="0.15"/>
  <cols>
    <col min="2" max="2" width="14.25" customWidth="1"/>
    <col min="3" max="3" width="8.375" customWidth="1"/>
    <col min="5" max="5" width="13.5" customWidth="1"/>
    <col min="13" max="13" width="12.75" bestFit="1" customWidth="1"/>
  </cols>
  <sheetData>
    <row r="3" spans="2:15" x14ac:dyDescent="0.15">
      <c r="B3" s="2" t="s">
        <v>0</v>
      </c>
      <c r="C3" s="2" t="s">
        <v>1</v>
      </c>
      <c r="D3" s="2" t="s">
        <v>2</v>
      </c>
      <c r="E3" s="2" t="s">
        <v>3</v>
      </c>
      <c r="F3" s="2" t="s">
        <v>24</v>
      </c>
      <c r="G3" s="2" t="s">
        <v>448</v>
      </c>
    </row>
    <row r="4" spans="2:15" x14ac:dyDescent="0.15">
      <c r="B4" s="4" t="s">
        <v>144</v>
      </c>
      <c r="C4" s="1">
        <v>1</v>
      </c>
      <c r="D4" s="6">
        <v>5.2094907407407409E-2</v>
      </c>
      <c r="E4" s="3" t="s">
        <v>236</v>
      </c>
      <c r="F4">
        <f>ROUNDUP( (VLOOKUP(G4,$K$5:$N$9,2,FALSE) - D4) * 10 / VLOOKUP(G4,$K$5:$N$9,3,FALSE)+50,3)</f>
        <v>63.603999999999999</v>
      </c>
      <c r="G4" t="s">
        <v>445</v>
      </c>
      <c r="L4" t="s">
        <v>23</v>
      </c>
      <c r="M4" t="s">
        <v>26</v>
      </c>
      <c r="N4" t="s">
        <v>25</v>
      </c>
    </row>
    <row r="5" spans="2:15" x14ac:dyDescent="0.15">
      <c r="B5" s="4" t="s">
        <v>379</v>
      </c>
      <c r="C5" s="1">
        <v>2</v>
      </c>
      <c r="D5" s="6">
        <v>5.4224537037037036E-2</v>
      </c>
      <c r="E5" s="3" t="s">
        <v>361</v>
      </c>
      <c r="F5">
        <f t="shared" ref="F5:F68" si="0">ROUNDUP( (VLOOKUP(G5,$K$5:$N$9,2,FALSE) - D5) * 10 / VLOOKUP(G5,$K$5:$N$9,3,FALSE)+50,3)</f>
        <v>62.082999999999998</v>
      </c>
      <c r="G5" t="s">
        <v>445</v>
      </c>
      <c r="K5" t="s">
        <v>1044</v>
      </c>
      <c r="L5" s="5">
        <f>AVERAGEIF($G$4:$G$400,K5,$D$4:$D$400)</f>
        <v>6.780307539682541E-2</v>
      </c>
      <c r="M5">
        <f t="array" ref="M5">_xlfn.STDEV.P(IF($G$4:$G$400=K5,$D$4:$D$400,""))</f>
        <v>1.7108262280678084E-2</v>
      </c>
      <c r="N5" s="5">
        <f>MEDIAN(D4:D49)</f>
        <v>6.8321759259259263E-2</v>
      </c>
    </row>
    <row r="6" spans="2:15" x14ac:dyDescent="0.15">
      <c r="B6" s="4" t="s">
        <v>260</v>
      </c>
      <c r="C6" s="1">
        <v>3</v>
      </c>
      <c r="D6" s="6">
        <v>5.4594907407407411E-2</v>
      </c>
      <c r="E6" s="3" t="s">
        <v>999</v>
      </c>
      <c r="F6">
        <f t="shared" si="0"/>
        <v>61.818999999999996</v>
      </c>
      <c r="G6" t="s">
        <v>445</v>
      </c>
      <c r="K6" t="s">
        <v>1064</v>
      </c>
      <c r="L6" s="5">
        <f t="shared" ref="L6:L8" si="1">AVERAGEIF($G$4:$G$400,K6,$D$4:$D$400)</f>
        <v>4.6559307151979569E-2</v>
      </c>
      <c r="M6">
        <f t="array" ref="M6">_xlfn.STDEV.P(IF($G$4:$G$400=K6,$D$4:$D$400,""))</f>
        <v>1.1705911372845225E-2</v>
      </c>
      <c r="N6" s="8">
        <f>_xlfn.STDEV.P(IF($G$4:$G$286=K6,$D$4:$D$286))</f>
        <v>0</v>
      </c>
      <c r="O6">
        <f>_xlfn.STDEV.P(D132:D190)</f>
        <v>2.2692532148159816E-2</v>
      </c>
    </row>
    <row r="7" spans="2:15" x14ac:dyDescent="0.15">
      <c r="B7" s="4" t="s">
        <v>142</v>
      </c>
      <c r="C7" s="1">
        <v>4</v>
      </c>
      <c r="D7" s="6">
        <v>5.6585648148148149E-2</v>
      </c>
      <c r="E7" s="3" t="s">
        <v>236</v>
      </c>
      <c r="F7">
        <f t="shared" si="0"/>
        <v>60.396999999999998</v>
      </c>
      <c r="G7" t="s">
        <v>445</v>
      </c>
      <c r="K7" t="s">
        <v>430</v>
      </c>
      <c r="L7" s="5">
        <f t="shared" si="1"/>
        <v>7.6429166666666673E-2</v>
      </c>
      <c r="M7">
        <f t="array" ref="M7">_xlfn.STDEV.P(IF($G$4:$G$400=K7,$D$4:$D$400,""))</f>
        <v>2.1775956487601889E-2</v>
      </c>
      <c r="N7">
        <f>_xlfn.STDEV.P(IF($G$4:$G$286=K7,$D$4:$D$286))</f>
        <v>0</v>
      </c>
      <c r="O7" s="8" t="e">
        <f>_xlfn.STDEV.P(D191:D286)</f>
        <v>#DIV/0!</v>
      </c>
    </row>
    <row r="8" spans="2:15" x14ac:dyDescent="0.15">
      <c r="B8" s="4" t="s">
        <v>147</v>
      </c>
      <c r="C8" s="1">
        <v>5</v>
      </c>
      <c r="D8" s="6">
        <v>5.6655092592592597E-2</v>
      </c>
      <c r="E8" s="3" t="s">
        <v>450</v>
      </c>
      <c r="F8">
        <f t="shared" si="0"/>
        <v>60.347999999999999</v>
      </c>
      <c r="G8" t="s">
        <v>445</v>
      </c>
      <c r="K8" t="s">
        <v>802</v>
      </c>
      <c r="L8" s="5">
        <f t="shared" si="1"/>
        <v>7.1145833333333339E-2</v>
      </c>
      <c r="M8">
        <f t="array" ref="M8">_xlfn.STDEV.P(IF($G$4:$G$400=K8,$D$4:$D$400,""))</f>
        <v>1.4004607097896948E-2</v>
      </c>
    </row>
    <row r="9" spans="2:15" ht="27" x14ac:dyDescent="0.15">
      <c r="B9" s="4" t="s">
        <v>194</v>
      </c>
      <c r="C9" s="1">
        <v>6</v>
      </c>
      <c r="D9" s="6">
        <v>5.6886574074074076E-2</v>
      </c>
      <c r="E9" s="3" t="s">
        <v>1000</v>
      </c>
      <c r="F9">
        <f t="shared" si="0"/>
        <v>60.181999999999995</v>
      </c>
      <c r="G9" t="s">
        <v>445</v>
      </c>
    </row>
    <row r="10" spans="2:15" x14ac:dyDescent="0.15">
      <c r="B10" s="4" t="s">
        <v>256</v>
      </c>
      <c r="C10" s="1">
        <v>7</v>
      </c>
      <c r="D10" s="6">
        <v>5.7060185185185186E-2</v>
      </c>
      <c r="E10" s="3" t="s">
        <v>235</v>
      </c>
      <c r="F10">
        <f t="shared" si="0"/>
        <v>60.058</v>
      </c>
      <c r="G10" t="s">
        <v>445</v>
      </c>
    </row>
    <row r="11" spans="2:15" x14ac:dyDescent="0.15">
      <c r="B11" s="4" t="s">
        <v>257</v>
      </c>
      <c r="C11" s="1">
        <v>8</v>
      </c>
      <c r="D11" s="6">
        <v>5.7303240740740745E-2</v>
      </c>
      <c r="E11" s="3" t="s">
        <v>1001</v>
      </c>
      <c r="F11">
        <f t="shared" si="0"/>
        <v>59.884999999999998</v>
      </c>
      <c r="G11" t="s">
        <v>445</v>
      </c>
    </row>
    <row r="12" spans="2:15" x14ac:dyDescent="0.15">
      <c r="B12" s="4" t="s">
        <v>192</v>
      </c>
      <c r="C12" s="1">
        <v>9</v>
      </c>
      <c r="D12" s="6">
        <v>5.9120370370370372E-2</v>
      </c>
      <c r="E12" s="3" t="s">
        <v>236</v>
      </c>
      <c r="F12">
        <f t="shared" si="0"/>
        <v>58.586999999999996</v>
      </c>
      <c r="G12" t="s">
        <v>445</v>
      </c>
    </row>
    <row r="13" spans="2:15" x14ac:dyDescent="0.15">
      <c r="B13" s="4" t="s">
        <v>526</v>
      </c>
      <c r="C13" s="1">
        <v>10</v>
      </c>
      <c r="D13" s="6">
        <v>5.9884259259259255E-2</v>
      </c>
      <c r="E13" s="3" t="s">
        <v>301</v>
      </c>
      <c r="F13">
        <f t="shared" si="0"/>
        <v>58.041999999999994</v>
      </c>
      <c r="G13" t="s">
        <v>445</v>
      </c>
    </row>
    <row r="14" spans="2:15" x14ac:dyDescent="0.15">
      <c r="B14" s="4" t="s">
        <v>262</v>
      </c>
      <c r="C14" s="1">
        <v>11</v>
      </c>
      <c r="D14" s="6">
        <v>6.0347222222222219E-2</v>
      </c>
      <c r="E14" s="3" t="s">
        <v>1002</v>
      </c>
      <c r="F14">
        <f t="shared" si="0"/>
        <v>57.710999999999999</v>
      </c>
      <c r="G14" t="s">
        <v>445</v>
      </c>
    </row>
    <row r="15" spans="2:15" x14ac:dyDescent="0.15">
      <c r="B15" s="4" t="s">
        <v>1007</v>
      </c>
      <c r="C15" s="1">
        <v>12</v>
      </c>
      <c r="D15" s="6">
        <v>6.0358796296296292E-2</v>
      </c>
      <c r="E15" s="3" t="s">
        <v>292</v>
      </c>
      <c r="F15">
        <f t="shared" si="0"/>
        <v>57.702999999999996</v>
      </c>
      <c r="G15" t="s">
        <v>445</v>
      </c>
    </row>
    <row r="16" spans="2:15" x14ac:dyDescent="0.15">
      <c r="B16" s="4" t="s">
        <v>268</v>
      </c>
      <c r="C16" s="1">
        <v>13</v>
      </c>
      <c r="D16" s="6">
        <v>6.084490740740741E-2</v>
      </c>
      <c r="E16" s="3" t="s">
        <v>229</v>
      </c>
      <c r="F16">
        <f t="shared" si="0"/>
        <v>57.355999999999995</v>
      </c>
      <c r="G16" t="s">
        <v>445</v>
      </c>
    </row>
    <row r="17" spans="2:7" x14ac:dyDescent="0.15">
      <c r="B17" s="4" t="s">
        <v>152</v>
      </c>
      <c r="C17" s="1">
        <v>14</v>
      </c>
      <c r="D17" s="6">
        <v>6.0879629629629638E-2</v>
      </c>
      <c r="E17" s="3" t="s">
        <v>450</v>
      </c>
      <c r="F17">
        <f t="shared" si="0"/>
        <v>57.330999999999996</v>
      </c>
      <c r="G17" t="s">
        <v>445</v>
      </c>
    </row>
    <row r="18" spans="2:7" x14ac:dyDescent="0.15">
      <c r="B18" s="4" t="s">
        <v>40</v>
      </c>
      <c r="C18" s="1">
        <v>15</v>
      </c>
      <c r="D18" s="6">
        <v>6.1192129629629631E-2</v>
      </c>
      <c r="E18" s="3" t="s">
        <v>37</v>
      </c>
      <c r="F18">
        <f t="shared" si="0"/>
        <v>57.107999999999997</v>
      </c>
      <c r="G18" t="s">
        <v>445</v>
      </c>
    </row>
    <row r="19" spans="2:7" x14ac:dyDescent="0.15">
      <c r="B19" s="4" t="s">
        <v>157</v>
      </c>
      <c r="C19" s="1">
        <v>16</v>
      </c>
      <c r="D19" s="6">
        <v>6.1203703703703705E-2</v>
      </c>
      <c r="E19" s="3" t="s">
        <v>231</v>
      </c>
      <c r="F19">
        <f t="shared" si="0"/>
        <v>57.099999999999994</v>
      </c>
      <c r="G19" t="s">
        <v>445</v>
      </c>
    </row>
    <row r="20" spans="2:7" x14ac:dyDescent="0.15">
      <c r="B20" s="4" t="s">
        <v>250</v>
      </c>
      <c r="C20" s="1">
        <v>17</v>
      </c>
      <c r="D20" s="6">
        <v>6.324074074074075E-2</v>
      </c>
      <c r="E20" s="3" t="s">
        <v>228</v>
      </c>
      <c r="F20">
        <f t="shared" si="0"/>
        <v>55.644999999999996</v>
      </c>
      <c r="G20" t="s">
        <v>445</v>
      </c>
    </row>
    <row r="21" spans="2:7" x14ac:dyDescent="0.15">
      <c r="B21" s="4" t="s">
        <v>380</v>
      </c>
      <c r="C21" s="1">
        <v>18</v>
      </c>
      <c r="D21" s="6">
        <v>6.3275462962962964E-2</v>
      </c>
      <c r="E21" s="3" t="s">
        <v>362</v>
      </c>
      <c r="F21">
        <f t="shared" si="0"/>
        <v>55.62</v>
      </c>
      <c r="G21" t="s">
        <v>445</v>
      </c>
    </row>
    <row r="22" spans="2:7" x14ac:dyDescent="0.15">
      <c r="B22" s="4" t="s">
        <v>173</v>
      </c>
      <c r="C22" s="1">
        <v>19</v>
      </c>
      <c r="D22" s="6">
        <v>6.4733796296296289E-2</v>
      </c>
      <c r="E22" s="3" t="s">
        <v>16</v>
      </c>
      <c r="F22">
        <f t="shared" si="0"/>
        <v>54.579000000000001</v>
      </c>
      <c r="G22" t="s">
        <v>445</v>
      </c>
    </row>
    <row r="23" spans="2:7" x14ac:dyDescent="0.15">
      <c r="B23" s="4" t="s">
        <v>50</v>
      </c>
      <c r="C23" s="1">
        <v>20</v>
      </c>
      <c r="D23" s="6">
        <v>6.5740740740740738E-2</v>
      </c>
      <c r="E23" s="3" t="s">
        <v>37</v>
      </c>
      <c r="F23">
        <f t="shared" si="0"/>
        <v>53.86</v>
      </c>
      <c r="G23" t="s">
        <v>445</v>
      </c>
    </row>
    <row r="24" spans="2:7" x14ac:dyDescent="0.15">
      <c r="B24" s="4" t="s">
        <v>151</v>
      </c>
      <c r="C24" s="1">
        <v>21</v>
      </c>
      <c r="D24" s="6">
        <v>6.6377314814814806E-2</v>
      </c>
      <c r="E24" s="3" t="s">
        <v>521</v>
      </c>
      <c r="F24">
        <f t="shared" si="0"/>
        <v>53.405000000000001</v>
      </c>
      <c r="G24" t="s">
        <v>445</v>
      </c>
    </row>
    <row r="25" spans="2:7" x14ac:dyDescent="0.15">
      <c r="B25" s="4" t="s">
        <v>197</v>
      </c>
      <c r="C25" s="1">
        <v>22</v>
      </c>
      <c r="D25" s="6">
        <v>6.7824074074074078E-2</v>
      </c>
      <c r="E25" s="3" t="s">
        <v>240</v>
      </c>
      <c r="F25">
        <f t="shared" si="0"/>
        <v>52.372</v>
      </c>
      <c r="G25" t="s">
        <v>445</v>
      </c>
    </row>
    <row r="26" spans="2:7" x14ac:dyDescent="0.15">
      <c r="B26" s="4" t="s">
        <v>208</v>
      </c>
      <c r="C26" s="1">
        <v>23</v>
      </c>
      <c r="D26" s="6">
        <v>6.8321759259259263E-2</v>
      </c>
      <c r="E26" s="3" t="s">
        <v>450</v>
      </c>
      <c r="F26">
        <f t="shared" si="0"/>
        <v>52.016999999999996</v>
      </c>
      <c r="G26" t="s">
        <v>445</v>
      </c>
    </row>
    <row r="27" spans="2:7" x14ac:dyDescent="0.15">
      <c r="B27" s="4" t="s">
        <v>150</v>
      </c>
      <c r="C27" s="1">
        <v>24</v>
      </c>
      <c r="D27" s="6">
        <v>6.9803240740740735E-2</v>
      </c>
      <c r="E27" s="3" t="s">
        <v>450</v>
      </c>
      <c r="F27">
        <f t="shared" si="0"/>
        <v>50.958999999999996</v>
      </c>
      <c r="G27" t="s">
        <v>445</v>
      </c>
    </row>
    <row r="28" spans="2:7" x14ac:dyDescent="0.15">
      <c r="B28" s="4" t="s">
        <v>216</v>
      </c>
      <c r="C28" s="1">
        <v>25</v>
      </c>
      <c r="D28" s="6">
        <v>7.104166666666667E-2</v>
      </c>
      <c r="E28" s="3" t="s">
        <v>14</v>
      </c>
      <c r="F28">
        <f t="shared" si="0"/>
        <v>50.074999999999996</v>
      </c>
      <c r="G28" t="s">
        <v>445</v>
      </c>
    </row>
    <row r="29" spans="2:7" x14ac:dyDescent="0.15">
      <c r="B29" s="4" t="s">
        <v>180</v>
      </c>
      <c r="C29" s="1">
        <v>26</v>
      </c>
      <c r="D29" s="6">
        <v>7.1875000000000008E-2</v>
      </c>
      <c r="E29" s="3" t="s">
        <v>292</v>
      </c>
      <c r="F29">
        <f t="shared" si="0"/>
        <v>49.48</v>
      </c>
      <c r="G29" t="s">
        <v>445</v>
      </c>
    </row>
    <row r="30" spans="2:7" x14ac:dyDescent="0.15">
      <c r="B30" s="4" t="s">
        <v>207</v>
      </c>
      <c r="C30" s="1">
        <v>27</v>
      </c>
      <c r="D30" s="6">
        <v>7.2002314814814811E-2</v>
      </c>
      <c r="E30" s="3" t="s">
        <v>450</v>
      </c>
      <c r="F30">
        <f t="shared" si="0"/>
        <v>49.388999999999996</v>
      </c>
      <c r="G30" t="s">
        <v>445</v>
      </c>
    </row>
    <row r="31" spans="2:7" x14ac:dyDescent="0.15">
      <c r="B31" s="4" t="s">
        <v>1008</v>
      </c>
      <c r="C31" s="1">
        <v>28</v>
      </c>
      <c r="D31" s="6">
        <v>7.2256944444444443E-2</v>
      </c>
      <c r="E31" s="3" t="s">
        <v>362</v>
      </c>
      <c r="F31">
        <f t="shared" si="0"/>
        <v>49.207000000000001</v>
      </c>
      <c r="G31" t="s">
        <v>445</v>
      </c>
    </row>
    <row r="32" spans="2:7" x14ac:dyDescent="0.15">
      <c r="B32" s="4" t="s">
        <v>405</v>
      </c>
      <c r="C32" s="1">
        <v>29</v>
      </c>
      <c r="D32" s="6">
        <v>7.2430555555555554E-2</v>
      </c>
      <c r="E32" s="3" t="s">
        <v>371</v>
      </c>
      <c r="F32">
        <f t="shared" si="0"/>
        <v>49.082999999999998</v>
      </c>
      <c r="G32" t="s">
        <v>445</v>
      </c>
    </row>
    <row r="33" spans="2:7" x14ac:dyDescent="0.15">
      <c r="B33" s="4" t="s">
        <v>883</v>
      </c>
      <c r="C33" s="1">
        <v>30</v>
      </c>
      <c r="D33" s="6">
        <v>7.363425925925926E-2</v>
      </c>
      <c r="E33" s="3" t="s">
        <v>879</v>
      </c>
      <c r="F33">
        <f t="shared" si="0"/>
        <v>48.223999999999997</v>
      </c>
      <c r="G33" t="s">
        <v>445</v>
      </c>
    </row>
    <row r="34" spans="2:7" ht="27" x14ac:dyDescent="0.15">
      <c r="B34" s="4" t="s">
        <v>639</v>
      </c>
      <c r="C34" s="1">
        <v>31</v>
      </c>
      <c r="D34" s="6">
        <v>7.4120370370370378E-2</v>
      </c>
      <c r="E34" s="3" t="s">
        <v>1003</v>
      </c>
      <c r="F34">
        <f t="shared" si="0"/>
        <v>47.876999999999995</v>
      </c>
      <c r="G34" t="s">
        <v>445</v>
      </c>
    </row>
    <row r="35" spans="2:7" x14ac:dyDescent="0.15">
      <c r="B35" s="4" t="s">
        <v>811</v>
      </c>
      <c r="C35" s="1">
        <v>32</v>
      </c>
      <c r="D35" s="6">
        <v>7.4224537037037033E-2</v>
      </c>
      <c r="E35" s="3" t="s">
        <v>235</v>
      </c>
      <c r="F35">
        <f t="shared" si="0"/>
        <v>47.802</v>
      </c>
      <c r="G35" t="s">
        <v>445</v>
      </c>
    </row>
    <row r="36" spans="2:7" x14ac:dyDescent="0.15">
      <c r="B36" s="4" t="s">
        <v>199</v>
      </c>
      <c r="C36" s="1">
        <v>33</v>
      </c>
      <c r="D36" s="6">
        <v>7.5358796296296285E-2</v>
      </c>
      <c r="E36" s="3" t="s">
        <v>14</v>
      </c>
      <c r="F36">
        <f t="shared" si="0"/>
        <v>46.991999999999997</v>
      </c>
      <c r="G36" t="s">
        <v>445</v>
      </c>
    </row>
    <row r="37" spans="2:7" x14ac:dyDescent="0.15">
      <c r="B37" s="4" t="s">
        <v>267</v>
      </c>
      <c r="C37" s="1">
        <v>34</v>
      </c>
      <c r="D37" s="6">
        <v>7.8263888888888897E-2</v>
      </c>
      <c r="E37" s="3" t="s">
        <v>1004</v>
      </c>
      <c r="F37">
        <f t="shared" si="0"/>
        <v>44.917999999999999</v>
      </c>
      <c r="G37" t="s">
        <v>445</v>
      </c>
    </row>
    <row r="38" spans="2:7" x14ac:dyDescent="0.15">
      <c r="B38" s="4" t="s">
        <v>397</v>
      </c>
      <c r="C38" s="1">
        <v>35</v>
      </c>
      <c r="D38" s="6">
        <v>7.9374999999999987E-2</v>
      </c>
      <c r="E38" s="3" t="s">
        <v>228</v>
      </c>
      <c r="F38">
        <f t="shared" si="0"/>
        <v>44.123999999999995</v>
      </c>
      <c r="G38" t="s">
        <v>445</v>
      </c>
    </row>
    <row r="39" spans="2:7" x14ac:dyDescent="0.15">
      <c r="B39" s="4" t="s">
        <v>394</v>
      </c>
      <c r="C39" s="1">
        <v>36</v>
      </c>
      <c r="D39" s="6">
        <v>8.1203703703703708E-2</v>
      </c>
      <c r="E39" s="3" t="s">
        <v>292</v>
      </c>
      <c r="F39">
        <f t="shared" si="0"/>
        <v>42.818999999999996</v>
      </c>
      <c r="G39" t="s">
        <v>445</v>
      </c>
    </row>
    <row r="40" spans="2:7" x14ac:dyDescent="0.15">
      <c r="B40" s="4" t="s">
        <v>1009</v>
      </c>
      <c r="C40" s="1">
        <v>37</v>
      </c>
      <c r="D40" s="6">
        <v>8.2696759259259262E-2</v>
      </c>
      <c r="E40" s="3" t="s">
        <v>362</v>
      </c>
      <c r="F40">
        <f t="shared" si="0"/>
        <v>41.753</v>
      </c>
      <c r="G40" t="s">
        <v>445</v>
      </c>
    </row>
    <row r="41" spans="2:7" x14ac:dyDescent="0.15">
      <c r="B41" s="4" t="s">
        <v>223</v>
      </c>
      <c r="C41" s="1">
        <v>38</v>
      </c>
      <c r="D41" s="6">
        <v>8.6956018518518516E-2</v>
      </c>
      <c r="E41" s="3" t="s">
        <v>240</v>
      </c>
      <c r="F41">
        <f t="shared" si="0"/>
        <v>38.710999999999999</v>
      </c>
      <c r="G41" t="s">
        <v>445</v>
      </c>
    </row>
    <row r="42" spans="2:7" ht="27" x14ac:dyDescent="0.15">
      <c r="B42" s="4" t="s">
        <v>349</v>
      </c>
      <c r="C42" s="1">
        <v>39</v>
      </c>
      <c r="D42" s="6">
        <v>8.7245370370370376E-2</v>
      </c>
      <c r="E42" s="3" t="s">
        <v>1005</v>
      </c>
      <c r="F42">
        <f t="shared" si="0"/>
        <v>38.504999999999995</v>
      </c>
      <c r="G42" t="s">
        <v>445</v>
      </c>
    </row>
    <row r="43" spans="2:7" x14ac:dyDescent="0.15">
      <c r="B43" s="4" t="s">
        <v>465</v>
      </c>
      <c r="C43" s="1">
        <v>40</v>
      </c>
      <c r="D43" s="6">
        <v>8.9050925925925936E-2</v>
      </c>
      <c r="E43" s="3" t="s">
        <v>450</v>
      </c>
      <c r="F43">
        <f t="shared" si="0"/>
        <v>37.214999999999996</v>
      </c>
      <c r="G43" t="s">
        <v>445</v>
      </c>
    </row>
    <row r="44" spans="2:7" x14ac:dyDescent="0.15">
      <c r="B44" s="4" t="s">
        <v>202</v>
      </c>
      <c r="C44" s="1">
        <v>41</v>
      </c>
      <c r="D44" s="6">
        <v>8.9386574074074077E-2</v>
      </c>
      <c r="E44" s="3" t="s">
        <v>450</v>
      </c>
      <c r="F44">
        <f t="shared" si="0"/>
        <v>36.975999999999999</v>
      </c>
      <c r="G44" t="s">
        <v>445</v>
      </c>
    </row>
    <row r="45" spans="2:7" x14ac:dyDescent="0.15">
      <c r="B45" s="4" t="s">
        <v>218</v>
      </c>
      <c r="C45" s="1">
        <v>42</v>
      </c>
      <c r="D45" s="6">
        <v>9.4108796296296301E-2</v>
      </c>
      <c r="E45" s="3" t="s">
        <v>240</v>
      </c>
      <c r="F45">
        <f t="shared" si="0"/>
        <v>33.603999999999999</v>
      </c>
      <c r="G45" t="s">
        <v>445</v>
      </c>
    </row>
    <row r="46" spans="2:7" ht="27" x14ac:dyDescent="0.15">
      <c r="B46" s="4" t="s">
        <v>632</v>
      </c>
      <c r="C46" s="1">
        <v>43</v>
      </c>
      <c r="D46" s="6">
        <v>0.10259259259259258</v>
      </c>
      <c r="E46" s="3" t="s">
        <v>1006</v>
      </c>
      <c r="F46">
        <f t="shared" si="0"/>
        <v>27.546000000000003</v>
      </c>
      <c r="G46" t="s">
        <v>445</v>
      </c>
    </row>
    <row r="47" spans="2:7" ht="27" x14ac:dyDescent="0.15">
      <c r="B47" s="4" t="s">
        <v>1010</v>
      </c>
      <c r="C47" s="1">
        <v>44</v>
      </c>
      <c r="D47" s="6">
        <v>0.10718749999999999</v>
      </c>
      <c r="E47" s="3" t="s">
        <v>1006</v>
      </c>
      <c r="F47">
        <f t="shared" si="0"/>
        <v>24.265000000000001</v>
      </c>
      <c r="G47" t="s">
        <v>445</v>
      </c>
    </row>
    <row r="48" spans="2:7" x14ac:dyDescent="0.15">
      <c r="B48" s="4" t="s">
        <v>1011</v>
      </c>
      <c r="C48" s="1">
        <v>45</v>
      </c>
      <c r="D48" s="6">
        <v>0.1079976851851852</v>
      </c>
      <c r="E48" s="3" t="s">
        <v>301</v>
      </c>
      <c r="F48">
        <f t="shared" si="0"/>
        <v>23.686</v>
      </c>
      <c r="G48" t="s">
        <v>445</v>
      </c>
    </row>
    <row r="49" spans="2:7" x14ac:dyDescent="0.15">
      <c r="B49" s="4" t="s">
        <v>146</v>
      </c>
      <c r="C49" s="1"/>
      <c r="D49" s="3" t="s">
        <v>22</v>
      </c>
      <c r="E49" s="3" t="s">
        <v>236</v>
      </c>
      <c r="F49">
        <v>0</v>
      </c>
      <c r="G49" t="s">
        <v>445</v>
      </c>
    </row>
    <row r="50" spans="2:7" ht="27" x14ac:dyDescent="0.15">
      <c r="B50" s="4" t="s">
        <v>1027</v>
      </c>
      <c r="C50" s="1">
        <v>1</v>
      </c>
      <c r="D50" s="6">
        <v>4.7337962962962964E-2</v>
      </c>
      <c r="E50" s="3" t="s">
        <v>1012</v>
      </c>
      <c r="F50">
        <f t="shared" si="0"/>
        <v>61.963000000000001</v>
      </c>
      <c r="G50" t="s">
        <v>1044</v>
      </c>
    </row>
    <row r="51" spans="2:7" x14ac:dyDescent="0.15">
      <c r="B51" s="4" t="s">
        <v>210</v>
      </c>
      <c r="C51" s="1">
        <v>2</v>
      </c>
      <c r="D51" s="6">
        <v>4.7847222222222228E-2</v>
      </c>
      <c r="E51" s="3" t="s">
        <v>1013</v>
      </c>
      <c r="F51">
        <f t="shared" si="0"/>
        <v>61.664999999999999</v>
      </c>
      <c r="G51" t="s">
        <v>1044</v>
      </c>
    </row>
    <row r="52" spans="2:7" x14ac:dyDescent="0.15">
      <c r="B52" s="4" t="s">
        <v>214</v>
      </c>
      <c r="C52" s="1">
        <v>3</v>
      </c>
      <c r="D52" s="6">
        <v>5.0555555555555555E-2</v>
      </c>
      <c r="E52" s="3" t="s">
        <v>488</v>
      </c>
      <c r="F52">
        <f t="shared" si="0"/>
        <v>60.082000000000001</v>
      </c>
      <c r="G52" t="s">
        <v>1043</v>
      </c>
    </row>
    <row r="53" spans="2:7" x14ac:dyDescent="0.15">
      <c r="B53" s="4" t="s">
        <v>1028</v>
      </c>
      <c r="C53" s="1">
        <v>4</v>
      </c>
      <c r="D53" s="6">
        <v>5.063657407407407E-2</v>
      </c>
      <c r="E53" s="3" t="s">
        <v>1014</v>
      </c>
      <c r="F53">
        <f t="shared" si="0"/>
        <v>60.034999999999997</v>
      </c>
      <c r="G53" t="s">
        <v>1043</v>
      </c>
    </row>
    <row r="54" spans="2:7" x14ac:dyDescent="0.15">
      <c r="B54" s="4" t="s">
        <v>217</v>
      </c>
      <c r="C54" s="1">
        <v>5</v>
      </c>
      <c r="D54" s="6">
        <v>5.1238425925925923E-2</v>
      </c>
      <c r="E54" s="3" t="s">
        <v>450</v>
      </c>
      <c r="F54">
        <f t="shared" si="0"/>
        <v>59.683</v>
      </c>
      <c r="G54" t="s">
        <v>1043</v>
      </c>
    </row>
    <row r="55" spans="2:7" x14ac:dyDescent="0.15">
      <c r="B55" s="4" t="s">
        <v>395</v>
      </c>
      <c r="C55" s="1">
        <v>6</v>
      </c>
      <c r="D55" s="6">
        <v>5.1886574074074071E-2</v>
      </c>
      <c r="E55" s="3" t="s">
        <v>236</v>
      </c>
      <c r="F55">
        <f t="shared" si="0"/>
        <v>59.303999999999995</v>
      </c>
      <c r="G55" t="s">
        <v>1043</v>
      </c>
    </row>
    <row r="56" spans="2:7" x14ac:dyDescent="0.15">
      <c r="B56" s="4" t="s">
        <v>689</v>
      </c>
      <c r="C56" s="1">
        <v>7</v>
      </c>
      <c r="D56" s="6">
        <v>5.302083333333333E-2</v>
      </c>
      <c r="E56" s="3" t="s">
        <v>450</v>
      </c>
      <c r="F56">
        <f t="shared" si="0"/>
        <v>58.640999999999998</v>
      </c>
      <c r="G56" t="s">
        <v>1043</v>
      </c>
    </row>
    <row r="57" spans="2:7" x14ac:dyDescent="0.15">
      <c r="B57" s="4" t="s">
        <v>149</v>
      </c>
      <c r="C57" s="1">
        <v>8</v>
      </c>
      <c r="D57" s="6">
        <v>5.3159722222222226E-2</v>
      </c>
      <c r="E57" s="3" t="s">
        <v>1015</v>
      </c>
      <c r="F57">
        <f t="shared" si="0"/>
        <v>58.559999999999995</v>
      </c>
      <c r="G57" t="s">
        <v>1043</v>
      </c>
    </row>
    <row r="58" spans="2:7" x14ac:dyDescent="0.15">
      <c r="B58" s="4" t="s">
        <v>810</v>
      </c>
      <c r="C58" s="1">
        <v>9</v>
      </c>
      <c r="D58" s="6">
        <v>5.395833333333333E-2</v>
      </c>
      <c r="E58" s="3" t="s">
        <v>231</v>
      </c>
      <c r="F58">
        <f t="shared" si="0"/>
        <v>58.092999999999996</v>
      </c>
      <c r="G58" t="s">
        <v>1043</v>
      </c>
    </row>
    <row r="59" spans="2:7" x14ac:dyDescent="0.15">
      <c r="B59" s="4" t="s">
        <v>1029</v>
      </c>
      <c r="C59" s="1">
        <v>10</v>
      </c>
      <c r="D59" s="6">
        <v>5.3981481481481484E-2</v>
      </c>
      <c r="E59" s="3" t="s">
        <v>808</v>
      </c>
      <c r="F59">
        <f t="shared" si="0"/>
        <v>58.079000000000001</v>
      </c>
      <c r="G59" t="s">
        <v>1043</v>
      </c>
    </row>
    <row r="60" spans="2:7" x14ac:dyDescent="0.15">
      <c r="B60" s="4" t="s">
        <v>1030</v>
      </c>
      <c r="C60" s="1">
        <v>11</v>
      </c>
      <c r="D60" s="6">
        <v>5.4594907407407411E-2</v>
      </c>
      <c r="E60" s="3" t="s">
        <v>1016</v>
      </c>
      <c r="F60">
        <f t="shared" si="0"/>
        <v>57.720999999999997</v>
      </c>
      <c r="G60" t="s">
        <v>1043</v>
      </c>
    </row>
    <row r="61" spans="2:7" x14ac:dyDescent="0.15">
      <c r="B61" s="4" t="s">
        <v>1031</v>
      </c>
      <c r="C61" s="1">
        <v>12</v>
      </c>
      <c r="D61" s="6">
        <v>5.5081018518518515E-2</v>
      </c>
      <c r="E61" s="3" t="s">
        <v>1017</v>
      </c>
      <c r="F61">
        <f t="shared" si="0"/>
        <v>57.436999999999998</v>
      </c>
      <c r="G61" t="s">
        <v>1043</v>
      </c>
    </row>
    <row r="62" spans="2:7" x14ac:dyDescent="0.15">
      <c r="B62" s="4" t="s">
        <v>59</v>
      </c>
      <c r="C62" s="1">
        <v>13</v>
      </c>
      <c r="D62" s="6">
        <v>5.5335648148148148E-2</v>
      </c>
      <c r="E62" s="3" t="s">
        <v>38</v>
      </c>
      <c r="F62">
        <f t="shared" si="0"/>
        <v>57.287999999999997</v>
      </c>
      <c r="G62" t="s">
        <v>1043</v>
      </c>
    </row>
    <row r="63" spans="2:7" x14ac:dyDescent="0.15">
      <c r="B63" s="4" t="s">
        <v>618</v>
      </c>
      <c r="C63" s="1">
        <v>14</v>
      </c>
      <c r="D63" s="6">
        <v>5.5347222222222221E-2</v>
      </c>
      <c r="E63" s="3" t="s">
        <v>292</v>
      </c>
      <c r="F63">
        <f t="shared" si="0"/>
        <v>57.280999999999999</v>
      </c>
      <c r="G63" t="s">
        <v>1043</v>
      </c>
    </row>
    <row r="64" spans="2:7" x14ac:dyDescent="0.15">
      <c r="B64" s="4" t="s">
        <v>177</v>
      </c>
      <c r="C64" s="1">
        <v>15</v>
      </c>
      <c r="D64" s="6">
        <v>5.5462962962962964E-2</v>
      </c>
      <c r="E64" s="3" t="s">
        <v>236</v>
      </c>
      <c r="F64">
        <f t="shared" si="0"/>
        <v>57.213000000000001</v>
      </c>
      <c r="G64" t="s">
        <v>1043</v>
      </c>
    </row>
    <row r="65" spans="2:7" x14ac:dyDescent="0.15">
      <c r="B65" s="4" t="s">
        <v>421</v>
      </c>
      <c r="C65" s="1">
        <v>16</v>
      </c>
      <c r="D65" s="6">
        <v>5.5509259259259258E-2</v>
      </c>
      <c r="E65" s="3" t="s">
        <v>999</v>
      </c>
      <c r="F65">
        <f t="shared" si="0"/>
        <v>57.186</v>
      </c>
      <c r="G65" t="s">
        <v>1043</v>
      </c>
    </row>
    <row r="66" spans="2:7" x14ac:dyDescent="0.15">
      <c r="B66" s="4" t="s">
        <v>479</v>
      </c>
      <c r="C66" s="1">
        <v>17</v>
      </c>
      <c r="D66" s="6">
        <v>5.5914351851851847E-2</v>
      </c>
      <c r="E66" s="3" t="s">
        <v>361</v>
      </c>
      <c r="F66">
        <f t="shared" si="0"/>
        <v>56.949999999999996</v>
      </c>
      <c r="G66" t="s">
        <v>1043</v>
      </c>
    </row>
    <row r="67" spans="2:7" x14ac:dyDescent="0.15">
      <c r="B67" s="4" t="s">
        <v>320</v>
      </c>
      <c r="C67" s="1">
        <v>18</v>
      </c>
      <c r="D67" s="6">
        <v>5.618055555555556E-2</v>
      </c>
      <c r="E67" s="3" t="s">
        <v>238</v>
      </c>
      <c r="F67">
        <f t="shared" si="0"/>
        <v>56.793999999999997</v>
      </c>
      <c r="G67" t="s">
        <v>1043</v>
      </c>
    </row>
    <row r="68" spans="2:7" x14ac:dyDescent="0.15">
      <c r="B68" s="4" t="s">
        <v>519</v>
      </c>
      <c r="C68" s="1">
        <v>19</v>
      </c>
      <c r="D68" s="6">
        <v>5.6631944444444443E-2</v>
      </c>
      <c r="E68" s="3" t="s">
        <v>240</v>
      </c>
      <c r="F68">
        <f t="shared" si="0"/>
        <v>56.53</v>
      </c>
      <c r="G68" t="s">
        <v>1043</v>
      </c>
    </row>
    <row r="69" spans="2:7" x14ac:dyDescent="0.15">
      <c r="B69" s="4" t="s">
        <v>61</v>
      </c>
      <c r="C69" s="1">
        <v>20</v>
      </c>
      <c r="D69" s="6">
        <v>5.7164351851851848E-2</v>
      </c>
      <c r="E69" s="3" t="s">
        <v>38</v>
      </c>
      <c r="F69">
        <f t="shared" ref="F69:F132" si="2">ROUNDUP( (VLOOKUP(G69,$K$5:$N$9,2,FALSE) - D69) * 10 / VLOOKUP(G69,$K$5:$N$9,3,FALSE)+50,3)</f>
        <v>56.219000000000001</v>
      </c>
      <c r="G69" t="s">
        <v>1043</v>
      </c>
    </row>
    <row r="70" spans="2:7" x14ac:dyDescent="0.15">
      <c r="B70" s="4" t="s">
        <v>626</v>
      </c>
      <c r="C70" s="1">
        <v>21</v>
      </c>
      <c r="D70" s="6">
        <v>5.7337962962962959E-2</v>
      </c>
      <c r="E70" s="3" t="s">
        <v>240</v>
      </c>
      <c r="F70">
        <f t="shared" si="2"/>
        <v>56.116999999999997</v>
      </c>
      <c r="G70" t="s">
        <v>1043</v>
      </c>
    </row>
    <row r="71" spans="2:7" x14ac:dyDescent="0.15">
      <c r="B71" s="4" t="s">
        <v>162</v>
      </c>
      <c r="C71" s="1">
        <v>22</v>
      </c>
      <c r="D71" s="6">
        <v>5.7812499999999996E-2</v>
      </c>
      <c r="E71" s="3" t="s">
        <v>236</v>
      </c>
      <c r="F71">
        <f t="shared" si="2"/>
        <v>55.839999999999996</v>
      </c>
      <c r="G71" t="s">
        <v>1043</v>
      </c>
    </row>
    <row r="72" spans="2:7" x14ac:dyDescent="0.15">
      <c r="B72" s="4" t="s">
        <v>464</v>
      </c>
      <c r="C72" s="1">
        <v>23</v>
      </c>
      <c r="D72" s="6">
        <v>5.7905092592592598E-2</v>
      </c>
      <c r="E72" s="3" t="s">
        <v>450</v>
      </c>
      <c r="F72">
        <f t="shared" si="2"/>
        <v>55.785999999999994</v>
      </c>
      <c r="G72" t="s">
        <v>1043</v>
      </c>
    </row>
    <row r="73" spans="2:7" x14ac:dyDescent="0.15">
      <c r="B73" s="4" t="s">
        <v>570</v>
      </c>
      <c r="C73" s="1">
        <v>24</v>
      </c>
      <c r="D73" s="6">
        <v>5.8194444444444444E-2</v>
      </c>
      <c r="E73" s="3" t="s">
        <v>1018</v>
      </c>
      <c r="F73">
        <f t="shared" si="2"/>
        <v>55.616999999999997</v>
      </c>
      <c r="G73" t="s">
        <v>1043</v>
      </c>
    </row>
    <row r="74" spans="2:7" x14ac:dyDescent="0.15">
      <c r="B74" s="4" t="s">
        <v>1032</v>
      </c>
      <c r="C74" s="1">
        <v>25</v>
      </c>
      <c r="D74" s="6">
        <v>5.859953703703704E-2</v>
      </c>
      <c r="E74" s="3" t="s">
        <v>228</v>
      </c>
      <c r="F74">
        <f t="shared" si="2"/>
        <v>55.379999999999995</v>
      </c>
      <c r="G74" t="s">
        <v>1043</v>
      </c>
    </row>
    <row r="75" spans="2:7" x14ac:dyDescent="0.15">
      <c r="B75" s="4" t="s">
        <v>673</v>
      </c>
      <c r="C75" s="1">
        <v>26</v>
      </c>
      <c r="D75" s="6">
        <v>5.8935185185185181E-2</v>
      </c>
      <c r="E75" s="3" t="s">
        <v>292</v>
      </c>
      <c r="F75">
        <f t="shared" si="2"/>
        <v>55.183999999999997</v>
      </c>
      <c r="G75" t="s">
        <v>1043</v>
      </c>
    </row>
    <row r="76" spans="2:7" x14ac:dyDescent="0.15">
      <c r="B76" s="4" t="s">
        <v>532</v>
      </c>
      <c r="C76" s="1">
        <v>27</v>
      </c>
      <c r="D76" s="6">
        <v>5.9108796296296291E-2</v>
      </c>
      <c r="E76" s="3" t="s">
        <v>231</v>
      </c>
      <c r="F76">
        <f t="shared" si="2"/>
        <v>55.082000000000001</v>
      </c>
      <c r="G76" t="s">
        <v>1043</v>
      </c>
    </row>
    <row r="77" spans="2:7" x14ac:dyDescent="0.15">
      <c r="B77" s="4" t="s">
        <v>774</v>
      </c>
      <c r="C77" s="1">
        <v>28</v>
      </c>
      <c r="D77" s="6">
        <v>5.9421296296296298E-2</v>
      </c>
      <c r="E77" s="3" t="s">
        <v>240</v>
      </c>
      <c r="F77">
        <f t="shared" si="2"/>
        <v>54.9</v>
      </c>
      <c r="G77" t="s">
        <v>1043</v>
      </c>
    </row>
    <row r="78" spans="2:7" x14ac:dyDescent="0.15">
      <c r="B78" s="4" t="s">
        <v>651</v>
      </c>
      <c r="C78" s="1">
        <v>29</v>
      </c>
      <c r="D78" s="6">
        <v>6.0092592592592593E-2</v>
      </c>
      <c r="E78" s="3" t="s">
        <v>1018</v>
      </c>
      <c r="F78">
        <f t="shared" si="2"/>
        <v>54.506999999999998</v>
      </c>
      <c r="G78" t="s">
        <v>1043</v>
      </c>
    </row>
    <row r="79" spans="2:7" x14ac:dyDescent="0.15">
      <c r="B79" s="4" t="s">
        <v>71</v>
      </c>
      <c r="C79" s="1">
        <v>30</v>
      </c>
      <c r="D79" s="6">
        <v>6.1041666666666661E-2</v>
      </c>
      <c r="E79" s="3" t="s">
        <v>37</v>
      </c>
      <c r="F79">
        <f t="shared" si="2"/>
        <v>53.952999999999996</v>
      </c>
      <c r="G79" t="s">
        <v>1043</v>
      </c>
    </row>
    <row r="80" spans="2:7" x14ac:dyDescent="0.15">
      <c r="B80" s="4" t="s">
        <v>812</v>
      </c>
      <c r="C80" s="1">
        <v>31</v>
      </c>
      <c r="D80" s="6">
        <v>6.1782407407407404E-2</v>
      </c>
      <c r="E80" s="3" t="s">
        <v>235</v>
      </c>
      <c r="F80">
        <f t="shared" si="2"/>
        <v>53.519999999999996</v>
      </c>
      <c r="G80" t="s">
        <v>1043</v>
      </c>
    </row>
    <row r="81" spans="2:7" x14ac:dyDescent="0.15">
      <c r="B81" s="4" t="s">
        <v>466</v>
      </c>
      <c r="C81" s="1">
        <v>32</v>
      </c>
      <c r="D81" s="6">
        <v>6.2303240740740735E-2</v>
      </c>
      <c r="E81" s="3" t="s">
        <v>240</v>
      </c>
      <c r="F81">
        <f t="shared" si="2"/>
        <v>53.214999999999996</v>
      </c>
      <c r="G81" t="s">
        <v>1043</v>
      </c>
    </row>
    <row r="82" spans="2:7" x14ac:dyDescent="0.15">
      <c r="B82" s="4" t="s">
        <v>595</v>
      </c>
      <c r="C82" s="1">
        <v>33</v>
      </c>
      <c r="D82" s="6">
        <v>6.2662037037037044E-2</v>
      </c>
      <c r="E82" s="3" t="s">
        <v>292</v>
      </c>
      <c r="F82">
        <f t="shared" si="2"/>
        <v>53.006</v>
      </c>
      <c r="G82" t="s">
        <v>1043</v>
      </c>
    </row>
    <row r="83" spans="2:7" x14ac:dyDescent="0.15">
      <c r="B83" s="4" t="s">
        <v>574</v>
      </c>
      <c r="C83" s="1">
        <v>34</v>
      </c>
      <c r="D83" s="6">
        <v>6.3171296296296295E-2</v>
      </c>
      <c r="E83" s="3" t="s">
        <v>240</v>
      </c>
      <c r="F83">
        <f t="shared" si="2"/>
        <v>52.707999999999998</v>
      </c>
      <c r="G83" t="s">
        <v>1043</v>
      </c>
    </row>
    <row r="84" spans="2:7" x14ac:dyDescent="0.15">
      <c r="B84" s="4" t="s">
        <v>404</v>
      </c>
      <c r="C84" s="1">
        <v>35</v>
      </c>
      <c r="D84" s="6">
        <v>6.322916666666667E-2</v>
      </c>
      <c r="E84" s="3" t="s">
        <v>1019</v>
      </c>
      <c r="F84">
        <f t="shared" si="2"/>
        <v>52.673999999999999</v>
      </c>
      <c r="G84" t="s">
        <v>1043</v>
      </c>
    </row>
    <row r="85" spans="2:7" x14ac:dyDescent="0.15">
      <c r="B85" s="4" t="s">
        <v>635</v>
      </c>
      <c r="C85" s="1">
        <v>36</v>
      </c>
      <c r="D85" s="6">
        <v>6.4236111111111105E-2</v>
      </c>
      <c r="E85" s="3" t="s">
        <v>236</v>
      </c>
      <c r="F85">
        <f t="shared" si="2"/>
        <v>52.085000000000001</v>
      </c>
      <c r="G85" t="s">
        <v>1043</v>
      </c>
    </row>
    <row r="86" spans="2:7" x14ac:dyDescent="0.15">
      <c r="B86" s="4" t="s">
        <v>564</v>
      </c>
      <c r="C86" s="1">
        <v>37</v>
      </c>
      <c r="D86" s="6">
        <v>6.4351851851851841E-2</v>
      </c>
      <c r="E86" s="3" t="s">
        <v>292</v>
      </c>
      <c r="F86">
        <f t="shared" si="2"/>
        <v>52.018000000000001</v>
      </c>
      <c r="G86" t="s">
        <v>1043</v>
      </c>
    </row>
    <row r="87" spans="2:7" x14ac:dyDescent="0.15">
      <c r="B87" s="4" t="s">
        <v>417</v>
      </c>
      <c r="C87" s="1">
        <v>38</v>
      </c>
      <c r="D87" s="6">
        <v>6.4560185185185193E-2</v>
      </c>
      <c r="E87" s="3" t="s">
        <v>297</v>
      </c>
      <c r="F87">
        <f t="shared" si="2"/>
        <v>51.896000000000001</v>
      </c>
      <c r="G87" t="s">
        <v>1043</v>
      </c>
    </row>
    <row r="88" spans="2:7" x14ac:dyDescent="0.15">
      <c r="B88" s="4" t="s">
        <v>411</v>
      </c>
      <c r="C88" s="1">
        <v>38</v>
      </c>
      <c r="D88" s="6">
        <v>6.4560185185185193E-2</v>
      </c>
      <c r="E88" s="3" t="s">
        <v>38</v>
      </c>
      <c r="F88">
        <f t="shared" si="2"/>
        <v>51.896000000000001</v>
      </c>
      <c r="G88" t="s">
        <v>1043</v>
      </c>
    </row>
    <row r="89" spans="2:7" x14ac:dyDescent="0.15">
      <c r="B89" s="4" t="s">
        <v>1033</v>
      </c>
      <c r="C89" s="1">
        <v>40</v>
      </c>
      <c r="D89" s="6">
        <v>6.4849537037037039E-2</v>
      </c>
      <c r="E89" s="3" t="s">
        <v>808</v>
      </c>
      <c r="F89">
        <f t="shared" si="2"/>
        <v>51.726999999999997</v>
      </c>
      <c r="G89" t="s">
        <v>1043</v>
      </c>
    </row>
    <row r="90" spans="2:7" x14ac:dyDescent="0.15">
      <c r="B90" s="4" t="s">
        <v>68</v>
      </c>
      <c r="C90" s="1">
        <v>41</v>
      </c>
      <c r="D90" s="6">
        <v>6.491898148148148E-2</v>
      </c>
      <c r="E90" s="3" t="s">
        <v>38</v>
      </c>
      <c r="F90">
        <f t="shared" si="2"/>
        <v>51.686</v>
      </c>
      <c r="G90" t="s">
        <v>1043</v>
      </c>
    </row>
    <row r="91" spans="2:7" x14ac:dyDescent="0.15">
      <c r="B91" s="4" t="s">
        <v>1034</v>
      </c>
      <c r="C91" s="1">
        <v>42</v>
      </c>
      <c r="D91" s="6">
        <v>6.5046296296296297E-2</v>
      </c>
      <c r="E91" s="3" t="s">
        <v>240</v>
      </c>
      <c r="F91">
        <f t="shared" si="2"/>
        <v>51.611999999999995</v>
      </c>
      <c r="G91" t="s">
        <v>1043</v>
      </c>
    </row>
    <row r="92" spans="2:7" x14ac:dyDescent="0.15">
      <c r="B92" s="4" t="s">
        <v>645</v>
      </c>
      <c r="C92" s="1">
        <v>43</v>
      </c>
      <c r="D92" s="6">
        <v>6.5416666666666665E-2</v>
      </c>
      <c r="E92" s="3" t="s">
        <v>240</v>
      </c>
      <c r="F92">
        <f t="shared" si="2"/>
        <v>51.394999999999996</v>
      </c>
      <c r="G92" t="s">
        <v>1043</v>
      </c>
    </row>
    <row r="93" spans="2:7" x14ac:dyDescent="0.15">
      <c r="B93" s="4" t="s">
        <v>153</v>
      </c>
      <c r="C93" s="1">
        <v>44</v>
      </c>
      <c r="D93" s="6">
        <v>6.5682870370370364E-2</v>
      </c>
      <c r="E93" s="3" t="s">
        <v>243</v>
      </c>
      <c r="F93">
        <f t="shared" si="2"/>
        <v>51.239999999999995</v>
      </c>
      <c r="G93" t="s">
        <v>1043</v>
      </c>
    </row>
    <row r="94" spans="2:7" x14ac:dyDescent="0.15">
      <c r="B94" s="4" t="s">
        <v>1035</v>
      </c>
      <c r="C94" s="1">
        <v>45</v>
      </c>
      <c r="D94" s="6">
        <v>6.6249999999999989E-2</v>
      </c>
      <c r="E94" s="3" t="s">
        <v>1020</v>
      </c>
      <c r="F94">
        <f t="shared" si="2"/>
        <v>50.907999999999994</v>
      </c>
      <c r="G94" t="s">
        <v>1043</v>
      </c>
    </row>
    <row r="95" spans="2:7" x14ac:dyDescent="0.15">
      <c r="B95" s="4" t="s">
        <v>337</v>
      </c>
      <c r="C95" s="1">
        <v>46</v>
      </c>
      <c r="D95" s="6">
        <v>6.671296296296296E-2</v>
      </c>
      <c r="E95" s="3" t="s">
        <v>305</v>
      </c>
      <c r="F95">
        <f t="shared" si="2"/>
        <v>50.637999999999998</v>
      </c>
      <c r="G95" t="s">
        <v>1043</v>
      </c>
    </row>
    <row r="96" spans="2:7" x14ac:dyDescent="0.15">
      <c r="B96" s="4" t="s">
        <v>389</v>
      </c>
      <c r="C96" s="1">
        <v>47</v>
      </c>
      <c r="D96" s="6">
        <v>6.8495370370370359E-2</v>
      </c>
      <c r="E96" s="3" t="s">
        <v>231</v>
      </c>
      <c r="F96">
        <f t="shared" si="2"/>
        <v>49.595999999999997</v>
      </c>
      <c r="G96" t="s">
        <v>1043</v>
      </c>
    </row>
    <row r="97" spans="2:7" x14ac:dyDescent="0.15">
      <c r="B97" s="4" t="s">
        <v>697</v>
      </c>
      <c r="C97" s="1">
        <v>48</v>
      </c>
      <c r="D97" s="6">
        <v>6.9467592592592595E-2</v>
      </c>
      <c r="E97" s="3" t="s">
        <v>297</v>
      </c>
      <c r="F97">
        <f t="shared" si="2"/>
        <v>49.027999999999999</v>
      </c>
      <c r="G97" t="s">
        <v>1043</v>
      </c>
    </row>
    <row r="98" spans="2:7" x14ac:dyDescent="0.15">
      <c r="B98" s="4" t="s">
        <v>345</v>
      </c>
      <c r="C98" s="1">
        <v>49</v>
      </c>
      <c r="D98" s="6">
        <v>6.9699074074074066E-2</v>
      </c>
      <c r="E98" s="3" t="s">
        <v>307</v>
      </c>
      <c r="F98">
        <f t="shared" si="2"/>
        <v>48.891999999999996</v>
      </c>
      <c r="G98" t="s">
        <v>1043</v>
      </c>
    </row>
    <row r="99" spans="2:7" x14ac:dyDescent="0.15">
      <c r="B99" s="4" t="s">
        <v>403</v>
      </c>
      <c r="C99" s="1">
        <v>50</v>
      </c>
      <c r="D99" s="6">
        <v>7.3148148148148143E-2</v>
      </c>
      <c r="E99" s="3" t="s">
        <v>228</v>
      </c>
      <c r="F99">
        <f t="shared" si="2"/>
        <v>46.875999999999998</v>
      </c>
      <c r="G99" t="s">
        <v>1043</v>
      </c>
    </row>
    <row r="100" spans="2:7" x14ac:dyDescent="0.15">
      <c r="B100" s="4" t="s">
        <v>548</v>
      </c>
      <c r="C100" s="1">
        <v>51</v>
      </c>
      <c r="D100" s="6">
        <v>7.3159722222222223E-2</v>
      </c>
      <c r="E100" s="3" t="s">
        <v>292</v>
      </c>
      <c r="F100">
        <f t="shared" si="2"/>
        <v>46.869</v>
      </c>
      <c r="G100" t="s">
        <v>1043</v>
      </c>
    </row>
    <row r="101" spans="2:7" x14ac:dyDescent="0.15">
      <c r="B101" s="4" t="s">
        <v>580</v>
      </c>
      <c r="C101" s="1">
        <v>52</v>
      </c>
      <c r="D101" s="6">
        <v>7.4861111111111114E-2</v>
      </c>
      <c r="E101" s="3" t="s">
        <v>450</v>
      </c>
      <c r="F101">
        <f t="shared" si="2"/>
        <v>45.875</v>
      </c>
      <c r="G101" t="s">
        <v>1043</v>
      </c>
    </row>
    <row r="102" spans="2:7" x14ac:dyDescent="0.15">
      <c r="B102" s="4" t="s">
        <v>724</v>
      </c>
      <c r="C102" s="1">
        <v>53</v>
      </c>
      <c r="D102" s="6">
        <v>7.6134259259259263E-2</v>
      </c>
      <c r="E102" s="3" t="s">
        <v>292</v>
      </c>
      <c r="F102">
        <f t="shared" si="2"/>
        <v>45.131</v>
      </c>
      <c r="G102" t="s">
        <v>1043</v>
      </c>
    </row>
    <row r="103" spans="2:7" x14ac:dyDescent="0.15">
      <c r="B103" s="4" t="s">
        <v>1036</v>
      </c>
      <c r="C103" s="1">
        <v>54</v>
      </c>
      <c r="D103" s="6">
        <v>7.6238425925925932E-2</v>
      </c>
      <c r="E103" s="3" t="s">
        <v>1021</v>
      </c>
      <c r="F103">
        <f t="shared" si="2"/>
        <v>45.07</v>
      </c>
      <c r="G103" t="s">
        <v>1043</v>
      </c>
    </row>
    <row r="104" spans="2:7" x14ac:dyDescent="0.15">
      <c r="B104" s="4" t="s">
        <v>584</v>
      </c>
      <c r="C104" s="1">
        <v>55</v>
      </c>
      <c r="D104" s="6">
        <v>7.6458333333333336E-2</v>
      </c>
      <c r="E104" s="3" t="s">
        <v>15</v>
      </c>
      <c r="F104">
        <f t="shared" si="2"/>
        <v>44.940999999999995</v>
      </c>
      <c r="G104" t="s">
        <v>1043</v>
      </c>
    </row>
    <row r="105" spans="2:7" x14ac:dyDescent="0.15">
      <c r="B105" s="4" t="s">
        <v>348</v>
      </c>
      <c r="C105" s="1">
        <v>56</v>
      </c>
      <c r="D105" s="6">
        <v>7.7916666666666676E-2</v>
      </c>
      <c r="E105" s="3" t="s">
        <v>16</v>
      </c>
      <c r="F105">
        <f t="shared" si="2"/>
        <v>44.088999999999999</v>
      </c>
      <c r="G105" t="s">
        <v>1043</v>
      </c>
    </row>
    <row r="106" spans="2:7" x14ac:dyDescent="0.15">
      <c r="B106" s="4" t="s">
        <v>175</v>
      </c>
      <c r="C106" s="1">
        <v>57</v>
      </c>
      <c r="D106" s="6">
        <v>7.9826388888888891E-2</v>
      </c>
      <c r="E106" s="3" t="s">
        <v>1018</v>
      </c>
      <c r="F106">
        <f t="shared" si="2"/>
        <v>42.972999999999999</v>
      </c>
      <c r="G106" t="s">
        <v>1043</v>
      </c>
    </row>
    <row r="107" spans="2:7" x14ac:dyDescent="0.15">
      <c r="B107" s="4" t="s">
        <v>705</v>
      </c>
      <c r="C107" s="1">
        <v>58</v>
      </c>
      <c r="D107" s="6">
        <v>8.0393518518518517E-2</v>
      </c>
      <c r="E107" s="3" t="s">
        <v>240</v>
      </c>
      <c r="F107">
        <f t="shared" si="2"/>
        <v>42.640999999999998</v>
      </c>
      <c r="G107" t="s">
        <v>1043</v>
      </c>
    </row>
    <row r="108" spans="2:7" x14ac:dyDescent="0.15">
      <c r="B108" s="4" t="s">
        <v>1037</v>
      </c>
      <c r="C108" s="1">
        <v>59</v>
      </c>
      <c r="D108" s="6">
        <v>8.2789351851851864E-2</v>
      </c>
      <c r="E108" s="3" t="s">
        <v>1022</v>
      </c>
      <c r="F108">
        <f t="shared" si="2"/>
        <v>41.241</v>
      </c>
      <c r="G108" t="s">
        <v>1043</v>
      </c>
    </row>
    <row r="109" spans="2:7" x14ac:dyDescent="0.15">
      <c r="B109" s="4" t="s">
        <v>353</v>
      </c>
      <c r="C109" s="1">
        <v>60</v>
      </c>
      <c r="D109" s="6">
        <v>8.3055555555555563E-2</v>
      </c>
      <c r="E109" s="3" t="s">
        <v>1018</v>
      </c>
      <c r="F109">
        <f t="shared" si="2"/>
        <v>41.085000000000001</v>
      </c>
      <c r="G109" t="s">
        <v>1043</v>
      </c>
    </row>
    <row r="110" spans="2:7" x14ac:dyDescent="0.15">
      <c r="B110" s="4" t="s">
        <v>91</v>
      </c>
      <c r="C110" s="1">
        <v>61</v>
      </c>
      <c r="D110" s="6">
        <v>8.4317129629629631E-2</v>
      </c>
      <c r="E110" s="3" t="s">
        <v>37</v>
      </c>
      <c r="F110">
        <f t="shared" si="2"/>
        <v>40.347999999999999</v>
      </c>
      <c r="G110" t="s">
        <v>1043</v>
      </c>
    </row>
    <row r="111" spans="2:7" x14ac:dyDescent="0.15">
      <c r="B111" s="4" t="s">
        <v>1038</v>
      </c>
      <c r="C111" s="1">
        <v>62</v>
      </c>
      <c r="D111" s="6">
        <v>8.4351851851851845E-2</v>
      </c>
      <c r="E111" s="3" t="s">
        <v>295</v>
      </c>
      <c r="F111">
        <f t="shared" si="2"/>
        <v>40.327999999999996</v>
      </c>
      <c r="G111" t="s">
        <v>1043</v>
      </c>
    </row>
    <row r="112" spans="2:7" x14ac:dyDescent="0.15">
      <c r="B112" s="4" t="s">
        <v>718</v>
      </c>
      <c r="C112" s="1">
        <v>63</v>
      </c>
      <c r="D112" s="6">
        <v>8.5960648148148147E-2</v>
      </c>
      <c r="E112" s="3" t="s">
        <v>1018</v>
      </c>
      <c r="F112">
        <f t="shared" si="2"/>
        <v>39.387</v>
      </c>
      <c r="G112" t="s">
        <v>1043</v>
      </c>
    </row>
    <row r="113" spans="2:7" x14ac:dyDescent="0.15">
      <c r="B113" s="4" t="s">
        <v>90</v>
      </c>
      <c r="C113" s="1">
        <v>64</v>
      </c>
      <c r="D113" s="6">
        <v>8.6064814814814816E-2</v>
      </c>
      <c r="E113" s="3" t="s">
        <v>38</v>
      </c>
      <c r="F113">
        <f t="shared" si="2"/>
        <v>39.326000000000001</v>
      </c>
      <c r="G113" t="s">
        <v>1043</v>
      </c>
    </row>
    <row r="114" spans="2:7" x14ac:dyDescent="0.15">
      <c r="B114" s="4" t="s">
        <v>1039</v>
      </c>
      <c r="C114" s="1">
        <v>65</v>
      </c>
      <c r="D114" s="6">
        <v>8.6435185185185184E-2</v>
      </c>
      <c r="E114" s="3" t="s">
        <v>1023</v>
      </c>
      <c r="F114">
        <f t="shared" si="2"/>
        <v>39.11</v>
      </c>
      <c r="G114" t="s">
        <v>1043</v>
      </c>
    </row>
    <row r="115" spans="2:7" x14ac:dyDescent="0.15">
      <c r="B115" s="4" t="s">
        <v>1040</v>
      </c>
      <c r="C115" s="1">
        <v>66</v>
      </c>
      <c r="D115" s="6">
        <v>8.924768518518518E-2</v>
      </c>
      <c r="E115" s="3"/>
      <c r="F115">
        <f t="shared" si="2"/>
        <v>37.466000000000001</v>
      </c>
      <c r="G115" t="s">
        <v>1043</v>
      </c>
    </row>
    <row r="116" spans="2:7" x14ac:dyDescent="0.15">
      <c r="B116" s="4" t="s">
        <v>1041</v>
      </c>
      <c r="C116" s="1">
        <v>67</v>
      </c>
      <c r="D116" s="6">
        <v>8.969907407407407E-2</v>
      </c>
      <c r="E116" s="3" t="s">
        <v>1024</v>
      </c>
      <c r="F116">
        <f t="shared" si="2"/>
        <v>37.201999999999998</v>
      </c>
      <c r="G116" t="s">
        <v>1043</v>
      </c>
    </row>
    <row r="117" spans="2:7" x14ac:dyDescent="0.15">
      <c r="B117" s="4" t="s">
        <v>793</v>
      </c>
      <c r="C117" s="1"/>
      <c r="D117" s="6">
        <v>0.12725694444444444</v>
      </c>
      <c r="E117" s="3" t="s">
        <v>521</v>
      </c>
      <c r="F117">
        <f t="shared" si="2"/>
        <v>15.248999999999999</v>
      </c>
      <c r="G117" t="s">
        <v>1043</v>
      </c>
    </row>
    <row r="118" spans="2:7" x14ac:dyDescent="0.15">
      <c r="B118" s="4" t="s">
        <v>631</v>
      </c>
      <c r="C118" s="1"/>
      <c r="D118" s="6">
        <v>0.13062499999999999</v>
      </c>
      <c r="E118" s="3" t="s">
        <v>292</v>
      </c>
      <c r="F118">
        <f t="shared" si="2"/>
        <v>13.28</v>
      </c>
      <c r="G118" t="s">
        <v>1043</v>
      </c>
    </row>
    <row r="119" spans="2:7" x14ac:dyDescent="0.15">
      <c r="B119" s="4" t="s">
        <v>80</v>
      </c>
      <c r="C119" s="1"/>
      <c r="D119" s="6">
        <v>0.13158564814814813</v>
      </c>
      <c r="E119" s="3" t="s">
        <v>38</v>
      </c>
      <c r="F119">
        <f t="shared" si="2"/>
        <v>12.718999999999999</v>
      </c>
      <c r="G119" t="s">
        <v>1043</v>
      </c>
    </row>
    <row r="120" spans="2:7" x14ac:dyDescent="0.15">
      <c r="B120" s="4" t="s">
        <v>701</v>
      </c>
      <c r="C120" s="1"/>
      <c r="D120" s="3" t="s">
        <v>22</v>
      </c>
      <c r="E120" s="3" t="s">
        <v>1018</v>
      </c>
      <c r="F120">
        <v>0</v>
      </c>
      <c r="G120" t="s">
        <v>1043</v>
      </c>
    </row>
    <row r="121" spans="2:7" x14ac:dyDescent="0.15">
      <c r="B121" s="4" t="s">
        <v>665</v>
      </c>
      <c r="C121" s="1"/>
      <c r="D121" s="3" t="s">
        <v>22</v>
      </c>
      <c r="E121" s="3" t="s">
        <v>236</v>
      </c>
      <c r="F121">
        <v>0</v>
      </c>
      <c r="G121" t="s">
        <v>1043</v>
      </c>
    </row>
    <row r="122" spans="2:7" ht="27" x14ac:dyDescent="0.15">
      <c r="B122" s="4" t="s">
        <v>762</v>
      </c>
      <c r="C122" s="1"/>
      <c r="D122" s="3" t="s">
        <v>22</v>
      </c>
      <c r="E122" s="3" t="s">
        <v>1025</v>
      </c>
      <c r="F122">
        <f>F121</f>
        <v>0</v>
      </c>
      <c r="G122" t="s">
        <v>1043</v>
      </c>
    </row>
    <row r="123" spans="2:7" x14ac:dyDescent="0.15">
      <c r="B123" s="4" t="s">
        <v>1042</v>
      </c>
      <c r="C123" s="1"/>
      <c r="D123" s="3" t="s">
        <v>22</v>
      </c>
      <c r="E123" s="3" t="s">
        <v>1026</v>
      </c>
      <c r="F123">
        <f t="shared" ref="F123:F131" si="3">F122</f>
        <v>0</v>
      </c>
      <c r="G123" t="s">
        <v>1043</v>
      </c>
    </row>
    <row r="124" spans="2:7" x14ac:dyDescent="0.15">
      <c r="B124" s="4" t="s">
        <v>737</v>
      </c>
      <c r="C124" s="1"/>
      <c r="D124" s="3" t="s">
        <v>22</v>
      </c>
      <c r="E124" s="3" t="s">
        <v>297</v>
      </c>
      <c r="F124">
        <f t="shared" si="3"/>
        <v>0</v>
      </c>
      <c r="G124" t="s">
        <v>1043</v>
      </c>
    </row>
    <row r="125" spans="2:7" x14ac:dyDescent="0.15">
      <c r="B125" s="4" t="s">
        <v>591</v>
      </c>
      <c r="C125" s="1"/>
      <c r="D125" s="3" t="s">
        <v>22</v>
      </c>
      <c r="E125" s="3" t="s">
        <v>1018</v>
      </c>
      <c r="F125">
        <f t="shared" si="3"/>
        <v>0</v>
      </c>
      <c r="G125" t="s">
        <v>1043</v>
      </c>
    </row>
    <row r="126" spans="2:7" x14ac:dyDescent="0.15">
      <c r="B126" s="4" t="s">
        <v>109</v>
      </c>
      <c r="C126" s="1"/>
      <c r="D126" s="3" t="s">
        <v>22</v>
      </c>
      <c r="E126" s="3" t="s">
        <v>38</v>
      </c>
      <c r="F126">
        <f t="shared" si="3"/>
        <v>0</v>
      </c>
      <c r="G126" t="s">
        <v>1043</v>
      </c>
    </row>
    <row r="127" spans="2:7" x14ac:dyDescent="0.15">
      <c r="B127" s="4" t="s">
        <v>333</v>
      </c>
      <c r="C127" s="1"/>
      <c r="D127" s="3" t="s">
        <v>22</v>
      </c>
      <c r="E127" s="3" t="s">
        <v>295</v>
      </c>
      <c r="F127">
        <f t="shared" si="3"/>
        <v>0</v>
      </c>
      <c r="G127" t="s">
        <v>1043</v>
      </c>
    </row>
    <row r="128" spans="2:7" x14ac:dyDescent="0.15">
      <c r="B128" s="4" t="s">
        <v>391</v>
      </c>
      <c r="C128" s="1"/>
      <c r="D128" s="3" t="s">
        <v>22</v>
      </c>
      <c r="E128" s="3" t="s">
        <v>1018</v>
      </c>
      <c r="F128">
        <f t="shared" si="3"/>
        <v>0</v>
      </c>
      <c r="G128" t="s">
        <v>1043</v>
      </c>
    </row>
    <row r="129" spans="2:7" x14ac:dyDescent="0.15">
      <c r="B129" s="4" t="s">
        <v>649</v>
      </c>
      <c r="C129" s="1"/>
      <c r="D129" s="3" t="s">
        <v>22</v>
      </c>
      <c r="E129" s="3" t="s">
        <v>292</v>
      </c>
      <c r="F129">
        <f t="shared" si="3"/>
        <v>0</v>
      </c>
      <c r="G129" t="s">
        <v>1043</v>
      </c>
    </row>
    <row r="130" spans="2:7" x14ac:dyDescent="0.15">
      <c r="B130" s="4" t="s">
        <v>501</v>
      </c>
      <c r="C130" s="1"/>
      <c r="D130" s="3" t="s">
        <v>22</v>
      </c>
      <c r="E130" s="3" t="s">
        <v>450</v>
      </c>
      <c r="F130">
        <f t="shared" si="3"/>
        <v>0</v>
      </c>
      <c r="G130" t="s">
        <v>1043</v>
      </c>
    </row>
    <row r="131" spans="2:7" x14ac:dyDescent="0.15">
      <c r="B131" s="4" t="s">
        <v>189</v>
      </c>
      <c r="C131" s="1"/>
      <c r="D131" s="3" t="s">
        <v>22</v>
      </c>
      <c r="E131" s="3" t="s">
        <v>1018</v>
      </c>
      <c r="F131">
        <f t="shared" si="3"/>
        <v>0</v>
      </c>
      <c r="G131" t="s">
        <v>1043</v>
      </c>
    </row>
    <row r="132" spans="2:7" x14ac:dyDescent="0.15">
      <c r="B132" s="4" t="s">
        <v>321</v>
      </c>
      <c r="C132" s="1">
        <v>1</v>
      </c>
      <c r="D132" s="6">
        <v>2.8611111111111115E-2</v>
      </c>
      <c r="E132" s="3" t="s">
        <v>229</v>
      </c>
      <c r="F132">
        <f t="shared" si="2"/>
        <v>65.332999999999998</v>
      </c>
      <c r="G132" t="s">
        <v>1064</v>
      </c>
    </row>
    <row r="133" spans="2:7" x14ac:dyDescent="0.15">
      <c r="B133" s="4" t="s">
        <v>56</v>
      </c>
      <c r="C133" s="1">
        <v>2</v>
      </c>
      <c r="D133" s="6">
        <v>3.3460648148148149E-2</v>
      </c>
      <c r="E133" s="3" t="s">
        <v>37</v>
      </c>
      <c r="F133">
        <f t="shared" ref="F133:F185" si="4">ROUNDUP( (VLOOKUP(G133,$K$5:$N$9,2,FALSE) - D133) * 10 / VLOOKUP(G133,$K$5:$N$9,3,FALSE)+50,3)</f>
        <v>61.19</v>
      </c>
      <c r="G133" t="s">
        <v>1064</v>
      </c>
    </row>
    <row r="134" spans="2:7" x14ac:dyDescent="0.15">
      <c r="B134" s="4" t="s">
        <v>387</v>
      </c>
      <c r="C134" s="1">
        <v>3</v>
      </c>
      <c r="D134" s="6">
        <v>3.4664351851851849E-2</v>
      </c>
      <c r="E134" s="3" t="s">
        <v>1004</v>
      </c>
      <c r="F134">
        <f t="shared" si="4"/>
        <v>60.161999999999999</v>
      </c>
      <c r="G134" t="s">
        <v>1063</v>
      </c>
    </row>
    <row r="135" spans="2:7" x14ac:dyDescent="0.15">
      <c r="B135" s="4" t="s">
        <v>1050</v>
      </c>
      <c r="C135" s="1">
        <v>4</v>
      </c>
      <c r="D135" s="6">
        <v>3.5289351851851856E-2</v>
      </c>
      <c r="E135" s="3" t="s">
        <v>1045</v>
      </c>
      <c r="F135">
        <f t="shared" si="4"/>
        <v>59.628</v>
      </c>
      <c r="G135" t="s">
        <v>1063</v>
      </c>
    </row>
    <row r="136" spans="2:7" x14ac:dyDescent="0.15">
      <c r="B136" s="4" t="s">
        <v>122</v>
      </c>
      <c r="C136" s="1">
        <v>5</v>
      </c>
      <c r="D136" s="6">
        <v>3.6296296296296292E-2</v>
      </c>
      <c r="E136" s="3" t="s">
        <v>37</v>
      </c>
      <c r="F136">
        <f t="shared" si="4"/>
        <v>58.768000000000001</v>
      </c>
      <c r="G136" t="s">
        <v>1063</v>
      </c>
    </row>
    <row r="137" spans="2:7" x14ac:dyDescent="0.15">
      <c r="B137" s="4" t="s">
        <v>133</v>
      </c>
      <c r="C137" s="1">
        <v>6</v>
      </c>
      <c r="D137" s="6">
        <v>3.6342592592592593E-2</v>
      </c>
      <c r="E137" s="3" t="s">
        <v>37</v>
      </c>
      <c r="F137">
        <f t="shared" si="4"/>
        <v>58.727999999999994</v>
      </c>
      <c r="G137" t="s">
        <v>1063</v>
      </c>
    </row>
    <row r="138" spans="2:7" ht="40.5" x14ac:dyDescent="0.15">
      <c r="B138" s="4" t="s">
        <v>1051</v>
      </c>
      <c r="C138" s="1">
        <v>7</v>
      </c>
      <c r="D138" s="6">
        <v>3.6562499999999998E-2</v>
      </c>
      <c r="E138" s="3" t="s">
        <v>1046</v>
      </c>
      <c r="F138">
        <f t="shared" si="4"/>
        <v>58.54</v>
      </c>
      <c r="G138" t="s">
        <v>1063</v>
      </c>
    </row>
    <row r="139" spans="2:7" x14ac:dyDescent="0.15">
      <c r="B139" s="4" t="s">
        <v>473</v>
      </c>
      <c r="C139" s="1">
        <v>8</v>
      </c>
      <c r="D139" s="6">
        <v>3.664351851851852E-2</v>
      </c>
      <c r="E139" s="3" t="s">
        <v>453</v>
      </c>
      <c r="F139">
        <f t="shared" si="4"/>
        <v>58.470999999999997</v>
      </c>
      <c r="G139" t="s">
        <v>1063</v>
      </c>
    </row>
    <row r="140" spans="2:7" ht="40.5" x14ac:dyDescent="0.15">
      <c r="B140" s="4" t="s">
        <v>1052</v>
      </c>
      <c r="C140" s="1">
        <v>9</v>
      </c>
      <c r="D140" s="6">
        <v>3.8460648148148147E-2</v>
      </c>
      <c r="E140" s="3" t="s">
        <v>1046</v>
      </c>
      <c r="F140">
        <f t="shared" si="4"/>
        <v>56.918999999999997</v>
      </c>
      <c r="G140" t="s">
        <v>1063</v>
      </c>
    </row>
    <row r="141" spans="2:7" x14ac:dyDescent="0.15">
      <c r="B141" s="4" t="s">
        <v>63</v>
      </c>
      <c r="C141" s="1">
        <v>10</v>
      </c>
      <c r="D141" s="6">
        <v>3.8564814814814816E-2</v>
      </c>
      <c r="E141" s="3" t="s">
        <v>37</v>
      </c>
      <c r="F141">
        <f t="shared" si="4"/>
        <v>56.83</v>
      </c>
      <c r="G141" t="s">
        <v>1063</v>
      </c>
    </row>
    <row r="142" spans="2:7" x14ac:dyDescent="0.15">
      <c r="B142" s="4" t="s">
        <v>402</v>
      </c>
      <c r="C142" s="1">
        <v>11</v>
      </c>
      <c r="D142" s="6">
        <v>3.9594907407407405E-2</v>
      </c>
      <c r="E142" s="3" t="s">
        <v>370</v>
      </c>
      <c r="F142">
        <f t="shared" si="4"/>
        <v>55.949999999999996</v>
      </c>
      <c r="G142" t="s">
        <v>1063</v>
      </c>
    </row>
    <row r="143" spans="2:7" x14ac:dyDescent="0.15">
      <c r="B143" s="4" t="s">
        <v>1053</v>
      </c>
      <c r="C143" s="1">
        <v>12</v>
      </c>
      <c r="D143" s="6">
        <v>4.0520833333333332E-2</v>
      </c>
      <c r="E143" s="3" t="s">
        <v>1017</v>
      </c>
      <c r="F143">
        <f t="shared" si="4"/>
        <v>55.158999999999999</v>
      </c>
      <c r="G143" t="s">
        <v>1063</v>
      </c>
    </row>
    <row r="144" spans="2:7" x14ac:dyDescent="0.15">
      <c r="B144" s="4" t="s">
        <v>1054</v>
      </c>
      <c r="C144" s="1">
        <v>13</v>
      </c>
      <c r="D144" s="6">
        <v>4.1296296296296296E-2</v>
      </c>
      <c r="E144" s="3" t="s">
        <v>1017</v>
      </c>
      <c r="F144">
        <f t="shared" si="4"/>
        <v>54.497</v>
      </c>
      <c r="G144" t="s">
        <v>1063</v>
      </c>
    </row>
    <row r="145" spans="2:7" x14ac:dyDescent="0.15">
      <c r="B145" s="4" t="s">
        <v>1055</v>
      </c>
      <c r="C145" s="1">
        <v>14</v>
      </c>
      <c r="D145" s="6">
        <v>4.1666666666666664E-2</v>
      </c>
      <c r="E145" s="3" t="s">
        <v>37</v>
      </c>
      <c r="F145">
        <f t="shared" si="4"/>
        <v>54.18</v>
      </c>
      <c r="G145" t="s">
        <v>1063</v>
      </c>
    </row>
    <row r="146" spans="2:7" ht="40.5" x14ac:dyDescent="0.15">
      <c r="B146" s="4" t="s">
        <v>1056</v>
      </c>
      <c r="C146" s="1">
        <v>15</v>
      </c>
      <c r="D146" s="6">
        <v>4.1932870370370377E-2</v>
      </c>
      <c r="E146" s="3" t="s">
        <v>1046</v>
      </c>
      <c r="F146">
        <f t="shared" si="4"/>
        <v>53.952999999999996</v>
      </c>
      <c r="G146" t="s">
        <v>1063</v>
      </c>
    </row>
    <row r="147" spans="2:7" x14ac:dyDescent="0.15">
      <c r="B147" s="4" t="s">
        <v>693</v>
      </c>
      <c r="C147" s="1">
        <v>16</v>
      </c>
      <c r="D147" s="6">
        <v>4.2106481481481488E-2</v>
      </c>
      <c r="E147" s="3" t="s">
        <v>1047</v>
      </c>
      <c r="F147">
        <f t="shared" si="4"/>
        <v>53.803999999999995</v>
      </c>
      <c r="G147" t="s">
        <v>1063</v>
      </c>
    </row>
    <row r="148" spans="2:7" x14ac:dyDescent="0.15">
      <c r="B148" s="4" t="s">
        <v>412</v>
      </c>
      <c r="C148" s="1">
        <v>17</v>
      </c>
      <c r="D148" s="6">
        <v>4.4687499999999998E-2</v>
      </c>
      <c r="E148" s="3" t="s">
        <v>374</v>
      </c>
      <c r="F148">
        <f t="shared" si="4"/>
        <v>51.599999999999994</v>
      </c>
      <c r="G148" t="s">
        <v>1063</v>
      </c>
    </row>
    <row r="149" spans="2:7" x14ac:dyDescent="0.15">
      <c r="B149" s="4" t="s">
        <v>88</v>
      </c>
      <c r="C149" s="1">
        <v>18</v>
      </c>
      <c r="D149" s="6">
        <v>5.0682870370370371E-2</v>
      </c>
      <c r="E149" s="3" t="s">
        <v>38</v>
      </c>
      <c r="F149">
        <f t="shared" si="4"/>
        <v>46.477999999999994</v>
      </c>
      <c r="G149" t="s">
        <v>1063</v>
      </c>
    </row>
    <row r="150" spans="2:7" x14ac:dyDescent="0.15">
      <c r="B150" s="4" t="s">
        <v>1057</v>
      </c>
      <c r="C150" s="1">
        <v>19</v>
      </c>
      <c r="D150" s="6">
        <v>5.1180555555555556E-2</v>
      </c>
      <c r="E150" s="3" t="s">
        <v>229</v>
      </c>
      <c r="F150">
        <f t="shared" si="4"/>
        <v>46.052999999999997</v>
      </c>
      <c r="G150" t="s">
        <v>1063</v>
      </c>
    </row>
    <row r="151" spans="2:7" x14ac:dyDescent="0.15">
      <c r="B151" s="4" t="s">
        <v>1058</v>
      </c>
      <c r="C151" s="1">
        <v>20</v>
      </c>
      <c r="D151" s="6">
        <v>5.226851851851852E-2</v>
      </c>
      <c r="E151" s="3" t="s">
        <v>1048</v>
      </c>
      <c r="F151">
        <f t="shared" si="4"/>
        <v>45.122999999999998</v>
      </c>
      <c r="G151" t="s">
        <v>1063</v>
      </c>
    </row>
    <row r="152" spans="2:7" x14ac:dyDescent="0.15">
      <c r="B152" s="4" t="s">
        <v>48</v>
      </c>
      <c r="C152" s="1">
        <v>21</v>
      </c>
      <c r="D152" s="6">
        <v>5.3113425925925932E-2</v>
      </c>
      <c r="E152" s="3" t="s">
        <v>38</v>
      </c>
      <c r="F152">
        <f t="shared" si="4"/>
        <v>44.402000000000001</v>
      </c>
      <c r="G152" t="s">
        <v>1063</v>
      </c>
    </row>
    <row r="153" spans="2:7" x14ac:dyDescent="0.15">
      <c r="B153" s="4" t="s">
        <v>481</v>
      </c>
      <c r="C153" s="1">
        <v>22</v>
      </c>
      <c r="D153" s="6">
        <v>5.3321759259259256E-2</v>
      </c>
      <c r="E153" s="3" t="s">
        <v>298</v>
      </c>
      <c r="F153">
        <f t="shared" si="4"/>
        <v>44.223999999999997</v>
      </c>
      <c r="G153" t="s">
        <v>1063</v>
      </c>
    </row>
    <row r="154" spans="2:7" x14ac:dyDescent="0.15">
      <c r="B154" s="4" t="s">
        <v>1059</v>
      </c>
      <c r="C154" s="1">
        <v>23</v>
      </c>
      <c r="D154" s="6">
        <v>5.4594907407407411E-2</v>
      </c>
      <c r="E154" s="3" t="s">
        <v>232</v>
      </c>
      <c r="F154">
        <f t="shared" si="4"/>
        <v>43.135999999999996</v>
      </c>
      <c r="G154" t="s">
        <v>1063</v>
      </c>
    </row>
    <row r="155" spans="2:7" x14ac:dyDescent="0.15">
      <c r="B155" s="4" t="s">
        <v>478</v>
      </c>
      <c r="C155" s="1">
        <v>24</v>
      </c>
      <c r="D155" s="6">
        <v>5.4756944444444448E-2</v>
      </c>
      <c r="E155" s="3" t="s">
        <v>459</v>
      </c>
      <c r="F155">
        <f t="shared" si="4"/>
        <v>42.997999999999998</v>
      </c>
      <c r="G155" t="s">
        <v>1063</v>
      </c>
    </row>
    <row r="156" spans="2:7" x14ac:dyDescent="0.15">
      <c r="B156" s="4" t="s">
        <v>64</v>
      </c>
      <c r="C156" s="1">
        <v>25</v>
      </c>
      <c r="D156" s="6">
        <v>5.8333333333333327E-2</v>
      </c>
      <c r="E156" s="3" t="s">
        <v>38</v>
      </c>
      <c r="F156">
        <f t="shared" si="4"/>
        <v>39.942</v>
      </c>
      <c r="G156" t="s">
        <v>1063</v>
      </c>
    </row>
    <row r="157" spans="2:7" x14ac:dyDescent="0.15">
      <c r="B157" s="4" t="s">
        <v>67</v>
      </c>
      <c r="C157" s="1">
        <v>26</v>
      </c>
      <c r="D157" s="6">
        <v>6.4189814814814811E-2</v>
      </c>
      <c r="E157" s="3" t="s">
        <v>37</v>
      </c>
      <c r="F157">
        <f t="shared" si="4"/>
        <v>34.939</v>
      </c>
      <c r="G157" t="s">
        <v>1063</v>
      </c>
    </row>
    <row r="158" spans="2:7" x14ac:dyDescent="0.15">
      <c r="B158" s="4" t="s">
        <v>1060</v>
      </c>
      <c r="C158" s="1">
        <v>27</v>
      </c>
      <c r="D158" s="6">
        <v>6.4594907407407406E-2</v>
      </c>
      <c r="E158" s="3" t="s">
        <v>38</v>
      </c>
      <c r="F158">
        <f t="shared" si="4"/>
        <v>34.592999999999996</v>
      </c>
      <c r="G158" t="s">
        <v>1063</v>
      </c>
    </row>
    <row r="159" spans="2:7" x14ac:dyDescent="0.15">
      <c r="B159" s="4" t="s">
        <v>1061</v>
      </c>
      <c r="C159" s="1">
        <v>28</v>
      </c>
      <c r="D159" s="6">
        <v>7.2048611111111105E-2</v>
      </c>
      <c r="E159" s="3" t="s">
        <v>1049</v>
      </c>
      <c r="F159">
        <f t="shared" si="4"/>
        <v>28.226000000000003</v>
      </c>
      <c r="G159" t="s">
        <v>1063</v>
      </c>
    </row>
    <row r="160" spans="2:7" x14ac:dyDescent="0.15">
      <c r="B160" s="4" t="s">
        <v>1062</v>
      </c>
      <c r="C160" s="1">
        <v>29</v>
      </c>
      <c r="D160" s="6">
        <v>7.4432870370370371E-2</v>
      </c>
      <c r="E160" s="3" t="s">
        <v>295</v>
      </c>
      <c r="F160">
        <f t="shared" si="4"/>
        <v>26.189</v>
      </c>
      <c r="G160" t="s">
        <v>1063</v>
      </c>
    </row>
    <row r="161" spans="2:7" x14ac:dyDescent="0.15">
      <c r="B161" s="4" t="s">
        <v>104</v>
      </c>
      <c r="C161" s="1">
        <v>1</v>
      </c>
      <c r="D161" s="6">
        <v>4.5740740740740742E-2</v>
      </c>
      <c r="E161" s="3" t="s">
        <v>37</v>
      </c>
      <c r="F161">
        <f t="shared" si="4"/>
        <v>64.093000000000004</v>
      </c>
      <c r="G161" t="s">
        <v>430</v>
      </c>
    </row>
    <row r="162" spans="2:7" ht="27" x14ac:dyDescent="0.15">
      <c r="B162" s="4" t="s">
        <v>764</v>
      </c>
      <c r="C162" s="1">
        <v>2</v>
      </c>
      <c r="D162" s="6">
        <v>4.6261574074074073E-2</v>
      </c>
      <c r="E162" s="3" t="s">
        <v>1065</v>
      </c>
      <c r="F162">
        <f t="shared" si="4"/>
        <v>63.853999999999999</v>
      </c>
      <c r="G162" t="s">
        <v>430</v>
      </c>
    </row>
    <row r="163" spans="2:7" x14ac:dyDescent="0.15">
      <c r="B163" s="4" t="s">
        <v>87</v>
      </c>
      <c r="C163" s="1">
        <v>3</v>
      </c>
      <c r="D163" s="6">
        <v>4.8449074074074082E-2</v>
      </c>
      <c r="E163" s="3" t="s">
        <v>37</v>
      </c>
      <c r="F163">
        <f t="shared" si="4"/>
        <v>62.849999999999994</v>
      </c>
      <c r="G163" t="s">
        <v>828</v>
      </c>
    </row>
    <row r="164" spans="2:7" x14ac:dyDescent="0.15">
      <c r="B164" s="4" t="s">
        <v>943</v>
      </c>
      <c r="C164" s="1">
        <v>4</v>
      </c>
      <c r="D164" s="6">
        <v>4.912037037037037E-2</v>
      </c>
      <c r="E164" s="3" t="s">
        <v>236</v>
      </c>
      <c r="F164">
        <f t="shared" si="4"/>
        <v>62.540999999999997</v>
      </c>
      <c r="G164" t="s">
        <v>828</v>
      </c>
    </row>
    <row r="165" spans="2:7" x14ac:dyDescent="0.15">
      <c r="B165" s="4" t="s">
        <v>116</v>
      </c>
      <c r="C165" s="1">
        <v>5</v>
      </c>
      <c r="D165" s="6">
        <v>5.561342592592592E-2</v>
      </c>
      <c r="E165" s="3" t="s">
        <v>37</v>
      </c>
      <c r="F165">
        <f t="shared" si="4"/>
        <v>59.559999999999995</v>
      </c>
      <c r="G165" t="s">
        <v>828</v>
      </c>
    </row>
    <row r="166" spans="2:7" x14ac:dyDescent="0.15">
      <c r="B166" s="4" t="s">
        <v>817</v>
      </c>
      <c r="C166" s="1">
        <v>6</v>
      </c>
      <c r="D166" s="6">
        <v>5.7627314814814812E-2</v>
      </c>
      <c r="E166" s="3" t="s">
        <v>450</v>
      </c>
      <c r="F166">
        <f t="shared" si="4"/>
        <v>58.634999999999998</v>
      </c>
      <c r="G166" t="s">
        <v>828</v>
      </c>
    </row>
    <row r="167" spans="2:7" x14ac:dyDescent="0.15">
      <c r="B167" s="4" t="s">
        <v>818</v>
      </c>
      <c r="C167" s="1">
        <v>7</v>
      </c>
      <c r="D167" s="6">
        <v>6.1724537037037036E-2</v>
      </c>
      <c r="E167" s="3" t="s">
        <v>450</v>
      </c>
      <c r="F167">
        <f t="shared" si="4"/>
        <v>56.753</v>
      </c>
      <c r="G167" t="s">
        <v>828</v>
      </c>
    </row>
    <row r="168" spans="2:7" x14ac:dyDescent="0.15">
      <c r="B168" s="4" t="s">
        <v>128</v>
      </c>
      <c r="C168" s="1">
        <v>8</v>
      </c>
      <c r="D168" s="6">
        <v>6.3252314814814817E-2</v>
      </c>
      <c r="E168" s="3" t="s">
        <v>37</v>
      </c>
      <c r="F168">
        <f t="shared" si="4"/>
        <v>56.052</v>
      </c>
      <c r="G168" t="s">
        <v>828</v>
      </c>
    </row>
    <row r="169" spans="2:7" x14ac:dyDescent="0.15">
      <c r="B169" s="4" t="s">
        <v>115</v>
      </c>
      <c r="C169" s="1">
        <v>9</v>
      </c>
      <c r="D169" s="6">
        <v>6.5578703703703708E-2</v>
      </c>
      <c r="E169" s="3" t="s">
        <v>38</v>
      </c>
      <c r="F169">
        <f t="shared" si="4"/>
        <v>54.982999999999997</v>
      </c>
      <c r="G169" t="s">
        <v>828</v>
      </c>
    </row>
    <row r="170" spans="2:7" x14ac:dyDescent="0.15">
      <c r="B170" s="4" t="s">
        <v>130</v>
      </c>
      <c r="C170" s="1">
        <v>10</v>
      </c>
      <c r="D170" s="6">
        <v>6.7569444444444446E-2</v>
      </c>
      <c r="E170" s="3" t="s">
        <v>38</v>
      </c>
      <c r="F170">
        <f t="shared" si="4"/>
        <v>54.068999999999996</v>
      </c>
      <c r="G170" t="s">
        <v>828</v>
      </c>
    </row>
    <row r="171" spans="2:7" x14ac:dyDescent="0.15">
      <c r="B171" s="4" t="s">
        <v>121</v>
      </c>
      <c r="C171" s="1">
        <v>11</v>
      </c>
      <c r="D171" s="6">
        <v>6.895833333333333E-2</v>
      </c>
      <c r="E171" s="3" t="s">
        <v>37</v>
      </c>
      <c r="F171">
        <f t="shared" si="4"/>
        <v>53.430999999999997</v>
      </c>
      <c r="G171" t="s">
        <v>828</v>
      </c>
    </row>
    <row r="172" spans="2:7" x14ac:dyDescent="0.15">
      <c r="B172" s="4" t="s">
        <v>94</v>
      </c>
      <c r="C172" s="1">
        <v>12</v>
      </c>
      <c r="D172" s="6">
        <v>6.9409722222222234E-2</v>
      </c>
      <c r="E172" s="3" t="s">
        <v>37</v>
      </c>
      <c r="F172">
        <f t="shared" si="4"/>
        <v>53.223999999999997</v>
      </c>
      <c r="G172" t="s">
        <v>828</v>
      </c>
    </row>
    <row r="173" spans="2:7" x14ac:dyDescent="0.15">
      <c r="B173" s="4" t="s">
        <v>1066</v>
      </c>
      <c r="C173" s="1">
        <v>13</v>
      </c>
      <c r="D173" s="6">
        <v>7.104166666666667E-2</v>
      </c>
      <c r="E173" s="3" t="s">
        <v>38</v>
      </c>
      <c r="F173">
        <f t="shared" si="4"/>
        <v>52.474999999999994</v>
      </c>
      <c r="G173" t="s">
        <v>828</v>
      </c>
    </row>
    <row r="174" spans="2:7" x14ac:dyDescent="0.15">
      <c r="B174" s="4" t="s">
        <v>100</v>
      </c>
      <c r="C174" s="1">
        <v>14</v>
      </c>
      <c r="D174" s="6">
        <v>7.1990740740740744E-2</v>
      </c>
      <c r="E174" s="3" t="s">
        <v>37</v>
      </c>
      <c r="F174">
        <f t="shared" si="4"/>
        <v>52.038999999999994</v>
      </c>
      <c r="G174" t="s">
        <v>828</v>
      </c>
    </row>
    <row r="175" spans="2:7" x14ac:dyDescent="0.15">
      <c r="B175" s="4" t="s">
        <v>107</v>
      </c>
      <c r="C175" s="1">
        <v>15</v>
      </c>
      <c r="D175" s="6">
        <v>7.5439814814814821E-2</v>
      </c>
      <c r="E175" s="3" t="s">
        <v>38</v>
      </c>
      <c r="F175">
        <f t="shared" si="4"/>
        <v>50.454999999999998</v>
      </c>
      <c r="G175" t="s">
        <v>828</v>
      </c>
    </row>
    <row r="176" spans="2:7" x14ac:dyDescent="0.15">
      <c r="B176" s="4" t="s">
        <v>1067</v>
      </c>
      <c r="C176" s="1">
        <v>16</v>
      </c>
      <c r="D176" s="6">
        <v>7.7372685185185183E-2</v>
      </c>
      <c r="E176" s="3" t="s">
        <v>292</v>
      </c>
      <c r="F176">
        <f t="shared" si="4"/>
        <v>49.567</v>
      </c>
      <c r="G176" t="s">
        <v>828</v>
      </c>
    </row>
    <row r="177" spans="2:7" x14ac:dyDescent="0.15">
      <c r="B177" s="4" t="s">
        <v>92</v>
      </c>
      <c r="C177" s="1">
        <v>17</v>
      </c>
      <c r="D177" s="6">
        <v>8.1863425925925923E-2</v>
      </c>
      <c r="E177" s="3" t="s">
        <v>38</v>
      </c>
      <c r="F177">
        <f t="shared" si="4"/>
        <v>47.504999999999995</v>
      </c>
      <c r="G177" t="s">
        <v>828</v>
      </c>
    </row>
    <row r="178" spans="2:7" x14ac:dyDescent="0.15">
      <c r="B178" s="4" t="s">
        <v>1068</v>
      </c>
      <c r="C178" s="1">
        <v>18</v>
      </c>
      <c r="D178" s="6">
        <v>9.0405092592592592E-2</v>
      </c>
      <c r="E178" s="3" t="s">
        <v>37</v>
      </c>
      <c r="F178">
        <f t="shared" si="4"/>
        <v>43.582000000000001</v>
      </c>
      <c r="G178" t="s">
        <v>828</v>
      </c>
    </row>
    <row r="179" spans="2:7" x14ac:dyDescent="0.15">
      <c r="B179" s="4" t="s">
        <v>84</v>
      </c>
      <c r="C179" s="1">
        <v>19</v>
      </c>
      <c r="D179" s="6">
        <v>9.2916666666666661E-2</v>
      </c>
      <c r="E179" s="3" t="s">
        <v>38</v>
      </c>
      <c r="F179">
        <f t="shared" si="4"/>
        <v>42.428999999999995</v>
      </c>
      <c r="G179" t="s">
        <v>828</v>
      </c>
    </row>
    <row r="180" spans="2:7" x14ac:dyDescent="0.15">
      <c r="B180" s="4" t="s">
        <v>129</v>
      </c>
      <c r="C180" s="1">
        <v>20</v>
      </c>
      <c r="D180" s="6">
        <v>9.3935185185185177E-2</v>
      </c>
      <c r="E180" s="3" t="s">
        <v>38</v>
      </c>
      <c r="F180">
        <f t="shared" si="4"/>
        <v>41.960999999999999</v>
      </c>
      <c r="G180" t="s">
        <v>828</v>
      </c>
    </row>
    <row r="181" spans="2:7" x14ac:dyDescent="0.15">
      <c r="B181" s="4" t="s">
        <v>1069</v>
      </c>
      <c r="C181" s="1"/>
      <c r="D181" s="6">
        <v>0.10444444444444445</v>
      </c>
      <c r="E181" s="3" t="s">
        <v>38</v>
      </c>
      <c r="F181">
        <f t="shared" si="4"/>
        <v>37.134999999999998</v>
      </c>
      <c r="G181" t="s">
        <v>828</v>
      </c>
    </row>
    <row r="182" spans="2:7" x14ac:dyDescent="0.15">
      <c r="B182" s="4" t="s">
        <v>114</v>
      </c>
      <c r="C182" s="1"/>
      <c r="D182" s="6">
        <v>0.11164351851851852</v>
      </c>
      <c r="E182" s="3" t="s">
        <v>37</v>
      </c>
      <c r="F182">
        <f t="shared" si="4"/>
        <v>33.829000000000001</v>
      </c>
      <c r="G182" t="s">
        <v>828</v>
      </c>
    </row>
    <row r="183" spans="2:7" x14ac:dyDescent="0.15">
      <c r="B183" s="4" t="s">
        <v>102</v>
      </c>
      <c r="C183" s="1"/>
      <c r="D183" s="6">
        <v>0.11221064814814814</v>
      </c>
      <c r="E183" s="3" t="s">
        <v>37</v>
      </c>
      <c r="F183">
        <f t="shared" si="4"/>
        <v>33.568999999999996</v>
      </c>
      <c r="G183" t="s">
        <v>828</v>
      </c>
    </row>
    <row r="184" spans="2:7" x14ac:dyDescent="0.15">
      <c r="B184" s="4" t="s">
        <v>1070</v>
      </c>
      <c r="C184" s="1"/>
      <c r="D184" s="6">
        <v>0.1130324074074074</v>
      </c>
      <c r="E184" s="3" t="s">
        <v>37</v>
      </c>
      <c r="F184">
        <f t="shared" si="4"/>
        <v>33.190999999999995</v>
      </c>
      <c r="G184" t="s">
        <v>828</v>
      </c>
    </row>
    <row r="185" spans="2:7" x14ac:dyDescent="0.15">
      <c r="B185" s="4" t="s">
        <v>97</v>
      </c>
      <c r="C185" s="1"/>
      <c r="D185" s="6">
        <v>0.11512731481481481</v>
      </c>
      <c r="E185" s="3" t="s">
        <v>37</v>
      </c>
      <c r="F185">
        <f t="shared" si="4"/>
        <v>32.228999999999999</v>
      </c>
      <c r="G185" t="s">
        <v>828</v>
      </c>
    </row>
    <row r="186" spans="2:7" x14ac:dyDescent="0.15">
      <c r="B186" s="4" t="s">
        <v>126</v>
      </c>
      <c r="C186" s="1"/>
      <c r="D186" s="3" t="s">
        <v>22</v>
      </c>
      <c r="E186" s="3" t="s">
        <v>37</v>
      </c>
      <c r="F186">
        <f>0</f>
        <v>0</v>
      </c>
      <c r="G186" t="s">
        <v>828</v>
      </c>
    </row>
    <row r="187" spans="2:7" x14ac:dyDescent="0.15">
      <c r="B187" s="4" t="s">
        <v>1071</v>
      </c>
      <c r="C187" s="1"/>
      <c r="D187" s="3" t="s">
        <v>22</v>
      </c>
      <c r="E187" s="3" t="s">
        <v>292</v>
      </c>
      <c r="F187">
        <f>0</f>
        <v>0</v>
      </c>
      <c r="G187" t="s">
        <v>828</v>
      </c>
    </row>
    <row r="188" spans="2:7" x14ac:dyDescent="0.15">
      <c r="B188" s="4" t="s">
        <v>103</v>
      </c>
      <c r="C188" s="1"/>
      <c r="D188" s="3" t="s">
        <v>22</v>
      </c>
      <c r="E188" s="3" t="s">
        <v>37</v>
      </c>
      <c r="F188">
        <f>0</f>
        <v>0</v>
      </c>
      <c r="G188" t="s">
        <v>828</v>
      </c>
    </row>
    <row r="189" spans="2:7" x14ac:dyDescent="0.15">
      <c r="B189" s="4" t="s">
        <v>1072</v>
      </c>
      <c r="C189" s="1"/>
      <c r="D189" s="3" t="s">
        <v>22</v>
      </c>
      <c r="E189" s="3" t="s">
        <v>236</v>
      </c>
      <c r="F189">
        <f>0</f>
        <v>0</v>
      </c>
      <c r="G189" t="s">
        <v>828</v>
      </c>
    </row>
    <row r="190" spans="2:7" x14ac:dyDescent="0.15">
      <c r="B190" s="4" t="s">
        <v>85</v>
      </c>
      <c r="C190" s="1"/>
      <c r="D190" s="3" t="s">
        <v>22</v>
      </c>
      <c r="E190" s="3" t="s">
        <v>37</v>
      </c>
      <c r="F190">
        <f>0</f>
        <v>0</v>
      </c>
      <c r="G190" t="s">
        <v>828</v>
      </c>
    </row>
    <row r="191" spans="2:7" x14ac:dyDescent="0.15">
      <c r="B191" s="4" t="s">
        <v>96</v>
      </c>
      <c r="C191" s="1"/>
      <c r="D191" s="3" t="s">
        <v>22</v>
      </c>
      <c r="E191" s="3" t="s">
        <v>37</v>
      </c>
      <c r="F191">
        <f>0</f>
        <v>0</v>
      </c>
      <c r="G191" t="s">
        <v>828</v>
      </c>
    </row>
    <row r="192" spans="2:7" x14ac:dyDescent="0.15">
      <c r="B192" s="4" t="s">
        <v>1073</v>
      </c>
      <c r="C192" s="1"/>
      <c r="D192" s="3" t="s">
        <v>22</v>
      </c>
      <c r="E192" s="3" t="s">
        <v>37</v>
      </c>
      <c r="F192">
        <f>0</f>
        <v>0</v>
      </c>
      <c r="G192" t="s">
        <v>828</v>
      </c>
    </row>
    <row r="193" spans="2:5" x14ac:dyDescent="0.15">
      <c r="B193" s="1"/>
      <c r="C193" s="4"/>
      <c r="D193" s="7"/>
      <c r="E193" s="3"/>
    </row>
    <row r="194" spans="2:5" x14ac:dyDescent="0.15">
      <c r="B194" s="1"/>
      <c r="C194" s="4"/>
      <c r="D194" s="7"/>
      <c r="E194" s="3"/>
    </row>
    <row r="195" spans="2:5" x14ac:dyDescent="0.15">
      <c r="B195" s="1"/>
      <c r="C195" s="4"/>
      <c r="D195" s="7"/>
      <c r="E195" s="3"/>
    </row>
    <row r="196" spans="2:5" x14ac:dyDescent="0.15">
      <c r="B196" s="1"/>
      <c r="C196" s="4"/>
      <c r="D196" s="7"/>
      <c r="E196" s="3"/>
    </row>
    <row r="197" spans="2:5" x14ac:dyDescent="0.15">
      <c r="B197" s="1"/>
      <c r="C197" s="4"/>
      <c r="D197" s="7"/>
      <c r="E197" s="3"/>
    </row>
    <row r="198" spans="2:5" x14ac:dyDescent="0.15">
      <c r="B198" s="1"/>
      <c r="C198" s="4"/>
      <c r="D198" s="7"/>
      <c r="E198" s="3"/>
    </row>
    <row r="199" spans="2:5" x14ac:dyDescent="0.15">
      <c r="B199" s="1"/>
      <c r="C199" s="4"/>
      <c r="D199" s="7"/>
      <c r="E199" s="3"/>
    </row>
    <row r="200" spans="2:5" x14ac:dyDescent="0.15">
      <c r="B200" s="1"/>
      <c r="C200" s="4"/>
      <c r="D200" s="7"/>
      <c r="E200" s="3"/>
    </row>
    <row r="201" spans="2:5" x14ac:dyDescent="0.15">
      <c r="B201" s="1"/>
      <c r="C201" s="4"/>
      <c r="D201" s="7"/>
      <c r="E201" s="3"/>
    </row>
    <row r="202" spans="2:5" x14ac:dyDescent="0.15">
      <c r="B202" s="1"/>
      <c r="C202" s="4"/>
      <c r="D202" s="7"/>
      <c r="E202" s="3"/>
    </row>
    <row r="203" spans="2:5" x14ac:dyDescent="0.15">
      <c r="B203" s="1"/>
      <c r="C203" s="4"/>
      <c r="D203" s="7"/>
      <c r="E203" s="3"/>
    </row>
    <row r="204" spans="2:5" x14ac:dyDescent="0.15">
      <c r="B204" s="1"/>
      <c r="C204" s="4"/>
      <c r="D204" s="7"/>
      <c r="E204" s="3"/>
    </row>
    <row r="205" spans="2:5" x14ac:dyDescent="0.15">
      <c r="B205" s="1"/>
      <c r="C205" s="4"/>
      <c r="D205" s="7"/>
      <c r="E205" s="3"/>
    </row>
    <row r="206" spans="2:5" x14ac:dyDescent="0.15">
      <c r="B206" s="1"/>
      <c r="C206" s="4"/>
      <c r="D206" s="7"/>
      <c r="E206" s="3"/>
    </row>
    <row r="207" spans="2:5" x14ac:dyDescent="0.15">
      <c r="B207" s="1"/>
      <c r="C207" s="4"/>
      <c r="D207" s="7"/>
      <c r="E207" s="3"/>
    </row>
    <row r="208" spans="2:5" x14ac:dyDescent="0.15">
      <c r="B208" s="1"/>
      <c r="C208" s="4"/>
      <c r="D208" s="7"/>
      <c r="E208" s="3"/>
    </row>
    <row r="209" spans="2:5" x14ac:dyDescent="0.15">
      <c r="B209" s="1"/>
      <c r="C209" s="4"/>
      <c r="D209" s="7"/>
      <c r="E209" s="3"/>
    </row>
    <row r="210" spans="2:5" x14ac:dyDescent="0.15">
      <c r="B210" s="1"/>
      <c r="C210" s="4"/>
      <c r="D210" s="7"/>
      <c r="E210" s="3"/>
    </row>
    <row r="211" spans="2:5" x14ac:dyDescent="0.15">
      <c r="B211" s="1"/>
      <c r="C211" s="4"/>
      <c r="D211" s="7"/>
      <c r="E211" s="3"/>
    </row>
    <row r="212" spans="2:5" x14ac:dyDescent="0.15">
      <c r="B212" s="1"/>
      <c r="C212" s="4"/>
      <c r="D212" s="7"/>
      <c r="E212" s="3"/>
    </row>
    <row r="213" spans="2:5" x14ac:dyDescent="0.15">
      <c r="B213" s="1"/>
      <c r="C213" s="4"/>
      <c r="D213" s="7"/>
      <c r="E213" s="3"/>
    </row>
    <row r="214" spans="2:5" x14ac:dyDescent="0.15">
      <c r="B214" s="1"/>
      <c r="C214" s="4"/>
      <c r="D214" s="7"/>
      <c r="E214" s="3"/>
    </row>
    <row r="215" spans="2:5" x14ac:dyDescent="0.15">
      <c r="B215" s="1"/>
      <c r="C215" s="4"/>
      <c r="D215" s="7"/>
      <c r="E215" s="3"/>
    </row>
    <row r="216" spans="2:5" x14ac:dyDescent="0.15">
      <c r="B216" s="1"/>
      <c r="C216" s="4"/>
      <c r="D216" s="7"/>
      <c r="E216" s="3"/>
    </row>
    <row r="217" spans="2:5" x14ac:dyDescent="0.15">
      <c r="B217" s="1"/>
      <c r="C217" s="4"/>
      <c r="D217" s="7"/>
      <c r="E217" s="3"/>
    </row>
    <row r="218" spans="2:5" x14ac:dyDescent="0.15">
      <c r="B218" s="1"/>
      <c r="C218" s="4"/>
      <c r="D218" s="7"/>
      <c r="E218" s="3"/>
    </row>
    <row r="219" spans="2:5" x14ac:dyDescent="0.15">
      <c r="B219" s="1"/>
      <c r="C219" s="4"/>
      <c r="D219" s="7"/>
      <c r="E219" s="3"/>
    </row>
    <row r="220" spans="2:5" x14ac:dyDescent="0.15">
      <c r="B220" s="1"/>
      <c r="C220" s="4"/>
      <c r="D220" s="7"/>
      <c r="E220" s="3"/>
    </row>
    <row r="221" spans="2:5" x14ac:dyDescent="0.15">
      <c r="B221" s="1"/>
      <c r="C221" s="4"/>
      <c r="D221" s="7"/>
      <c r="E221" s="3"/>
    </row>
    <row r="222" spans="2:5" x14ac:dyDescent="0.15">
      <c r="B222" s="1"/>
      <c r="C222" s="4"/>
      <c r="D222" s="7"/>
      <c r="E222" s="3"/>
    </row>
    <row r="223" spans="2:5" x14ac:dyDescent="0.15">
      <c r="B223" s="1"/>
      <c r="C223" s="4"/>
      <c r="D223" s="7"/>
      <c r="E223" s="3"/>
    </row>
    <row r="224" spans="2:5" x14ac:dyDescent="0.15">
      <c r="B224" s="1"/>
      <c r="C224" s="4"/>
      <c r="D224" s="7"/>
      <c r="E224" s="3"/>
    </row>
    <row r="225" spans="2:5" x14ac:dyDescent="0.15">
      <c r="B225" s="1"/>
      <c r="C225" s="4"/>
      <c r="D225" s="7"/>
      <c r="E225" s="3"/>
    </row>
    <row r="226" spans="2:5" x14ac:dyDescent="0.15">
      <c r="B226" s="1"/>
      <c r="C226" s="4"/>
      <c r="D226" s="7"/>
      <c r="E226" s="3"/>
    </row>
    <row r="227" spans="2:5" x14ac:dyDescent="0.15">
      <c r="B227" s="1"/>
      <c r="C227" s="4"/>
      <c r="D227" s="7"/>
      <c r="E227" s="3"/>
    </row>
    <row r="228" spans="2:5" x14ac:dyDescent="0.15">
      <c r="B228" s="1"/>
      <c r="C228" s="4"/>
      <c r="D228" s="7"/>
      <c r="E228" s="3"/>
    </row>
    <row r="229" spans="2:5" x14ac:dyDescent="0.15">
      <c r="B229" s="1"/>
      <c r="C229" s="4"/>
      <c r="D229" s="7"/>
      <c r="E229" s="3"/>
    </row>
    <row r="230" spans="2:5" x14ac:dyDescent="0.15">
      <c r="B230" s="1"/>
      <c r="C230" s="4"/>
      <c r="D230" s="7"/>
      <c r="E230" s="3"/>
    </row>
    <row r="231" spans="2:5" x14ac:dyDescent="0.15">
      <c r="B231" s="1"/>
      <c r="C231" s="4"/>
      <c r="D231" s="7"/>
      <c r="E231" s="3"/>
    </row>
    <row r="232" spans="2:5" x14ac:dyDescent="0.15">
      <c r="B232" s="1"/>
      <c r="C232" s="4"/>
      <c r="D232" s="7"/>
      <c r="E232" s="3"/>
    </row>
    <row r="233" spans="2:5" x14ac:dyDescent="0.15">
      <c r="B233" s="1"/>
      <c r="C233" s="4"/>
      <c r="D233" s="7"/>
      <c r="E233" s="3"/>
    </row>
    <row r="234" spans="2:5" x14ac:dyDescent="0.15">
      <c r="B234" s="1"/>
      <c r="C234" s="4"/>
      <c r="D234" s="7"/>
      <c r="E234" s="3"/>
    </row>
    <row r="235" spans="2:5" x14ac:dyDescent="0.15">
      <c r="B235" s="1"/>
      <c r="C235" s="4"/>
      <c r="D235" s="7"/>
      <c r="E235" s="3"/>
    </row>
    <row r="236" spans="2:5" x14ac:dyDescent="0.15">
      <c r="B236" s="1"/>
      <c r="C236" s="4"/>
      <c r="D236" s="7"/>
      <c r="E236" s="3"/>
    </row>
    <row r="237" spans="2:5" x14ac:dyDescent="0.15">
      <c r="B237" s="1"/>
      <c r="C237" s="4"/>
      <c r="D237" s="7"/>
      <c r="E237" s="3"/>
    </row>
    <row r="238" spans="2:5" x14ac:dyDescent="0.15">
      <c r="B238" s="1"/>
      <c r="C238" s="4"/>
      <c r="D238" s="7"/>
      <c r="E238" s="3"/>
    </row>
    <row r="239" spans="2:5" x14ac:dyDescent="0.15">
      <c r="B239" s="1"/>
      <c r="C239" s="4"/>
      <c r="D239" s="7"/>
      <c r="E239" s="3"/>
    </row>
    <row r="240" spans="2:5" x14ac:dyDescent="0.15">
      <c r="B240" s="1"/>
      <c r="C240" s="4"/>
      <c r="D240" s="7"/>
      <c r="E240" s="3"/>
    </row>
    <row r="241" spans="2:5" x14ac:dyDescent="0.15">
      <c r="B241" s="1"/>
      <c r="C241" s="4"/>
      <c r="D241" s="7"/>
      <c r="E241" s="3"/>
    </row>
    <row r="242" spans="2:5" x14ac:dyDescent="0.15">
      <c r="B242" s="1"/>
      <c r="C242" s="4"/>
      <c r="D242" s="7"/>
      <c r="E242" s="3"/>
    </row>
    <row r="243" spans="2:5" x14ac:dyDescent="0.15">
      <c r="B243" s="1"/>
      <c r="C243" s="4"/>
      <c r="D243" s="7"/>
      <c r="E243" s="3"/>
    </row>
    <row r="244" spans="2:5" x14ac:dyDescent="0.15">
      <c r="B244" s="1"/>
      <c r="C244" s="4"/>
      <c r="D244" s="7"/>
      <c r="E244" s="3"/>
    </row>
    <row r="245" spans="2:5" x14ac:dyDescent="0.15">
      <c r="B245" s="1"/>
      <c r="C245" s="4"/>
      <c r="D245" s="7"/>
      <c r="E245" s="3"/>
    </row>
    <row r="246" spans="2:5" x14ac:dyDescent="0.15">
      <c r="B246" s="1"/>
      <c r="C246" s="4"/>
      <c r="D246" s="7"/>
      <c r="E246" s="3"/>
    </row>
    <row r="247" spans="2:5" x14ac:dyDescent="0.15">
      <c r="B247" s="1"/>
      <c r="C247" s="4"/>
      <c r="D247" s="7"/>
      <c r="E247" s="3"/>
    </row>
    <row r="248" spans="2:5" x14ac:dyDescent="0.15">
      <c r="B248" s="1"/>
      <c r="C248" s="4"/>
      <c r="D248" s="7"/>
      <c r="E248" s="3"/>
    </row>
    <row r="249" spans="2:5" x14ac:dyDescent="0.15">
      <c r="B249" s="1"/>
      <c r="C249" s="4"/>
      <c r="D249" s="7"/>
      <c r="E249" s="3"/>
    </row>
    <row r="250" spans="2:5" x14ac:dyDescent="0.15">
      <c r="B250" s="1"/>
      <c r="C250" s="4"/>
      <c r="D250" s="7"/>
      <c r="E250" s="3"/>
    </row>
    <row r="251" spans="2:5" x14ac:dyDescent="0.15">
      <c r="B251" s="1"/>
      <c r="C251" s="4"/>
      <c r="D251" s="7"/>
      <c r="E251" s="3"/>
    </row>
    <row r="252" spans="2:5" x14ac:dyDescent="0.15">
      <c r="B252" s="1"/>
      <c r="C252" s="4"/>
      <c r="D252" s="7"/>
      <c r="E252" s="3"/>
    </row>
    <row r="253" spans="2:5" x14ac:dyDescent="0.15">
      <c r="B253" s="1"/>
      <c r="C253" s="4"/>
      <c r="D253" s="7"/>
      <c r="E253" s="3"/>
    </row>
    <row r="254" spans="2:5" x14ac:dyDescent="0.15">
      <c r="B254" s="1"/>
      <c r="C254" s="4"/>
      <c r="D254" s="7"/>
      <c r="E254" s="3"/>
    </row>
    <row r="255" spans="2:5" x14ac:dyDescent="0.15">
      <c r="B255" s="1"/>
      <c r="C255" s="4"/>
      <c r="D255" s="3"/>
      <c r="E255" s="3"/>
    </row>
    <row r="256" spans="2:5" x14ac:dyDescent="0.15">
      <c r="B256" s="1"/>
      <c r="C256" s="4"/>
      <c r="D256" s="3"/>
      <c r="E256" s="3"/>
    </row>
    <row r="257" spans="2:5" x14ac:dyDescent="0.15">
      <c r="B257" s="1"/>
      <c r="C257" s="4"/>
      <c r="D257" s="3"/>
      <c r="E257" s="3"/>
    </row>
    <row r="258" spans="2:5" x14ac:dyDescent="0.15">
      <c r="B258" s="1"/>
      <c r="C258" s="4"/>
      <c r="D258" s="3"/>
      <c r="E258" s="3"/>
    </row>
    <row r="259" spans="2:5" x14ac:dyDescent="0.15">
      <c r="B259" s="1"/>
      <c r="C259" s="4"/>
      <c r="D259" s="3"/>
      <c r="E259" s="3"/>
    </row>
    <row r="260" spans="2:5" x14ac:dyDescent="0.15">
      <c r="B260" s="1"/>
      <c r="C260" s="4"/>
      <c r="D260" s="3"/>
      <c r="E260" s="3"/>
    </row>
    <row r="261" spans="2:5" x14ac:dyDescent="0.15">
      <c r="B261" s="1"/>
      <c r="C261" s="4"/>
      <c r="D261" s="3"/>
      <c r="E261" s="3"/>
    </row>
    <row r="262" spans="2:5" x14ac:dyDescent="0.15">
      <c r="B262" s="1"/>
      <c r="C262" s="4"/>
      <c r="D262" s="3"/>
      <c r="E262" s="3"/>
    </row>
    <row r="263" spans="2:5" x14ac:dyDescent="0.15">
      <c r="B263" s="1"/>
      <c r="C263" s="4"/>
      <c r="D263" s="3"/>
      <c r="E263" s="3"/>
    </row>
    <row r="264" spans="2:5" x14ac:dyDescent="0.15">
      <c r="B264" s="1"/>
      <c r="C264" s="4"/>
      <c r="D264" s="3"/>
      <c r="E264" s="3"/>
    </row>
    <row r="265" spans="2:5" x14ac:dyDescent="0.15">
      <c r="B265" s="1"/>
      <c r="C265" s="4"/>
      <c r="D265" s="3"/>
      <c r="E265" s="3"/>
    </row>
    <row r="266" spans="2:5" x14ac:dyDescent="0.15">
      <c r="B266" s="1"/>
      <c r="C266" s="4"/>
      <c r="D266" s="7"/>
      <c r="E266" s="3"/>
    </row>
    <row r="267" spans="2:5" x14ac:dyDescent="0.15">
      <c r="B267" s="1"/>
      <c r="C267" s="4"/>
      <c r="D267" s="7"/>
      <c r="E267" s="3"/>
    </row>
    <row r="268" spans="2:5" x14ac:dyDescent="0.15">
      <c r="B268" s="1"/>
      <c r="C268" s="4"/>
      <c r="D268" s="7"/>
      <c r="E268" s="3"/>
    </row>
    <row r="269" spans="2:5" x14ac:dyDescent="0.15">
      <c r="B269" s="1"/>
      <c r="C269" s="4"/>
      <c r="D269" s="7"/>
      <c r="E269" s="3"/>
    </row>
    <row r="270" spans="2:5" x14ac:dyDescent="0.15">
      <c r="B270" s="1"/>
      <c r="C270" s="4"/>
      <c r="D270" s="7"/>
      <c r="E270" s="3"/>
    </row>
    <row r="271" spans="2:5" x14ac:dyDescent="0.15">
      <c r="B271" s="1"/>
      <c r="C271" s="4"/>
      <c r="D271" s="7"/>
      <c r="E271" s="3"/>
    </row>
    <row r="272" spans="2:5" x14ac:dyDescent="0.15">
      <c r="B272" s="1"/>
      <c r="C272" s="4"/>
      <c r="D272" s="7"/>
      <c r="E272" s="3"/>
    </row>
    <row r="273" spans="2:5" x14ac:dyDescent="0.15">
      <c r="B273" s="1"/>
      <c r="C273" s="4"/>
      <c r="D273" s="7"/>
      <c r="E273" s="3"/>
    </row>
    <row r="274" spans="2:5" x14ac:dyDescent="0.15">
      <c r="B274" s="1"/>
      <c r="C274" s="4"/>
      <c r="D274" s="7"/>
      <c r="E274" s="3"/>
    </row>
    <row r="275" spans="2:5" x14ac:dyDescent="0.15">
      <c r="B275" s="1"/>
      <c r="C275" s="4"/>
      <c r="D275" s="7"/>
      <c r="E275" s="3"/>
    </row>
    <row r="276" spans="2:5" x14ac:dyDescent="0.15">
      <c r="B276" s="1"/>
      <c r="C276" s="4"/>
      <c r="D276" s="7"/>
      <c r="E276" s="3"/>
    </row>
    <row r="277" spans="2:5" x14ac:dyDescent="0.15">
      <c r="B277" s="1"/>
      <c r="C277" s="4"/>
      <c r="D277" s="7"/>
      <c r="E277" s="3"/>
    </row>
    <row r="278" spans="2:5" x14ac:dyDescent="0.15">
      <c r="B278" s="1"/>
      <c r="C278" s="4"/>
      <c r="D278" s="7"/>
      <c r="E278" s="3"/>
    </row>
    <row r="279" spans="2:5" x14ac:dyDescent="0.15">
      <c r="B279" s="1"/>
      <c r="C279" s="4"/>
      <c r="D279" s="7"/>
      <c r="E279" s="3"/>
    </row>
    <row r="280" spans="2:5" x14ac:dyDescent="0.15">
      <c r="B280" s="1"/>
      <c r="C280" s="4"/>
      <c r="D280" s="7"/>
      <c r="E280" s="3"/>
    </row>
    <row r="281" spans="2:5" x14ac:dyDescent="0.15">
      <c r="B281" s="1"/>
      <c r="C281" s="4"/>
      <c r="D281" s="7"/>
      <c r="E281" s="3"/>
    </row>
    <row r="282" spans="2:5" x14ac:dyDescent="0.15">
      <c r="B282" s="1"/>
      <c r="C282" s="4"/>
      <c r="D282" s="7"/>
      <c r="E282" s="3"/>
    </row>
    <row r="283" spans="2:5" x14ac:dyDescent="0.15">
      <c r="B283" s="1"/>
      <c r="C283" s="4"/>
      <c r="D283" s="7"/>
      <c r="E283" s="3"/>
    </row>
    <row r="284" spans="2:5" x14ac:dyDescent="0.15">
      <c r="B284" s="1"/>
      <c r="C284" s="4"/>
      <c r="D284" s="7"/>
      <c r="E284" s="3"/>
    </row>
    <row r="285" spans="2:5" x14ac:dyDescent="0.15">
      <c r="B285" s="1"/>
      <c r="C285" s="4"/>
      <c r="D285" s="7"/>
      <c r="E285" s="3"/>
    </row>
    <row r="286" spans="2:5" x14ac:dyDescent="0.15">
      <c r="B286" s="1"/>
      <c r="C286" s="4"/>
      <c r="D286" s="7"/>
      <c r="E286" s="3"/>
    </row>
    <row r="287" spans="2:5" x14ac:dyDescent="0.15">
      <c r="B287" s="1"/>
      <c r="C287" s="4"/>
      <c r="D287" s="7"/>
      <c r="E287" s="3"/>
    </row>
    <row r="288" spans="2:5" x14ac:dyDescent="0.15">
      <c r="B288" s="1"/>
      <c r="C288" s="4"/>
      <c r="D288" s="7"/>
      <c r="E288" s="3"/>
    </row>
    <row r="289" spans="2:5" x14ac:dyDescent="0.15">
      <c r="B289" s="1"/>
      <c r="C289" s="4"/>
      <c r="D289" s="7"/>
      <c r="E289" s="3"/>
    </row>
    <row r="290" spans="2:5" x14ac:dyDescent="0.15">
      <c r="B290" s="1"/>
      <c r="C290" s="4"/>
      <c r="D290" s="7"/>
      <c r="E290" s="3"/>
    </row>
    <row r="291" spans="2:5" x14ac:dyDescent="0.15">
      <c r="B291" s="1"/>
      <c r="C291" s="4"/>
      <c r="D291" s="7"/>
      <c r="E291" s="3"/>
    </row>
    <row r="292" spans="2:5" x14ac:dyDescent="0.15">
      <c r="B292" s="1"/>
      <c r="C292" s="4"/>
      <c r="D292" s="7"/>
      <c r="E292" s="3"/>
    </row>
    <row r="293" spans="2:5" x14ac:dyDescent="0.15">
      <c r="B293" s="1"/>
      <c r="C293" s="4"/>
      <c r="D293" s="7"/>
      <c r="E293" s="3"/>
    </row>
    <row r="294" spans="2:5" x14ac:dyDescent="0.15">
      <c r="B294" s="1"/>
      <c r="C294" s="4"/>
      <c r="D294" s="7"/>
      <c r="E294" s="3"/>
    </row>
    <row r="295" spans="2:5" x14ac:dyDescent="0.15">
      <c r="B295" s="1"/>
      <c r="C295" s="4"/>
      <c r="D295" s="7"/>
      <c r="E295" s="3"/>
    </row>
    <row r="296" spans="2:5" x14ac:dyDescent="0.15">
      <c r="B296" s="1"/>
      <c r="C296" s="4"/>
      <c r="D296" s="7"/>
      <c r="E296" s="3"/>
    </row>
    <row r="297" spans="2:5" x14ac:dyDescent="0.15">
      <c r="B297" s="1"/>
      <c r="C297" s="4"/>
      <c r="D297" s="7"/>
      <c r="E297" s="3"/>
    </row>
    <row r="298" spans="2:5" x14ac:dyDescent="0.15">
      <c r="B298" s="1"/>
      <c r="C298" s="4"/>
      <c r="D298" s="7"/>
      <c r="E298" s="3"/>
    </row>
    <row r="299" spans="2:5" x14ac:dyDescent="0.15">
      <c r="B299" s="1"/>
      <c r="C299" s="4"/>
      <c r="D299" s="7"/>
      <c r="E299" s="3"/>
    </row>
    <row r="300" spans="2:5" x14ac:dyDescent="0.15">
      <c r="B300" s="1"/>
      <c r="C300" s="4"/>
      <c r="D300" s="7"/>
      <c r="E300" s="3"/>
    </row>
    <row r="301" spans="2:5" x14ac:dyDescent="0.15">
      <c r="B301" s="1"/>
      <c r="C301" s="4"/>
      <c r="D301" s="7"/>
      <c r="E301" s="3"/>
    </row>
    <row r="302" spans="2:5" x14ac:dyDescent="0.15">
      <c r="B302" s="1"/>
      <c r="C302" s="4"/>
      <c r="D302" s="7"/>
      <c r="E302" s="3"/>
    </row>
    <row r="303" spans="2:5" x14ac:dyDescent="0.15">
      <c r="B303" s="1"/>
      <c r="C303" s="4"/>
      <c r="D303" s="7"/>
      <c r="E303" s="3"/>
    </row>
    <row r="304" spans="2:5" x14ac:dyDescent="0.15">
      <c r="B304" s="1"/>
      <c r="C304" s="4"/>
      <c r="D304" s="7"/>
      <c r="E304" s="3"/>
    </row>
    <row r="305" spans="2:5" x14ac:dyDescent="0.15">
      <c r="B305" s="1"/>
      <c r="C305" s="4"/>
      <c r="D305" s="7"/>
      <c r="E305" s="3"/>
    </row>
    <row r="306" spans="2:5" x14ac:dyDescent="0.15">
      <c r="B306" s="1"/>
      <c r="C306" s="4"/>
      <c r="D306" s="7"/>
      <c r="E306" s="3"/>
    </row>
    <row r="307" spans="2:5" x14ac:dyDescent="0.15">
      <c r="B307" s="1"/>
      <c r="C307" s="4"/>
      <c r="D307" s="7"/>
      <c r="E307" s="3"/>
    </row>
    <row r="308" spans="2:5" x14ac:dyDescent="0.15">
      <c r="B308" s="1"/>
      <c r="C308" s="4"/>
      <c r="D308" s="7"/>
      <c r="E308" s="3"/>
    </row>
    <row r="309" spans="2:5" x14ac:dyDescent="0.15">
      <c r="B309" s="1"/>
      <c r="C309" s="4"/>
      <c r="D309" s="7"/>
      <c r="E309" s="3"/>
    </row>
    <row r="310" spans="2:5" x14ac:dyDescent="0.15">
      <c r="B310" s="1"/>
      <c r="C310" s="4"/>
      <c r="D310" s="7"/>
      <c r="E310" s="3"/>
    </row>
    <row r="311" spans="2:5" x14ac:dyDescent="0.15">
      <c r="B311" s="1"/>
      <c r="C311" s="4"/>
      <c r="D311" s="7"/>
      <c r="E311" s="3"/>
    </row>
    <row r="312" spans="2:5" x14ac:dyDescent="0.15">
      <c r="B312" s="1"/>
      <c r="C312" s="4"/>
      <c r="D312" s="7"/>
      <c r="E312" s="3"/>
    </row>
    <row r="313" spans="2:5" x14ac:dyDescent="0.15">
      <c r="B313" s="1"/>
      <c r="C313" s="4"/>
      <c r="D313" s="7"/>
      <c r="E313" s="3"/>
    </row>
    <row r="314" spans="2:5" x14ac:dyDescent="0.15">
      <c r="B314" s="1"/>
      <c r="C314" s="4"/>
      <c r="D314" s="7"/>
      <c r="E314" s="3"/>
    </row>
    <row r="315" spans="2:5" x14ac:dyDescent="0.15">
      <c r="B315" s="1"/>
      <c r="C315" s="4"/>
      <c r="D315" s="7"/>
      <c r="E315" s="3"/>
    </row>
    <row r="316" spans="2:5" x14ac:dyDescent="0.15">
      <c r="B316" s="1"/>
      <c r="C316" s="4"/>
      <c r="D316" s="7"/>
      <c r="E316" s="3"/>
    </row>
    <row r="317" spans="2:5" x14ac:dyDescent="0.15">
      <c r="B317" s="1"/>
      <c r="C317" s="4"/>
      <c r="D317" s="7"/>
      <c r="E317" s="3"/>
    </row>
    <row r="318" spans="2:5" x14ac:dyDescent="0.15">
      <c r="B318" s="1"/>
      <c r="C318" s="4"/>
      <c r="D318" s="7"/>
      <c r="E318" s="3"/>
    </row>
    <row r="319" spans="2:5" x14ac:dyDescent="0.15">
      <c r="B319" s="1"/>
      <c r="C319" s="4"/>
      <c r="D319" s="7"/>
      <c r="E319" s="3"/>
    </row>
    <row r="320" spans="2:5" x14ac:dyDescent="0.15">
      <c r="B320" s="1"/>
      <c r="C320" s="4"/>
      <c r="D320" s="7"/>
      <c r="E320" s="3"/>
    </row>
    <row r="321" spans="2:5" x14ac:dyDescent="0.15">
      <c r="B321" s="1"/>
      <c r="C321" s="4"/>
      <c r="D321" s="7"/>
      <c r="E321" s="3"/>
    </row>
    <row r="322" spans="2:5" x14ac:dyDescent="0.15">
      <c r="B322" s="1"/>
      <c r="C322" s="4"/>
      <c r="D322" s="7"/>
      <c r="E322" s="3"/>
    </row>
    <row r="323" spans="2:5" x14ac:dyDescent="0.15">
      <c r="B323" s="1"/>
      <c r="C323" s="4"/>
      <c r="D323" s="7"/>
      <c r="E323" s="3"/>
    </row>
    <row r="324" spans="2:5" x14ac:dyDescent="0.15">
      <c r="B324" s="1"/>
      <c r="C324" s="4"/>
      <c r="D324" s="7"/>
      <c r="E324" s="3"/>
    </row>
    <row r="325" spans="2:5" x14ac:dyDescent="0.15">
      <c r="B325" s="1"/>
      <c r="C325" s="4"/>
      <c r="D325" s="7"/>
      <c r="E325" s="3"/>
    </row>
    <row r="326" spans="2:5" x14ac:dyDescent="0.15">
      <c r="B326" s="1"/>
      <c r="C326" s="4"/>
      <c r="D326" s="7"/>
      <c r="E326" s="3"/>
    </row>
    <row r="327" spans="2:5" x14ac:dyDescent="0.15">
      <c r="B327" s="1"/>
      <c r="C327" s="4"/>
      <c r="D327" s="7"/>
      <c r="E327" s="3"/>
    </row>
    <row r="328" spans="2:5" x14ac:dyDescent="0.15">
      <c r="B328" s="1"/>
      <c r="C328" s="4"/>
      <c r="D328" s="7"/>
      <c r="E328" s="3"/>
    </row>
    <row r="329" spans="2:5" x14ac:dyDescent="0.15">
      <c r="B329" s="1"/>
      <c r="C329" s="4"/>
      <c r="D329" s="7"/>
      <c r="E329" s="3"/>
    </row>
    <row r="330" spans="2:5" x14ac:dyDescent="0.15">
      <c r="B330" s="1"/>
      <c r="C330" s="4"/>
      <c r="D330" s="7"/>
      <c r="E330" s="3"/>
    </row>
    <row r="331" spans="2:5" x14ac:dyDescent="0.15">
      <c r="B331" s="1"/>
      <c r="C331" s="4"/>
      <c r="D331" s="7"/>
      <c r="E331" s="3"/>
    </row>
    <row r="332" spans="2:5" x14ac:dyDescent="0.15">
      <c r="B332" s="1"/>
      <c r="C332" s="4"/>
      <c r="D332" s="7"/>
      <c r="E332" s="3"/>
    </row>
    <row r="333" spans="2:5" x14ac:dyDescent="0.15">
      <c r="B333" s="1"/>
      <c r="C333" s="4"/>
      <c r="D333" s="7"/>
      <c r="E333" s="3"/>
    </row>
    <row r="334" spans="2:5" x14ac:dyDescent="0.15">
      <c r="B334" s="1"/>
      <c r="C334" s="4"/>
      <c r="D334" s="7"/>
      <c r="E334" s="3"/>
    </row>
    <row r="335" spans="2:5" x14ac:dyDescent="0.15">
      <c r="B335" s="1"/>
      <c r="C335" s="4"/>
      <c r="D335" s="7"/>
      <c r="E335" s="3"/>
    </row>
    <row r="336" spans="2:5" x14ac:dyDescent="0.15">
      <c r="B336" s="1"/>
      <c r="C336" s="4"/>
      <c r="D336" s="7"/>
      <c r="E336" s="3"/>
    </row>
    <row r="337" spans="2:5" x14ac:dyDescent="0.15">
      <c r="B337" s="1"/>
      <c r="C337" s="4"/>
      <c r="D337" s="7"/>
      <c r="E337" s="3"/>
    </row>
    <row r="338" spans="2:5" x14ac:dyDescent="0.15">
      <c r="B338" s="1"/>
      <c r="C338" s="4"/>
      <c r="D338" s="7"/>
      <c r="E338" s="3"/>
    </row>
    <row r="339" spans="2:5" x14ac:dyDescent="0.15">
      <c r="B339" s="1"/>
      <c r="C339" s="4"/>
      <c r="D339" s="7"/>
      <c r="E339" s="3"/>
    </row>
    <row r="340" spans="2:5" x14ac:dyDescent="0.15">
      <c r="B340" s="1"/>
      <c r="C340" s="4"/>
      <c r="D340" s="7"/>
      <c r="E340" s="3"/>
    </row>
    <row r="341" spans="2:5" x14ac:dyDescent="0.15">
      <c r="B341" s="1"/>
      <c r="C341" s="4"/>
      <c r="D341" s="7"/>
      <c r="E341" s="3"/>
    </row>
    <row r="342" spans="2:5" x14ac:dyDescent="0.15">
      <c r="B342" s="1"/>
      <c r="C342" s="4"/>
      <c r="D342" s="7"/>
      <c r="E342" s="3"/>
    </row>
    <row r="343" spans="2:5" x14ac:dyDescent="0.15">
      <c r="B343" s="1"/>
      <c r="C343" s="4"/>
      <c r="D343" s="7"/>
      <c r="E343" s="3"/>
    </row>
    <row r="344" spans="2:5" x14ac:dyDescent="0.15">
      <c r="B344" s="1"/>
      <c r="C344" s="4"/>
      <c r="D344" s="7"/>
      <c r="E344" s="3"/>
    </row>
    <row r="345" spans="2:5" x14ac:dyDescent="0.15">
      <c r="B345" s="1"/>
      <c r="C345" s="4"/>
      <c r="D345" s="7"/>
      <c r="E345" s="3"/>
    </row>
    <row r="346" spans="2:5" x14ac:dyDescent="0.15">
      <c r="B346" s="1"/>
      <c r="C346" s="4"/>
      <c r="D346" s="7"/>
      <c r="E346" s="3"/>
    </row>
    <row r="347" spans="2:5" x14ac:dyDescent="0.15">
      <c r="B347" s="1"/>
      <c r="C347" s="4"/>
      <c r="D347" s="7"/>
      <c r="E347" s="3"/>
    </row>
    <row r="348" spans="2:5" x14ac:dyDescent="0.15">
      <c r="B348" s="1"/>
      <c r="C348" s="4"/>
      <c r="D348" s="7"/>
      <c r="E348" s="3"/>
    </row>
    <row r="349" spans="2:5" x14ac:dyDescent="0.15">
      <c r="B349" s="1"/>
      <c r="C349" s="4"/>
      <c r="D349" s="7"/>
      <c r="E349" s="3"/>
    </row>
    <row r="350" spans="2:5" x14ac:dyDescent="0.15">
      <c r="B350" s="1"/>
      <c r="C350" s="4"/>
      <c r="D350" s="7"/>
      <c r="E350" s="3"/>
    </row>
    <row r="351" spans="2:5" x14ac:dyDescent="0.15">
      <c r="B351" s="1"/>
      <c r="C351" s="4"/>
      <c r="D351" s="7"/>
      <c r="E351" s="3"/>
    </row>
    <row r="352" spans="2:5" x14ac:dyDescent="0.15">
      <c r="B352" s="1"/>
      <c r="C352" s="4"/>
      <c r="D352" s="7"/>
      <c r="E352" s="3"/>
    </row>
    <row r="353" spans="2:5" x14ac:dyDescent="0.15">
      <c r="B353" s="1"/>
      <c r="C353" s="4"/>
      <c r="D353" s="7"/>
      <c r="E353" s="3"/>
    </row>
    <row r="354" spans="2:5" x14ac:dyDescent="0.15">
      <c r="B354" s="1"/>
      <c r="C354" s="4"/>
      <c r="D354" s="7"/>
      <c r="E354" s="3"/>
    </row>
    <row r="355" spans="2:5" x14ac:dyDescent="0.15">
      <c r="B355" s="1"/>
      <c r="C355" s="4"/>
      <c r="D355" s="7"/>
      <c r="E355" s="3"/>
    </row>
    <row r="356" spans="2:5" x14ac:dyDescent="0.15">
      <c r="B356" s="1"/>
      <c r="C356" s="4"/>
      <c r="D356" s="7"/>
      <c r="E356" s="3"/>
    </row>
    <row r="357" spans="2:5" x14ac:dyDescent="0.15">
      <c r="B357" s="1"/>
      <c r="C357" s="4"/>
      <c r="D357" s="7"/>
      <c r="E357" s="3"/>
    </row>
    <row r="358" spans="2:5" x14ac:dyDescent="0.15">
      <c r="B358" s="1"/>
      <c r="C358" s="4"/>
      <c r="D358" s="7"/>
      <c r="E358" s="3"/>
    </row>
    <row r="359" spans="2:5" x14ac:dyDescent="0.15">
      <c r="B359" s="1"/>
      <c r="C359" s="4"/>
      <c r="D359" s="7"/>
      <c r="E359" s="3"/>
    </row>
    <row r="360" spans="2:5" x14ac:dyDescent="0.15">
      <c r="B360" s="1"/>
      <c r="C360" s="4"/>
      <c r="D360" s="3"/>
      <c r="E360" s="3"/>
    </row>
    <row r="361" spans="2:5" x14ac:dyDescent="0.15">
      <c r="B361" s="1"/>
      <c r="C361" s="4"/>
      <c r="D361" s="3"/>
      <c r="E361" s="3"/>
    </row>
    <row r="362" spans="2:5" x14ac:dyDescent="0.15">
      <c r="B362" s="1"/>
      <c r="C362" s="4"/>
      <c r="D362" s="3"/>
      <c r="E362" s="3"/>
    </row>
    <row r="363" spans="2:5" x14ac:dyDescent="0.15">
      <c r="B363" s="1"/>
      <c r="C363" s="4"/>
      <c r="D363" s="3"/>
      <c r="E363" s="3"/>
    </row>
    <row r="364" spans="2:5" x14ac:dyDescent="0.15">
      <c r="B364" s="1"/>
      <c r="C364" s="4"/>
      <c r="D364" s="3"/>
      <c r="E364" s="3"/>
    </row>
    <row r="365" spans="2:5" x14ac:dyDescent="0.15">
      <c r="B365" s="1"/>
      <c r="C365" s="4"/>
      <c r="D365" s="3"/>
      <c r="E365" s="3"/>
    </row>
    <row r="366" spans="2:5" x14ac:dyDescent="0.15">
      <c r="B366" s="1"/>
      <c r="C366" s="4"/>
      <c r="D366" s="3"/>
      <c r="E366" s="3"/>
    </row>
    <row r="367" spans="2:5" x14ac:dyDescent="0.15">
      <c r="B367" s="1"/>
      <c r="C367" s="4"/>
      <c r="D367" s="3"/>
      <c r="E367" s="3"/>
    </row>
    <row r="368" spans="2:5" x14ac:dyDescent="0.15">
      <c r="B368" s="1"/>
      <c r="C368" s="4"/>
      <c r="D368" s="6"/>
      <c r="E368" s="3"/>
    </row>
    <row r="369" spans="2:5" x14ac:dyDescent="0.15">
      <c r="B369" s="1"/>
      <c r="C369" s="4"/>
      <c r="D369" s="6"/>
      <c r="E369" s="3"/>
    </row>
    <row r="370" spans="2:5" x14ac:dyDescent="0.15">
      <c r="B370" s="1"/>
      <c r="C370" s="4"/>
      <c r="D370" s="6"/>
      <c r="E370" s="3"/>
    </row>
    <row r="371" spans="2:5" x14ac:dyDescent="0.15">
      <c r="B371" s="1"/>
      <c r="C371" s="4"/>
      <c r="D371" s="6"/>
      <c r="E371" s="3"/>
    </row>
    <row r="372" spans="2:5" x14ac:dyDescent="0.15">
      <c r="B372" s="1"/>
      <c r="C372" s="4"/>
      <c r="D372" s="6"/>
      <c r="E372" s="3"/>
    </row>
    <row r="373" spans="2:5" x14ac:dyDescent="0.15">
      <c r="B373" s="1"/>
      <c r="C373" s="4"/>
      <c r="D373" s="6"/>
      <c r="E373" s="3"/>
    </row>
    <row r="374" spans="2:5" x14ac:dyDescent="0.15">
      <c r="B374" s="1"/>
      <c r="C374" s="4"/>
      <c r="D374" s="6"/>
      <c r="E374" s="3"/>
    </row>
    <row r="375" spans="2:5" x14ac:dyDescent="0.15">
      <c r="B375" s="1"/>
      <c r="C375" s="4"/>
      <c r="D375" s="6"/>
      <c r="E375" s="3"/>
    </row>
    <row r="376" spans="2:5" x14ac:dyDescent="0.15">
      <c r="B376" s="1"/>
      <c r="C376" s="4"/>
      <c r="D376" s="6"/>
      <c r="E376" s="3"/>
    </row>
    <row r="377" spans="2:5" x14ac:dyDescent="0.15">
      <c r="B377" s="1"/>
      <c r="C377" s="4"/>
      <c r="D377" s="6"/>
      <c r="E377" s="3"/>
    </row>
    <row r="378" spans="2:5" x14ac:dyDescent="0.15">
      <c r="B378" s="1"/>
      <c r="C378" s="4"/>
      <c r="D378" s="6"/>
      <c r="E378" s="3"/>
    </row>
    <row r="379" spans="2:5" x14ac:dyDescent="0.15">
      <c r="B379" s="1"/>
      <c r="C379" s="4"/>
      <c r="D379" s="6"/>
      <c r="E379" s="3"/>
    </row>
    <row r="380" spans="2:5" x14ac:dyDescent="0.15">
      <c r="B380" s="1"/>
      <c r="C380" s="4"/>
      <c r="D380" s="6"/>
      <c r="E380" s="3"/>
    </row>
    <row r="381" spans="2:5" x14ac:dyDescent="0.15">
      <c r="B381" s="1"/>
      <c r="C381" s="4"/>
      <c r="D381" s="6"/>
      <c r="E381" s="3"/>
    </row>
    <row r="382" spans="2:5" x14ac:dyDescent="0.15">
      <c r="B382" s="1"/>
      <c r="C382" s="4"/>
      <c r="D382" s="6"/>
      <c r="E382" s="3"/>
    </row>
    <row r="383" spans="2:5" x14ac:dyDescent="0.15">
      <c r="B383" s="1"/>
      <c r="C383" s="4"/>
      <c r="D383" s="6"/>
      <c r="E383" s="3"/>
    </row>
    <row r="384" spans="2:5" x14ac:dyDescent="0.15">
      <c r="B384" s="1"/>
      <c r="C384" s="4"/>
      <c r="D384" s="6"/>
      <c r="E384" s="3"/>
    </row>
    <row r="385" spans="2:5" x14ac:dyDescent="0.15">
      <c r="B385" s="1"/>
      <c r="C385" s="4"/>
      <c r="D385" s="6"/>
      <c r="E385" s="3"/>
    </row>
    <row r="386" spans="2:5" x14ac:dyDescent="0.15">
      <c r="B386" s="1"/>
      <c r="C386" s="4"/>
      <c r="D386" s="6"/>
      <c r="E386" s="3"/>
    </row>
    <row r="387" spans="2:5" x14ac:dyDescent="0.15">
      <c r="B387" s="1"/>
      <c r="C387" s="4"/>
      <c r="D387" s="6"/>
      <c r="E387" s="3"/>
    </row>
    <row r="388" spans="2:5" x14ac:dyDescent="0.15">
      <c r="B388" s="1"/>
      <c r="C388" s="4"/>
      <c r="D388" s="6"/>
      <c r="E388" s="3"/>
    </row>
    <row r="389" spans="2:5" x14ac:dyDescent="0.15">
      <c r="B389" s="1"/>
      <c r="C389" s="4"/>
      <c r="D389" s="6"/>
      <c r="E389" s="3"/>
    </row>
    <row r="390" spans="2:5" x14ac:dyDescent="0.15">
      <c r="B390" s="1"/>
      <c r="C390" s="4"/>
      <c r="D390" s="6"/>
      <c r="E390" s="3"/>
    </row>
    <row r="391" spans="2:5" x14ac:dyDescent="0.15">
      <c r="B391" s="1"/>
      <c r="C391" s="4"/>
      <c r="D391" s="6"/>
      <c r="E391" s="3"/>
    </row>
    <row r="392" spans="2:5" x14ac:dyDescent="0.15">
      <c r="B392" s="1"/>
      <c r="C392" s="4"/>
      <c r="D392" s="6"/>
      <c r="E392" s="3"/>
    </row>
    <row r="393" spans="2:5" x14ac:dyDescent="0.15">
      <c r="B393" s="1"/>
      <c r="C393" s="4"/>
      <c r="D393" s="6"/>
      <c r="E393" s="3"/>
    </row>
    <row r="394" spans="2:5" x14ac:dyDescent="0.15">
      <c r="B394" s="1"/>
      <c r="C394" s="4"/>
      <c r="D394" s="3"/>
      <c r="E394" s="3"/>
    </row>
    <row r="395" spans="2:5" x14ac:dyDescent="0.15">
      <c r="B395" s="1"/>
      <c r="C395" s="4"/>
      <c r="D395" s="3"/>
      <c r="E395" s="3"/>
    </row>
    <row r="396" spans="2:5" x14ac:dyDescent="0.15">
      <c r="B396" s="1"/>
      <c r="C396" s="4"/>
      <c r="D396" s="3"/>
      <c r="E396" s="3"/>
    </row>
    <row r="397" spans="2:5" x14ac:dyDescent="0.15">
      <c r="B397" s="1"/>
      <c r="C397" s="4"/>
      <c r="D397" s="3"/>
      <c r="E397" s="3"/>
    </row>
    <row r="398" spans="2:5" x14ac:dyDescent="0.15">
      <c r="B398" s="1"/>
      <c r="C398" s="4"/>
      <c r="D398" s="3"/>
      <c r="E398" s="3"/>
    </row>
  </sheetData>
  <phoneticPr fontId="3"/>
  <hyperlinks>
    <hyperlink ref="B4" r:id="rId1" display="https://mulka2.com/lapcenter/lapcombat2/runner.jsp?event=4797&amp;file=1&amp;runner=0"/>
    <hyperlink ref="B5" r:id="rId2" display="https://mulka2.com/lapcenter/lapcombat2/runner.jsp?event=4797&amp;file=1&amp;runner=1"/>
    <hyperlink ref="B6" r:id="rId3" display="https://mulka2.com/lapcenter/lapcombat2/runner.jsp?event=4797&amp;file=1&amp;runner=2"/>
    <hyperlink ref="B7" r:id="rId4" display="https://mulka2.com/lapcenter/lapcombat2/runner.jsp?event=4797&amp;file=1&amp;runner=3"/>
    <hyperlink ref="B8" r:id="rId5" display="https://mulka2.com/lapcenter/lapcombat2/runner.jsp?event=4797&amp;file=1&amp;runner=4"/>
    <hyperlink ref="B9" r:id="rId6" display="https://mulka2.com/lapcenter/lapcombat2/runner.jsp?event=4797&amp;file=1&amp;runner=5"/>
    <hyperlink ref="B10" r:id="rId7" display="https://mulka2.com/lapcenter/lapcombat2/runner.jsp?event=4797&amp;file=1&amp;runner=6"/>
    <hyperlink ref="B11" r:id="rId8" display="https://mulka2.com/lapcenter/lapcombat2/runner.jsp?event=4797&amp;file=1&amp;runner=7"/>
    <hyperlink ref="B12" r:id="rId9" display="https://mulka2.com/lapcenter/lapcombat2/runner.jsp?event=4797&amp;file=1&amp;runner=8"/>
    <hyperlink ref="B13" r:id="rId10" display="https://mulka2.com/lapcenter/lapcombat2/runner.jsp?event=4797&amp;file=1&amp;runner=9"/>
    <hyperlink ref="B14" r:id="rId11" display="https://mulka2.com/lapcenter/lapcombat2/runner.jsp?event=4797&amp;file=1&amp;runner=10"/>
    <hyperlink ref="B15" r:id="rId12" display="https://mulka2.com/lapcenter/lapcombat2/runner.jsp?event=4797&amp;file=1&amp;runner=11"/>
    <hyperlink ref="B16" r:id="rId13" display="https://mulka2.com/lapcenter/lapcombat2/runner.jsp?event=4797&amp;file=1&amp;runner=12"/>
    <hyperlink ref="B17" r:id="rId14" display="https://mulka2.com/lapcenter/lapcombat2/runner.jsp?event=4797&amp;file=1&amp;runner=13"/>
    <hyperlink ref="B18" r:id="rId15" display="https://mulka2.com/lapcenter/lapcombat2/runner.jsp?event=4797&amp;file=1&amp;runner=14"/>
    <hyperlink ref="B19" r:id="rId16" display="https://mulka2.com/lapcenter/lapcombat2/runner.jsp?event=4797&amp;file=1&amp;runner=15"/>
    <hyperlink ref="B20" r:id="rId17" display="https://mulka2.com/lapcenter/lapcombat2/runner.jsp?event=4797&amp;file=1&amp;runner=16"/>
    <hyperlink ref="B21" r:id="rId18" display="https://mulka2.com/lapcenter/lapcombat2/runner.jsp?event=4797&amp;file=1&amp;runner=17"/>
    <hyperlink ref="B22" r:id="rId19" display="https://mulka2.com/lapcenter/lapcombat2/runner.jsp?event=4797&amp;file=1&amp;runner=18"/>
    <hyperlink ref="B23" r:id="rId20" display="https://mulka2.com/lapcenter/lapcombat2/runner.jsp?event=4797&amp;file=1&amp;runner=19"/>
    <hyperlink ref="B24" r:id="rId21" display="https://mulka2.com/lapcenter/lapcombat2/runner.jsp?event=4797&amp;file=1&amp;runner=20"/>
    <hyperlink ref="B25" r:id="rId22" display="https://mulka2.com/lapcenter/lapcombat2/runner.jsp?event=4797&amp;file=1&amp;runner=21"/>
    <hyperlink ref="B26" r:id="rId23" display="https://mulka2.com/lapcenter/lapcombat2/runner.jsp?event=4797&amp;file=1&amp;runner=22"/>
    <hyperlink ref="B27" r:id="rId24" display="https://mulka2.com/lapcenter/lapcombat2/runner.jsp?event=4797&amp;file=1&amp;runner=23"/>
    <hyperlink ref="B28" r:id="rId25" display="https://mulka2.com/lapcenter/lapcombat2/runner.jsp?event=4797&amp;file=1&amp;runner=24"/>
    <hyperlink ref="B29" r:id="rId26" display="https://mulka2.com/lapcenter/lapcombat2/runner.jsp?event=4797&amp;file=1&amp;runner=25"/>
    <hyperlink ref="B30" r:id="rId27" display="https://mulka2.com/lapcenter/lapcombat2/runner.jsp?event=4797&amp;file=1&amp;runner=26"/>
    <hyperlink ref="B31" r:id="rId28" display="https://mulka2.com/lapcenter/lapcombat2/runner.jsp?event=4797&amp;file=1&amp;runner=27"/>
    <hyperlink ref="B32" r:id="rId29" display="https://mulka2.com/lapcenter/lapcombat2/runner.jsp?event=4797&amp;file=1&amp;runner=28"/>
    <hyperlink ref="B33" r:id="rId30" display="https://mulka2.com/lapcenter/lapcombat2/runner.jsp?event=4797&amp;file=1&amp;runner=29"/>
    <hyperlink ref="B34" r:id="rId31" display="https://mulka2.com/lapcenter/lapcombat2/runner.jsp?event=4797&amp;file=1&amp;runner=30"/>
    <hyperlink ref="B35" r:id="rId32" display="https://mulka2.com/lapcenter/lapcombat2/runner.jsp?event=4797&amp;file=1&amp;runner=31"/>
    <hyperlink ref="B36" r:id="rId33" display="https://mulka2.com/lapcenter/lapcombat2/runner.jsp?event=4797&amp;file=1&amp;runner=32"/>
    <hyperlink ref="B37" r:id="rId34" display="https://mulka2.com/lapcenter/lapcombat2/runner.jsp?event=4797&amp;file=1&amp;runner=33"/>
    <hyperlink ref="B38" r:id="rId35" display="https://mulka2.com/lapcenter/lapcombat2/runner.jsp?event=4797&amp;file=1&amp;runner=34"/>
    <hyperlink ref="B39" r:id="rId36" display="https://mulka2.com/lapcenter/lapcombat2/runner.jsp?event=4797&amp;file=1&amp;runner=35"/>
    <hyperlink ref="B40" r:id="rId37" display="https://mulka2.com/lapcenter/lapcombat2/runner.jsp?event=4797&amp;file=1&amp;runner=36"/>
    <hyperlink ref="B41" r:id="rId38" display="https://mulka2.com/lapcenter/lapcombat2/runner.jsp?event=4797&amp;file=1&amp;runner=37"/>
    <hyperlink ref="B42" r:id="rId39" display="https://mulka2.com/lapcenter/lapcombat2/runner.jsp?event=4797&amp;file=1&amp;runner=38"/>
    <hyperlink ref="B43" r:id="rId40" display="https://mulka2.com/lapcenter/lapcombat2/runner.jsp?event=4797&amp;file=1&amp;runner=39"/>
    <hyperlink ref="B44" r:id="rId41" display="https://mulka2.com/lapcenter/lapcombat2/runner.jsp?event=4797&amp;file=1&amp;runner=40"/>
    <hyperlink ref="B45" r:id="rId42" display="https://mulka2.com/lapcenter/lapcombat2/runner.jsp?event=4797&amp;file=1&amp;runner=41"/>
    <hyperlink ref="B46" r:id="rId43" display="https://mulka2.com/lapcenter/lapcombat2/runner.jsp?event=4797&amp;file=1&amp;runner=42"/>
    <hyperlink ref="B47" r:id="rId44" display="https://mulka2.com/lapcenter/lapcombat2/runner.jsp?event=4797&amp;file=1&amp;runner=43"/>
    <hyperlink ref="B48" r:id="rId45" display="https://mulka2.com/lapcenter/lapcombat2/runner.jsp?event=4797&amp;file=1&amp;runner=44"/>
    <hyperlink ref="B49" r:id="rId46" display="https://mulka2.com/lapcenter/lapcombat2/runner.jsp?event=4797&amp;file=1&amp;runner=45"/>
    <hyperlink ref="B131" r:id="rId47" display="https://mulka2.com/lapcenter/lapcombat2/runner.jsp?event=4797&amp;file=1&amp;runner=136"/>
    <hyperlink ref="B130" r:id="rId48" display="https://mulka2.com/lapcenter/lapcombat2/runner.jsp?event=4797&amp;file=1&amp;runner=140"/>
    <hyperlink ref="B129" r:id="rId49" display="https://mulka2.com/lapcenter/lapcombat2/runner.jsp?event=4797&amp;file=1&amp;runner=141"/>
    <hyperlink ref="B128" r:id="rId50" display="https://mulka2.com/lapcenter/lapcombat2/runner.jsp?event=4797&amp;file=1&amp;runner=131"/>
    <hyperlink ref="B127" r:id="rId51" display="https://mulka2.com/lapcenter/lapcombat2/runner.jsp?event=4797&amp;file=1&amp;runner=134"/>
    <hyperlink ref="B126" r:id="rId52" display="https://mulka2.com/lapcenter/lapcombat2/runner.jsp?event=4797&amp;file=1&amp;runner=133"/>
    <hyperlink ref="B125" r:id="rId53" display="https://mulka2.com/lapcenter/lapcombat2/runner.jsp?event=4797&amp;file=1&amp;runner=137"/>
    <hyperlink ref="B124" r:id="rId54" display="https://mulka2.com/lapcenter/lapcombat2/runner.jsp?event=4797&amp;file=1&amp;runner=132"/>
    <hyperlink ref="B123" r:id="rId55" display="https://mulka2.com/lapcenter/lapcombat2/runner.jsp?event=4797&amp;file=1&amp;runner=142"/>
    <hyperlink ref="B122" r:id="rId56" display="https://mulka2.com/lapcenter/lapcombat2/runner.jsp?event=4797&amp;file=1&amp;runner=135"/>
    <hyperlink ref="B121" r:id="rId57" display="https://mulka2.com/lapcenter/lapcombat2/runner.jsp?event=4797&amp;file=1&amp;runner=138"/>
    <hyperlink ref="B120" r:id="rId58" display="https://mulka2.com/lapcenter/lapcombat2/runner.jsp?event=4797&amp;file=1&amp;runner=139"/>
    <hyperlink ref="B119" r:id="rId59" display="https://mulka2.com/lapcenter/lapcombat2/runner.jsp?event=4797&amp;file=1&amp;runner=130"/>
    <hyperlink ref="B118" r:id="rId60" display="https://mulka2.com/lapcenter/lapcombat2/runner.jsp?event=4797&amp;file=1&amp;runner=129"/>
    <hyperlink ref="B117" r:id="rId61" display="https://mulka2.com/lapcenter/lapcombat2/runner.jsp?event=4797&amp;file=1&amp;runner=128"/>
    <hyperlink ref="B116" r:id="rId62" display="https://mulka2.com/lapcenter/lapcombat2/runner.jsp?event=4797&amp;file=1&amp;runner=127"/>
    <hyperlink ref="B115" r:id="rId63" display="https://mulka2.com/lapcenter/lapcombat2/runner.jsp?event=4797&amp;file=1&amp;runner=126"/>
    <hyperlink ref="B114" r:id="rId64" display="https://mulka2.com/lapcenter/lapcombat2/runner.jsp?event=4797&amp;file=1&amp;runner=125"/>
    <hyperlink ref="B113" r:id="rId65" display="https://mulka2.com/lapcenter/lapcombat2/runner.jsp?event=4797&amp;file=1&amp;runner=124"/>
    <hyperlink ref="B112" r:id="rId66" display="https://mulka2.com/lapcenter/lapcombat2/runner.jsp?event=4797&amp;file=1&amp;runner=123"/>
    <hyperlink ref="B111" r:id="rId67" display="https://mulka2.com/lapcenter/lapcombat2/runner.jsp?event=4797&amp;file=1&amp;runner=122"/>
    <hyperlink ref="B110" r:id="rId68" display="https://mulka2.com/lapcenter/lapcombat2/runner.jsp?event=4797&amp;file=1&amp;runner=121"/>
    <hyperlink ref="B109" r:id="rId69" display="https://mulka2.com/lapcenter/lapcombat2/runner.jsp?event=4797&amp;file=1&amp;runner=120"/>
    <hyperlink ref="B108" r:id="rId70" display="https://mulka2.com/lapcenter/lapcombat2/runner.jsp?event=4797&amp;file=1&amp;runner=119"/>
    <hyperlink ref="B107" r:id="rId71" display="https://mulka2.com/lapcenter/lapcombat2/runner.jsp?event=4797&amp;file=1&amp;runner=118"/>
    <hyperlink ref="B106" r:id="rId72" display="https://mulka2.com/lapcenter/lapcombat2/runner.jsp?event=4797&amp;file=1&amp;runner=117"/>
    <hyperlink ref="B105" r:id="rId73" display="https://mulka2.com/lapcenter/lapcombat2/runner.jsp?event=4797&amp;file=1&amp;runner=116"/>
    <hyperlink ref="B104" r:id="rId74" display="https://mulka2.com/lapcenter/lapcombat2/runner.jsp?event=4797&amp;file=1&amp;runner=115"/>
    <hyperlink ref="B103" r:id="rId75" display="https://mulka2.com/lapcenter/lapcombat2/runner.jsp?event=4797&amp;file=1&amp;runner=114"/>
    <hyperlink ref="B102" r:id="rId76" display="https://mulka2.com/lapcenter/lapcombat2/runner.jsp?event=4797&amp;file=1&amp;runner=113"/>
    <hyperlink ref="B101" r:id="rId77" display="https://mulka2.com/lapcenter/lapcombat2/runner.jsp?event=4797&amp;file=1&amp;runner=112"/>
    <hyperlink ref="B100" r:id="rId78" display="https://mulka2.com/lapcenter/lapcombat2/runner.jsp?event=4797&amp;file=1&amp;runner=111"/>
    <hyperlink ref="B99" r:id="rId79" display="https://mulka2.com/lapcenter/lapcombat2/runner.jsp?event=4797&amp;file=1&amp;runner=110"/>
    <hyperlink ref="B98" r:id="rId80" display="https://mulka2.com/lapcenter/lapcombat2/runner.jsp?event=4797&amp;file=1&amp;runner=109"/>
    <hyperlink ref="B97" r:id="rId81" display="https://mulka2.com/lapcenter/lapcombat2/runner.jsp?event=4797&amp;file=1&amp;runner=108"/>
    <hyperlink ref="B96" r:id="rId82" display="https://mulka2.com/lapcenter/lapcombat2/runner.jsp?event=4797&amp;file=1&amp;runner=107"/>
    <hyperlink ref="B95" r:id="rId83" display="https://mulka2.com/lapcenter/lapcombat2/runner.jsp?event=4797&amp;file=1&amp;runner=106"/>
    <hyperlink ref="B94" r:id="rId84" display="https://mulka2.com/lapcenter/lapcombat2/runner.jsp?event=4797&amp;file=1&amp;runner=105"/>
    <hyperlink ref="B93" r:id="rId85" display="https://mulka2.com/lapcenter/lapcombat2/runner.jsp?event=4797&amp;file=1&amp;runner=104"/>
    <hyperlink ref="B92" r:id="rId86" display="https://mulka2.com/lapcenter/lapcombat2/runner.jsp?event=4797&amp;file=1&amp;runner=103"/>
    <hyperlink ref="B91" r:id="rId87" display="https://mulka2.com/lapcenter/lapcombat2/runner.jsp?event=4797&amp;file=1&amp;runner=102"/>
    <hyperlink ref="B90" r:id="rId88" display="https://mulka2.com/lapcenter/lapcombat2/runner.jsp?event=4797&amp;file=1&amp;runner=101"/>
    <hyperlink ref="B89" r:id="rId89" display="https://mulka2.com/lapcenter/lapcombat2/runner.jsp?event=4797&amp;file=1&amp;runner=100"/>
    <hyperlink ref="B88" r:id="rId90" display="https://mulka2.com/lapcenter/lapcombat2/runner.jsp?event=4797&amp;file=1&amp;runner=98"/>
    <hyperlink ref="B87" r:id="rId91" display="https://mulka2.com/lapcenter/lapcombat2/runner.jsp?event=4797&amp;file=1&amp;runner=99"/>
    <hyperlink ref="B86" r:id="rId92" display="https://mulka2.com/lapcenter/lapcombat2/runner.jsp?event=4797&amp;file=1&amp;runner=97"/>
    <hyperlink ref="B85" r:id="rId93" display="https://mulka2.com/lapcenter/lapcombat2/runner.jsp?event=4797&amp;file=1&amp;runner=96"/>
    <hyperlink ref="B84" r:id="rId94" display="https://mulka2.com/lapcenter/lapcombat2/runner.jsp?event=4797&amp;file=1&amp;runner=95"/>
    <hyperlink ref="B83" r:id="rId95" display="https://mulka2.com/lapcenter/lapcombat2/runner.jsp?event=4797&amp;file=1&amp;runner=94"/>
    <hyperlink ref="B82" r:id="rId96" display="https://mulka2.com/lapcenter/lapcombat2/runner.jsp?event=4797&amp;file=1&amp;runner=93"/>
    <hyperlink ref="B81" r:id="rId97" display="https://mulka2.com/lapcenter/lapcombat2/runner.jsp?event=4797&amp;file=1&amp;runner=92"/>
    <hyperlink ref="B80" r:id="rId98" display="https://mulka2.com/lapcenter/lapcombat2/runner.jsp?event=4797&amp;file=1&amp;runner=91"/>
    <hyperlink ref="B79" r:id="rId99" display="https://mulka2.com/lapcenter/lapcombat2/runner.jsp?event=4797&amp;file=1&amp;runner=90"/>
    <hyperlink ref="B78" r:id="rId100" display="https://mulka2.com/lapcenter/lapcombat2/runner.jsp?event=4797&amp;file=1&amp;runner=89"/>
    <hyperlink ref="B77" r:id="rId101" display="https://mulka2.com/lapcenter/lapcombat2/runner.jsp?event=4797&amp;file=1&amp;runner=88"/>
    <hyperlink ref="B76" r:id="rId102" display="https://mulka2.com/lapcenter/lapcombat2/runner.jsp?event=4797&amp;file=1&amp;runner=87"/>
    <hyperlink ref="B75" r:id="rId103" display="https://mulka2.com/lapcenter/lapcombat2/runner.jsp?event=4797&amp;file=1&amp;runner=86"/>
    <hyperlink ref="B74" r:id="rId104" display="https://mulka2.com/lapcenter/lapcombat2/runner.jsp?event=4797&amp;file=1&amp;runner=85"/>
    <hyperlink ref="B73" r:id="rId105" display="https://mulka2.com/lapcenter/lapcombat2/runner.jsp?event=4797&amp;file=1&amp;runner=84"/>
    <hyperlink ref="B72" r:id="rId106" display="https://mulka2.com/lapcenter/lapcombat2/runner.jsp?event=4797&amp;file=1&amp;runner=83"/>
    <hyperlink ref="B71" r:id="rId107" display="https://mulka2.com/lapcenter/lapcombat2/runner.jsp?event=4797&amp;file=1&amp;runner=82"/>
    <hyperlink ref="B70" r:id="rId108" display="https://mulka2.com/lapcenter/lapcombat2/runner.jsp?event=4797&amp;file=1&amp;runner=81"/>
    <hyperlink ref="B69" r:id="rId109" display="https://mulka2.com/lapcenter/lapcombat2/runner.jsp?event=4797&amp;file=1&amp;runner=80"/>
    <hyperlink ref="B68" r:id="rId110" display="https://mulka2.com/lapcenter/lapcombat2/runner.jsp?event=4797&amp;file=1&amp;runner=79"/>
    <hyperlink ref="B67" r:id="rId111" display="https://mulka2.com/lapcenter/lapcombat2/runner.jsp?event=4797&amp;file=1&amp;runner=78"/>
    <hyperlink ref="B66" r:id="rId112" display="https://mulka2.com/lapcenter/lapcombat2/runner.jsp?event=4797&amp;file=1&amp;runner=77"/>
    <hyperlink ref="B65" r:id="rId113" display="https://mulka2.com/lapcenter/lapcombat2/runner.jsp?event=4797&amp;file=1&amp;runner=76"/>
    <hyperlink ref="B64" r:id="rId114" display="https://mulka2.com/lapcenter/lapcombat2/runner.jsp?event=4797&amp;file=1&amp;runner=75"/>
    <hyperlink ref="B63" r:id="rId115" display="https://mulka2.com/lapcenter/lapcombat2/runner.jsp?event=4797&amp;file=1&amp;runner=74"/>
    <hyperlink ref="B62" r:id="rId116" display="https://mulka2.com/lapcenter/lapcombat2/runner.jsp?event=4797&amp;file=1&amp;runner=73"/>
    <hyperlink ref="B61" r:id="rId117" display="https://mulka2.com/lapcenter/lapcombat2/runner.jsp?event=4797&amp;file=1&amp;runner=72"/>
    <hyperlink ref="B60" r:id="rId118" display="https://mulka2.com/lapcenter/lapcombat2/runner.jsp?event=4797&amp;file=1&amp;runner=71"/>
    <hyperlink ref="B59" r:id="rId119" display="https://mulka2.com/lapcenter/lapcombat2/runner.jsp?event=4797&amp;file=1&amp;runner=70"/>
    <hyperlink ref="B58" r:id="rId120" display="https://mulka2.com/lapcenter/lapcombat2/runner.jsp?event=4797&amp;file=1&amp;runner=69"/>
    <hyperlink ref="B57" r:id="rId121" display="https://mulka2.com/lapcenter/lapcombat2/runner.jsp?event=4797&amp;file=1&amp;runner=68"/>
    <hyperlink ref="B56" r:id="rId122" display="https://mulka2.com/lapcenter/lapcombat2/runner.jsp?event=4797&amp;file=1&amp;runner=67"/>
    <hyperlink ref="B55" r:id="rId123" display="https://mulka2.com/lapcenter/lapcombat2/runner.jsp?event=4797&amp;file=1&amp;runner=66"/>
    <hyperlink ref="B54" r:id="rId124" display="https://mulka2.com/lapcenter/lapcombat2/runner.jsp?event=4797&amp;file=1&amp;runner=65"/>
    <hyperlink ref="B53" r:id="rId125" display="https://mulka2.com/lapcenter/lapcombat2/runner.jsp?event=4797&amp;file=1&amp;runner=64"/>
    <hyperlink ref="B52" r:id="rId126" display="https://mulka2.com/lapcenter/lapcombat2/runner.jsp?event=4797&amp;file=1&amp;runner=63"/>
    <hyperlink ref="B51" r:id="rId127" display="https://mulka2.com/lapcenter/lapcombat2/runner.jsp?event=4797&amp;file=1&amp;runner=62"/>
    <hyperlink ref="B50" r:id="rId128" display="https://mulka2.com/lapcenter/lapcombat2/runner.jsp?event=4797&amp;file=1&amp;runner=61"/>
    <hyperlink ref="B132" r:id="rId129" display="https://mulka2.com/lapcenter/lapcombat2/runner.jsp?event=4797&amp;file=1&amp;runner=162"/>
    <hyperlink ref="B133" r:id="rId130" display="https://mulka2.com/lapcenter/lapcombat2/runner.jsp?event=4797&amp;file=1&amp;runner=163"/>
    <hyperlink ref="B134" r:id="rId131" display="https://mulka2.com/lapcenter/lapcombat2/runner.jsp?event=4797&amp;file=1&amp;runner=164"/>
    <hyperlink ref="B135" r:id="rId132" display="https://mulka2.com/lapcenter/lapcombat2/runner.jsp?event=4797&amp;file=1&amp;runner=165"/>
    <hyperlink ref="B136" r:id="rId133" display="https://mulka2.com/lapcenter/lapcombat2/runner.jsp?event=4797&amp;file=1&amp;runner=166"/>
    <hyperlink ref="B137" r:id="rId134" display="https://mulka2.com/lapcenter/lapcombat2/runner.jsp?event=4797&amp;file=1&amp;runner=167"/>
    <hyperlink ref="B138" r:id="rId135" display="https://mulka2.com/lapcenter/lapcombat2/runner.jsp?event=4797&amp;file=1&amp;runner=168"/>
    <hyperlink ref="B139" r:id="rId136" display="https://mulka2.com/lapcenter/lapcombat2/runner.jsp?event=4797&amp;file=1&amp;runner=169"/>
    <hyperlink ref="B140" r:id="rId137" display="https://mulka2.com/lapcenter/lapcombat2/runner.jsp?event=4797&amp;file=1&amp;runner=170"/>
    <hyperlink ref="B141" r:id="rId138" display="https://mulka2.com/lapcenter/lapcombat2/runner.jsp?event=4797&amp;file=1&amp;runner=171"/>
    <hyperlink ref="B142" r:id="rId139" display="https://mulka2.com/lapcenter/lapcombat2/runner.jsp?event=4797&amp;file=1&amp;runner=172"/>
    <hyperlink ref="B143" r:id="rId140" display="https://mulka2.com/lapcenter/lapcombat2/runner.jsp?event=4797&amp;file=1&amp;runner=173"/>
    <hyperlink ref="B144" r:id="rId141" display="https://mulka2.com/lapcenter/lapcombat2/runner.jsp?event=4797&amp;file=1&amp;runner=174"/>
    <hyperlink ref="B145" r:id="rId142" display="https://mulka2.com/lapcenter/lapcombat2/runner.jsp?event=4797&amp;file=1&amp;runner=175"/>
    <hyperlink ref="B146" r:id="rId143" display="https://mulka2.com/lapcenter/lapcombat2/runner.jsp?event=4797&amp;file=1&amp;runner=176"/>
    <hyperlink ref="B147" r:id="rId144" display="https://mulka2.com/lapcenter/lapcombat2/runner.jsp?event=4797&amp;file=1&amp;runner=177"/>
    <hyperlink ref="B148" r:id="rId145" display="https://mulka2.com/lapcenter/lapcombat2/runner.jsp?event=4797&amp;file=1&amp;runner=178"/>
    <hyperlink ref="B149" r:id="rId146" display="https://mulka2.com/lapcenter/lapcombat2/runner.jsp?event=4797&amp;file=1&amp;runner=179"/>
    <hyperlink ref="B150" r:id="rId147" display="https://mulka2.com/lapcenter/lapcombat2/runner.jsp?event=4797&amp;file=1&amp;runner=180"/>
    <hyperlink ref="B151" r:id="rId148" display="https://mulka2.com/lapcenter/lapcombat2/runner.jsp?event=4797&amp;file=1&amp;runner=181"/>
    <hyperlink ref="B152" r:id="rId149" display="https://mulka2.com/lapcenter/lapcombat2/runner.jsp?event=4797&amp;file=1&amp;runner=182"/>
    <hyperlink ref="B153" r:id="rId150" display="https://mulka2.com/lapcenter/lapcombat2/runner.jsp?event=4797&amp;file=1&amp;runner=183"/>
    <hyperlink ref="B154" r:id="rId151" display="https://mulka2.com/lapcenter/lapcombat2/runner.jsp?event=4797&amp;file=1&amp;runner=184"/>
    <hyperlink ref="B155" r:id="rId152" display="https://mulka2.com/lapcenter/lapcombat2/runner.jsp?event=4797&amp;file=1&amp;runner=185"/>
    <hyperlink ref="B156" r:id="rId153" display="https://mulka2.com/lapcenter/lapcombat2/runner.jsp?event=4797&amp;file=1&amp;runner=186"/>
    <hyperlink ref="B157" r:id="rId154" display="https://mulka2.com/lapcenter/lapcombat2/runner.jsp?event=4797&amp;file=1&amp;runner=187"/>
    <hyperlink ref="B158" r:id="rId155" display="https://mulka2.com/lapcenter/lapcombat2/runner.jsp?event=4797&amp;file=1&amp;runner=188"/>
    <hyperlink ref="B159" r:id="rId156" display="https://mulka2.com/lapcenter/lapcombat2/runner.jsp?event=4797&amp;file=1&amp;runner=189"/>
    <hyperlink ref="B160" r:id="rId157" display="https://mulka2.com/lapcenter/lapcombat2/runner.jsp?event=4797&amp;file=1&amp;runner=190"/>
    <hyperlink ref="B161" r:id="rId158" display="https://mulka2.com/lapcenter/lapcombat2/runner.jsp?event=4797&amp;file=1&amp;runner=199"/>
    <hyperlink ref="B162" r:id="rId159" display="https://mulka2.com/lapcenter/lapcombat2/runner.jsp?event=4797&amp;file=1&amp;runner=200"/>
    <hyperlink ref="B163" r:id="rId160" display="https://mulka2.com/lapcenter/lapcombat2/runner.jsp?event=4797&amp;file=1&amp;runner=201"/>
    <hyperlink ref="B164" r:id="rId161" display="https://mulka2.com/lapcenter/lapcombat2/runner.jsp?event=4797&amp;file=1&amp;runner=202"/>
    <hyperlink ref="B165" r:id="rId162" display="https://mulka2.com/lapcenter/lapcombat2/runner.jsp?event=4797&amp;file=1&amp;runner=203"/>
    <hyperlink ref="B166" r:id="rId163" display="https://mulka2.com/lapcenter/lapcombat2/runner.jsp?event=4797&amp;file=1&amp;runner=204"/>
    <hyperlink ref="B167" r:id="rId164" display="https://mulka2.com/lapcenter/lapcombat2/runner.jsp?event=4797&amp;file=1&amp;runner=205"/>
    <hyperlink ref="B168" r:id="rId165" display="https://mulka2.com/lapcenter/lapcombat2/runner.jsp?event=4797&amp;file=1&amp;runner=206"/>
    <hyperlink ref="B169" r:id="rId166" display="https://mulka2.com/lapcenter/lapcombat2/runner.jsp?event=4797&amp;file=1&amp;runner=207"/>
    <hyperlink ref="B170" r:id="rId167" display="https://mulka2.com/lapcenter/lapcombat2/runner.jsp?event=4797&amp;file=1&amp;runner=208"/>
    <hyperlink ref="B171" r:id="rId168" display="https://mulka2.com/lapcenter/lapcombat2/runner.jsp?event=4797&amp;file=1&amp;runner=209"/>
    <hyperlink ref="B172" r:id="rId169" display="https://mulka2.com/lapcenter/lapcombat2/runner.jsp?event=4797&amp;file=1&amp;runner=210"/>
    <hyperlink ref="B173" r:id="rId170" display="https://mulka2.com/lapcenter/lapcombat2/runner.jsp?event=4797&amp;file=1&amp;runner=211"/>
    <hyperlink ref="B174" r:id="rId171" display="https://mulka2.com/lapcenter/lapcombat2/runner.jsp?event=4797&amp;file=1&amp;runner=212"/>
    <hyperlink ref="B175" r:id="rId172" display="https://mulka2.com/lapcenter/lapcombat2/runner.jsp?event=4797&amp;file=1&amp;runner=213"/>
    <hyperlink ref="B176" r:id="rId173" display="https://mulka2.com/lapcenter/lapcombat2/runner.jsp?event=4797&amp;file=1&amp;runner=214"/>
    <hyperlink ref="B177" r:id="rId174" display="https://mulka2.com/lapcenter/lapcombat2/runner.jsp?event=4797&amp;file=1&amp;runner=215"/>
    <hyperlink ref="B178" r:id="rId175" display="https://mulka2.com/lapcenter/lapcombat2/runner.jsp?event=4797&amp;file=1&amp;runner=216"/>
    <hyperlink ref="B179" r:id="rId176" display="https://mulka2.com/lapcenter/lapcombat2/runner.jsp?event=4797&amp;file=1&amp;runner=217"/>
    <hyperlink ref="B180" r:id="rId177" display="https://mulka2.com/lapcenter/lapcombat2/runner.jsp?event=4797&amp;file=1&amp;runner=218"/>
    <hyperlink ref="B181" r:id="rId178" display="https://mulka2.com/lapcenter/lapcombat2/runner.jsp?event=4797&amp;file=1&amp;runner=219"/>
    <hyperlink ref="B182" r:id="rId179" display="https://mulka2.com/lapcenter/lapcombat2/runner.jsp?event=4797&amp;file=1&amp;runner=220"/>
    <hyperlink ref="B183" r:id="rId180" display="https://mulka2.com/lapcenter/lapcombat2/runner.jsp?event=4797&amp;file=1&amp;runner=221"/>
    <hyperlink ref="B184" r:id="rId181" display="https://mulka2.com/lapcenter/lapcombat2/runner.jsp?event=4797&amp;file=1&amp;runner=222"/>
    <hyperlink ref="B185" r:id="rId182" display="https://mulka2.com/lapcenter/lapcombat2/runner.jsp?event=4797&amp;file=1&amp;runner=223"/>
    <hyperlink ref="B186" r:id="rId183" display="https://mulka2.com/lapcenter/lapcombat2/runner.jsp?event=4797&amp;file=1&amp;runner=227"/>
    <hyperlink ref="B187" r:id="rId184" display="https://mulka2.com/lapcenter/lapcombat2/runner.jsp?event=4797&amp;file=1&amp;runner=224"/>
    <hyperlink ref="B188" r:id="rId185" display="https://mulka2.com/lapcenter/lapcombat2/runner.jsp?event=4797&amp;file=1&amp;runner=226"/>
    <hyperlink ref="B189" r:id="rId186" display="https://mulka2.com/lapcenter/lapcombat2/runner.jsp?event=4797&amp;file=1&amp;runner=228"/>
    <hyperlink ref="B190" r:id="rId187" display="https://mulka2.com/lapcenter/lapcombat2/runner.jsp?event=4797&amp;file=1&amp;runner=230"/>
    <hyperlink ref="B191" r:id="rId188" display="https://mulka2.com/lapcenter/lapcombat2/runner.jsp?event=4797&amp;file=1&amp;runner=229"/>
    <hyperlink ref="B192" r:id="rId189" display="https://mulka2.com/lapcenter/lapcombat2/runner.jsp?event=4797&amp;file=1&amp;runner=225"/>
  </hyperlinks>
  <pageMargins left="0.7" right="0.7" top="0.75" bottom="0.75" header="0.3" footer="0.3"/>
  <pageSetup paperSize="9" orientation="portrait" horizontalDpi="4294967293" verticalDpi="0" r:id="rId19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98"/>
  <sheetViews>
    <sheetView workbookViewId="0">
      <selection activeCell="M7" sqref="M7"/>
    </sheetView>
  </sheetViews>
  <sheetFormatPr defaultRowHeight="13.5" x14ac:dyDescent="0.15"/>
  <cols>
    <col min="2" max="2" width="12.5" customWidth="1"/>
    <col min="3" max="3" width="8.75" customWidth="1"/>
    <col min="5" max="5" width="13.5" customWidth="1"/>
    <col min="13" max="13" width="12.75" bestFit="1" customWidth="1"/>
  </cols>
  <sheetData>
    <row r="3" spans="2:15" x14ac:dyDescent="0.15">
      <c r="B3" s="2" t="s">
        <v>1</v>
      </c>
      <c r="C3" s="2" t="s">
        <v>0</v>
      </c>
      <c r="D3" s="2" t="s">
        <v>2</v>
      </c>
      <c r="E3" s="2" t="s">
        <v>3</v>
      </c>
      <c r="F3" s="2" t="s">
        <v>24</v>
      </c>
      <c r="G3" s="2" t="s">
        <v>448</v>
      </c>
    </row>
    <row r="4" spans="2:15" x14ac:dyDescent="0.15">
      <c r="B4" s="4" t="s">
        <v>142</v>
      </c>
      <c r="C4" s="1">
        <v>1</v>
      </c>
      <c r="D4" s="7">
        <v>8.579861111111111E-3</v>
      </c>
      <c r="E4" s="3" t="s">
        <v>11</v>
      </c>
      <c r="F4">
        <f>ROUNDUP( (VLOOKUP(G4,$K$5:$N$9,2,FALSE) - D4) * 10 / VLOOKUP(G4,$K$5:$N$9,3,FALSE)+50,3)</f>
        <v>69.713000000000008</v>
      </c>
      <c r="G4" t="s">
        <v>445</v>
      </c>
      <c r="L4" t="s">
        <v>23</v>
      </c>
      <c r="M4" t="s">
        <v>26</v>
      </c>
      <c r="N4" t="s">
        <v>25</v>
      </c>
    </row>
    <row r="5" spans="2:15" x14ac:dyDescent="0.15">
      <c r="B5" s="4" t="s">
        <v>143</v>
      </c>
      <c r="C5" s="1">
        <v>2</v>
      </c>
      <c r="D5" s="7">
        <v>8.9259259259259257E-3</v>
      </c>
      <c r="E5" s="3" t="s">
        <v>5</v>
      </c>
      <c r="F5">
        <f t="shared" ref="F5:F68" si="0">ROUNDUP( (VLOOKUP(G5,$K$5:$N$9,2,FALSE) - D5) * 10 / VLOOKUP(G5,$K$5:$N$9,3,FALSE)+50,3)</f>
        <v>66.17</v>
      </c>
      <c r="G5" t="s">
        <v>445</v>
      </c>
      <c r="K5" t="s">
        <v>803</v>
      </c>
      <c r="L5" s="5">
        <f>AVERAGEIF($G$4:$G$400,K5,$D$4:$D$400)</f>
        <v>1.093565867003367E-2</v>
      </c>
      <c r="M5">
        <f t="array" ref="M5">_xlfn.STDEV.P(IF($G$4:$G$400=K5,$D$4:$D$400,""))</f>
        <v>2.8678363021429768E-3</v>
      </c>
      <c r="N5" s="5">
        <f>MEDIAN(D4:D96)</f>
        <v>9.6597222222222223E-3</v>
      </c>
    </row>
    <row r="6" spans="2:15" x14ac:dyDescent="0.15">
      <c r="B6" s="4" t="s">
        <v>144</v>
      </c>
      <c r="C6" s="1">
        <v>3</v>
      </c>
      <c r="D6" s="7">
        <v>9.0231481481481482E-3</v>
      </c>
      <c r="E6" s="3" t="s">
        <v>6</v>
      </c>
      <c r="F6">
        <f t="shared" si="0"/>
        <v>65.175000000000011</v>
      </c>
      <c r="G6" t="s">
        <v>445</v>
      </c>
      <c r="K6" t="s">
        <v>804</v>
      </c>
      <c r="L6" s="5">
        <f t="shared" ref="L6:L8" si="1">AVERAGEIF($G$4:$G$400,K6,$D$4:$D$400)</f>
        <v>1.2437872498935713E-2</v>
      </c>
      <c r="M6">
        <f t="array" ref="M6">_xlfn.STDEV.P(IF($G$4:$G$400=K6,$D$4:$D$400,""))</f>
        <v>2.7050834536795423E-3</v>
      </c>
      <c r="N6" s="8">
        <f>_xlfn.STDEV.P(IF($G$4:$G$286=K6,$D$4:$D$286))</f>
        <v>0</v>
      </c>
      <c r="O6">
        <f>_xlfn.STDEV.P(D100:D190)</f>
        <v>2.6592041445152328E-3</v>
      </c>
    </row>
    <row r="7" spans="2:15" x14ac:dyDescent="0.15">
      <c r="B7" s="4" t="s">
        <v>145</v>
      </c>
      <c r="C7" s="1">
        <v>4</v>
      </c>
      <c r="D7" s="7">
        <v>9.1226851851851851E-3</v>
      </c>
      <c r="E7" s="3" t="s">
        <v>5</v>
      </c>
      <c r="F7">
        <f t="shared" si="0"/>
        <v>64.156000000000006</v>
      </c>
      <c r="G7" t="s">
        <v>445</v>
      </c>
      <c r="K7" t="s">
        <v>806</v>
      </c>
      <c r="L7" s="5">
        <f t="shared" si="1"/>
        <v>1.0617981678487E-2</v>
      </c>
      <c r="M7">
        <f t="array" ref="M7">_xlfn.STDEV.P(IF($G$4:$G$400=K7,$D$4:$D$400,""))</f>
        <v>2.2634099831945476E-3</v>
      </c>
      <c r="N7">
        <f>_xlfn.STDEV.P(IF($G$4:$G$286=K7,$D$4:$D$286))</f>
        <v>0</v>
      </c>
      <c r="O7" s="8">
        <f>_xlfn.STDEV.P(D191:D286)</f>
        <v>3.1421782469699699E-3</v>
      </c>
    </row>
    <row r="8" spans="2:15" x14ac:dyDescent="0.15">
      <c r="B8" s="4" t="s">
        <v>146</v>
      </c>
      <c r="C8" s="1">
        <v>5</v>
      </c>
      <c r="D8" s="7">
        <v>9.19212962962963E-3</v>
      </c>
      <c r="E8" s="3" t="s">
        <v>11</v>
      </c>
      <c r="F8">
        <f t="shared" si="0"/>
        <v>63.445</v>
      </c>
      <c r="G8" t="s">
        <v>445</v>
      </c>
      <c r="K8" t="s">
        <v>802</v>
      </c>
      <c r="L8" s="5">
        <f t="shared" si="1"/>
        <v>1.0505594135802468E-2</v>
      </c>
      <c r="M8">
        <f t="array" ref="M8">_xlfn.STDEV.P(IF($G$4:$G$400=K8,$D$4:$D$400,""))</f>
        <v>9.7692916737055109E-4</v>
      </c>
    </row>
    <row r="9" spans="2:15" x14ac:dyDescent="0.15">
      <c r="B9" s="4" t="s">
        <v>147</v>
      </c>
      <c r="C9" s="1">
        <v>6</v>
      </c>
      <c r="D9" s="7">
        <v>9.3321759259259261E-3</v>
      </c>
      <c r="E9" s="3" t="s">
        <v>7</v>
      </c>
      <c r="F9">
        <f t="shared" si="0"/>
        <v>62.012</v>
      </c>
      <c r="G9" t="s">
        <v>445</v>
      </c>
    </row>
    <row r="10" spans="2:15" x14ac:dyDescent="0.15">
      <c r="B10" s="4" t="s">
        <v>45</v>
      </c>
      <c r="C10" s="1">
        <v>7</v>
      </c>
      <c r="D10" s="7">
        <v>9.4143518518518526E-3</v>
      </c>
      <c r="E10" s="3" t="s">
        <v>9</v>
      </c>
      <c r="F10">
        <f t="shared" si="0"/>
        <v>61.170999999999999</v>
      </c>
      <c r="G10" t="s">
        <v>445</v>
      </c>
    </row>
    <row r="11" spans="2:15" x14ac:dyDescent="0.15">
      <c r="B11" s="4" t="s">
        <v>40</v>
      </c>
      <c r="C11" s="1">
        <v>8</v>
      </c>
      <c r="D11" s="7">
        <v>9.5081018518518527E-3</v>
      </c>
      <c r="E11" s="3" t="s">
        <v>9</v>
      </c>
      <c r="F11">
        <f t="shared" si="0"/>
        <v>60.210999999999999</v>
      </c>
      <c r="G11" t="s">
        <v>445</v>
      </c>
    </row>
    <row r="12" spans="2:15" x14ac:dyDescent="0.15">
      <c r="B12" s="4" t="s">
        <v>148</v>
      </c>
      <c r="C12" s="1">
        <v>9</v>
      </c>
      <c r="D12" s="7">
        <v>9.5277777777777791E-3</v>
      </c>
      <c r="E12" s="3" t="s">
        <v>8</v>
      </c>
      <c r="F12">
        <f t="shared" si="0"/>
        <v>60.01</v>
      </c>
      <c r="G12" t="s">
        <v>445</v>
      </c>
    </row>
    <row r="13" spans="2:15" x14ac:dyDescent="0.15">
      <c r="B13" s="4" t="s">
        <v>149</v>
      </c>
      <c r="C13" s="1">
        <v>10</v>
      </c>
      <c r="D13" s="7">
        <v>9.6550925925925936E-3</v>
      </c>
      <c r="E13" s="3" t="s">
        <v>8</v>
      </c>
      <c r="F13">
        <f t="shared" si="0"/>
        <v>58.705999999999996</v>
      </c>
      <c r="G13" t="s">
        <v>445</v>
      </c>
    </row>
    <row r="14" spans="2:15" x14ac:dyDescent="0.15">
      <c r="B14" s="4" t="s">
        <v>150</v>
      </c>
      <c r="C14" s="1">
        <v>11</v>
      </c>
      <c r="D14" s="7">
        <v>9.7638888888888897E-3</v>
      </c>
      <c r="E14" s="3" t="s">
        <v>7</v>
      </c>
      <c r="F14">
        <f t="shared" si="0"/>
        <v>57.592999999999996</v>
      </c>
      <c r="G14" t="s">
        <v>445</v>
      </c>
    </row>
    <row r="15" spans="2:15" x14ac:dyDescent="0.15">
      <c r="B15" s="4" t="s">
        <v>151</v>
      </c>
      <c r="C15" s="1">
        <v>12</v>
      </c>
      <c r="D15" s="7">
        <v>9.8773148148148145E-3</v>
      </c>
      <c r="E15" s="3" t="s">
        <v>13</v>
      </c>
      <c r="F15">
        <f t="shared" si="0"/>
        <v>56.431999999999995</v>
      </c>
      <c r="G15" t="s">
        <v>445</v>
      </c>
    </row>
    <row r="16" spans="2:15" x14ac:dyDescent="0.15">
      <c r="B16" s="4" t="s">
        <v>152</v>
      </c>
      <c r="C16" s="1">
        <v>13</v>
      </c>
      <c r="D16" s="7">
        <v>9.9675925925925921E-3</v>
      </c>
      <c r="E16" s="3" t="s">
        <v>7</v>
      </c>
      <c r="F16">
        <f t="shared" si="0"/>
        <v>55.507999999999996</v>
      </c>
      <c r="G16" t="s">
        <v>445</v>
      </c>
    </row>
    <row r="17" spans="2:7" x14ac:dyDescent="0.15">
      <c r="B17" s="4" t="s">
        <v>153</v>
      </c>
      <c r="C17" s="1">
        <v>14</v>
      </c>
      <c r="D17" s="7">
        <v>9.9837962962962962E-3</v>
      </c>
      <c r="E17" s="3" t="s">
        <v>8</v>
      </c>
      <c r="F17">
        <f t="shared" si="0"/>
        <v>55.341999999999999</v>
      </c>
      <c r="G17" t="s">
        <v>445</v>
      </c>
    </row>
    <row r="18" spans="2:7" x14ac:dyDescent="0.15">
      <c r="B18" s="4" t="s">
        <v>154</v>
      </c>
      <c r="C18" s="1">
        <v>15</v>
      </c>
      <c r="D18" s="7">
        <v>1.0002314814814815E-2</v>
      </c>
      <c r="E18" s="3" t="s">
        <v>8</v>
      </c>
      <c r="F18">
        <f t="shared" si="0"/>
        <v>55.152000000000001</v>
      </c>
      <c r="G18" t="s">
        <v>445</v>
      </c>
    </row>
    <row r="19" spans="2:7" x14ac:dyDescent="0.15">
      <c r="B19" s="4" t="s">
        <v>155</v>
      </c>
      <c r="C19" s="1">
        <v>16</v>
      </c>
      <c r="D19" s="7">
        <v>1.0009259259259259E-2</v>
      </c>
      <c r="E19" s="3" t="s">
        <v>5</v>
      </c>
      <c r="F19">
        <f t="shared" si="0"/>
        <v>55.080999999999996</v>
      </c>
      <c r="G19" t="s">
        <v>445</v>
      </c>
    </row>
    <row r="20" spans="2:7" x14ac:dyDescent="0.15">
      <c r="B20" s="4" t="s">
        <v>156</v>
      </c>
      <c r="C20" s="1">
        <v>17</v>
      </c>
      <c r="D20" s="7">
        <v>1.0079861111111111E-2</v>
      </c>
      <c r="E20" s="3" t="s">
        <v>15</v>
      </c>
      <c r="F20">
        <f t="shared" si="0"/>
        <v>54.357999999999997</v>
      </c>
      <c r="G20" t="s">
        <v>445</v>
      </c>
    </row>
    <row r="21" spans="2:7" x14ac:dyDescent="0.15">
      <c r="B21" s="4" t="s">
        <v>157</v>
      </c>
      <c r="C21" s="1">
        <v>18</v>
      </c>
      <c r="D21" s="7">
        <v>1.0181712962962964E-2</v>
      </c>
      <c r="E21" s="3" t="s">
        <v>5</v>
      </c>
      <c r="F21">
        <f t="shared" si="0"/>
        <v>53.315999999999995</v>
      </c>
      <c r="G21" t="s">
        <v>445</v>
      </c>
    </row>
    <row r="22" spans="2:7" x14ac:dyDescent="0.15">
      <c r="B22" s="4" t="s">
        <v>47</v>
      </c>
      <c r="C22" s="1">
        <v>19</v>
      </c>
      <c r="D22" s="7">
        <v>1.0247685185185184E-2</v>
      </c>
      <c r="E22" s="3" t="s">
        <v>9</v>
      </c>
      <c r="F22">
        <f t="shared" si="0"/>
        <v>52.64</v>
      </c>
      <c r="G22" t="s">
        <v>445</v>
      </c>
    </row>
    <row r="23" spans="2:7" x14ac:dyDescent="0.15">
      <c r="B23" s="4" t="s">
        <v>158</v>
      </c>
      <c r="C23" s="1">
        <v>20</v>
      </c>
      <c r="D23" s="7">
        <v>1.027199074074074E-2</v>
      </c>
      <c r="E23" s="3" t="s">
        <v>20</v>
      </c>
      <c r="F23">
        <f t="shared" si="0"/>
        <v>52.391999999999996</v>
      </c>
      <c r="G23" t="s">
        <v>445</v>
      </c>
    </row>
    <row r="24" spans="2:7" x14ac:dyDescent="0.15">
      <c r="B24" s="4" t="s">
        <v>159</v>
      </c>
      <c r="C24" s="1">
        <v>21</v>
      </c>
      <c r="D24" s="7">
        <v>1.0333333333333335E-2</v>
      </c>
      <c r="E24" s="3" t="s">
        <v>5</v>
      </c>
      <c r="F24">
        <f t="shared" si="0"/>
        <v>51.763999999999996</v>
      </c>
      <c r="G24" t="s">
        <v>445</v>
      </c>
    </row>
    <row r="25" spans="2:7" x14ac:dyDescent="0.15">
      <c r="B25" s="4" t="s">
        <v>160</v>
      </c>
      <c r="C25" s="1">
        <v>22</v>
      </c>
      <c r="D25" s="7">
        <v>1.036574074074074E-2</v>
      </c>
      <c r="E25" s="3" t="s">
        <v>8</v>
      </c>
      <c r="F25">
        <f t="shared" si="0"/>
        <v>51.431999999999995</v>
      </c>
      <c r="G25" t="s">
        <v>445</v>
      </c>
    </row>
    <row r="26" spans="2:7" x14ac:dyDescent="0.15">
      <c r="B26" s="4" t="s">
        <v>161</v>
      </c>
      <c r="C26" s="1">
        <v>23</v>
      </c>
      <c r="D26" s="7">
        <v>1.0380787037037037E-2</v>
      </c>
      <c r="E26" s="3" t="s">
        <v>5</v>
      </c>
      <c r="F26">
        <f t="shared" si="0"/>
        <v>51.277999999999999</v>
      </c>
      <c r="G26" t="s">
        <v>445</v>
      </c>
    </row>
    <row r="27" spans="2:7" x14ac:dyDescent="0.15">
      <c r="B27" s="4" t="s">
        <v>162</v>
      </c>
      <c r="C27" s="1">
        <v>24</v>
      </c>
      <c r="D27" s="7">
        <v>1.0465277777777776E-2</v>
      </c>
      <c r="E27" s="3" t="s">
        <v>11</v>
      </c>
      <c r="F27">
        <f t="shared" si="0"/>
        <v>50.412999999999997</v>
      </c>
      <c r="G27" t="s">
        <v>445</v>
      </c>
    </row>
    <row r="28" spans="2:7" x14ac:dyDescent="0.15">
      <c r="B28" s="4" t="s">
        <v>46</v>
      </c>
      <c r="C28" s="1">
        <v>25</v>
      </c>
      <c r="D28" s="7">
        <v>1.0517361111111111E-2</v>
      </c>
      <c r="E28" s="3" t="s">
        <v>9</v>
      </c>
      <c r="F28">
        <f t="shared" si="0"/>
        <v>49.879999999999995</v>
      </c>
      <c r="G28" t="s">
        <v>445</v>
      </c>
    </row>
    <row r="29" spans="2:7" x14ac:dyDescent="0.15">
      <c r="B29" s="4" t="s">
        <v>163</v>
      </c>
      <c r="C29" s="1">
        <v>26</v>
      </c>
      <c r="D29" s="7">
        <v>1.0568287037037037E-2</v>
      </c>
      <c r="E29" s="3" t="s">
        <v>10</v>
      </c>
      <c r="F29">
        <f t="shared" si="0"/>
        <v>49.358999999999995</v>
      </c>
      <c r="G29" t="s">
        <v>445</v>
      </c>
    </row>
    <row r="30" spans="2:7" x14ac:dyDescent="0.15">
      <c r="B30" s="4" t="s">
        <v>164</v>
      </c>
      <c r="C30" s="1">
        <v>27</v>
      </c>
      <c r="D30" s="7">
        <v>1.058564814814815E-2</v>
      </c>
      <c r="E30" s="3" t="s">
        <v>10</v>
      </c>
      <c r="F30">
        <f t="shared" si="0"/>
        <v>49.180999999999997</v>
      </c>
      <c r="G30" t="s">
        <v>445</v>
      </c>
    </row>
    <row r="31" spans="2:7" x14ac:dyDescent="0.15">
      <c r="B31" s="4" t="s">
        <v>165</v>
      </c>
      <c r="C31" s="1">
        <v>28</v>
      </c>
      <c r="D31" s="7">
        <v>1.0653935185185185E-2</v>
      </c>
      <c r="E31" s="3" t="s">
        <v>16</v>
      </c>
      <c r="F31">
        <f t="shared" si="0"/>
        <v>48.481999999999999</v>
      </c>
      <c r="G31" t="s">
        <v>445</v>
      </c>
    </row>
    <row r="32" spans="2:7" x14ac:dyDescent="0.15">
      <c r="B32" s="4" t="s">
        <v>166</v>
      </c>
      <c r="C32" s="1">
        <v>29</v>
      </c>
      <c r="D32" s="7">
        <v>1.0677083333333332E-2</v>
      </c>
      <c r="E32" s="3" t="s">
        <v>10</v>
      </c>
      <c r="F32">
        <f t="shared" si="0"/>
        <v>48.244999999999997</v>
      </c>
      <c r="G32" t="s">
        <v>445</v>
      </c>
    </row>
    <row r="33" spans="2:7" x14ac:dyDescent="0.15">
      <c r="B33" s="4" t="s">
        <v>167</v>
      </c>
      <c r="C33" s="1">
        <v>30</v>
      </c>
      <c r="D33" s="7">
        <v>1.0681712962962962E-2</v>
      </c>
      <c r="E33" s="3" t="s">
        <v>10</v>
      </c>
      <c r="F33">
        <f t="shared" si="0"/>
        <v>48.198</v>
      </c>
      <c r="G33" t="s">
        <v>445</v>
      </c>
    </row>
    <row r="34" spans="2:7" x14ac:dyDescent="0.15">
      <c r="B34" s="4" t="s">
        <v>168</v>
      </c>
      <c r="C34" s="1">
        <v>31</v>
      </c>
      <c r="D34" s="7">
        <v>1.070138888888889E-2</v>
      </c>
      <c r="E34" s="3" t="s">
        <v>27</v>
      </c>
      <c r="F34">
        <f t="shared" si="0"/>
        <v>47.995999999999995</v>
      </c>
      <c r="G34" t="s">
        <v>445</v>
      </c>
    </row>
    <row r="35" spans="2:7" x14ac:dyDescent="0.15">
      <c r="B35" s="4" t="s">
        <v>169</v>
      </c>
      <c r="C35" s="1">
        <v>32</v>
      </c>
      <c r="D35" s="7">
        <v>1.0712962962962964E-2</v>
      </c>
      <c r="E35" s="3" t="s">
        <v>4</v>
      </c>
      <c r="F35">
        <f t="shared" si="0"/>
        <v>47.878</v>
      </c>
      <c r="G35" t="s">
        <v>445</v>
      </c>
    </row>
    <row r="36" spans="2:7" x14ac:dyDescent="0.15">
      <c r="B36" s="4" t="s">
        <v>170</v>
      </c>
      <c r="C36" s="1">
        <v>33</v>
      </c>
      <c r="D36" s="7">
        <v>1.0767361111111111E-2</v>
      </c>
      <c r="E36" s="3" t="s">
        <v>5</v>
      </c>
      <c r="F36">
        <f t="shared" si="0"/>
        <v>47.320999999999998</v>
      </c>
      <c r="G36" t="s">
        <v>445</v>
      </c>
    </row>
    <row r="37" spans="2:7" x14ac:dyDescent="0.15">
      <c r="B37" s="4" t="s">
        <v>171</v>
      </c>
      <c r="C37" s="1">
        <v>34</v>
      </c>
      <c r="D37" s="7">
        <v>1.0796296296296297E-2</v>
      </c>
      <c r="E37" s="3" t="s">
        <v>27</v>
      </c>
      <c r="F37">
        <f t="shared" si="0"/>
        <v>47.024999999999999</v>
      </c>
      <c r="G37" t="s">
        <v>445</v>
      </c>
    </row>
    <row r="38" spans="2:7" x14ac:dyDescent="0.15">
      <c r="B38" s="4" t="s">
        <v>50</v>
      </c>
      <c r="C38" s="1">
        <v>35</v>
      </c>
      <c r="D38" s="7">
        <v>1.0932870370370371E-2</v>
      </c>
      <c r="E38" s="3" t="s">
        <v>9</v>
      </c>
      <c r="F38">
        <f t="shared" si="0"/>
        <v>45.626999999999995</v>
      </c>
      <c r="G38" t="s">
        <v>445</v>
      </c>
    </row>
    <row r="39" spans="2:7" x14ac:dyDescent="0.15">
      <c r="B39" s="4" t="s">
        <v>172</v>
      </c>
      <c r="C39" s="1">
        <v>36</v>
      </c>
      <c r="D39" s="7">
        <v>1.1050925925925928E-2</v>
      </c>
      <c r="E39" s="3" t="s">
        <v>5</v>
      </c>
      <c r="F39">
        <f t="shared" si="0"/>
        <v>44.417999999999999</v>
      </c>
      <c r="G39" t="s">
        <v>445</v>
      </c>
    </row>
    <row r="40" spans="2:7" x14ac:dyDescent="0.15">
      <c r="B40" s="4" t="s">
        <v>52</v>
      </c>
      <c r="C40" s="1">
        <v>37</v>
      </c>
      <c r="D40" s="7">
        <v>1.1202546296296296E-2</v>
      </c>
      <c r="E40" s="3" t="s">
        <v>9</v>
      </c>
      <c r="F40">
        <f t="shared" si="0"/>
        <v>42.866</v>
      </c>
      <c r="G40" t="s">
        <v>445</v>
      </c>
    </row>
    <row r="41" spans="2:7" x14ac:dyDescent="0.15">
      <c r="B41" s="4" t="s">
        <v>173</v>
      </c>
      <c r="C41" s="1">
        <v>38</v>
      </c>
      <c r="D41" s="7">
        <v>1.1204861111111112E-2</v>
      </c>
      <c r="E41" s="3" t="s">
        <v>16</v>
      </c>
      <c r="F41">
        <f t="shared" si="0"/>
        <v>42.842999999999996</v>
      </c>
      <c r="G41" t="s">
        <v>445</v>
      </c>
    </row>
    <row r="42" spans="2:7" x14ac:dyDescent="0.15">
      <c r="B42" s="4" t="s">
        <v>174</v>
      </c>
      <c r="C42" s="1">
        <v>39</v>
      </c>
      <c r="D42" s="7">
        <v>1.1321759259259261E-2</v>
      </c>
      <c r="E42" s="3" t="s">
        <v>8</v>
      </c>
      <c r="F42">
        <f t="shared" si="0"/>
        <v>41.646000000000001</v>
      </c>
      <c r="G42" t="s">
        <v>445</v>
      </c>
    </row>
    <row r="43" spans="2:7" x14ac:dyDescent="0.15">
      <c r="B43" s="4" t="s">
        <v>175</v>
      </c>
      <c r="C43" s="1">
        <v>40</v>
      </c>
      <c r="D43" s="7">
        <v>1.1347222222222222E-2</v>
      </c>
      <c r="E43" s="3" t="s">
        <v>27</v>
      </c>
      <c r="F43">
        <f t="shared" si="0"/>
        <v>41.384999999999998</v>
      </c>
      <c r="G43" t="s">
        <v>445</v>
      </c>
    </row>
    <row r="44" spans="2:7" x14ac:dyDescent="0.15">
      <c r="B44" s="4" t="s">
        <v>176</v>
      </c>
      <c r="C44" s="1">
        <v>41</v>
      </c>
      <c r="D44" s="7">
        <v>1.1394675925925926E-2</v>
      </c>
      <c r="E44" s="3" t="s">
        <v>5</v>
      </c>
      <c r="F44">
        <f t="shared" si="0"/>
        <v>40.9</v>
      </c>
      <c r="G44" t="s">
        <v>445</v>
      </c>
    </row>
    <row r="45" spans="2:7" x14ac:dyDescent="0.15">
      <c r="B45" s="4" t="s">
        <v>177</v>
      </c>
      <c r="C45" s="1">
        <v>42</v>
      </c>
      <c r="D45" s="7">
        <v>1.1439814814814814E-2</v>
      </c>
      <c r="E45" s="3" t="s">
        <v>28</v>
      </c>
      <c r="F45">
        <f t="shared" si="0"/>
        <v>40.437999999999995</v>
      </c>
      <c r="G45" t="s">
        <v>445</v>
      </c>
    </row>
    <row r="46" spans="2:7" x14ac:dyDescent="0.15">
      <c r="B46" s="4" t="s">
        <v>51</v>
      </c>
      <c r="C46" s="1">
        <v>43</v>
      </c>
      <c r="D46" s="7">
        <v>1.1495370370370371E-2</v>
      </c>
      <c r="E46" s="3" t="s">
        <v>9</v>
      </c>
      <c r="F46">
        <f t="shared" si="0"/>
        <v>39.869</v>
      </c>
      <c r="G46" t="s">
        <v>445</v>
      </c>
    </row>
    <row r="47" spans="2:7" x14ac:dyDescent="0.15">
      <c r="B47" s="4" t="s">
        <v>178</v>
      </c>
      <c r="C47" s="1">
        <v>44</v>
      </c>
      <c r="D47" s="7">
        <v>1.1648148148148149E-2</v>
      </c>
      <c r="E47" s="3" t="s">
        <v>8</v>
      </c>
      <c r="F47">
        <f t="shared" si="0"/>
        <v>38.305</v>
      </c>
      <c r="G47" t="s">
        <v>445</v>
      </c>
    </row>
    <row r="48" spans="2:7" x14ac:dyDescent="0.15">
      <c r="B48" s="4" t="s">
        <v>179</v>
      </c>
      <c r="C48" s="1">
        <v>45</v>
      </c>
      <c r="D48" s="7">
        <v>1.1740740740740741E-2</v>
      </c>
      <c r="E48" s="3" t="s">
        <v>8</v>
      </c>
      <c r="F48">
        <f t="shared" si="0"/>
        <v>37.356999999999999</v>
      </c>
      <c r="G48" t="s">
        <v>445</v>
      </c>
    </row>
    <row r="49" spans="2:7" x14ac:dyDescent="0.15">
      <c r="B49" s="4" t="s">
        <v>180</v>
      </c>
      <c r="C49" s="1">
        <v>46</v>
      </c>
      <c r="D49" s="7">
        <v>1.240162037037037E-2</v>
      </c>
      <c r="E49" s="3" t="s">
        <v>19</v>
      </c>
      <c r="F49">
        <f t="shared" si="0"/>
        <v>30.592000000000002</v>
      </c>
      <c r="G49" t="s">
        <v>445</v>
      </c>
    </row>
    <row r="50" spans="2:7" x14ac:dyDescent="0.15">
      <c r="B50" s="4" t="s">
        <v>181</v>
      </c>
      <c r="C50" s="1">
        <v>47</v>
      </c>
      <c r="D50" s="7">
        <v>1.2726851851851852E-2</v>
      </c>
      <c r="E50" s="3" t="s">
        <v>10</v>
      </c>
      <c r="F50">
        <f t="shared" si="0"/>
        <v>27.263000000000002</v>
      </c>
      <c r="G50" t="s">
        <v>445</v>
      </c>
    </row>
    <row r="51" spans="2:7" x14ac:dyDescent="0.15">
      <c r="B51" s="4" t="s">
        <v>48</v>
      </c>
      <c r="C51" s="1">
        <v>48</v>
      </c>
      <c r="D51" s="7">
        <v>1.3487268518518518E-2</v>
      </c>
      <c r="E51" s="3" t="s">
        <v>29</v>
      </c>
      <c r="F51">
        <f t="shared" si="0"/>
        <v>19.48</v>
      </c>
      <c r="G51" t="s">
        <v>445</v>
      </c>
    </row>
    <row r="52" spans="2:7" x14ac:dyDescent="0.15">
      <c r="B52" s="4" t="s">
        <v>182</v>
      </c>
      <c r="C52" s="1"/>
      <c r="D52" s="3" t="s">
        <v>22</v>
      </c>
      <c r="E52" s="3" t="s">
        <v>15</v>
      </c>
      <c r="F52">
        <v>0</v>
      </c>
      <c r="G52" t="s">
        <v>445</v>
      </c>
    </row>
    <row r="53" spans="2:7" x14ac:dyDescent="0.15">
      <c r="B53" s="4" t="s">
        <v>183</v>
      </c>
      <c r="C53" s="1"/>
      <c r="D53" s="3" t="s">
        <v>22</v>
      </c>
      <c r="E53" s="3" t="s">
        <v>17</v>
      </c>
      <c r="F53">
        <f>F52</f>
        <v>0</v>
      </c>
      <c r="G53" t="s">
        <v>445</v>
      </c>
    </row>
    <row r="54" spans="2:7" x14ac:dyDescent="0.15">
      <c r="B54" s="4" t="s">
        <v>184</v>
      </c>
      <c r="C54" s="1"/>
      <c r="D54" s="3" t="s">
        <v>22</v>
      </c>
      <c r="E54" s="3" t="s">
        <v>11</v>
      </c>
      <c r="F54">
        <f t="shared" ref="F54:F66" si="2">F53</f>
        <v>0</v>
      </c>
      <c r="G54" t="s">
        <v>445</v>
      </c>
    </row>
    <row r="55" spans="2:7" x14ac:dyDescent="0.15">
      <c r="B55" s="4" t="s">
        <v>185</v>
      </c>
      <c r="C55" s="1"/>
      <c r="D55" s="3" t="s">
        <v>22</v>
      </c>
      <c r="E55" s="3" t="s">
        <v>18</v>
      </c>
      <c r="F55">
        <f t="shared" si="2"/>
        <v>0</v>
      </c>
      <c r="G55" t="s">
        <v>445</v>
      </c>
    </row>
    <row r="56" spans="2:7" x14ac:dyDescent="0.15">
      <c r="B56" s="4" t="s">
        <v>186</v>
      </c>
      <c r="C56" s="1"/>
      <c r="D56" s="3" t="s">
        <v>22</v>
      </c>
      <c r="E56" s="3" t="s">
        <v>8</v>
      </c>
      <c r="F56">
        <f t="shared" si="2"/>
        <v>0</v>
      </c>
      <c r="G56" t="s">
        <v>445</v>
      </c>
    </row>
    <row r="57" spans="2:7" x14ac:dyDescent="0.15">
      <c r="B57" s="4" t="s">
        <v>187</v>
      </c>
      <c r="C57" s="1"/>
      <c r="D57" s="3" t="s">
        <v>22</v>
      </c>
      <c r="E57" s="3" t="s">
        <v>4</v>
      </c>
      <c r="F57">
        <f t="shared" si="2"/>
        <v>0</v>
      </c>
      <c r="G57" t="s">
        <v>445</v>
      </c>
    </row>
    <row r="58" spans="2:7" x14ac:dyDescent="0.15">
      <c r="B58" s="4" t="s">
        <v>42</v>
      </c>
      <c r="C58" s="1"/>
      <c r="D58" s="3" t="s">
        <v>22</v>
      </c>
      <c r="E58" s="3" t="s">
        <v>9</v>
      </c>
      <c r="F58">
        <f t="shared" si="2"/>
        <v>0</v>
      </c>
      <c r="G58" t="s">
        <v>445</v>
      </c>
    </row>
    <row r="59" spans="2:7" x14ac:dyDescent="0.15">
      <c r="B59" s="4" t="s">
        <v>188</v>
      </c>
      <c r="C59" s="1"/>
      <c r="D59" s="3" t="s">
        <v>22</v>
      </c>
      <c r="E59" s="3" t="s">
        <v>5</v>
      </c>
      <c r="F59">
        <f t="shared" si="2"/>
        <v>0</v>
      </c>
      <c r="G59" t="s">
        <v>445</v>
      </c>
    </row>
    <row r="60" spans="2:7" x14ac:dyDescent="0.15">
      <c r="B60" s="4" t="s">
        <v>189</v>
      </c>
      <c r="C60" s="1"/>
      <c r="D60" s="3" t="s">
        <v>22</v>
      </c>
      <c r="E60" s="3" t="s">
        <v>27</v>
      </c>
      <c r="F60">
        <f t="shared" si="2"/>
        <v>0</v>
      </c>
      <c r="G60" t="s">
        <v>445</v>
      </c>
    </row>
    <row r="61" spans="2:7" x14ac:dyDescent="0.15">
      <c r="B61" s="4" t="s">
        <v>190</v>
      </c>
      <c r="C61" s="1"/>
      <c r="D61" s="3" t="s">
        <v>22</v>
      </c>
      <c r="E61" s="3" t="s">
        <v>5</v>
      </c>
      <c r="F61">
        <f t="shared" si="2"/>
        <v>0</v>
      </c>
      <c r="G61" t="s">
        <v>445</v>
      </c>
    </row>
    <row r="62" spans="2:7" x14ac:dyDescent="0.15">
      <c r="B62" s="4" t="s">
        <v>191</v>
      </c>
      <c r="C62" s="1"/>
      <c r="D62" s="3" t="s">
        <v>22</v>
      </c>
      <c r="E62" s="3" t="s">
        <v>4</v>
      </c>
      <c r="F62">
        <f t="shared" si="2"/>
        <v>0</v>
      </c>
      <c r="G62" t="s">
        <v>445</v>
      </c>
    </row>
    <row r="63" spans="2:7" x14ac:dyDescent="0.15">
      <c r="B63" s="4" t="s">
        <v>192</v>
      </c>
      <c r="C63" s="1"/>
      <c r="D63" s="3" t="s">
        <v>22</v>
      </c>
      <c r="E63" s="3" t="s">
        <v>6</v>
      </c>
      <c r="F63">
        <f t="shared" si="2"/>
        <v>0</v>
      </c>
      <c r="G63" t="s">
        <v>445</v>
      </c>
    </row>
    <row r="64" spans="2:7" x14ac:dyDescent="0.15">
      <c r="B64" s="4" t="s">
        <v>193</v>
      </c>
      <c r="C64" s="1"/>
      <c r="D64" s="3" t="s">
        <v>22</v>
      </c>
      <c r="E64" s="3" t="s">
        <v>5</v>
      </c>
      <c r="F64">
        <f t="shared" si="2"/>
        <v>0</v>
      </c>
      <c r="G64" t="s">
        <v>445</v>
      </c>
    </row>
    <row r="65" spans="2:7" x14ac:dyDescent="0.15">
      <c r="B65" s="4" t="s">
        <v>194</v>
      </c>
      <c r="C65" s="1"/>
      <c r="D65" s="3" t="s">
        <v>22</v>
      </c>
      <c r="E65" s="3" t="s">
        <v>7</v>
      </c>
      <c r="F65">
        <f t="shared" si="2"/>
        <v>0</v>
      </c>
      <c r="G65" t="s">
        <v>445</v>
      </c>
    </row>
    <row r="66" spans="2:7" x14ac:dyDescent="0.15">
      <c r="B66" s="4" t="s">
        <v>49</v>
      </c>
      <c r="C66" s="1"/>
      <c r="D66" s="3" t="s">
        <v>22</v>
      </c>
      <c r="E66" s="3" t="s">
        <v>9</v>
      </c>
      <c r="F66">
        <f t="shared" si="2"/>
        <v>0</v>
      </c>
      <c r="G66" t="s">
        <v>445</v>
      </c>
    </row>
    <row r="67" spans="2:7" x14ac:dyDescent="0.15">
      <c r="B67" s="4" t="s">
        <v>203</v>
      </c>
      <c r="C67" s="1">
        <v>1</v>
      </c>
      <c r="D67" s="7">
        <v>7.0717592592592594E-3</v>
      </c>
      <c r="E67" s="3" t="s">
        <v>17</v>
      </c>
      <c r="F67">
        <f t="shared" si="0"/>
        <v>63.473999999999997</v>
      </c>
      <c r="G67" t="s">
        <v>777</v>
      </c>
    </row>
    <row r="68" spans="2:7" x14ac:dyDescent="0.15">
      <c r="B68" s="4" t="s">
        <v>195</v>
      </c>
      <c r="C68" s="1">
        <v>2</v>
      </c>
      <c r="D68" s="7">
        <v>7.2337962962962963E-3</v>
      </c>
      <c r="E68" s="3" t="s">
        <v>8</v>
      </c>
      <c r="F68">
        <f t="shared" si="0"/>
        <v>62.908999999999999</v>
      </c>
      <c r="G68" t="s">
        <v>777</v>
      </c>
    </row>
    <row r="69" spans="2:7" x14ac:dyDescent="0.15">
      <c r="B69" s="4" t="s">
        <v>207</v>
      </c>
      <c r="C69" s="1">
        <v>3</v>
      </c>
      <c r="D69" s="7">
        <v>7.5578703703703702E-3</v>
      </c>
      <c r="E69" s="3" t="s">
        <v>7</v>
      </c>
      <c r="F69">
        <f t="shared" ref="F69:F132" si="3">ROUNDUP( (VLOOKUP(G69,$K$5:$N$9,2,FALSE) - D69) * 10 / VLOOKUP(G69,$K$5:$N$9,3,FALSE)+50,3)</f>
        <v>61.778999999999996</v>
      </c>
      <c r="G69" t="s">
        <v>776</v>
      </c>
    </row>
    <row r="70" spans="2:7" x14ac:dyDescent="0.15">
      <c r="B70" s="4" t="s">
        <v>466</v>
      </c>
      <c r="C70" s="1">
        <v>4</v>
      </c>
      <c r="D70" s="7">
        <v>7.6504629629629631E-3</v>
      </c>
      <c r="E70" s="3" t="s">
        <v>12</v>
      </c>
      <c r="F70">
        <f t="shared" si="3"/>
        <v>61.455999999999996</v>
      </c>
      <c r="G70" t="s">
        <v>776</v>
      </c>
    </row>
    <row r="71" spans="2:7" x14ac:dyDescent="0.15">
      <c r="B71" s="4" t="s">
        <v>213</v>
      </c>
      <c r="C71" s="1">
        <v>5</v>
      </c>
      <c r="D71" s="7">
        <v>7.7546296296296287E-3</v>
      </c>
      <c r="E71" s="3" t="s">
        <v>11</v>
      </c>
      <c r="F71">
        <f t="shared" si="3"/>
        <v>61.092999999999996</v>
      </c>
      <c r="G71" t="s">
        <v>776</v>
      </c>
    </row>
    <row r="72" spans="2:7" x14ac:dyDescent="0.15">
      <c r="B72" s="4" t="s">
        <v>561</v>
      </c>
      <c r="C72" s="1">
        <v>6</v>
      </c>
      <c r="D72" s="7">
        <v>7.7777777777777767E-3</v>
      </c>
      <c r="E72" s="3" t="s">
        <v>4</v>
      </c>
      <c r="F72">
        <f t="shared" si="3"/>
        <v>61.012</v>
      </c>
      <c r="G72" t="s">
        <v>776</v>
      </c>
    </row>
    <row r="73" spans="2:7" x14ac:dyDescent="0.15">
      <c r="B73" s="4" t="s">
        <v>341</v>
      </c>
      <c r="C73" s="1">
        <v>7</v>
      </c>
      <c r="D73" s="7">
        <v>7.9282407407407409E-3</v>
      </c>
      <c r="E73" s="3" t="s">
        <v>8</v>
      </c>
      <c r="F73">
        <f t="shared" si="3"/>
        <v>60.486999999999995</v>
      </c>
      <c r="G73" t="s">
        <v>776</v>
      </c>
    </row>
    <row r="74" spans="2:7" x14ac:dyDescent="0.15">
      <c r="B74" s="4" t="s">
        <v>212</v>
      </c>
      <c r="C74" s="1">
        <v>8</v>
      </c>
      <c r="D74" s="7">
        <v>7.9398148148148145E-3</v>
      </c>
      <c r="E74" s="3" t="s">
        <v>5</v>
      </c>
      <c r="F74">
        <f t="shared" si="3"/>
        <v>60.446999999999996</v>
      </c>
      <c r="G74" t="s">
        <v>776</v>
      </c>
    </row>
    <row r="75" spans="2:7" x14ac:dyDescent="0.15">
      <c r="B75" s="4" t="s">
        <v>217</v>
      </c>
      <c r="C75" s="1">
        <v>9</v>
      </c>
      <c r="D75" s="7">
        <v>8.2060185185185187E-3</v>
      </c>
      <c r="E75" s="3" t="s">
        <v>7</v>
      </c>
      <c r="F75">
        <f t="shared" si="3"/>
        <v>59.518999999999998</v>
      </c>
      <c r="G75" t="s">
        <v>776</v>
      </c>
    </row>
    <row r="76" spans="2:7" x14ac:dyDescent="0.15">
      <c r="B76" s="4" t="s">
        <v>391</v>
      </c>
      <c r="C76" s="1">
        <v>10</v>
      </c>
      <c r="D76" s="7">
        <v>8.3101851851851861E-3</v>
      </c>
      <c r="E76" s="3" t="s">
        <v>27</v>
      </c>
      <c r="F76">
        <f t="shared" si="3"/>
        <v>59.155000000000001</v>
      </c>
      <c r="G76" t="s">
        <v>776</v>
      </c>
    </row>
    <row r="77" spans="2:7" x14ac:dyDescent="0.15">
      <c r="B77" s="4" t="s">
        <v>286</v>
      </c>
      <c r="C77" s="1">
        <v>11</v>
      </c>
      <c r="D77" s="7">
        <v>8.3333333333333332E-3</v>
      </c>
      <c r="E77" s="3" t="s">
        <v>27</v>
      </c>
      <c r="F77">
        <f t="shared" si="3"/>
        <v>59.074999999999996</v>
      </c>
      <c r="G77" t="s">
        <v>776</v>
      </c>
    </row>
    <row r="78" spans="2:7" x14ac:dyDescent="0.15">
      <c r="B78" s="4" t="s">
        <v>632</v>
      </c>
      <c r="C78" s="1">
        <v>12</v>
      </c>
      <c r="D78" s="7">
        <v>8.3680555555555557E-3</v>
      </c>
      <c r="E78" s="3" t="s">
        <v>8</v>
      </c>
      <c r="F78">
        <f t="shared" si="3"/>
        <v>58.954000000000001</v>
      </c>
      <c r="G78" t="s">
        <v>776</v>
      </c>
    </row>
    <row r="79" spans="2:7" x14ac:dyDescent="0.15">
      <c r="B79" s="4" t="s">
        <v>624</v>
      </c>
      <c r="C79" s="1">
        <v>13</v>
      </c>
      <c r="D79" s="7">
        <v>8.3912037037037045E-3</v>
      </c>
      <c r="E79" s="3" t="s">
        <v>20</v>
      </c>
      <c r="F79">
        <f t="shared" si="3"/>
        <v>58.872999999999998</v>
      </c>
      <c r="G79" t="s">
        <v>776</v>
      </c>
    </row>
    <row r="80" spans="2:7" x14ac:dyDescent="0.15">
      <c r="B80" s="4" t="s">
        <v>196</v>
      </c>
      <c r="C80" s="1">
        <v>14</v>
      </c>
      <c r="D80" s="7">
        <v>8.5532407407407415E-3</v>
      </c>
      <c r="E80" s="3" t="s">
        <v>5</v>
      </c>
      <c r="F80">
        <f t="shared" si="3"/>
        <v>58.308</v>
      </c>
      <c r="G80" t="s">
        <v>776</v>
      </c>
    </row>
    <row r="81" spans="2:7" x14ac:dyDescent="0.15">
      <c r="B81" s="4" t="s">
        <v>417</v>
      </c>
      <c r="C81" s="1">
        <v>15</v>
      </c>
      <c r="D81" s="7">
        <v>8.611111111111111E-3</v>
      </c>
      <c r="E81" s="3" t="s">
        <v>10</v>
      </c>
      <c r="F81">
        <f t="shared" si="3"/>
        <v>58.105999999999995</v>
      </c>
      <c r="G81" t="s">
        <v>776</v>
      </c>
    </row>
    <row r="82" spans="2:7" x14ac:dyDescent="0.15">
      <c r="B82" s="4" t="s">
        <v>633</v>
      </c>
      <c r="C82" s="1">
        <v>16</v>
      </c>
      <c r="D82" s="7">
        <v>8.6689814814814806E-3</v>
      </c>
      <c r="E82" s="3" t="s">
        <v>5</v>
      </c>
      <c r="F82">
        <f t="shared" si="3"/>
        <v>57.903999999999996</v>
      </c>
      <c r="G82" t="s">
        <v>776</v>
      </c>
    </row>
    <row r="83" spans="2:7" x14ac:dyDescent="0.15">
      <c r="B83" s="4" t="s">
        <v>712</v>
      </c>
      <c r="C83" s="1">
        <v>17</v>
      </c>
      <c r="D83" s="7">
        <v>8.819444444444444E-3</v>
      </c>
      <c r="E83" s="3" t="s">
        <v>8</v>
      </c>
      <c r="F83">
        <f t="shared" si="3"/>
        <v>57.379999999999995</v>
      </c>
      <c r="G83" t="s">
        <v>776</v>
      </c>
    </row>
    <row r="84" spans="2:7" x14ac:dyDescent="0.15">
      <c r="B84" s="4" t="s">
        <v>423</v>
      </c>
      <c r="C84" s="1">
        <v>18</v>
      </c>
      <c r="D84" s="7">
        <v>8.8888888888888889E-3</v>
      </c>
      <c r="E84" s="3" t="s">
        <v>10</v>
      </c>
      <c r="F84">
        <f t="shared" si="3"/>
        <v>57.137</v>
      </c>
      <c r="G84" t="s">
        <v>776</v>
      </c>
    </row>
    <row r="85" spans="2:7" x14ac:dyDescent="0.15">
      <c r="B85" s="4" t="s">
        <v>689</v>
      </c>
      <c r="C85" s="1">
        <v>19</v>
      </c>
      <c r="D85" s="7">
        <v>8.9004629629629625E-3</v>
      </c>
      <c r="E85" s="3" t="s">
        <v>7</v>
      </c>
      <c r="F85">
        <f t="shared" si="3"/>
        <v>57.096999999999994</v>
      </c>
      <c r="G85" t="s">
        <v>776</v>
      </c>
    </row>
    <row r="86" spans="2:7" x14ac:dyDescent="0.15">
      <c r="B86" s="4" t="s">
        <v>56</v>
      </c>
      <c r="C86" s="1">
        <v>20</v>
      </c>
      <c r="D86" s="7">
        <v>8.9351851851851866E-3</v>
      </c>
      <c r="E86" s="3" t="s">
        <v>9</v>
      </c>
      <c r="F86">
        <f t="shared" si="3"/>
        <v>56.975999999999999</v>
      </c>
      <c r="G86" t="s">
        <v>776</v>
      </c>
    </row>
    <row r="87" spans="2:7" x14ac:dyDescent="0.15">
      <c r="B87" s="4" t="s">
        <v>577</v>
      </c>
      <c r="C87" s="1">
        <v>21</v>
      </c>
      <c r="D87" s="7">
        <v>9.0046296296296298E-3</v>
      </c>
      <c r="E87" s="3" t="s">
        <v>27</v>
      </c>
      <c r="F87">
        <f t="shared" si="3"/>
        <v>56.733999999999995</v>
      </c>
      <c r="G87" t="s">
        <v>776</v>
      </c>
    </row>
    <row r="88" spans="2:7" x14ac:dyDescent="0.15">
      <c r="B88" s="4" t="s">
        <v>352</v>
      </c>
      <c r="C88" s="1">
        <v>22</v>
      </c>
      <c r="D88" s="7">
        <v>9.1087962962962971E-3</v>
      </c>
      <c r="E88" s="3" t="s">
        <v>14</v>
      </c>
      <c r="F88">
        <f t="shared" si="3"/>
        <v>56.370999999999995</v>
      </c>
      <c r="G88" t="s">
        <v>776</v>
      </c>
    </row>
    <row r="89" spans="2:7" x14ac:dyDescent="0.15">
      <c r="B89" s="4" t="s">
        <v>673</v>
      </c>
      <c r="C89" s="1">
        <v>23</v>
      </c>
      <c r="D89" s="7">
        <v>9.1666666666666667E-3</v>
      </c>
      <c r="E89" s="3" t="s">
        <v>19</v>
      </c>
      <c r="F89">
        <f t="shared" si="3"/>
        <v>56.168999999999997</v>
      </c>
      <c r="G89" t="s">
        <v>776</v>
      </c>
    </row>
    <row r="90" spans="2:7" x14ac:dyDescent="0.15">
      <c r="B90" s="4" t="s">
        <v>124</v>
      </c>
      <c r="C90" s="1">
        <v>24</v>
      </c>
      <c r="D90" s="7">
        <v>9.1898148148148139E-3</v>
      </c>
      <c r="E90" s="3" t="s">
        <v>9</v>
      </c>
      <c r="F90">
        <f t="shared" si="3"/>
        <v>56.088000000000001</v>
      </c>
      <c r="G90" t="s">
        <v>776</v>
      </c>
    </row>
    <row r="91" spans="2:7" x14ac:dyDescent="0.15">
      <c r="B91" s="4" t="s">
        <v>395</v>
      </c>
      <c r="C91" s="1">
        <v>25</v>
      </c>
      <c r="D91" s="7">
        <v>9.3055555555555548E-3</v>
      </c>
      <c r="E91" s="3" t="s">
        <v>6</v>
      </c>
      <c r="F91">
        <f t="shared" si="3"/>
        <v>55.684999999999995</v>
      </c>
      <c r="G91" t="s">
        <v>776</v>
      </c>
    </row>
    <row r="92" spans="2:7" x14ac:dyDescent="0.15">
      <c r="B92" s="4" t="s">
        <v>287</v>
      </c>
      <c r="C92" s="1">
        <v>26</v>
      </c>
      <c r="D92" s="7">
        <v>9.3749999999999997E-3</v>
      </c>
      <c r="E92" s="3" t="s">
        <v>8</v>
      </c>
      <c r="F92">
        <f t="shared" si="3"/>
        <v>55.442</v>
      </c>
      <c r="G92" t="s">
        <v>776</v>
      </c>
    </row>
    <row r="93" spans="2:7" x14ac:dyDescent="0.15">
      <c r="B93" s="4" t="s">
        <v>628</v>
      </c>
      <c r="C93" s="1">
        <v>27</v>
      </c>
      <c r="D93" s="7">
        <v>9.4907407407407406E-3</v>
      </c>
      <c r="E93" s="3" t="s">
        <v>8</v>
      </c>
      <c r="F93">
        <f t="shared" si="3"/>
        <v>55.038999999999994</v>
      </c>
      <c r="G93" t="s">
        <v>776</v>
      </c>
    </row>
    <row r="94" spans="2:7" x14ac:dyDescent="0.15">
      <c r="B94" s="4" t="s">
        <v>596</v>
      </c>
      <c r="C94" s="1">
        <v>28</v>
      </c>
      <c r="D94" s="7">
        <v>9.5023148148148159E-3</v>
      </c>
      <c r="E94" s="3" t="s">
        <v>13</v>
      </c>
      <c r="F94">
        <f t="shared" si="3"/>
        <v>54.997999999999998</v>
      </c>
      <c r="G94" t="s">
        <v>776</v>
      </c>
    </row>
    <row r="95" spans="2:7" x14ac:dyDescent="0.15">
      <c r="B95" s="4" t="s">
        <v>350</v>
      </c>
      <c r="C95" s="1">
        <v>29</v>
      </c>
      <c r="D95" s="7">
        <v>9.6527777777777775E-3</v>
      </c>
      <c r="E95" s="3" t="s">
        <v>683</v>
      </c>
      <c r="F95">
        <f t="shared" si="3"/>
        <v>54.473999999999997</v>
      </c>
      <c r="G95" t="s">
        <v>776</v>
      </c>
    </row>
    <row r="96" spans="2:7" x14ac:dyDescent="0.15">
      <c r="B96" s="4" t="s">
        <v>127</v>
      </c>
      <c r="C96" s="1">
        <v>30</v>
      </c>
      <c r="D96" s="7">
        <v>9.6643518518518511E-3</v>
      </c>
      <c r="E96" s="3" t="s">
        <v>9</v>
      </c>
      <c r="F96">
        <f t="shared" si="3"/>
        <v>54.433</v>
      </c>
      <c r="G96" t="s">
        <v>776</v>
      </c>
    </row>
    <row r="97" spans="2:7" x14ac:dyDescent="0.15">
      <c r="B97" s="4" t="s">
        <v>215</v>
      </c>
      <c r="C97" s="1">
        <v>31</v>
      </c>
      <c r="D97" s="7">
        <v>9.780092592592592E-3</v>
      </c>
      <c r="E97" s="3" t="s">
        <v>21</v>
      </c>
      <c r="F97">
        <f t="shared" si="3"/>
        <v>54.03</v>
      </c>
      <c r="G97" t="s">
        <v>776</v>
      </c>
    </row>
    <row r="98" spans="2:7" x14ac:dyDescent="0.15">
      <c r="B98" s="4" t="s">
        <v>593</v>
      </c>
      <c r="C98" s="1">
        <v>32</v>
      </c>
      <c r="D98" s="7">
        <v>9.8495370370370369E-3</v>
      </c>
      <c r="E98" s="3" t="s">
        <v>6</v>
      </c>
      <c r="F98">
        <f t="shared" si="3"/>
        <v>53.787999999999997</v>
      </c>
      <c r="G98" t="s">
        <v>776</v>
      </c>
    </row>
    <row r="99" spans="2:7" x14ac:dyDescent="0.15">
      <c r="B99" s="4" t="s">
        <v>708</v>
      </c>
      <c r="C99" s="1">
        <v>33</v>
      </c>
      <c r="D99" s="7">
        <v>9.8958333333333329E-3</v>
      </c>
      <c r="E99" s="3" t="s">
        <v>14</v>
      </c>
      <c r="F99">
        <f t="shared" si="3"/>
        <v>53.625999999999998</v>
      </c>
      <c r="G99" t="s">
        <v>776</v>
      </c>
    </row>
    <row r="100" spans="2:7" x14ac:dyDescent="0.15">
      <c r="B100" s="4" t="s">
        <v>601</v>
      </c>
      <c r="C100" s="1">
        <v>34</v>
      </c>
      <c r="D100" s="7">
        <v>1.0046296296296296E-2</v>
      </c>
      <c r="E100" s="3" t="s">
        <v>7</v>
      </c>
      <c r="F100">
        <f t="shared" si="3"/>
        <v>53.101999999999997</v>
      </c>
      <c r="G100" t="s">
        <v>776</v>
      </c>
    </row>
    <row r="101" spans="2:7" x14ac:dyDescent="0.15">
      <c r="B101" s="4" t="s">
        <v>585</v>
      </c>
      <c r="C101" s="1">
        <v>35</v>
      </c>
      <c r="D101" s="7">
        <v>1.0081018518518519E-2</v>
      </c>
      <c r="E101" s="3" t="s">
        <v>7</v>
      </c>
      <c r="F101">
        <f t="shared" si="3"/>
        <v>52.980999999999995</v>
      </c>
      <c r="G101" t="s">
        <v>776</v>
      </c>
    </row>
    <row r="102" spans="2:7" x14ac:dyDescent="0.15">
      <c r="B102" s="4" t="s">
        <v>698</v>
      </c>
      <c r="C102" s="1">
        <v>36</v>
      </c>
      <c r="D102" s="7">
        <v>1.0173611111111111E-2</v>
      </c>
      <c r="E102" s="3" t="s">
        <v>10</v>
      </c>
      <c r="F102">
        <f t="shared" si="3"/>
        <v>52.657999999999994</v>
      </c>
      <c r="G102" t="s">
        <v>776</v>
      </c>
    </row>
    <row r="103" spans="2:7" x14ac:dyDescent="0.15">
      <c r="B103" s="4" t="s">
        <v>356</v>
      </c>
      <c r="C103" s="1">
        <v>37</v>
      </c>
      <c r="D103" s="7">
        <v>1.0185185185185184E-2</v>
      </c>
      <c r="E103" s="3" t="s">
        <v>27</v>
      </c>
      <c r="F103">
        <f t="shared" si="3"/>
        <v>52.616999999999997</v>
      </c>
      <c r="G103" t="s">
        <v>776</v>
      </c>
    </row>
    <row r="104" spans="2:7" x14ac:dyDescent="0.15">
      <c r="B104" s="4" t="s">
        <v>595</v>
      </c>
      <c r="C104" s="1">
        <v>38</v>
      </c>
      <c r="D104" s="7">
        <v>1.0266203703703703E-2</v>
      </c>
      <c r="E104" s="3" t="s">
        <v>19</v>
      </c>
      <c r="F104">
        <f t="shared" si="3"/>
        <v>52.335000000000001</v>
      </c>
      <c r="G104" t="s">
        <v>776</v>
      </c>
    </row>
    <row r="105" spans="2:7" x14ac:dyDescent="0.15">
      <c r="B105" s="4" t="s">
        <v>591</v>
      </c>
      <c r="C105" s="1">
        <v>39</v>
      </c>
      <c r="D105" s="7">
        <v>1.03125E-2</v>
      </c>
      <c r="E105" s="3" t="s">
        <v>27</v>
      </c>
      <c r="F105">
        <f t="shared" si="3"/>
        <v>52.172999999999995</v>
      </c>
      <c r="G105" t="s">
        <v>776</v>
      </c>
    </row>
    <row r="106" spans="2:7" x14ac:dyDescent="0.15">
      <c r="B106" s="4" t="s">
        <v>511</v>
      </c>
      <c r="C106" s="1">
        <v>40</v>
      </c>
      <c r="D106" s="7">
        <v>1.0335648148148148E-2</v>
      </c>
      <c r="E106" s="3" t="s">
        <v>4</v>
      </c>
      <c r="F106">
        <f t="shared" si="3"/>
        <v>52.092999999999996</v>
      </c>
      <c r="G106" t="s">
        <v>776</v>
      </c>
    </row>
    <row r="107" spans="2:7" x14ac:dyDescent="0.15">
      <c r="B107" s="4" t="s">
        <v>771</v>
      </c>
      <c r="C107" s="1">
        <v>41</v>
      </c>
      <c r="D107" s="7">
        <v>1.037037037037037E-2</v>
      </c>
      <c r="E107" s="3" t="s">
        <v>4</v>
      </c>
      <c r="F107">
        <f t="shared" si="3"/>
        <v>51.971999999999994</v>
      </c>
      <c r="G107" t="s">
        <v>776</v>
      </c>
    </row>
    <row r="108" spans="2:7" x14ac:dyDescent="0.15">
      <c r="B108" s="4" t="s">
        <v>662</v>
      </c>
      <c r="C108" s="1">
        <v>42</v>
      </c>
      <c r="D108" s="7">
        <v>1.0393518518518519E-2</v>
      </c>
      <c r="E108" s="3" t="s">
        <v>21</v>
      </c>
      <c r="F108">
        <f t="shared" si="3"/>
        <v>51.890999999999998</v>
      </c>
      <c r="G108" t="s">
        <v>776</v>
      </c>
    </row>
    <row r="109" spans="2:7" x14ac:dyDescent="0.15">
      <c r="B109" s="4" t="s">
        <v>408</v>
      </c>
      <c r="C109" s="1">
        <v>43</v>
      </c>
      <c r="D109" s="7">
        <v>1.050925925925926E-2</v>
      </c>
      <c r="E109" s="3" t="s">
        <v>17</v>
      </c>
      <c r="F109">
        <f t="shared" si="3"/>
        <v>51.486999999999995</v>
      </c>
      <c r="G109" t="s">
        <v>776</v>
      </c>
    </row>
    <row r="110" spans="2:7" x14ac:dyDescent="0.15">
      <c r="B110" s="4" t="s">
        <v>70</v>
      </c>
      <c r="C110" s="1">
        <v>44</v>
      </c>
      <c r="D110" s="7">
        <v>1.0532407407407407E-2</v>
      </c>
      <c r="E110" s="3" t="s">
        <v>9</v>
      </c>
      <c r="F110">
        <f t="shared" si="3"/>
        <v>51.406999999999996</v>
      </c>
      <c r="G110" t="s">
        <v>776</v>
      </c>
    </row>
    <row r="111" spans="2:7" x14ac:dyDescent="0.15">
      <c r="B111" s="4" t="s">
        <v>90</v>
      </c>
      <c r="C111" s="1">
        <v>45</v>
      </c>
      <c r="D111" s="7">
        <v>1.0543981481481481E-2</v>
      </c>
      <c r="E111" s="3" t="s">
        <v>29</v>
      </c>
      <c r="F111">
        <f t="shared" si="3"/>
        <v>51.366</v>
      </c>
      <c r="G111" t="s">
        <v>776</v>
      </c>
    </row>
    <row r="112" spans="2:7" x14ac:dyDescent="0.15">
      <c r="B112" s="4" t="s">
        <v>584</v>
      </c>
      <c r="C112" s="1">
        <v>46</v>
      </c>
      <c r="D112" s="7">
        <v>1.0567129629629629E-2</v>
      </c>
      <c r="E112" s="3" t="s">
        <v>15</v>
      </c>
      <c r="F112">
        <f t="shared" si="3"/>
        <v>51.285999999999994</v>
      </c>
      <c r="G112" t="s">
        <v>776</v>
      </c>
    </row>
    <row r="113" spans="2:7" x14ac:dyDescent="0.15">
      <c r="B113" s="4" t="s">
        <v>89</v>
      </c>
      <c r="C113" s="1">
        <v>47</v>
      </c>
      <c r="D113" s="7">
        <v>1.0578703703703703E-2</v>
      </c>
      <c r="E113" s="3" t="s">
        <v>9</v>
      </c>
      <c r="F113">
        <f t="shared" si="3"/>
        <v>51.244999999999997</v>
      </c>
      <c r="G113" t="s">
        <v>776</v>
      </c>
    </row>
    <row r="114" spans="2:7" x14ac:dyDescent="0.15">
      <c r="B114" s="4" t="s">
        <v>65</v>
      </c>
      <c r="C114" s="1">
        <v>48</v>
      </c>
      <c r="D114" s="7">
        <v>1.0613425925925927E-2</v>
      </c>
      <c r="E114" s="3" t="s">
        <v>9</v>
      </c>
      <c r="F114">
        <f t="shared" si="3"/>
        <v>51.123999999999995</v>
      </c>
      <c r="G114" t="s">
        <v>776</v>
      </c>
    </row>
    <row r="115" spans="2:7" x14ac:dyDescent="0.15">
      <c r="B115" s="4" t="s">
        <v>609</v>
      </c>
      <c r="C115" s="1">
        <v>49</v>
      </c>
      <c r="D115" s="7">
        <v>1.0659722222222221E-2</v>
      </c>
      <c r="E115" s="3" t="s">
        <v>17</v>
      </c>
      <c r="F115">
        <f t="shared" si="3"/>
        <v>50.963000000000001</v>
      </c>
      <c r="G115" t="s">
        <v>776</v>
      </c>
    </row>
    <row r="116" spans="2:7" x14ac:dyDescent="0.15">
      <c r="B116" s="4" t="s">
        <v>501</v>
      </c>
      <c r="C116" s="1">
        <v>50</v>
      </c>
      <c r="D116" s="7">
        <v>1.0717592592592593E-2</v>
      </c>
      <c r="E116" s="3" t="s">
        <v>7</v>
      </c>
      <c r="F116">
        <f t="shared" si="3"/>
        <v>50.760999999999996</v>
      </c>
      <c r="G116" t="s">
        <v>776</v>
      </c>
    </row>
    <row r="117" spans="2:7" x14ac:dyDescent="0.15">
      <c r="B117" s="4" t="s">
        <v>582</v>
      </c>
      <c r="C117" s="1">
        <v>51</v>
      </c>
      <c r="D117" s="7">
        <v>1.074074074074074E-2</v>
      </c>
      <c r="E117" s="3" t="s">
        <v>18</v>
      </c>
      <c r="F117">
        <f t="shared" si="3"/>
        <v>50.68</v>
      </c>
      <c r="G117" t="s">
        <v>776</v>
      </c>
    </row>
    <row r="118" spans="2:7" x14ac:dyDescent="0.15">
      <c r="B118" s="4" t="s">
        <v>667</v>
      </c>
      <c r="C118" s="1">
        <v>52</v>
      </c>
      <c r="D118" s="7">
        <v>1.0798611111111111E-2</v>
      </c>
      <c r="E118" s="3" t="s">
        <v>8</v>
      </c>
      <c r="F118">
        <f t="shared" si="3"/>
        <v>50.477999999999994</v>
      </c>
      <c r="G118" t="s">
        <v>776</v>
      </c>
    </row>
    <row r="119" spans="2:7" x14ac:dyDescent="0.15">
      <c r="B119" s="4" t="s">
        <v>715</v>
      </c>
      <c r="C119" s="1">
        <v>53</v>
      </c>
      <c r="D119" s="7">
        <v>1.0868055555555556E-2</v>
      </c>
      <c r="E119" s="3" t="s">
        <v>10</v>
      </c>
      <c r="F119">
        <f t="shared" si="3"/>
        <v>50.235999999999997</v>
      </c>
      <c r="G119" t="s">
        <v>776</v>
      </c>
    </row>
    <row r="120" spans="2:7" x14ac:dyDescent="0.15">
      <c r="B120" s="4" t="s">
        <v>730</v>
      </c>
      <c r="C120" s="1">
        <v>54</v>
      </c>
      <c r="D120" s="7">
        <v>1.087962962962963E-2</v>
      </c>
      <c r="E120" s="3" t="s">
        <v>19</v>
      </c>
      <c r="F120">
        <f t="shared" si="3"/>
        <v>50.195999999999998</v>
      </c>
      <c r="G120" t="s">
        <v>776</v>
      </c>
    </row>
    <row r="121" spans="2:7" x14ac:dyDescent="0.15">
      <c r="B121" s="4" t="s">
        <v>538</v>
      </c>
      <c r="C121" s="1">
        <v>54</v>
      </c>
      <c r="D121" s="7">
        <v>1.087962962962963E-2</v>
      </c>
      <c r="E121" s="3" t="s">
        <v>10</v>
      </c>
      <c r="F121">
        <f t="shared" si="3"/>
        <v>50.195999999999998</v>
      </c>
      <c r="G121" t="s">
        <v>776</v>
      </c>
    </row>
    <row r="122" spans="2:7" x14ac:dyDescent="0.15">
      <c r="B122" s="4" t="s">
        <v>573</v>
      </c>
      <c r="C122" s="1">
        <v>56</v>
      </c>
      <c r="D122" s="7">
        <v>1.1018518518518518E-2</v>
      </c>
      <c r="E122" s="3" t="s">
        <v>27</v>
      </c>
      <c r="F122">
        <f t="shared" si="3"/>
        <v>49.711999999999996</v>
      </c>
      <c r="G122" t="s">
        <v>776</v>
      </c>
    </row>
    <row r="123" spans="2:7" x14ac:dyDescent="0.15">
      <c r="B123" s="4" t="s">
        <v>76</v>
      </c>
      <c r="C123" s="1">
        <v>57</v>
      </c>
      <c r="D123" s="7">
        <v>1.1168981481481481E-2</v>
      </c>
      <c r="E123" s="3" t="s">
        <v>9</v>
      </c>
      <c r="F123">
        <f t="shared" si="3"/>
        <v>49.186999999999998</v>
      </c>
      <c r="G123" t="s">
        <v>776</v>
      </c>
    </row>
    <row r="124" spans="2:7" x14ac:dyDescent="0.15">
      <c r="B124" s="4" t="s">
        <v>732</v>
      </c>
      <c r="C124" s="1">
        <v>58</v>
      </c>
      <c r="D124" s="7">
        <v>1.1180555555555556E-2</v>
      </c>
      <c r="E124" s="3" t="s">
        <v>8</v>
      </c>
      <c r="F124">
        <f t="shared" si="3"/>
        <v>49.146999999999998</v>
      </c>
      <c r="G124" t="s">
        <v>776</v>
      </c>
    </row>
    <row r="125" spans="2:7" x14ac:dyDescent="0.15">
      <c r="B125" s="4" t="s">
        <v>88</v>
      </c>
      <c r="C125" s="1">
        <v>59</v>
      </c>
      <c r="D125" s="7">
        <v>1.1273148148148148E-2</v>
      </c>
      <c r="E125" s="3" t="s">
        <v>29</v>
      </c>
      <c r="F125">
        <f t="shared" si="3"/>
        <v>48.823999999999998</v>
      </c>
      <c r="G125" t="s">
        <v>776</v>
      </c>
    </row>
    <row r="126" spans="2:7" x14ac:dyDescent="0.15">
      <c r="B126" s="4" t="s">
        <v>636</v>
      </c>
      <c r="C126" s="1">
        <v>60</v>
      </c>
      <c r="D126" s="7">
        <v>1.1319444444444444E-2</v>
      </c>
      <c r="E126" s="3" t="s">
        <v>21</v>
      </c>
      <c r="F126">
        <f t="shared" si="3"/>
        <v>48.661999999999999</v>
      </c>
      <c r="G126" t="s">
        <v>776</v>
      </c>
    </row>
    <row r="127" spans="2:7" x14ac:dyDescent="0.15">
      <c r="B127" s="4" t="s">
        <v>424</v>
      </c>
      <c r="C127" s="1">
        <v>61</v>
      </c>
      <c r="D127" s="7">
        <v>1.1342592592592592E-2</v>
      </c>
      <c r="E127" s="3" t="s">
        <v>5</v>
      </c>
      <c r="F127">
        <f t="shared" si="3"/>
        <v>48.582000000000001</v>
      </c>
      <c r="G127" t="s">
        <v>776</v>
      </c>
    </row>
    <row r="128" spans="2:7" x14ac:dyDescent="0.15">
      <c r="B128" s="4" t="s">
        <v>772</v>
      </c>
      <c r="C128" s="1">
        <v>62</v>
      </c>
      <c r="D128" s="7">
        <v>1.136574074074074E-2</v>
      </c>
      <c r="E128" s="3" t="s">
        <v>770</v>
      </c>
      <c r="F128">
        <f t="shared" si="3"/>
        <v>48.500999999999998</v>
      </c>
      <c r="G128" t="s">
        <v>776</v>
      </c>
    </row>
    <row r="129" spans="2:7" x14ac:dyDescent="0.15">
      <c r="B129" s="4" t="s">
        <v>660</v>
      </c>
      <c r="C129" s="1">
        <v>63</v>
      </c>
      <c r="D129" s="7">
        <v>1.1388888888888888E-2</v>
      </c>
      <c r="E129" s="3" t="s">
        <v>7</v>
      </c>
      <c r="F129">
        <f t="shared" si="3"/>
        <v>48.419999999999995</v>
      </c>
      <c r="G129" t="s">
        <v>776</v>
      </c>
    </row>
    <row r="130" spans="2:7" x14ac:dyDescent="0.15">
      <c r="B130" s="4" t="s">
        <v>122</v>
      </c>
      <c r="C130" s="1">
        <v>64</v>
      </c>
      <c r="D130" s="7">
        <v>1.1412037037037038E-2</v>
      </c>
      <c r="E130" s="3" t="s">
        <v>9</v>
      </c>
      <c r="F130">
        <f t="shared" si="3"/>
        <v>48.338999999999999</v>
      </c>
      <c r="G130" t="s">
        <v>776</v>
      </c>
    </row>
    <row r="131" spans="2:7" x14ac:dyDescent="0.15">
      <c r="B131" s="4" t="s">
        <v>91</v>
      </c>
      <c r="C131" s="1">
        <v>65</v>
      </c>
      <c r="D131" s="7">
        <v>1.1608796296296296E-2</v>
      </c>
      <c r="E131" s="3" t="s">
        <v>9</v>
      </c>
      <c r="F131">
        <f t="shared" si="3"/>
        <v>47.652999999999999</v>
      </c>
      <c r="G131" t="s">
        <v>776</v>
      </c>
    </row>
    <row r="132" spans="2:7" x14ac:dyDescent="0.15">
      <c r="B132" s="4" t="s">
        <v>409</v>
      </c>
      <c r="C132" s="1">
        <v>66</v>
      </c>
      <c r="D132" s="7">
        <v>1.1840277777777778E-2</v>
      </c>
      <c r="E132" s="3" t="s">
        <v>14</v>
      </c>
      <c r="F132">
        <f t="shared" si="3"/>
        <v>46.845999999999997</v>
      </c>
      <c r="G132" t="s">
        <v>776</v>
      </c>
    </row>
    <row r="133" spans="2:7" x14ac:dyDescent="0.15">
      <c r="B133" s="4" t="s">
        <v>674</v>
      </c>
      <c r="C133" s="1">
        <v>67</v>
      </c>
      <c r="D133" s="7">
        <v>1.1875000000000002E-2</v>
      </c>
      <c r="E133" s="3" t="s">
        <v>21</v>
      </c>
      <c r="F133">
        <f t="shared" ref="F133:F196" si="4">ROUNDUP( (VLOOKUP(G133,$K$5:$N$9,2,FALSE) - D133) * 10 / VLOOKUP(G133,$K$5:$N$9,3,FALSE)+50,3)</f>
        <v>46.724999999999994</v>
      </c>
      <c r="G133" t="s">
        <v>776</v>
      </c>
    </row>
    <row r="134" spans="2:7" x14ac:dyDescent="0.15">
      <c r="B134" s="4" t="s">
        <v>716</v>
      </c>
      <c r="C134" s="1">
        <v>68</v>
      </c>
      <c r="D134" s="7">
        <v>1.1944444444444445E-2</v>
      </c>
      <c r="E134" s="3" t="s">
        <v>684</v>
      </c>
      <c r="F134">
        <f t="shared" si="4"/>
        <v>46.482999999999997</v>
      </c>
      <c r="G134" t="s">
        <v>776</v>
      </c>
    </row>
    <row r="135" spans="2:7" x14ac:dyDescent="0.15">
      <c r="B135" s="4" t="s">
        <v>658</v>
      </c>
      <c r="C135" s="1">
        <v>69</v>
      </c>
      <c r="D135" s="7">
        <v>1.1990740740740739E-2</v>
      </c>
      <c r="E135" s="3" t="s">
        <v>615</v>
      </c>
      <c r="F135">
        <f t="shared" si="4"/>
        <v>46.320999999999998</v>
      </c>
      <c r="G135" t="s">
        <v>776</v>
      </c>
    </row>
    <row r="136" spans="2:7" x14ac:dyDescent="0.15">
      <c r="B136" s="4" t="s">
        <v>743</v>
      </c>
      <c r="C136" s="1">
        <v>70</v>
      </c>
      <c r="D136" s="7">
        <v>1.2233796296296296E-2</v>
      </c>
      <c r="E136" s="3" t="s">
        <v>27</v>
      </c>
      <c r="F136">
        <f t="shared" si="4"/>
        <v>45.473999999999997</v>
      </c>
      <c r="G136" t="s">
        <v>776</v>
      </c>
    </row>
    <row r="137" spans="2:7" x14ac:dyDescent="0.15">
      <c r="B137" s="4" t="s">
        <v>619</v>
      </c>
      <c r="C137" s="1">
        <v>71</v>
      </c>
      <c r="D137" s="7">
        <v>1.2256944444444444E-2</v>
      </c>
      <c r="E137" s="3" t="s">
        <v>8</v>
      </c>
      <c r="F137">
        <f t="shared" si="4"/>
        <v>45.393000000000001</v>
      </c>
      <c r="G137" t="s">
        <v>776</v>
      </c>
    </row>
    <row r="138" spans="2:7" x14ac:dyDescent="0.15">
      <c r="B138" s="4" t="s">
        <v>710</v>
      </c>
      <c r="C138" s="1">
        <v>72</v>
      </c>
      <c r="D138" s="7">
        <v>1.2268518518518519E-2</v>
      </c>
      <c r="E138" s="3" t="s">
        <v>10</v>
      </c>
      <c r="F138">
        <f t="shared" si="4"/>
        <v>45.352999999999994</v>
      </c>
      <c r="G138" t="s">
        <v>776</v>
      </c>
    </row>
    <row r="139" spans="2:7" x14ac:dyDescent="0.15">
      <c r="B139" s="4" t="s">
        <v>631</v>
      </c>
      <c r="C139" s="1">
        <v>73</v>
      </c>
      <c r="D139" s="7">
        <v>1.2465277777777777E-2</v>
      </c>
      <c r="E139" s="3" t="s">
        <v>19</v>
      </c>
      <c r="F139">
        <f t="shared" si="4"/>
        <v>44.666999999999994</v>
      </c>
      <c r="G139" t="s">
        <v>776</v>
      </c>
    </row>
    <row r="140" spans="2:7" x14ac:dyDescent="0.15">
      <c r="B140" s="4" t="s">
        <v>592</v>
      </c>
      <c r="C140" s="1">
        <v>74</v>
      </c>
      <c r="D140" s="7">
        <v>1.2488425925925925E-2</v>
      </c>
      <c r="E140" s="3" t="s">
        <v>555</v>
      </c>
      <c r="F140">
        <f t="shared" si="4"/>
        <v>44.585999999999999</v>
      </c>
      <c r="G140" t="s">
        <v>776</v>
      </c>
    </row>
    <row r="141" spans="2:7" x14ac:dyDescent="0.15">
      <c r="B141" s="4" t="s">
        <v>78</v>
      </c>
      <c r="C141" s="1">
        <v>75</v>
      </c>
      <c r="D141" s="7">
        <v>1.2800925925925926E-2</v>
      </c>
      <c r="E141" s="3" t="s">
        <v>9</v>
      </c>
      <c r="F141">
        <f t="shared" si="4"/>
        <v>43.495999999999995</v>
      </c>
      <c r="G141" t="s">
        <v>776</v>
      </c>
    </row>
    <row r="142" spans="2:7" x14ac:dyDescent="0.15">
      <c r="B142" s="4" t="s">
        <v>761</v>
      </c>
      <c r="C142" s="1">
        <v>76</v>
      </c>
      <c r="D142" s="7">
        <v>1.2824074074074073E-2</v>
      </c>
      <c r="E142" s="3" t="s">
        <v>7</v>
      </c>
      <c r="F142">
        <f t="shared" si="4"/>
        <v>43.415999999999997</v>
      </c>
      <c r="G142" t="s">
        <v>776</v>
      </c>
    </row>
    <row r="143" spans="2:7" x14ac:dyDescent="0.15">
      <c r="B143" s="4" t="s">
        <v>583</v>
      </c>
      <c r="C143" s="1">
        <v>77</v>
      </c>
      <c r="D143" s="7">
        <v>1.2870370370370372E-2</v>
      </c>
      <c r="E143" s="3" t="s">
        <v>13</v>
      </c>
      <c r="F143">
        <f t="shared" si="4"/>
        <v>43.253999999999998</v>
      </c>
      <c r="G143" t="s">
        <v>776</v>
      </c>
    </row>
    <row r="144" spans="2:7" x14ac:dyDescent="0.15">
      <c r="B144" s="4" t="s">
        <v>546</v>
      </c>
      <c r="C144" s="1">
        <v>78</v>
      </c>
      <c r="D144" s="7">
        <v>1.3414351851851851E-2</v>
      </c>
      <c r="E144" s="3" t="s">
        <v>16</v>
      </c>
      <c r="F144">
        <f t="shared" si="4"/>
        <v>41.356999999999999</v>
      </c>
      <c r="G144" t="s">
        <v>776</v>
      </c>
    </row>
    <row r="145" spans="2:7" x14ac:dyDescent="0.15">
      <c r="B145" s="4" t="s">
        <v>680</v>
      </c>
      <c r="C145" s="1">
        <v>79</v>
      </c>
      <c r="D145" s="7">
        <v>1.3564814814814816E-2</v>
      </c>
      <c r="E145" s="3" t="s">
        <v>18</v>
      </c>
      <c r="F145">
        <f t="shared" si="4"/>
        <v>40.832999999999998</v>
      </c>
      <c r="G145" t="s">
        <v>776</v>
      </c>
    </row>
    <row r="146" spans="2:7" x14ac:dyDescent="0.15">
      <c r="B146" s="4" t="s">
        <v>755</v>
      </c>
      <c r="C146" s="1">
        <v>80</v>
      </c>
      <c r="D146" s="7">
        <v>1.3819444444444445E-2</v>
      </c>
      <c r="E146" s="3" t="s">
        <v>242</v>
      </c>
      <c r="F146">
        <f t="shared" si="4"/>
        <v>39.945</v>
      </c>
      <c r="G146" t="s">
        <v>776</v>
      </c>
    </row>
    <row r="147" spans="2:7" x14ac:dyDescent="0.15">
      <c r="B147" s="4" t="s">
        <v>599</v>
      </c>
      <c r="C147" s="1">
        <v>81</v>
      </c>
      <c r="D147" s="7">
        <v>1.4131944444444445E-2</v>
      </c>
      <c r="E147" s="3" t="s">
        <v>14</v>
      </c>
      <c r="F147">
        <f t="shared" si="4"/>
        <v>38.854999999999997</v>
      </c>
      <c r="G147" t="s">
        <v>776</v>
      </c>
    </row>
    <row r="148" spans="2:7" x14ac:dyDescent="0.15">
      <c r="B148" s="4" t="s">
        <v>738</v>
      </c>
      <c r="C148" s="1">
        <v>82</v>
      </c>
      <c r="D148" s="7">
        <v>1.5208333333333332E-2</v>
      </c>
      <c r="E148" s="3" t="s">
        <v>18</v>
      </c>
      <c r="F148">
        <f t="shared" si="4"/>
        <v>35.101999999999997</v>
      </c>
      <c r="G148" t="s">
        <v>776</v>
      </c>
    </row>
    <row r="149" spans="2:7" x14ac:dyDescent="0.15">
      <c r="B149" s="4" t="s">
        <v>66</v>
      </c>
      <c r="C149" s="1">
        <v>83</v>
      </c>
      <c r="D149" s="7">
        <v>1.6134259259259261E-2</v>
      </c>
      <c r="E149" s="3" t="s">
        <v>9</v>
      </c>
      <c r="F149">
        <f t="shared" si="4"/>
        <v>31.873000000000001</v>
      </c>
      <c r="G149" t="s">
        <v>776</v>
      </c>
    </row>
    <row r="150" spans="2:7" x14ac:dyDescent="0.15">
      <c r="B150" s="4" t="s">
        <v>741</v>
      </c>
      <c r="C150" s="1">
        <v>84</v>
      </c>
      <c r="D150" s="7">
        <v>1.622685185185185E-2</v>
      </c>
      <c r="E150" s="3" t="s">
        <v>14</v>
      </c>
      <c r="F150">
        <f t="shared" si="4"/>
        <v>31.55</v>
      </c>
      <c r="G150" t="s">
        <v>776</v>
      </c>
    </row>
    <row r="151" spans="2:7" x14ac:dyDescent="0.15">
      <c r="B151" s="4" t="s">
        <v>765</v>
      </c>
      <c r="C151" s="1">
        <v>85</v>
      </c>
      <c r="D151" s="7">
        <v>1.653935185185185E-2</v>
      </c>
      <c r="E151" s="3" t="s">
        <v>14</v>
      </c>
      <c r="F151">
        <f t="shared" si="4"/>
        <v>30.461000000000002</v>
      </c>
      <c r="G151" t="s">
        <v>776</v>
      </c>
    </row>
    <row r="152" spans="2:7" x14ac:dyDescent="0.15">
      <c r="B152" s="4" t="s">
        <v>739</v>
      </c>
      <c r="C152" s="1">
        <v>86</v>
      </c>
      <c r="D152" s="7">
        <v>1.8356481481481481E-2</v>
      </c>
      <c r="E152" s="3" t="s">
        <v>616</v>
      </c>
      <c r="F152">
        <f t="shared" si="4"/>
        <v>24.124000000000002</v>
      </c>
      <c r="G152" t="s">
        <v>776</v>
      </c>
    </row>
    <row r="153" spans="2:7" x14ac:dyDescent="0.15">
      <c r="B153" s="4" t="s">
        <v>707</v>
      </c>
      <c r="C153" s="1">
        <v>87</v>
      </c>
      <c r="D153" s="7">
        <v>1.9675925925925927E-2</v>
      </c>
      <c r="E153" s="3" t="s">
        <v>10</v>
      </c>
      <c r="F153">
        <f t="shared" si="4"/>
        <v>19.524000000000001</v>
      </c>
      <c r="G153" t="s">
        <v>776</v>
      </c>
    </row>
    <row r="154" spans="2:7" x14ac:dyDescent="0.15">
      <c r="B154" s="4" t="s">
        <v>754</v>
      </c>
      <c r="C154" s="1"/>
      <c r="D154" s="7">
        <v>2.6388888888888889E-2</v>
      </c>
      <c r="E154" s="3" t="s">
        <v>8</v>
      </c>
      <c r="F154">
        <f t="shared" si="4"/>
        <v>-3.8849999999999998</v>
      </c>
      <c r="G154" t="s">
        <v>776</v>
      </c>
    </row>
    <row r="155" spans="2:7" x14ac:dyDescent="0.15">
      <c r="B155" s="4" t="s">
        <v>562</v>
      </c>
      <c r="C155" s="1"/>
      <c r="D155" s="3" t="s">
        <v>22</v>
      </c>
      <c r="E155" s="3" t="s">
        <v>8</v>
      </c>
      <c r="F155">
        <v>0</v>
      </c>
      <c r="G155" t="s">
        <v>776</v>
      </c>
    </row>
    <row r="156" spans="2:7" x14ac:dyDescent="0.15">
      <c r="B156" s="4" t="s">
        <v>720</v>
      </c>
      <c r="C156" s="1"/>
      <c r="D156" s="3" t="s">
        <v>22</v>
      </c>
      <c r="E156" s="3" t="s">
        <v>10</v>
      </c>
      <c r="F156">
        <f>F155</f>
        <v>0</v>
      </c>
      <c r="G156" t="s">
        <v>776</v>
      </c>
    </row>
    <row r="157" spans="2:7" x14ac:dyDescent="0.15">
      <c r="B157" s="4" t="s">
        <v>565</v>
      </c>
      <c r="C157" s="1"/>
      <c r="D157" s="3" t="s">
        <v>22</v>
      </c>
      <c r="E157" s="3" t="s">
        <v>8</v>
      </c>
      <c r="F157">
        <f t="shared" ref="F157:F167" si="5">F156</f>
        <v>0</v>
      </c>
      <c r="G157" t="s">
        <v>776</v>
      </c>
    </row>
    <row r="158" spans="2:7" x14ac:dyDescent="0.15">
      <c r="B158" s="4" t="s">
        <v>422</v>
      </c>
      <c r="C158" s="1"/>
      <c r="D158" s="3" t="s">
        <v>22</v>
      </c>
      <c r="E158" s="3" t="s">
        <v>242</v>
      </c>
      <c r="F158">
        <f t="shared" si="5"/>
        <v>0</v>
      </c>
      <c r="G158" t="s">
        <v>776</v>
      </c>
    </row>
    <row r="159" spans="2:7" x14ac:dyDescent="0.15">
      <c r="B159" s="4" t="s">
        <v>664</v>
      </c>
      <c r="C159" s="1"/>
      <c r="D159" s="3" t="s">
        <v>22</v>
      </c>
      <c r="E159" s="3" t="s">
        <v>6</v>
      </c>
      <c r="F159">
        <f t="shared" si="5"/>
        <v>0</v>
      </c>
      <c r="G159" t="s">
        <v>776</v>
      </c>
    </row>
    <row r="160" spans="2:7" x14ac:dyDescent="0.15">
      <c r="B160" s="4" t="s">
        <v>713</v>
      </c>
      <c r="C160" s="1"/>
      <c r="D160" s="3" t="s">
        <v>22</v>
      </c>
      <c r="E160" s="3" t="s">
        <v>8</v>
      </c>
      <c r="F160">
        <f t="shared" si="5"/>
        <v>0</v>
      </c>
      <c r="G160" t="s">
        <v>776</v>
      </c>
    </row>
    <row r="161" spans="2:7" x14ac:dyDescent="0.15">
      <c r="B161" s="4" t="s">
        <v>749</v>
      </c>
      <c r="C161" s="1"/>
      <c r="D161" s="3" t="s">
        <v>22</v>
      </c>
      <c r="E161" s="3" t="s">
        <v>745</v>
      </c>
      <c r="F161">
        <f t="shared" si="5"/>
        <v>0</v>
      </c>
      <c r="G161" t="s">
        <v>776</v>
      </c>
    </row>
    <row r="162" spans="2:7" x14ac:dyDescent="0.15">
      <c r="B162" s="4" t="s">
        <v>421</v>
      </c>
      <c r="C162" s="1"/>
      <c r="D162" s="3" t="s">
        <v>22</v>
      </c>
      <c r="E162" s="3" t="s">
        <v>683</v>
      </c>
      <c r="F162">
        <f t="shared" si="5"/>
        <v>0</v>
      </c>
      <c r="G162" t="s">
        <v>776</v>
      </c>
    </row>
    <row r="163" spans="2:7" x14ac:dyDescent="0.15">
      <c r="B163" s="4" t="s">
        <v>706</v>
      </c>
      <c r="C163" s="1"/>
      <c r="D163" s="3" t="s">
        <v>22</v>
      </c>
      <c r="E163" s="3" t="s">
        <v>554</v>
      </c>
      <c r="F163">
        <f t="shared" si="5"/>
        <v>0</v>
      </c>
      <c r="G163" t="s">
        <v>776</v>
      </c>
    </row>
    <row r="164" spans="2:7" x14ac:dyDescent="0.15">
      <c r="B164" s="4" t="s">
        <v>201</v>
      </c>
      <c r="C164" s="1"/>
      <c r="D164" s="3" t="s">
        <v>22</v>
      </c>
      <c r="E164" s="3" t="s">
        <v>7</v>
      </c>
      <c r="F164">
        <f t="shared" si="5"/>
        <v>0</v>
      </c>
      <c r="G164" t="s">
        <v>776</v>
      </c>
    </row>
    <row r="165" spans="2:7" x14ac:dyDescent="0.15">
      <c r="B165" s="4" t="s">
        <v>687</v>
      </c>
      <c r="C165" s="1"/>
      <c r="D165" s="3" t="s">
        <v>22</v>
      </c>
      <c r="E165" s="3" t="s">
        <v>17</v>
      </c>
      <c r="F165">
        <f t="shared" si="5"/>
        <v>0</v>
      </c>
      <c r="G165" t="s">
        <v>776</v>
      </c>
    </row>
    <row r="166" spans="2:7" x14ac:dyDescent="0.15">
      <c r="B166" s="4" t="s">
        <v>199</v>
      </c>
      <c r="C166" s="1"/>
      <c r="D166" s="3" t="s">
        <v>22</v>
      </c>
      <c r="E166" s="3" t="s">
        <v>14</v>
      </c>
      <c r="F166">
        <f t="shared" si="5"/>
        <v>0</v>
      </c>
      <c r="G166" t="s">
        <v>776</v>
      </c>
    </row>
    <row r="167" spans="2:7" x14ac:dyDescent="0.15">
      <c r="B167" s="4" t="s">
        <v>569</v>
      </c>
      <c r="C167" s="1"/>
      <c r="D167" s="3" t="s">
        <v>22</v>
      </c>
      <c r="E167" s="3" t="s">
        <v>8</v>
      </c>
      <c r="F167">
        <f t="shared" si="5"/>
        <v>0</v>
      </c>
      <c r="G167" t="s">
        <v>776</v>
      </c>
    </row>
    <row r="168" spans="2:7" x14ac:dyDescent="0.15">
      <c r="B168" s="4" t="s">
        <v>197</v>
      </c>
      <c r="C168" s="1">
        <v>1</v>
      </c>
      <c r="D168" s="7">
        <v>8.564814814814815E-3</v>
      </c>
      <c r="E168" s="3" t="s">
        <v>12</v>
      </c>
      <c r="F168">
        <f t="shared" si="4"/>
        <v>64.317999999999998</v>
      </c>
      <c r="G168" t="s">
        <v>779</v>
      </c>
    </row>
    <row r="169" spans="2:7" x14ac:dyDescent="0.15">
      <c r="B169" s="4" t="s">
        <v>686</v>
      </c>
      <c r="C169" s="1">
        <v>2</v>
      </c>
      <c r="D169" s="7">
        <v>8.7499999999999991E-3</v>
      </c>
      <c r="E169" s="3" t="s">
        <v>8</v>
      </c>
      <c r="F169">
        <f t="shared" si="4"/>
        <v>63.634</v>
      </c>
      <c r="G169" t="s">
        <v>779</v>
      </c>
    </row>
    <row r="170" spans="2:7" x14ac:dyDescent="0.15">
      <c r="B170" s="4" t="s">
        <v>200</v>
      </c>
      <c r="C170" s="1">
        <v>3</v>
      </c>
      <c r="D170" s="7">
        <v>8.819444444444444E-3</v>
      </c>
      <c r="E170" s="3" t="s">
        <v>8</v>
      </c>
      <c r="F170">
        <f t="shared" si="4"/>
        <v>63.376999999999995</v>
      </c>
      <c r="G170" t="s">
        <v>778</v>
      </c>
    </row>
    <row r="171" spans="2:7" x14ac:dyDescent="0.15">
      <c r="B171" s="4" t="s">
        <v>280</v>
      </c>
      <c r="C171" s="1">
        <v>3</v>
      </c>
      <c r="D171" s="7">
        <v>8.819444444444444E-3</v>
      </c>
      <c r="E171" s="3" t="s">
        <v>8</v>
      </c>
      <c r="F171">
        <f t="shared" si="4"/>
        <v>63.376999999999995</v>
      </c>
      <c r="G171" t="s">
        <v>778</v>
      </c>
    </row>
    <row r="172" spans="2:7" x14ac:dyDescent="0.15">
      <c r="B172" s="4" t="s">
        <v>208</v>
      </c>
      <c r="C172" s="1">
        <v>5</v>
      </c>
      <c r="D172" s="7">
        <v>9.0393518518518522E-3</v>
      </c>
      <c r="E172" s="3" t="s">
        <v>7</v>
      </c>
      <c r="F172">
        <f t="shared" si="4"/>
        <v>62.564</v>
      </c>
      <c r="G172" t="s">
        <v>778</v>
      </c>
    </row>
    <row r="173" spans="2:7" x14ac:dyDescent="0.15">
      <c r="B173" s="4" t="s">
        <v>71</v>
      </c>
      <c r="C173" s="1">
        <v>6</v>
      </c>
      <c r="D173" s="7">
        <v>9.1087962962962971E-3</v>
      </c>
      <c r="E173" s="3" t="s">
        <v>9</v>
      </c>
      <c r="F173">
        <f t="shared" si="4"/>
        <v>62.306999999999995</v>
      </c>
      <c r="G173" t="s">
        <v>778</v>
      </c>
    </row>
    <row r="174" spans="2:7" x14ac:dyDescent="0.15">
      <c r="B174" s="4" t="s">
        <v>333</v>
      </c>
      <c r="C174" s="1">
        <v>7</v>
      </c>
      <c r="D174" s="7">
        <v>9.2708333333333341E-3</v>
      </c>
      <c r="E174" s="3" t="s">
        <v>18</v>
      </c>
      <c r="F174">
        <f t="shared" si="4"/>
        <v>61.707999999999998</v>
      </c>
      <c r="G174" t="s">
        <v>778</v>
      </c>
    </row>
    <row r="175" spans="2:7" x14ac:dyDescent="0.15">
      <c r="B175" s="4" t="s">
        <v>560</v>
      </c>
      <c r="C175" s="1">
        <v>8</v>
      </c>
      <c r="D175" s="7">
        <v>9.2939814814814812E-3</v>
      </c>
      <c r="E175" s="3" t="s">
        <v>6</v>
      </c>
      <c r="F175">
        <f t="shared" si="4"/>
        <v>61.622999999999998</v>
      </c>
      <c r="G175" t="s">
        <v>778</v>
      </c>
    </row>
    <row r="176" spans="2:7" x14ac:dyDescent="0.15">
      <c r="B176" s="4" t="s">
        <v>123</v>
      </c>
      <c r="C176" s="1">
        <v>9</v>
      </c>
      <c r="D176" s="7">
        <v>9.5370370370370366E-3</v>
      </c>
      <c r="E176" s="3" t="s">
        <v>9</v>
      </c>
      <c r="F176">
        <f t="shared" si="4"/>
        <v>60.723999999999997</v>
      </c>
      <c r="G176" t="s">
        <v>778</v>
      </c>
    </row>
    <row r="177" spans="2:7" x14ac:dyDescent="0.15">
      <c r="B177" s="4" t="s">
        <v>202</v>
      </c>
      <c r="C177" s="1">
        <v>10</v>
      </c>
      <c r="D177" s="7">
        <v>9.6643518518518511E-3</v>
      </c>
      <c r="E177" s="3" t="s">
        <v>7</v>
      </c>
      <c r="F177">
        <f t="shared" si="4"/>
        <v>60.253</v>
      </c>
      <c r="G177" t="s">
        <v>778</v>
      </c>
    </row>
    <row r="178" spans="2:7" x14ac:dyDescent="0.15">
      <c r="B178" s="4" t="s">
        <v>323</v>
      </c>
      <c r="C178" s="1">
        <v>11</v>
      </c>
      <c r="D178" s="7">
        <v>9.6759259259259264E-3</v>
      </c>
      <c r="E178" s="3" t="s">
        <v>18</v>
      </c>
      <c r="F178">
        <f t="shared" si="4"/>
        <v>60.210999999999999</v>
      </c>
      <c r="G178" t="s">
        <v>778</v>
      </c>
    </row>
    <row r="179" spans="2:7" x14ac:dyDescent="0.15">
      <c r="B179" s="4" t="s">
        <v>567</v>
      </c>
      <c r="C179" s="1">
        <v>12</v>
      </c>
      <c r="D179" s="7">
        <v>9.780092592592592E-3</v>
      </c>
      <c r="E179" s="3" t="s">
        <v>4</v>
      </c>
      <c r="F179">
        <f t="shared" si="4"/>
        <v>59.826000000000001</v>
      </c>
      <c r="G179" t="s">
        <v>778</v>
      </c>
    </row>
    <row r="180" spans="2:7" x14ac:dyDescent="0.15">
      <c r="B180" s="4" t="s">
        <v>640</v>
      </c>
      <c r="C180" s="1">
        <v>13</v>
      </c>
      <c r="D180" s="7">
        <v>9.8379629629629633E-3</v>
      </c>
      <c r="E180" s="3" t="s">
        <v>27</v>
      </c>
      <c r="F180">
        <f t="shared" si="4"/>
        <v>59.611999999999995</v>
      </c>
      <c r="G180" t="s">
        <v>778</v>
      </c>
    </row>
    <row r="181" spans="2:7" x14ac:dyDescent="0.15">
      <c r="B181" s="4" t="s">
        <v>528</v>
      </c>
      <c r="C181" s="1">
        <v>14</v>
      </c>
      <c r="D181" s="7">
        <v>9.9305555555555553E-3</v>
      </c>
      <c r="E181" s="3" t="s">
        <v>16</v>
      </c>
      <c r="F181">
        <f t="shared" si="4"/>
        <v>59.268999999999998</v>
      </c>
      <c r="G181" t="s">
        <v>778</v>
      </c>
    </row>
    <row r="182" spans="2:7" x14ac:dyDescent="0.15">
      <c r="B182" s="4" t="s">
        <v>224</v>
      </c>
      <c r="C182" s="1">
        <v>15</v>
      </c>
      <c r="D182" s="7">
        <v>1.0138888888888888E-2</v>
      </c>
      <c r="E182" s="3" t="s">
        <v>7</v>
      </c>
      <c r="F182">
        <f t="shared" si="4"/>
        <v>58.498999999999995</v>
      </c>
      <c r="G182" t="s">
        <v>778</v>
      </c>
    </row>
    <row r="183" spans="2:7" x14ac:dyDescent="0.15">
      <c r="B183" s="4" t="s">
        <v>649</v>
      </c>
      <c r="C183" s="1">
        <v>16</v>
      </c>
      <c r="D183" s="7">
        <v>1.0162037037037037E-2</v>
      </c>
      <c r="E183" s="3" t="s">
        <v>19</v>
      </c>
      <c r="F183">
        <f t="shared" si="4"/>
        <v>58.413999999999994</v>
      </c>
      <c r="G183" t="s">
        <v>778</v>
      </c>
    </row>
    <row r="184" spans="2:7" x14ac:dyDescent="0.15">
      <c r="B184" s="4" t="s">
        <v>647</v>
      </c>
      <c r="C184" s="1">
        <v>17</v>
      </c>
      <c r="D184" s="7">
        <v>1.0277777777777778E-2</v>
      </c>
      <c r="E184" s="3" t="s">
        <v>5</v>
      </c>
      <c r="F184">
        <f t="shared" si="4"/>
        <v>57.985999999999997</v>
      </c>
      <c r="G184" t="s">
        <v>778</v>
      </c>
    </row>
    <row r="185" spans="2:7" x14ac:dyDescent="0.15">
      <c r="B185" s="4" t="s">
        <v>629</v>
      </c>
      <c r="C185" s="1">
        <v>18</v>
      </c>
      <c r="D185" s="7">
        <v>1.0416666666666666E-2</v>
      </c>
      <c r="E185" s="3" t="s">
        <v>19</v>
      </c>
      <c r="F185">
        <f t="shared" si="4"/>
        <v>57.471999999999994</v>
      </c>
      <c r="G185" t="s">
        <v>778</v>
      </c>
    </row>
    <row r="186" spans="2:7" x14ac:dyDescent="0.15">
      <c r="B186" s="4" t="s">
        <v>504</v>
      </c>
      <c r="C186" s="1">
        <v>19</v>
      </c>
      <c r="D186" s="7">
        <v>1.0706018518518517E-2</v>
      </c>
      <c r="E186" s="3" t="s">
        <v>10</v>
      </c>
      <c r="F186">
        <f t="shared" si="4"/>
        <v>56.402999999999999</v>
      </c>
      <c r="G186" t="s">
        <v>778</v>
      </c>
    </row>
    <row r="187" spans="2:7" x14ac:dyDescent="0.15">
      <c r="B187" s="4" t="s">
        <v>284</v>
      </c>
      <c r="C187" s="1">
        <v>20</v>
      </c>
      <c r="D187" s="7">
        <v>1.0763888888888891E-2</v>
      </c>
      <c r="E187" s="3" t="s">
        <v>242</v>
      </c>
      <c r="F187">
        <f t="shared" si="4"/>
        <v>56.189</v>
      </c>
      <c r="G187" t="s">
        <v>778</v>
      </c>
    </row>
    <row r="188" spans="2:7" x14ac:dyDescent="0.15">
      <c r="B188" s="4" t="s">
        <v>354</v>
      </c>
      <c r="C188" s="1">
        <v>21</v>
      </c>
      <c r="D188" s="7">
        <v>1.0833333333333334E-2</v>
      </c>
      <c r="E188" s="3" t="s">
        <v>16</v>
      </c>
      <c r="F188">
        <f t="shared" si="4"/>
        <v>55.931999999999995</v>
      </c>
      <c r="G188" t="s">
        <v>778</v>
      </c>
    </row>
    <row r="189" spans="2:7" x14ac:dyDescent="0.15">
      <c r="B189" s="4" t="s">
        <v>578</v>
      </c>
      <c r="C189" s="1">
        <v>22</v>
      </c>
      <c r="D189" s="7">
        <v>1.091435185185185E-2</v>
      </c>
      <c r="E189" s="3" t="s">
        <v>4</v>
      </c>
      <c r="F189">
        <f t="shared" si="4"/>
        <v>55.632999999999996</v>
      </c>
      <c r="G189" t="s">
        <v>778</v>
      </c>
    </row>
    <row r="190" spans="2:7" x14ac:dyDescent="0.15">
      <c r="B190" s="4" t="s">
        <v>748</v>
      </c>
      <c r="C190" s="1">
        <v>23</v>
      </c>
      <c r="D190" s="7">
        <v>1.0937500000000001E-2</v>
      </c>
      <c r="E190" s="3" t="s">
        <v>8</v>
      </c>
      <c r="F190">
        <f t="shared" si="4"/>
        <v>55.546999999999997</v>
      </c>
      <c r="G190" t="s">
        <v>778</v>
      </c>
    </row>
    <row r="191" spans="2:7" x14ac:dyDescent="0.15">
      <c r="B191" s="4" t="s">
        <v>747</v>
      </c>
      <c r="C191" s="1">
        <v>24</v>
      </c>
      <c r="D191" s="7">
        <v>1.1099537037037038E-2</v>
      </c>
      <c r="E191" s="3" t="s">
        <v>8</v>
      </c>
      <c r="F191">
        <f t="shared" si="4"/>
        <v>54.948</v>
      </c>
      <c r="G191" t="s">
        <v>778</v>
      </c>
    </row>
    <row r="192" spans="2:7" x14ac:dyDescent="0.15">
      <c r="B192" s="4" t="s">
        <v>646</v>
      </c>
      <c r="C192" s="1">
        <v>24</v>
      </c>
      <c r="D192" s="7">
        <v>1.1099537037037038E-2</v>
      </c>
      <c r="E192" s="3" t="s">
        <v>6</v>
      </c>
      <c r="F192">
        <f t="shared" si="4"/>
        <v>54.948</v>
      </c>
      <c r="G192" t="s">
        <v>778</v>
      </c>
    </row>
    <row r="193" spans="2:7" x14ac:dyDescent="0.15">
      <c r="B193" s="4" t="s">
        <v>568</v>
      </c>
      <c r="C193" s="1">
        <v>26</v>
      </c>
      <c r="D193" s="7">
        <v>1.1145833333333334E-2</v>
      </c>
      <c r="E193" s="3" t="s">
        <v>10</v>
      </c>
      <c r="F193">
        <f t="shared" si="4"/>
        <v>54.777000000000001</v>
      </c>
      <c r="G193" t="s">
        <v>778</v>
      </c>
    </row>
    <row r="194" spans="2:7" x14ac:dyDescent="0.15">
      <c r="B194" s="4" t="s">
        <v>594</v>
      </c>
      <c r="C194" s="1">
        <v>27</v>
      </c>
      <c r="D194" s="7">
        <v>1.1168981481481481E-2</v>
      </c>
      <c r="E194" s="3" t="s">
        <v>8</v>
      </c>
      <c r="F194">
        <f t="shared" si="4"/>
        <v>54.690999999999995</v>
      </c>
      <c r="G194" t="s">
        <v>778</v>
      </c>
    </row>
    <row r="195" spans="2:7" x14ac:dyDescent="0.15">
      <c r="B195" s="4" t="s">
        <v>119</v>
      </c>
      <c r="C195" s="1">
        <v>28</v>
      </c>
      <c r="D195" s="7">
        <v>1.1215277777777777E-2</v>
      </c>
      <c r="E195" s="3" t="s">
        <v>9</v>
      </c>
      <c r="F195">
        <f t="shared" si="4"/>
        <v>54.519999999999996</v>
      </c>
      <c r="G195" t="s">
        <v>778</v>
      </c>
    </row>
    <row r="196" spans="2:7" x14ac:dyDescent="0.15">
      <c r="B196" s="4" t="s">
        <v>639</v>
      </c>
      <c r="C196" s="1">
        <v>28</v>
      </c>
      <c r="D196" s="7">
        <v>1.1215277777777777E-2</v>
      </c>
      <c r="E196" s="3" t="s">
        <v>8</v>
      </c>
      <c r="F196">
        <f t="shared" si="4"/>
        <v>54.519999999999996</v>
      </c>
      <c r="G196" t="s">
        <v>778</v>
      </c>
    </row>
    <row r="197" spans="2:7" x14ac:dyDescent="0.15">
      <c r="B197" s="4" t="s">
        <v>677</v>
      </c>
      <c r="C197" s="1">
        <v>30</v>
      </c>
      <c r="D197" s="7">
        <v>1.1307870370370371E-2</v>
      </c>
      <c r="E197" s="3" t="s">
        <v>14</v>
      </c>
      <c r="F197">
        <f t="shared" ref="F197:F254" si="6">ROUNDUP( (VLOOKUP(G197,$K$5:$N$9,2,FALSE) - D197) * 10 / VLOOKUP(G197,$K$5:$N$9,3,FALSE)+50,3)</f>
        <v>54.177999999999997</v>
      </c>
      <c r="G197" t="s">
        <v>778</v>
      </c>
    </row>
    <row r="198" spans="2:7" x14ac:dyDescent="0.15">
      <c r="B198" s="4" t="s">
        <v>737</v>
      </c>
      <c r="C198" s="1">
        <v>31</v>
      </c>
      <c r="D198" s="7">
        <v>1.1354166666666667E-2</v>
      </c>
      <c r="E198" s="3" t="s">
        <v>10</v>
      </c>
      <c r="F198">
        <f t="shared" si="6"/>
        <v>54.006999999999998</v>
      </c>
      <c r="G198" t="s">
        <v>778</v>
      </c>
    </row>
    <row r="199" spans="2:7" x14ac:dyDescent="0.15">
      <c r="B199" s="4" t="s">
        <v>81</v>
      </c>
      <c r="C199" s="1">
        <v>32</v>
      </c>
      <c r="D199" s="7">
        <v>1.1400462962962965E-2</v>
      </c>
      <c r="E199" s="3" t="s">
        <v>9</v>
      </c>
      <c r="F199">
        <f t="shared" si="6"/>
        <v>53.835999999999999</v>
      </c>
      <c r="G199" t="s">
        <v>778</v>
      </c>
    </row>
    <row r="200" spans="2:7" x14ac:dyDescent="0.15">
      <c r="B200" s="4" t="s">
        <v>657</v>
      </c>
      <c r="C200" s="1">
        <v>33</v>
      </c>
      <c r="D200" s="7">
        <v>1.1423611111111112E-2</v>
      </c>
      <c r="E200" s="3" t="s">
        <v>21</v>
      </c>
      <c r="F200">
        <f t="shared" si="6"/>
        <v>53.75</v>
      </c>
      <c r="G200" t="s">
        <v>778</v>
      </c>
    </row>
    <row r="201" spans="2:7" x14ac:dyDescent="0.15">
      <c r="B201" s="4" t="s">
        <v>223</v>
      </c>
      <c r="C201" s="1">
        <v>34</v>
      </c>
      <c r="D201" s="7">
        <v>1.1458333333333334E-2</v>
      </c>
      <c r="E201" s="3" t="s">
        <v>12</v>
      </c>
      <c r="F201">
        <f t="shared" si="6"/>
        <v>53.622</v>
      </c>
      <c r="G201" t="s">
        <v>778</v>
      </c>
    </row>
    <row r="202" spans="2:7" x14ac:dyDescent="0.15">
      <c r="B202" s="4" t="s">
        <v>55</v>
      </c>
      <c r="C202" s="1">
        <v>35</v>
      </c>
      <c r="D202" s="7">
        <v>1.1481481481481483E-2</v>
      </c>
      <c r="E202" s="3" t="s">
        <v>9</v>
      </c>
      <c r="F202">
        <f t="shared" si="6"/>
        <v>53.535999999999994</v>
      </c>
      <c r="G202" t="s">
        <v>778</v>
      </c>
    </row>
    <row r="203" spans="2:7" x14ac:dyDescent="0.15">
      <c r="B203" s="4" t="s">
        <v>542</v>
      </c>
      <c r="C203" s="1">
        <v>36</v>
      </c>
      <c r="D203" s="7">
        <v>1.1516203703703702E-2</v>
      </c>
      <c r="E203" s="3" t="s">
        <v>10</v>
      </c>
      <c r="F203">
        <f t="shared" si="6"/>
        <v>53.407999999999994</v>
      </c>
      <c r="G203" t="s">
        <v>778</v>
      </c>
    </row>
    <row r="204" spans="2:7" x14ac:dyDescent="0.15">
      <c r="B204" s="4" t="s">
        <v>753</v>
      </c>
      <c r="C204" s="1">
        <v>37</v>
      </c>
      <c r="D204" s="7">
        <v>1.1562499999999998E-2</v>
      </c>
      <c r="E204" s="3" t="s">
        <v>8</v>
      </c>
      <c r="F204">
        <f t="shared" si="6"/>
        <v>53.236999999999995</v>
      </c>
      <c r="G204" t="s">
        <v>778</v>
      </c>
    </row>
    <row r="205" spans="2:7" x14ac:dyDescent="0.15">
      <c r="B205" s="4" t="s">
        <v>688</v>
      </c>
      <c r="C205" s="1">
        <v>38</v>
      </c>
      <c r="D205" s="7">
        <v>1.1585648148148149E-2</v>
      </c>
      <c r="E205" s="3" t="s">
        <v>27</v>
      </c>
      <c r="F205">
        <f t="shared" si="6"/>
        <v>53.150999999999996</v>
      </c>
      <c r="G205" t="s">
        <v>778</v>
      </c>
    </row>
    <row r="206" spans="2:7" x14ac:dyDescent="0.15">
      <c r="B206" s="4" t="s">
        <v>650</v>
      </c>
      <c r="C206" s="1">
        <v>39</v>
      </c>
      <c r="D206" s="7">
        <v>1.1608796296296296E-2</v>
      </c>
      <c r="E206" s="3" t="s">
        <v>10</v>
      </c>
      <c r="F206">
        <f t="shared" si="6"/>
        <v>53.064999999999998</v>
      </c>
      <c r="G206" t="s">
        <v>778</v>
      </c>
    </row>
    <row r="207" spans="2:7" x14ac:dyDescent="0.15">
      <c r="B207" s="4" t="s">
        <v>654</v>
      </c>
      <c r="C207" s="1">
        <v>40</v>
      </c>
      <c r="D207" s="7">
        <v>1.1689814814814814E-2</v>
      </c>
      <c r="E207" s="3" t="s">
        <v>4</v>
      </c>
      <c r="F207">
        <f t="shared" si="6"/>
        <v>52.765999999999998</v>
      </c>
      <c r="G207" t="s">
        <v>778</v>
      </c>
    </row>
    <row r="208" spans="2:7" x14ac:dyDescent="0.15">
      <c r="B208" s="4" t="s">
        <v>544</v>
      </c>
      <c r="C208" s="1">
        <v>41</v>
      </c>
      <c r="D208" s="7">
        <v>1.1701388888888891E-2</v>
      </c>
      <c r="E208" s="3" t="s">
        <v>4</v>
      </c>
      <c r="F208">
        <f t="shared" si="6"/>
        <v>52.722999999999999</v>
      </c>
      <c r="G208" t="s">
        <v>778</v>
      </c>
    </row>
    <row r="209" spans="2:7" x14ac:dyDescent="0.15">
      <c r="B209" s="4" t="s">
        <v>692</v>
      </c>
      <c r="C209" s="1">
        <v>42</v>
      </c>
      <c r="D209" s="7">
        <v>1.1759259259259259E-2</v>
      </c>
      <c r="E209" s="3" t="s">
        <v>8</v>
      </c>
      <c r="F209">
        <f t="shared" si="6"/>
        <v>52.509</v>
      </c>
      <c r="G209" t="s">
        <v>778</v>
      </c>
    </row>
    <row r="210" spans="2:7" x14ac:dyDescent="0.15">
      <c r="B210" s="4" t="s">
        <v>77</v>
      </c>
      <c r="C210" s="1">
        <v>43</v>
      </c>
      <c r="D210" s="7">
        <v>1.1770833333333333E-2</v>
      </c>
      <c r="E210" s="3" t="s">
        <v>9</v>
      </c>
      <c r="F210">
        <f t="shared" si="6"/>
        <v>52.466000000000001</v>
      </c>
      <c r="G210" t="s">
        <v>778</v>
      </c>
    </row>
    <row r="211" spans="2:7" x14ac:dyDescent="0.15">
      <c r="B211" s="4" t="s">
        <v>700</v>
      </c>
      <c r="C211" s="1">
        <v>44</v>
      </c>
      <c r="D211" s="7">
        <v>1.1793981481481482E-2</v>
      </c>
      <c r="E211" s="3" t="s">
        <v>27</v>
      </c>
      <c r="F211">
        <f t="shared" si="6"/>
        <v>52.381</v>
      </c>
      <c r="G211" t="s">
        <v>778</v>
      </c>
    </row>
    <row r="212" spans="2:7" x14ac:dyDescent="0.15">
      <c r="B212" s="4" t="s">
        <v>566</v>
      </c>
      <c r="C212" s="1">
        <v>45</v>
      </c>
      <c r="D212" s="7">
        <v>1.2025462962962962E-2</v>
      </c>
      <c r="E212" s="3" t="s">
        <v>8</v>
      </c>
      <c r="F212">
        <f t="shared" si="6"/>
        <v>51.524999999999999</v>
      </c>
      <c r="G212" t="s">
        <v>778</v>
      </c>
    </row>
    <row r="213" spans="2:7" x14ac:dyDescent="0.15">
      <c r="B213" s="4" t="s">
        <v>541</v>
      </c>
      <c r="C213" s="1">
        <v>46</v>
      </c>
      <c r="D213" s="7">
        <v>1.2083333333333333E-2</v>
      </c>
      <c r="E213" s="3" t="s">
        <v>6</v>
      </c>
      <c r="F213">
        <f t="shared" si="6"/>
        <v>51.311</v>
      </c>
      <c r="G213" t="s">
        <v>778</v>
      </c>
    </row>
    <row r="214" spans="2:7" x14ac:dyDescent="0.15">
      <c r="B214" s="4" t="s">
        <v>588</v>
      </c>
      <c r="C214" s="1">
        <v>47</v>
      </c>
      <c r="D214" s="7">
        <v>1.2199074074074072E-2</v>
      </c>
      <c r="E214" s="3" t="s">
        <v>5</v>
      </c>
      <c r="F214">
        <f t="shared" si="6"/>
        <v>50.882999999999996</v>
      </c>
      <c r="G214" t="s">
        <v>778</v>
      </c>
    </row>
    <row r="215" spans="2:7" x14ac:dyDescent="0.15">
      <c r="B215" s="4" t="s">
        <v>399</v>
      </c>
      <c r="C215" s="1">
        <v>48</v>
      </c>
      <c r="D215" s="7">
        <v>1.224537037037037E-2</v>
      </c>
      <c r="E215" s="3" t="s">
        <v>21</v>
      </c>
      <c r="F215">
        <f t="shared" si="6"/>
        <v>50.711999999999996</v>
      </c>
      <c r="G215" t="s">
        <v>778</v>
      </c>
    </row>
    <row r="216" spans="2:7" x14ac:dyDescent="0.15">
      <c r="B216" s="4" t="s">
        <v>701</v>
      </c>
      <c r="C216" s="1">
        <v>49</v>
      </c>
      <c r="D216" s="7">
        <v>1.2256944444444444E-2</v>
      </c>
      <c r="E216" s="3" t="s">
        <v>27</v>
      </c>
      <c r="F216">
        <f t="shared" si="6"/>
        <v>50.668999999999997</v>
      </c>
      <c r="G216" t="s">
        <v>778</v>
      </c>
    </row>
    <row r="217" spans="2:7" x14ac:dyDescent="0.15">
      <c r="B217" s="4" t="s">
        <v>719</v>
      </c>
      <c r="C217" s="1">
        <v>50</v>
      </c>
      <c r="D217" s="7">
        <v>1.2280092592592592E-2</v>
      </c>
      <c r="E217" s="3" t="s">
        <v>27</v>
      </c>
      <c r="F217">
        <f t="shared" si="6"/>
        <v>50.583999999999996</v>
      </c>
      <c r="G217" t="s">
        <v>778</v>
      </c>
    </row>
    <row r="218" spans="2:7" x14ac:dyDescent="0.15">
      <c r="B218" s="4" t="s">
        <v>655</v>
      </c>
      <c r="C218" s="1">
        <v>51</v>
      </c>
      <c r="D218" s="7">
        <v>1.238425925925926E-2</v>
      </c>
      <c r="E218" s="3" t="s">
        <v>8</v>
      </c>
      <c r="F218">
        <f t="shared" si="6"/>
        <v>50.198999999999998</v>
      </c>
      <c r="G218" t="s">
        <v>778</v>
      </c>
    </row>
    <row r="219" spans="2:7" x14ac:dyDescent="0.15">
      <c r="B219" s="4" t="s">
        <v>291</v>
      </c>
      <c r="C219" s="1">
        <v>52</v>
      </c>
      <c r="D219" s="7">
        <v>1.2395833333333335E-2</v>
      </c>
      <c r="E219" s="3" t="s">
        <v>14</v>
      </c>
      <c r="F219">
        <f t="shared" si="6"/>
        <v>50.155999999999999</v>
      </c>
      <c r="G219" t="s">
        <v>778</v>
      </c>
    </row>
    <row r="220" spans="2:7" x14ac:dyDescent="0.15">
      <c r="B220" s="4" t="s">
        <v>590</v>
      </c>
      <c r="C220" s="1">
        <v>53</v>
      </c>
      <c r="D220" s="7">
        <v>1.2418981481481482E-2</v>
      </c>
      <c r="E220" s="3" t="s">
        <v>27</v>
      </c>
      <c r="F220">
        <f t="shared" si="6"/>
        <v>50.07</v>
      </c>
      <c r="G220" t="s">
        <v>778</v>
      </c>
    </row>
    <row r="221" spans="2:7" x14ac:dyDescent="0.15">
      <c r="B221" s="4" t="s">
        <v>514</v>
      </c>
      <c r="C221" s="1">
        <v>54</v>
      </c>
      <c r="D221" s="7">
        <v>1.2430555555555554E-2</v>
      </c>
      <c r="E221" s="3" t="s">
        <v>10</v>
      </c>
      <c r="F221">
        <f t="shared" si="6"/>
        <v>50.027999999999999</v>
      </c>
      <c r="G221" t="s">
        <v>778</v>
      </c>
    </row>
    <row r="222" spans="2:7" x14ac:dyDescent="0.15">
      <c r="B222" s="4" t="s">
        <v>571</v>
      </c>
      <c r="C222" s="1">
        <v>55</v>
      </c>
      <c r="D222" s="7">
        <v>1.2592592592592593E-2</v>
      </c>
      <c r="E222" s="3" t="s">
        <v>7</v>
      </c>
      <c r="F222">
        <f t="shared" si="6"/>
        <v>49.428999999999995</v>
      </c>
      <c r="G222" t="s">
        <v>778</v>
      </c>
    </row>
    <row r="223" spans="2:7" x14ac:dyDescent="0.15">
      <c r="B223" s="4" t="s">
        <v>587</v>
      </c>
      <c r="C223" s="1">
        <v>56</v>
      </c>
      <c r="D223" s="7">
        <v>1.275462962962963E-2</v>
      </c>
      <c r="E223" s="3" t="s">
        <v>10</v>
      </c>
      <c r="F223">
        <f t="shared" si="6"/>
        <v>48.83</v>
      </c>
      <c r="G223" t="s">
        <v>778</v>
      </c>
    </row>
    <row r="224" spans="2:7" x14ac:dyDescent="0.15">
      <c r="B224" s="4" t="s">
        <v>509</v>
      </c>
      <c r="C224" s="1">
        <v>57</v>
      </c>
      <c r="D224" s="7">
        <v>1.2962962962962963E-2</v>
      </c>
      <c r="E224" s="3" t="s">
        <v>6</v>
      </c>
      <c r="F224">
        <f t="shared" si="6"/>
        <v>48.058999999999997</v>
      </c>
      <c r="G224" t="s">
        <v>778</v>
      </c>
    </row>
    <row r="225" spans="2:7" x14ac:dyDescent="0.15">
      <c r="B225" s="4" t="s">
        <v>73</v>
      </c>
      <c r="C225" s="1">
        <v>58</v>
      </c>
      <c r="D225" s="7">
        <v>1.3217592592592593E-2</v>
      </c>
      <c r="E225" s="3" t="s">
        <v>9</v>
      </c>
      <c r="F225">
        <f t="shared" si="6"/>
        <v>47.117999999999995</v>
      </c>
      <c r="G225" t="s">
        <v>778</v>
      </c>
    </row>
    <row r="226" spans="2:7" x14ac:dyDescent="0.15">
      <c r="B226" s="4" t="s">
        <v>133</v>
      </c>
      <c r="C226" s="1">
        <v>59</v>
      </c>
      <c r="D226" s="7">
        <v>1.3252314814814814E-2</v>
      </c>
      <c r="E226" s="3" t="s">
        <v>9</v>
      </c>
      <c r="F226">
        <f t="shared" si="6"/>
        <v>46.989999999999995</v>
      </c>
      <c r="G226" t="s">
        <v>778</v>
      </c>
    </row>
    <row r="227" spans="2:7" x14ac:dyDescent="0.15">
      <c r="B227" s="4" t="s">
        <v>721</v>
      </c>
      <c r="C227" s="1">
        <v>60</v>
      </c>
      <c r="D227" s="7">
        <v>1.3460648148148147E-2</v>
      </c>
      <c r="E227" s="3" t="s">
        <v>21</v>
      </c>
      <c r="F227">
        <f t="shared" si="6"/>
        <v>46.22</v>
      </c>
      <c r="G227" t="s">
        <v>778</v>
      </c>
    </row>
    <row r="228" spans="2:7" x14ac:dyDescent="0.15">
      <c r="B228" s="4" t="s">
        <v>729</v>
      </c>
      <c r="C228" s="1">
        <v>61</v>
      </c>
      <c r="D228" s="7">
        <v>1.3541666666666667E-2</v>
      </c>
      <c r="E228" s="3" t="s">
        <v>16</v>
      </c>
      <c r="F228">
        <f t="shared" si="6"/>
        <v>45.919999999999995</v>
      </c>
      <c r="G228" t="s">
        <v>778</v>
      </c>
    </row>
    <row r="229" spans="2:7" x14ac:dyDescent="0.15">
      <c r="B229" s="4" t="s">
        <v>711</v>
      </c>
      <c r="C229" s="1">
        <v>62</v>
      </c>
      <c r="D229" s="7">
        <v>1.3657407407407408E-2</v>
      </c>
      <c r="E229" s="3" t="s">
        <v>19</v>
      </c>
      <c r="F229">
        <f t="shared" si="6"/>
        <v>45.491999999999997</v>
      </c>
      <c r="G229" t="s">
        <v>778</v>
      </c>
    </row>
    <row r="230" spans="2:7" x14ac:dyDescent="0.15">
      <c r="B230" s="4" t="s">
        <v>668</v>
      </c>
      <c r="C230" s="1">
        <v>62</v>
      </c>
      <c r="D230" s="7">
        <v>1.3657407407407408E-2</v>
      </c>
      <c r="E230" s="3" t="s">
        <v>27</v>
      </c>
      <c r="F230">
        <f t="shared" si="6"/>
        <v>45.491999999999997</v>
      </c>
      <c r="G230" t="s">
        <v>778</v>
      </c>
    </row>
    <row r="231" spans="2:7" x14ac:dyDescent="0.15">
      <c r="B231" s="4" t="s">
        <v>733</v>
      </c>
      <c r="C231" s="1">
        <v>64</v>
      </c>
      <c r="D231" s="7">
        <v>1.3738425925925926E-2</v>
      </c>
      <c r="E231" s="3" t="s">
        <v>14</v>
      </c>
      <c r="F231">
        <f t="shared" si="6"/>
        <v>45.192999999999998</v>
      </c>
      <c r="G231" t="s">
        <v>778</v>
      </c>
    </row>
    <row r="232" spans="2:7" x14ac:dyDescent="0.15">
      <c r="B232" s="4" t="s">
        <v>218</v>
      </c>
      <c r="C232" s="1">
        <v>65</v>
      </c>
      <c r="D232" s="7">
        <v>1.3773148148148147E-2</v>
      </c>
      <c r="E232" s="3" t="s">
        <v>12</v>
      </c>
      <c r="F232">
        <f t="shared" si="6"/>
        <v>45.064</v>
      </c>
      <c r="G232" t="s">
        <v>778</v>
      </c>
    </row>
    <row r="233" spans="2:7" x14ac:dyDescent="0.15">
      <c r="B233" s="4" t="s">
        <v>751</v>
      </c>
      <c r="C233" s="1">
        <v>66</v>
      </c>
      <c r="D233" s="7">
        <v>1.3796296296296298E-2</v>
      </c>
      <c r="E233" s="3" t="s">
        <v>8</v>
      </c>
      <c r="F233">
        <f t="shared" si="6"/>
        <v>44.978999999999999</v>
      </c>
      <c r="G233" t="s">
        <v>778</v>
      </c>
    </row>
    <row r="234" spans="2:7" x14ac:dyDescent="0.15">
      <c r="B234" s="4" t="s">
        <v>656</v>
      </c>
      <c r="C234" s="1">
        <v>67</v>
      </c>
      <c r="D234" s="7">
        <v>1.3854166666666666E-2</v>
      </c>
      <c r="E234" s="3" t="s">
        <v>554</v>
      </c>
      <c r="F234">
        <f t="shared" si="6"/>
        <v>44.765000000000001</v>
      </c>
      <c r="G234" t="s">
        <v>778</v>
      </c>
    </row>
    <row r="235" spans="2:7" x14ac:dyDescent="0.15">
      <c r="B235" s="4" t="s">
        <v>760</v>
      </c>
      <c r="C235" s="1">
        <v>68</v>
      </c>
      <c r="D235" s="7">
        <v>1.3877314814814815E-2</v>
      </c>
      <c r="E235" s="3" t="s">
        <v>7</v>
      </c>
      <c r="F235">
        <f t="shared" si="6"/>
        <v>44.678999999999995</v>
      </c>
      <c r="G235" t="s">
        <v>778</v>
      </c>
    </row>
    <row r="236" spans="2:7" x14ac:dyDescent="0.15">
      <c r="B236" s="4" t="s">
        <v>348</v>
      </c>
      <c r="C236" s="1">
        <v>69</v>
      </c>
      <c r="D236" s="7">
        <v>1.3923611111111111E-2</v>
      </c>
      <c r="E236" s="3" t="s">
        <v>16</v>
      </c>
      <c r="F236">
        <f t="shared" si="6"/>
        <v>44.507999999999996</v>
      </c>
      <c r="G236" t="s">
        <v>778</v>
      </c>
    </row>
    <row r="237" spans="2:7" x14ac:dyDescent="0.15">
      <c r="B237" s="4" t="s">
        <v>605</v>
      </c>
      <c r="C237" s="1">
        <v>70</v>
      </c>
      <c r="D237" s="7">
        <v>1.4004629629629631E-2</v>
      </c>
      <c r="E237" s="3" t="s">
        <v>10</v>
      </c>
      <c r="F237">
        <f t="shared" si="6"/>
        <v>44.208999999999996</v>
      </c>
      <c r="G237" t="s">
        <v>778</v>
      </c>
    </row>
    <row r="238" spans="2:7" x14ac:dyDescent="0.15">
      <c r="B238" s="4" t="s">
        <v>723</v>
      </c>
      <c r="C238" s="1">
        <v>71</v>
      </c>
      <c r="D238" s="7">
        <v>1.4108796296296295E-2</v>
      </c>
      <c r="E238" s="3" t="s">
        <v>5</v>
      </c>
      <c r="F238">
        <f t="shared" si="6"/>
        <v>43.823999999999998</v>
      </c>
      <c r="G238" t="s">
        <v>778</v>
      </c>
    </row>
    <row r="239" spans="2:7" x14ac:dyDescent="0.15">
      <c r="B239" s="4" t="s">
        <v>98</v>
      </c>
      <c r="C239" s="1">
        <v>72</v>
      </c>
      <c r="D239" s="7">
        <v>1.4259259259259261E-2</v>
      </c>
      <c r="E239" s="3" t="s">
        <v>29</v>
      </c>
      <c r="F239">
        <f t="shared" si="6"/>
        <v>43.266999999999996</v>
      </c>
      <c r="G239" t="s">
        <v>778</v>
      </c>
    </row>
    <row r="240" spans="2:7" x14ac:dyDescent="0.15">
      <c r="B240" s="4" t="s">
        <v>611</v>
      </c>
      <c r="C240" s="1">
        <v>73</v>
      </c>
      <c r="D240" s="7">
        <v>1.4398148148148148E-2</v>
      </c>
      <c r="E240" s="3" t="s">
        <v>27</v>
      </c>
      <c r="F240">
        <f t="shared" si="6"/>
        <v>42.753999999999998</v>
      </c>
      <c r="G240" t="s">
        <v>778</v>
      </c>
    </row>
    <row r="241" spans="2:7" x14ac:dyDescent="0.15">
      <c r="B241" s="4" t="s">
        <v>728</v>
      </c>
      <c r="C241" s="1">
        <v>74</v>
      </c>
      <c r="D241" s="7">
        <v>1.4513888888888889E-2</v>
      </c>
      <c r="E241" s="3" t="s">
        <v>18</v>
      </c>
      <c r="F241">
        <f t="shared" si="6"/>
        <v>42.326000000000001</v>
      </c>
      <c r="G241" t="s">
        <v>778</v>
      </c>
    </row>
    <row r="242" spans="2:7" x14ac:dyDescent="0.15">
      <c r="B242" s="4" t="s">
        <v>766</v>
      </c>
      <c r="C242" s="1">
        <v>75</v>
      </c>
      <c r="D242" s="7">
        <v>1.4618055555555556E-2</v>
      </c>
      <c r="E242" s="3" t="s">
        <v>4</v>
      </c>
      <c r="F242">
        <f t="shared" si="6"/>
        <v>41.940999999999995</v>
      </c>
      <c r="G242" t="s">
        <v>778</v>
      </c>
    </row>
    <row r="243" spans="2:7" x14ac:dyDescent="0.15">
      <c r="B243" s="4" t="s">
        <v>764</v>
      </c>
      <c r="C243" s="1">
        <v>75</v>
      </c>
      <c r="D243" s="7">
        <v>1.4618055555555556E-2</v>
      </c>
      <c r="E243" s="3" t="s">
        <v>616</v>
      </c>
      <c r="F243">
        <f t="shared" si="6"/>
        <v>41.940999999999995</v>
      </c>
      <c r="G243" t="s">
        <v>778</v>
      </c>
    </row>
    <row r="244" spans="2:7" x14ac:dyDescent="0.15">
      <c r="B244" s="4" t="s">
        <v>608</v>
      </c>
      <c r="C244" s="1">
        <v>77</v>
      </c>
      <c r="D244" s="7">
        <v>1.4907407407407406E-2</v>
      </c>
      <c r="E244" s="3" t="s">
        <v>18</v>
      </c>
      <c r="F244">
        <f t="shared" si="6"/>
        <v>40.870999999999995</v>
      </c>
      <c r="G244" t="s">
        <v>778</v>
      </c>
    </row>
    <row r="245" spans="2:7" x14ac:dyDescent="0.15">
      <c r="B245" s="4" t="s">
        <v>742</v>
      </c>
      <c r="C245" s="1">
        <v>78</v>
      </c>
      <c r="D245" s="7">
        <v>1.5231481481481483E-2</v>
      </c>
      <c r="E245" s="3" t="s">
        <v>12</v>
      </c>
      <c r="F245">
        <f t="shared" si="6"/>
        <v>39.672999999999995</v>
      </c>
      <c r="G245" t="s">
        <v>778</v>
      </c>
    </row>
    <row r="246" spans="2:7" x14ac:dyDescent="0.15">
      <c r="B246" s="4" t="s">
        <v>58</v>
      </c>
      <c r="C246" s="1">
        <v>79</v>
      </c>
      <c r="D246" s="7">
        <v>1.5520833333333333E-2</v>
      </c>
      <c r="E246" s="3" t="s">
        <v>9</v>
      </c>
      <c r="F246">
        <f t="shared" si="6"/>
        <v>38.603999999999999</v>
      </c>
      <c r="G246" t="s">
        <v>778</v>
      </c>
    </row>
    <row r="247" spans="2:7" x14ac:dyDescent="0.15">
      <c r="B247" s="4" t="s">
        <v>671</v>
      </c>
      <c r="C247" s="1">
        <v>80</v>
      </c>
      <c r="D247" s="7">
        <v>1.5532407407407406E-2</v>
      </c>
      <c r="E247" s="3" t="s">
        <v>12</v>
      </c>
      <c r="F247">
        <f t="shared" si="6"/>
        <v>38.561</v>
      </c>
      <c r="G247" t="s">
        <v>778</v>
      </c>
    </row>
    <row r="248" spans="2:7" x14ac:dyDescent="0.15">
      <c r="B248" s="4" t="s">
        <v>736</v>
      </c>
      <c r="C248" s="1">
        <v>81</v>
      </c>
      <c r="D248" s="7">
        <v>1.5983796296296295E-2</v>
      </c>
      <c r="E248" s="3" t="s">
        <v>242</v>
      </c>
      <c r="F248">
        <f t="shared" si="6"/>
        <v>36.891999999999996</v>
      </c>
      <c r="G248" t="s">
        <v>778</v>
      </c>
    </row>
    <row r="249" spans="2:7" x14ac:dyDescent="0.15">
      <c r="B249" s="4" t="s">
        <v>734</v>
      </c>
      <c r="C249" s="1">
        <v>82</v>
      </c>
      <c r="D249" s="7">
        <v>1.6122685185185184E-2</v>
      </c>
      <c r="E249" s="3" t="s">
        <v>6</v>
      </c>
      <c r="F249">
        <f t="shared" si="6"/>
        <v>36.378999999999998</v>
      </c>
      <c r="G249" t="s">
        <v>778</v>
      </c>
    </row>
    <row r="250" spans="2:7" x14ac:dyDescent="0.15">
      <c r="B250" s="4" t="s">
        <v>72</v>
      </c>
      <c r="C250" s="1">
        <v>83</v>
      </c>
      <c r="D250" s="7">
        <v>1.6736111111111111E-2</v>
      </c>
      <c r="E250" s="3" t="s">
        <v>9</v>
      </c>
      <c r="F250">
        <f t="shared" si="6"/>
        <v>34.110999999999997</v>
      </c>
      <c r="G250" t="s">
        <v>778</v>
      </c>
    </row>
    <row r="251" spans="2:7" x14ac:dyDescent="0.15">
      <c r="B251" s="4" t="s">
        <v>773</v>
      </c>
      <c r="C251" s="1">
        <v>84</v>
      </c>
      <c r="D251" s="7">
        <v>1.6967592592592593E-2</v>
      </c>
      <c r="E251" s="3" t="s">
        <v>5</v>
      </c>
      <c r="F251">
        <f t="shared" si="6"/>
        <v>33.254999999999995</v>
      </c>
      <c r="G251" t="s">
        <v>778</v>
      </c>
    </row>
    <row r="252" spans="2:7" x14ac:dyDescent="0.15">
      <c r="B252" s="4" t="s">
        <v>604</v>
      </c>
      <c r="C252" s="1">
        <v>85</v>
      </c>
      <c r="D252" s="7">
        <v>1.7928240740740741E-2</v>
      </c>
      <c r="E252" s="3" t="s">
        <v>21</v>
      </c>
      <c r="F252">
        <f t="shared" si="6"/>
        <v>29.704000000000001</v>
      </c>
      <c r="G252" t="s">
        <v>778</v>
      </c>
    </row>
    <row r="253" spans="2:7" x14ac:dyDescent="0.15">
      <c r="B253" s="4" t="s">
        <v>576</v>
      </c>
      <c r="C253" s="1">
        <v>86</v>
      </c>
      <c r="D253" s="7">
        <v>1.8692129629629631E-2</v>
      </c>
      <c r="E253" s="3" t="s">
        <v>8</v>
      </c>
      <c r="F253">
        <f t="shared" si="6"/>
        <v>26.880000000000003</v>
      </c>
      <c r="G253" t="s">
        <v>778</v>
      </c>
    </row>
    <row r="254" spans="2:7" x14ac:dyDescent="0.15">
      <c r="B254" s="4" t="s">
        <v>672</v>
      </c>
      <c r="C254" s="1"/>
      <c r="D254" s="7">
        <v>2.7569444444444448E-2</v>
      </c>
      <c r="E254" s="3" t="s">
        <v>19</v>
      </c>
      <c r="F254">
        <f t="shared" si="6"/>
        <v>-5.9380000000000006</v>
      </c>
      <c r="G254" t="s">
        <v>778</v>
      </c>
    </row>
    <row r="255" spans="2:7" x14ac:dyDescent="0.15">
      <c r="B255" s="4" t="s">
        <v>411</v>
      </c>
      <c r="C255" s="1"/>
      <c r="D255" s="3" t="s">
        <v>22</v>
      </c>
      <c r="E255" s="3" t="s">
        <v>29</v>
      </c>
      <c r="F255">
        <v>0</v>
      </c>
      <c r="G255" t="s">
        <v>778</v>
      </c>
    </row>
    <row r="256" spans="2:7" x14ac:dyDescent="0.15">
      <c r="B256" s="4" t="s">
        <v>697</v>
      </c>
      <c r="C256" s="1"/>
      <c r="D256" s="3" t="s">
        <v>22</v>
      </c>
      <c r="E256" s="3" t="s">
        <v>10</v>
      </c>
      <c r="F256">
        <f>F255</f>
        <v>0</v>
      </c>
      <c r="G256" t="s">
        <v>778</v>
      </c>
    </row>
    <row r="257" spans="2:7" x14ac:dyDescent="0.15">
      <c r="B257" s="4" t="s">
        <v>635</v>
      </c>
      <c r="C257" s="1"/>
      <c r="D257" s="3" t="s">
        <v>22</v>
      </c>
      <c r="E257" s="3" t="s">
        <v>11</v>
      </c>
      <c r="F257">
        <f t="shared" ref="F257:F265" si="7">F256</f>
        <v>0</v>
      </c>
      <c r="G257" t="s">
        <v>778</v>
      </c>
    </row>
    <row r="258" spans="2:7" x14ac:dyDescent="0.15">
      <c r="B258" s="4" t="s">
        <v>118</v>
      </c>
      <c r="C258" s="1"/>
      <c r="D258" s="3" t="s">
        <v>22</v>
      </c>
      <c r="E258" s="3" t="s">
        <v>9</v>
      </c>
      <c r="F258">
        <f t="shared" si="7"/>
        <v>0</v>
      </c>
      <c r="G258" t="s">
        <v>778</v>
      </c>
    </row>
    <row r="259" spans="2:7" x14ac:dyDescent="0.15">
      <c r="B259" s="4" t="s">
        <v>731</v>
      </c>
      <c r="C259" s="1"/>
      <c r="D259" s="3" t="s">
        <v>22</v>
      </c>
      <c r="E259" s="3" t="s">
        <v>12</v>
      </c>
      <c r="F259">
        <f t="shared" si="7"/>
        <v>0</v>
      </c>
      <c r="G259" t="s">
        <v>778</v>
      </c>
    </row>
    <row r="260" spans="2:7" x14ac:dyDescent="0.15">
      <c r="B260" s="4" t="s">
        <v>581</v>
      </c>
      <c r="C260" s="1"/>
      <c r="D260" s="3" t="s">
        <v>22</v>
      </c>
      <c r="E260" s="3" t="s">
        <v>21</v>
      </c>
      <c r="F260">
        <f t="shared" si="7"/>
        <v>0</v>
      </c>
      <c r="G260" t="s">
        <v>778</v>
      </c>
    </row>
    <row r="261" spans="2:7" x14ac:dyDescent="0.15">
      <c r="B261" s="4" t="s">
        <v>752</v>
      </c>
      <c r="C261" s="1"/>
      <c r="D261" s="3" t="s">
        <v>22</v>
      </c>
      <c r="E261" s="3" t="s">
        <v>7</v>
      </c>
      <c r="F261">
        <f t="shared" si="7"/>
        <v>0</v>
      </c>
      <c r="G261" t="s">
        <v>778</v>
      </c>
    </row>
    <row r="262" spans="2:7" x14ac:dyDescent="0.15">
      <c r="B262" s="4" t="s">
        <v>510</v>
      </c>
      <c r="C262" s="1"/>
      <c r="D262" s="3" t="s">
        <v>22</v>
      </c>
      <c r="E262" s="3" t="s">
        <v>20</v>
      </c>
      <c r="F262">
        <f t="shared" si="7"/>
        <v>0</v>
      </c>
      <c r="G262" t="s">
        <v>778</v>
      </c>
    </row>
    <row r="263" spans="2:7" x14ac:dyDescent="0.15">
      <c r="B263" s="4" t="s">
        <v>390</v>
      </c>
      <c r="C263" s="1"/>
      <c r="D263" s="3" t="s">
        <v>22</v>
      </c>
      <c r="E263" s="3" t="s">
        <v>8</v>
      </c>
      <c r="F263">
        <f t="shared" si="7"/>
        <v>0</v>
      </c>
      <c r="G263" t="s">
        <v>778</v>
      </c>
    </row>
    <row r="264" spans="2:7" x14ac:dyDescent="0.15">
      <c r="B264" s="4" t="s">
        <v>393</v>
      </c>
      <c r="C264" s="1"/>
      <c r="D264" s="3" t="s">
        <v>22</v>
      </c>
      <c r="E264" s="3" t="s">
        <v>5</v>
      </c>
      <c r="F264">
        <f t="shared" si="7"/>
        <v>0</v>
      </c>
      <c r="G264" t="s">
        <v>778</v>
      </c>
    </row>
    <row r="265" spans="2:7" x14ac:dyDescent="0.15">
      <c r="B265" s="4" t="s">
        <v>220</v>
      </c>
      <c r="C265" s="1"/>
      <c r="D265" s="3" t="s">
        <v>22</v>
      </c>
      <c r="E265" s="3" t="s">
        <v>11</v>
      </c>
      <c r="F265">
        <f t="shared" si="7"/>
        <v>0</v>
      </c>
      <c r="G265" t="s">
        <v>778</v>
      </c>
    </row>
    <row r="266" spans="2:7" x14ac:dyDescent="0.15">
      <c r="B266" s="4" t="s">
        <v>621</v>
      </c>
      <c r="C266" s="1">
        <v>1</v>
      </c>
      <c r="D266" s="7">
        <v>7.1990740740740739E-3</v>
      </c>
      <c r="E266" s="3" t="s">
        <v>8</v>
      </c>
      <c r="F266">
        <f t="shared" ref="F266:F324" si="8">ROUNDUP( (VLOOKUP(G266,$K$5:$N$9,2,FALSE) - D266) * 10 / VLOOKUP(G266,$K$5:$N$9,3,FALSE)+50,3)</f>
        <v>65.106000000000009</v>
      </c>
      <c r="G266" t="s">
        <v>780</v>
      </c>
    </row>
    <row r="267" spans="2:7" x14ac:dyDescent="0.15">
      <c r="B267" s="4" t="s">
        <v>204</v>
      </c>
      <c r="C267" s="1">
        <v>2</v>
      </c>
      <c r="D267" s="7">
        <v>7.2106481481481475E-3</v>
      </c>
      <c r="E267" s="3" t="s">
        <v>8</v>
      </c>
      <c r="F267">
        <f t="shared" si="8"/>
        <v>65.054000000000002</v>
      </c>
      <c r="G267" t="s">
        <v>780</v>
      </c>
    </row>
    <row r="268" spans="2:7" x14ac:dyDescent="0.15">
      <c r="B268" s="4" t="s">
        <v>282</v>
      </c>
      <c r="C268" s="1">
        <v>3</v>
      </c>
      <c r="D268" s="7">
        <v>7.4189814814814813E-3</v>
      </c>
      <c r="E268" s="3" t="s">
        <v>14</v>
      </c>
      <c r="F268">
        <f t="shared" si="8"/>
        <v>64.134</v>
      </c>
      <c r="G268" t="s">
        <v>805</v>
      </c>
    </row>
    <row r="269" spans="2:7" x14ac:dyDescent="0.15">
      <c r="B269" s="4" t="s">
        <v>618</v>
      </c>
      <c r="C269" s="1">
        <v>4</v>
      </c>
      <c r="D269" s="7">
        <v>7.7083333333333335E-3</v>
      </c>
      <c r="E269" s="3" t="s">
        <v>19</v>
      </c>
      <c r="F269">
        <f t="shared" si="8"/>
        <v>62.855999999999995</v>
      </c>
      <c r="G269" t="s">
        <v>805</v>
      </c>
    </row>
    <row r="270" spans="2:7" x14ac:dyDescent="0.15">
      <c r="B270" s="4" t="s">
        <v>563</v>
      </c>
      <c r="C270" s="1">
        <v>5</v>
      </c>
      <c r="D270" s="7">
        <v>7.9166666666666673E-3</v>
      </c>
      <c r="E270" s="3" t="s">
        <v>8</v>
      </c>
      <c r="F270">
        <f t="shared" si="8"/>
        <v>61.934999999999995</v>
      </c>
      <c r="G270" t="s">
        <v>805</v>
      </c>
    </row>
    <row r="271" spans="2:7" x14ac:dyDescent="0.15">
      <c r="B271" s="4" t="s">
        <v>221</v>
      </c>
      <c r="C271" s="1">
        <v>6</v>
      </c>
      <c r="D271" s="7">
        <v>7.9282407407407409E-3</v>
      </c>
      <c r="E271" s="3" t="s">
        <v>10</v>
      </c>
      <c r="F271">
        <f t="shared" si="8"/>
        <v>61.884</v>
      </c>
      <c r="G271" t="s">
        <v>805</v>
      </c>
    </row>
    <row r="272" spans="2:7" x14ac:dyDescent="0.15">
      <c r="B272" s="4" t="s">
        <v>570</v>
      </c>
      <c r="C272" s="1">
        <v>6</v>
      </c>
      <c r="D272" s="7">
        <v>7.9282407407407409E-3</v>
      </c>
      <c r="E272" s="3" t="s">
        <v>27</v>
      </c>
      <c r="F272">
        <f t="shared" si="8"/>
        <v>61.884</v>
      </c>
      <c r="G272" t="s">
        <v>805</v>
      </c>
    </row>
    <row r="273" spans="2:7" x14ac:dyDescent="0.15">
      <c r="B273" s="4" t="s">
        <v>214</v>
      </c>
      <c r="C273" s="1">
        <v>8</v>
      </c>
      <c r="D273" s="7">
        <v>8.0208333333333329E-3</v>
      </c>
      <c r="E273" s="3" t="s">
        <v>20</v>
      </c>
      <c r="F273">
        <f t="shared" si="8"/>
        <v>61.474999999999994</v>
      </c>
      <c r="G273" t="s">
        <v>805</v>
      </c>
    </row>
    <row r="274" spans="2:7" x14ac:dyDescent="0.15">
      <c r="B274" s="4" t="s">
        <v>205</v>
      </c>
      <c r="C274" s="1">
        <v>9</v>
      </c>
      <c r="D274" s="7">
        <v>8.0671296296296307E-3</v>
      </c>
      <c r="E274" s="3" t="s">
        <v>11</v>
      </c>
      <c r="F274">
        <f t="shared" si="8"/>
        <v>61.269999999999996</v>
      </c>
      <c r="G274" t="s">
        <v>805</v>
      </c>
    </row>
    <row r="275" spans="2:7" x14ac:dyDescent="0.15">
      <c r="B275" s="4" t="s">
        <v>651</v>
      </c>
      <c r="C275" s="1">
        <v>10</v>
      </c>
      <c r="D275" s="7">
        <v>8.0787037037037043E-3</v>
      </c>
      <c r="E275" s="3" t="s">
        <v>27</v>
      </c>
      <c r="F275">
        <f t="shared" si="8"/>
        <v>61.219000000000001</v>
      </c>
      <c r="G275" t="s">
        <v>805</v>
      </c>
    </row>
    <row r="276" spans="2:7" x14ac:dyDescent="0.15">
      <c r="B276" s="4" t="s">
        <v>59</v>
      </c>
      <c r="C276" s="1">
        <v>11</v>
      </c>
      <c r="D276" s="7">
        <v>8.1712962962962963E-3</v>
      </c>
      <c r="E276" s="3" t="s">
        <v>29</v>
      </c>
      <c r="F276">
        <f t="shared" si="8"/>
        <v>60.809999999999995</v>
      </c>
      <c r="G276" t="s">
        <v>805</v>
      </c>
    </row>
    <row r="277" spans="2:7" x14ac:dyDescent="0.15">
      <c r="B277" s="4" t="s">
        <v>216</v>
      </c>
      <c r="C277" s="1">
        <v>12</v>
      </c>
      <c r="D277" s="7">
        <v>8.2523148148148148E-3</v>
      </c>
      <c r="E277" s="3" t="s">
        <v>14</v>
      </c>
      <c r="F277">
        <f t="shared" si="8"/>
        <v>60.451999999999998</v>
      </c>
      <c r="G277" t="s">
        <v>805</v>
      </c>
    </row>
    <row r="278" spans="2:7" x14ac:dyDescent="0.15">
      <c r="B278" s="4" t="s">
        <v>623</v>
      </c>
      <c r="C278" s="1">
        <v>13</v>
      </c>
      <c r="D278" s="7">
        <v>8.2986111111111108E-3</v>
      </c>
      <c r="E278" s="3" t="s">
        <v>7</v>
      </c>
      <c r="F278">
        <f t="shared" si="8"/>
        <v>60.247999999999998</v>
      </c>
      <c r="G278" t="s">
        <v>805</v>
      </c>
    </row>
    <row r="279" spans="2:7" x14ac:dyDescent="0.15">
      <c r="B279" s="4" t="s">
        <v>531</v>
      </c>
      <c r="C279" s="1">
        <v>13</v>
      </c>
      <c r="D279" s="7">
        <v>8.2986111111111108E-3</v>
      </c>
      <c r="E279" s="3" t="s">
        <v>4</v>
      </c>
      <c r="F279">
        <f t="shared" si="8"/>
        <v>60.247999999999998</v>
      </c>
      <c r="G279" t="s">
        <v>805</v>
      </c>
    </row>
    <row r="280" spans="2:7" x14ac:dyDescent="0.15">
      <c r="B280" s="4" t="s">
        <v>500</v>
      </c>
      <c r="C280" s="1">
        <v>15</v>
      </c>
      <c r="D280" s="7">
        <v>8.4143518518518517E-3</v>
      </c>
      <c r="E280" s="3" t="s">
        <v>11</v>
      </c>
      <c r="F280">
        <f t="shared" si="8"/>
        <v>59.735999999999997</v>
      </c>
      <c r="G280" t="s">
        <v>805</v>
      </c>
    </row>
    <row r="281" spans="2:7" x14ac:dyDescent="0.15">
      <c r="B281" s="4" t="s">
        <v>209</v>
      </c>
      <c r="C281" s="1">
        <v>16</v>
      </c>
      <c r="D281" s="7">
        <v>8.4490740740740741E-3</v>
      </c>
      <c r="E281" s="3" t="s">
        <v>10</v>
      </c>
      <c r="F281">
        <f t="shared" si="8"/>
        <v>59.582999999999998</v>
      </c>
      <c r="G281" t="s">
        <v>805</v>
      </c>
    </row>
    <row r="282" spans="2:7" x14ac:dyDescent="0.15">
      <c r="B282" s="4" t="s">
        <v>222</v>
      </c>
      <c r="C282" s="1">
        <v>17</v>
      </c>
      <c r="D282" s="7">
        <v>8.819444444444444E-3</v>
      </c>
      <c r="E282" s="3" t="s">
        <v>14</v>
      </c>
      <c r="F282">
        <f t="shared" si="8"/>
        <v>57.946999999999996</v>
      </c>
      <c r="G282" t="s">
        <v>805</v>
      </c>
    </row>
    <row r="283" spans="2:7" x14ac:dyDescent="0.15">
      <c r="B283" s="4" t="s">
        <v>622</v>
      </c>
      <c r="C283" s="1">
        <v>18</v>
      </c>
      <c r="D283" s="7">
        <v>8.8773148148148153E-3</v>
      </c>
      <c r="E283" s="3" t="s">
        <v>20</v>
      </c>
      <c r="F283">
        <f t="shared" si="8"/>
        <v>57.690999999999995</v>
      </c>
      <c r="G283" t="s">
        <v>805</v>
      </c>
    </row>
    <row r="284" spans="2:7" x14ac:dyDescent="0.15">
      <c r="B284" s="4" t="s">
        <v>580</v>
      </c>
      <c r="C284" s="1">
        <v>19</v>
      </c>
      <c r="D284" s="7">
        <v>8.9120370370370378E-3</v>
      </c>
      <c r="E284" s="3" t="s">
        <v>7</v>
      </c>
      <c r="F284">
        <f t="shared" si="8"/>
        <v>57.537999999999997</v>
      </c>
      <c r="G284" t="s">
        <v>805</v>
      </c>
    </row>
    <row r="285" spans="2:7" x14ac:dyDescent="0.15">
      <c r="B285" s="4" t="s">
        <v>285</v>
      </c>
      <c r="C285" s="1">
        <v>19</v>
      </c>
      <c r="D285" s="7">
        <v>8.9120370370370378E-3</v>
      </c>
      <c r="E285" s="3" t="s">
        <v>5</v>
      </c>
      <c r="F285">
        <f t="shared" si="8"/>
        <v>57.537999999999997</v>
      </c>
      <c r="G285" t="s">
        <v>805</v>
      </c>
    </row>
    <row r="286" spans="2:7" x14ac:dyDescent="0.15">
      <c r="B286" s="4" t="s">
        <v>637</v>
      </c>
      <c r="C286" s="1">
        <v>21</v>
      </c>
      <c r="D286" s="7">
        <v>9.0162037037037034E-3</v>
      </c>
      <c r="E286" s="3" t="s">
        <v>6</v>
      </c>
      <c r="F286">
        <f t="shared" si="8"/>
        <v>57.076999999999998</v>
      </c>
      <c r="G286" t="s">
        <v>805</v>
      </c>
    </row>
    <row r="287" spans="2:7" x14ac:dyDescent="0.15">
      <c r="B287" s="4" t="s">
        <v>564</v>
      </c>
      <c r="C287" s="1">
        <v>22</v>
      </c>
      <c r="D287" s="7">
        <v>9.0277777777777787E-3</v>
      </c>
      <c r="E287" s="3" t="s">
        <v>19</v>
      </c>
      <c r="F287">
        <f t="shared" si="8"/>
        <v>57.025999999999996</v>
      </c>
      <c r="G287" t="s">
        <v>805</v>
      </c>
    </row>
    <row r="288" spans="2:7" x14ac:dyDescent="0.15">
      <c r="B288" s="4" t="s">
        <v>338</v>
      </c>
      <c r="C288" s="1">
        <v>23</v>
      </c>
      <c r="D288" s="7">
        <v>9.0624999999999994E-3</v>
      </c>
      <c r="E288" s="3" t="s">
        <v>5</v>
      </c>
      <c r="F288">
        <f t="shared" si="8"/>
        <v>56.872999999999998</v>
      </c>
      <c r="G288" t="s">
        <v>805</v>
      </c>
    </row>
    <row r="289" spans="2:7" x14ac:dyDescent="0.15">
      <c r="B289" s="4" t="s">
        <v>483</v>
      </c>
      <c r="C289" s="1">
        <v>23</v>
      </c>
      <c r="D289" s="7">
        <v>9.0624999999999994E-3</v>
      </c>
      <c r="E289" s="3" t="s">
        <v>6</v>
      </c>
      <c r="F289">
        <f t="shared" si="8"/>
        <v>56.872999999999998</v>
      </c>
      <c r="G289" t="s">
        <v>805</v>
      </c>
    </row>
    <row r="290" spans="2:7" x14ac:dyDescent="0.15">
      <c r="B290" s="4" t="s">
        <v>54</v>
      </c>
      <c r="C290" s="1">
        <v>25</v>
      </c>
      <c r="D290" s="7">
        <v>9.1087962962962971E-3</v>
      </c>
      <c r="E290" s="3" t="s">
        <v>9</v>
      </c>
      <c r="F290">
        <f t="shared" si="8"/>
        <v>56.667999999999999</v>
      </c>
      <c r="G290" t="s">
        <v>805</v>
      </c>
    </row>
    <row r="291" spans="2:7" x14ac:dyDescent="0.15">
      <c r="B291" s="4" t="s">
        <v>406</v>
      </c>
      <c r="C291" s="1">
        <v>26</v>
      </c>
      <c r="D291" s="7">
        <v>9.1319444444444443E-3</v>
      </c>
      <c r="E291" s="3" t="s">
        <v>21</v>
      </c>
      <c r="F291">
        <f t="shared" si="8"/>
        <v>56.565999999999995</v>
      </c>
      <c r="G291" t="s">
        <v>805</v>
      </c>
    </row>
    <row r="292" spans="2:7" x14ac:dyDescent="0.15">
      <c r="B292" s="4" t="s">
        <v>464</v>
      </c>
      <c r="C292" s="1">
        <v>27</v>
      </c>
      <c r="D292" s="7">
        <v>9.1435185185185178E-3</v>
      </c>
      <c r="E292" s="3" t="s">
        <v>7</v>
      </c>
      <c r="F292">
        <f t="shared" si="8"/>
        <v>56.515000000000001</v>
      </c>
      <c r="G292" t="s">
        <v>805</v>
      </c>
    </row>
    <row r="293" spans="2:7" x14ac:dyDescent="0.15">
      <c r="B293" s="4" t="s">
        <v>394</v>
      </c>
      <c r="C293" s="1">
        <v>27</v>
      </c>
      <c r="D293" s="7">
        <v>9.1435185185185178E-3</v>
      </c>
      <c r="E293" s="3" t="s">
        <v>19</v>
      </c>
      <c r="F293">
        <f t="shared" si="8"/>
        <v>56.515000000000001</v>
      </c>
      <c r="G293" t="s">
        <v>805</v>
      </c>
    </row>
    <row r="294" spans="2:7" x14ac:dyDescent="0.15">
      <c r="B294" s="4" t="s">
        <v>696</v>
      </c>
      <c r="C294" s="1">
        <v>29</v>
      </c>
      <c r="D294" s="7">
        <v>9.1550925925925931E-3</v>
      </c>
      <c r="E294" s="3" t="s">
        <v>14</v>
      </c>
      <c r="F294">
        <f t="shared" si="8"/>
        <v>56.463999999999999</v>
      </c>
      <c r="G294" t="s">
        <v>805</v>
      </c>
    </row>
    <row r="295" spans="2:7" x14ac:dyDescent="0.15">
      <c r="B295" s="4" t="s">
        <v>695</v>
      </c>
      <c r="C295" s="1">
        <v>29</v>
      </c>
      <c r="D295" s="7">
        <v>9.1550925925925931E-3</v>
      </c>
      <c r="E295" s="3" t="s">
        <v>8</v>
      </c>
      <c r="F295">
        <f t="shared" si="8"/>
        <v>56.463999999999999</v>
      </c>
      <c r="G295" t="s">
        <v>805</v>
      </c>
    </row>
    <row r="296" spans="2:7" x14ac:dyDescent="0.15">
      <c r="B296" s="4" t="s">
        <v>465</v>
      </c>
      <c r="C296" s="1">
        <v>31</v>
      </c>
      <c r="D296" s="7">
        <v>9.1782407407407403E-3</v>
      </c>
      <c r="E296" s="3" t="s">
        <v>7</v>
      </c>
      <c r="F296">
        <f t="shared" si="8"/>
        <v>56.360999999999997</v>
      </c>
      <c r="G296" t="s">
        <v>805</v>
      </c>
    </row>
    <row r="297" spans="2:7" x14ac:dyDescent="0.15">
      <c r="B297" s="4" t="s">
        <v>225</v>
      </c>
      <c r="C297" s="1">
        <v>32</v>
      </c>
      <c r="D297" s="7">
        <v>9.3171296296296283E-3</v>
      </c>
      <c r="E297" s="3" t="s">
        <v>15</v>
      </c>
      <c r="F297">
        <f t="shared" si="8"/>
        <v>55.747999999999998</v>
      </c>
      <c r="G297" t="s">
        <v>805</v>
      </c>
    </row>
    <row r="298" spans="2:7" x14ac:dyDescent="0.15">
      <c r="B298" s="4" t="s">
        <v>63</v>
      </c>
      <c r="C298" s="1">
        <v>33</v>
      </c>
      <c r="D298" s="7">
        <v>9.3287037037037036E-3</v>
      </c>
      <c r="E298" s="3" t="s">
        <v>9</v>
      </c>
      <c r="F298">
        <f t="shared" si="8"/>
        <v>55.696999999999996</v>
      </c>
      <c r="G298" t="s">
        <v>805</v>
      </c>
    </row>
    <row r="299" spans="2:7" x14ac:dyDescent="0.15">
      <c r="B299" s="4" t="s">
        <v>548</v>
      </c>
      <c r="C299" s="1">
        <v>33</v>
      </c>
      <c r="D299" s="7">
        <v>9.3287037037037036E-3</v>
      </c>
      <c r="E299" s="3" t="s">
        <v>19</v>
      </c>
      <c r="F299">
        <f t="shared" si="8"/>
        <v>55.696999999999996</v>
      </c>
      <c r="G299" t="s">
        <v>805</v>
      </c>
    </row>
    <row r="300" spans="2:7" x14ac:dyDescent="0.15">
      <c r="B300" s="4" t="s">
        <v>67</v>
      </c>
      <c r="C300" s="1">
        <v>35</v>
      </c>
      <c r="D300" s="7">
        <v>9.3518518518518525E-3</v>
      </c>
      <c r="E300" s="3" t="s">
        <v>9</v>
      </c>
      <c r="F300">
        <f t="shared" si="8"/>
        <v>55.594000000000001</v>
      </c>
      <c r="G300" t="s">
        <v>805</v>
      </c>
    </row>
    <row r="301" spans="2:7" x14ac:dyDescent="0.15">
      <c r="B301" s="4" t="s">
        <v>61</v>
      </c>
      <c r="C301" s="1">
        <v>36</v>
      </c>
      <c r="D301" s="7">
        <v>9.3634259259259261E-3</v>
      </c>
      <c r="E301" s="3" t="s">
        <v>29</v>
      </c>
      <c r="F301">
        <f t="shared" si="8"/>
        <v>55.542999999999999</v>
      </c>
      <c r="G301" t="s">
        <v>805</v>
      </c>
    </row>
    <row r="302" spans="2:7" x14ac:dyDescent="0.15">
      <c r="B302" s="4" t="s">
        <v>474</v>
      </c>
      <c r="C302" s="1">
        <v>37</v>
      </c>
      <c r="D302" s="7">
        <v>9.3749999999999997E-3</v>
      </c>
      <c r="E302" s="3" t="s">
        <v>7</v>
      </c>
      <c r="F302">
        <f t="shared" si="8"/>
        <v>55.491999999999997</v>
      </c>
      <c r="G302" t="s">
        <v>805</v>
      </c>
    </row>
    <row r="303" spans="2:7" x14ac:dyDescent="0.15">
      <c r="B303" s="4" t="s">
        <v>505</v>
      </c>
      <c r="C303" s="1">
        <v>38</v>
      </c>
      <c r="D303" s="7">
        <v>9.386574074074075E-3</v>
      </c>
      <c r="E303" s="3" t="s">
        <v>10</v>
      </c>
      <c r="F303">
        <f t="shared" si="8"/>
        <v>55.440999999999995</v>
      </c>
      <c r="G303" t="s">
        <v>805</v>
      </c>
    </row>
    <row r="304" spans="2:7" x14ac:dyDescent="0.15">
      <c r="B304" s="4" t="s">
        <v>690</v>
      </c>
      <c r="C304" s="1">
        <v>39</v>
      </c>
      <c r="D304" s="7">
        <v>9.3981481481481485E-3</v>
      </c>
      <c r="E304" s="3" t="s">
        <v>5</v>
      </c>
      <c r="F304">
        <f t="shared" si="8"/>
        <v>55.39</v>
      </c>
      <c r="G304" t="s">
        <v>805</v>
      </c>
    </row>
    <row r="305" spans="2:7" x14ac:dyDescent="0.15">
      <c r="B305" s="4" t="s">
        <v>638</v>
      </c>
      <c r="C305" s="1">
        <v>40</v>
      </c>
      <c r="D305" s="7">
        <v>9.5601851851851855E-3</v>
      </c>
      <c r="E305" s="3" t="s">
        <v>7</v>
      </c>
      <c r="F305">
        <f t="shared" si="8"/>
        <v>54.673999999999999</v>
      </c>
      <c r="G305" t="s">
        <v>805</v>
      </c>
    </row>
    <row r="306" spans="2:7" x14ac:dyDescent="0.15">
      <c r="B306" s="4" t="s">
        <v>206</v>
      </c>
      <c r="C306" s="1">
        <v>41</v>
      </c>
      <c r="D306" s="7">
        <v>9.7222222222222224E-3</v>
      </c>
      <c r="E306" s="3" t="s">
        <v>10</v>
      </c>
      <c r="F306">
        <f t="shared" si="8"/>
        <v>53.957999999999998</v>
      </c>
      <c r="G306" t="s">
        <v>805</v>
      </c>
    </row>
    <row r="307" spans="2:7" x14ac:dyDescent="0.15">
      <c r="B307" s="4" t="s">
        <v>515</v>
      </c>
      <c r="C307" s="1">
        <v>42</v>
      </c>
      <c r="D307" s="7">
        <v>9.7685185185185184E-3</v>
      </c>
      <c r="E307" s="3" t="s">
        <v>21</v>
      </c>
      <c r="F307">
        <f t="shared" si="8"/>
        <v>53.753999999999998</v>
      </c>
      <c r="G307" t="s">
        <v>805</v>
      </c>
    </row>
    <row r="308" spans="2:7" x14ac:dyDescent="0.15">
      <c r="B308" s="4" t="s">
        <v>627</v>
      </c>
      <c r="C308" s="1">
        <v>43</v>
      </c>
      <c r="D308" s="7">
        <v>9.8495370370370369E-3</v>
      </c>
      <c r="E308" s="3" t="s">
        <v>12</v>
      </c>
      <c r="F308">
        <f t="shared" si="8"/>
        <v>53.396000000000001</v>
      </c>
      <c r="G308" t="s">
        <v>805</v>
      </c>
    </row>
    <row r="309" spans="2:7" x14ac:dyDescent="0.15">
      <c r="B309" s="4" t="s">
        <v>774</v>
      </c>
      <c r="C309" s="1">
        <v>44</v>
      </c>
      <c r="D309" s="7">
        <v>9.9537037037037042E-3</v>
      </c>
      <c r="E309" s="3" t="s">
        <v>12</v>
      </c>
      <c r="F309">
        <f t="shared" si="8"/>
        <v>52.934999999999995</v>
      </c>
      <c r="G309" t="s">
        <v>805</v>
      </c>
    </row>
    <row r="310" spans="2:7" x14ac:dyDescent="0.15">
      <c r="B310" s="4" t="s">
        <v>543</v>
      </c>
      <c r="C310" s="1">
        <v>45</v>
      </c>
      <c r="D310" s="7">
        <v>0.01</v>
      </c>
      <c r="E310" s="3" t="s">
        <v>11</v>
      </c>
      <c r="F310">
        <f t="shared" si="8"/>
        <v>52.730999999999995</v>
      </c>
      <c r="G310" t="s">
        <v>805</v>
      </c>
    </row>
    <row r="311" spans="2:7" x14ac:dyDescent="0.15">
      <c r="B311" s="4" t="s">
        <v>335</v>
      </c>
      <c r="C311" s="1">
        <v>46</v>
      </c>
      <c r="D311" s="7">
        <v>1.0046296296296296E-2</v>
      </c>
      <c r="E311" s="3" t="s">
        <v>5</v>
      </c>
      <c r="F311">
        <f t="shared" si="8"/>
        <v>52.525999999999996</v>
      </c>
      <c r="G311" t="s">
        <v>805</v>
      </c>
    </row>
    <row r="312" spans="2:7" x14ac:dyDescent="0.15">
      <c r="B312" s="4" t="s">
        <v>586</v>
      </c>
      <c r="C312" s="1">
        <v>47</v>
      </c>
      <c r="D312" s="7">
        <v>1.005787037037037E-2</v>
      </c>
      <c r="E312" s="3" t="s">
        <v>12</v>
      </c>
      <c r="F312">
        <f t="shared" si="8"/>
        <v>52.474999999999994</v>
      </c>
      <c r="G312" t="s">
        <v>805</v>
      </c>
    </row>
    <row r="313" spans="2:7" x14ac:dyDescent="0.15">
      <c r="B313" s="4" t="s">
        <v>641</v>
      </c>
      <c r="C313" s="1">
        <v>48</v>
      </c>
      <c r="D313" s="7">
        <v>1.0081018518518519E-2</v>
      </c>
      <c r="E313" s="3" t="s">
        <v>7</v>
      </c>
      <c r="F313">
        <f t="shared" si="8"/>
        <v>52.372999999999998</v>
      </c>
      <c r="G313" t="s">
        <v>805</v>
      </c>
    </row>
    <row r="314" spans="2:7" x14ac:dyDescent="0.15">
      <c r="B314" s="4" t="s">
        <v>404</v>
      </c>
      <c r="C314" s="1">
        <v>49</v>
      </c>
      <c r="D314" s="7">
        <v>1.0115740740740741E-2</v>
      </c>
      <c r="E314" s="3" t="s">
        <v>8</v>
      </c>
      <c r="F314">
        <f t="shared" si="8"/>
        <v>52.219000000000001</v>
      </c>
      <c r="G314" t="s">
        <v>805</v>
      </c>
    </row>
    <row r="315" spans="2:7" x14ac:dyDescent="0.15">
      <c r="B315" s="4" t="s">
        <v>68</v>
      </c>
      <c r="C315" s="1">
        <v>50</v>
      </c>
      <c r="D315" s="7">
        <v>1.0208333333333333E-2</v>
      </c>
      <c r="E315" s="3" t="s">
        <v>29</v>
      </c>
      <c r="F315">
        <f t="shared" si="8"/>
        <v>51.809999999999995</v>
      </c>
      <c r="G315" t="s">
        <v>805</v>
      </c>
    </row>
    <row r="316" spans="2:7" x14ac:dyDescent="0.15">
      <c r="B316" s="4" t="s">
        <v>600</v>
      </c>
      <c r="C316" s="1">
        <v>51</v>
      </c>
      <c r="D316" s="7">
        <v>1.0231481481481482E-2</v>
      </c>
      <c r="E316" s="3" t="s">
        <v>8</v>
      </c>
      <c r="F316">
        <f t="shared" si="8"/>
        <v>51.707999999999998</v>
      </c>
      <c r="G316" t="s">
        <v>805</v>
      </c>
    </row>
    <row r="317" spans="2:7" x14ac:dyDescent="0.15">
      <c r="B317" s="4" t="s">
        <v>630</v>
      </c>
      <c r="C317" s="1">
        <v>52</v>
      </c>
      <c r="D317" s="7">
        <v>1.0243055555555556E-2</v>
      </c>
      <c r="E317" s="3" t="s">
        <v>5</v>
      </c>
      <c r="F317">
        <f t="shared" si="8"/>
        <v>51.656999999999996</v>
      </c>
      <c r="G317" t="s">
        <v>805</v>
      </c>
    </row>
    <row r="318" spans="2:7" x14ac:dyDescent="0.15">
      <c r="B318" s="4" t="s">
        <v>575</v>
      </c>
      <c r="C318" s="1">
        <v>53</v>
      </c>
      <c r="D318" s="7">
        <v>1.0266203703703703E-2</v>
      </c>
      <c r="E318" s="3" t="s">
        <v>5</v>
      </c>
      <c r="F318">
        <f t="shared" si="8"/>
        <v>51.555</v>
      </c>
      <c r="G318" t="s">
        <v>805</v>
      </c>
    </row>
    <row r="319" spans="2:7" x14ac:dyDescent="0.15">
      <c r="B319" s="4" t="s">
        <v>704</v>
      </c>
      <c r="C319" s="1">
        <v>54</v>
      </c>
      <c r="D319" s="7">
        <v>1.0393518518518519E-2</v>
      </c>
      <c r="E319" s="3" t="s">
        <v>615</v>
      </c>
      <c r="F319">
        <f t="shared" si="8"/>
        <v>50.991999999999997</v>
      </c>
      <c r="G319" t="s">
        <v>805</v>
      </c>
    </row>
    <row r="320" spans="2:7" x14ac:dyDescent="0.15">
      <c r="B320" s="4" t="s">
        <v>714</v>
      </c>
      <c r="C320" s="1">
        <v>55</v>
      </c>
      <c r="D320" s="7">
        <v>1.0567129629629629E-2</v>
      </c>
      <c r="E320" s="3" t="s">
        <v>554</v>
      </c>
      <c r="F320">
        <f t="shared" si="8"/>
        <v>50.224999999999994</v>
      </c>
      <c r="G320" t="s">
        <v>805</v>
      </c>
    </row>
    <row r="321" spans="2:7" x14ac:dyDescent="0.15">
      <c r="B321" s="4" t="s">
        <v>702</v>
      </c>
      <c r="C321" s="1">
        <v>55</v>
      </c>
      <c r="D321" s="7">
        <v>1.0567129629629629E-2</v>
      </c>
      <c r="E321" s="3" t="s">
        <v>7</v>
      </c>
      <c r="F321">
        <f t="shared" si="8"/>
        <v>50.224999999999994</v>
      </c>
      <c r="G321" t="s">
        <v>805</v>
      </c>
    </row>
    <row r="322" spans="2:7" x14ac:dyDescent="0.15">
      <c r="B322" s="4" t="s">
        <v>676</v>
      </c>
      <c r="C322" s="1">
        <v>57</v>
      </c>
      <c r="D322" s="7">
        <v>1.0601851851851854E-2</v>
      </c>
      <c r="E322" s="3" t="s">
        <v>21</v>
      </c>
      <c r="F322">
        <f t="shared" si="8"/>
        <v>50.071999999999996</v>
      </c>
      <c r="G322" t="s">
        <v>805</v>
      </c>
    </row>
    <row r="323" spans="2:7" x14ac:dyDescent="0.15">
      <c r="B323" s="4" t="s">
        <v>634</v>
      </c>
      <c r="C323" s="1">
        <v>58</v>
      </c>
      <c r="D323" s="7">
        <v>1.074074074074074E-2</v>
      </c>
      <c r="E323" s="3" t="s">
        <v>8</v>
      </c>
      <c r="F323">
        <f t="shared" si="8"/>
        <v>49.457999999999998</v>
      </c>
      <c r="G323" t="s">
        <v>805</v>
      </c>
    </row>
    <row r="324" spans="2:7" x14ac:dyDescent="0.15">
      <c r="B324" s="4" t="s">
        <v>762</v>
      </c>
      <c r="C324" s="1">
        <v>59</v>
      </c>
      <c r="D324" s="7">
        <v>1.0856481481481481E-2</v>
      </c>
      <c r="E324" s="3" t="s">
        <v>8</v>
      </c>
      <c r="F324">
        <f t="shared" si="8"/>
        <v>48.946999999999996</v>
      </c>
      <c r="G324" t="s">
        <v>805</v>
      </c>
    </row>
    <row r="325" spans="2:7" x14ac:dyDescent="0.15">
      <c r="B325" s="4" t="s">
        <v>661</v>
      </c>
      <c r="C325" s="1">
        <v>60</v>
      </c>
      <c r="D325" s="7">
        <v>1.0925925925925924E-2</v>
      </c>
      <c r="E325" s="3" t="s">
        <v>5</v>
      </c>
      <c r="F325">
        <f t="shared" ref="F325:F359" si="9">ROUNDUP( (VLOOKUP(G325,$K$5:$N$9,2,FALSE) - D325) * 10 / VLOOKUP(G325,$K$5:$N$9,3,FALSE)+50,3)</f>
        <v>48.64</v>
      </c>
      <c r="G325" t="s">
        <v>805</v>
      </c>
    </row>
    <row r="326" spans="2:7" x14ac:dyDescent="0.15">
      <c r="B326" s="4" t="s">
        <v>727</v>
      </c>
      <c r="C326" s="1">
        <v>61</v>
      </c>
      <c r="D326" s="7">
        <v>1.0937500000000001E-2</v>
      </c>
      <c r="E326" s="3" t="s">
        <v>27</v>
      </c>
      <c r="F326">
        <f t="shared" si="9"/>
        <v>48.588999999999999</v>
      </c>
      <c r="G326" t="s">
        <v>805</v>
      </c>
    </row>
    <row r="327" spans="2:7" x14ac:dyDescent="0.15">
      <c r="B327" s="4" t="s">
        <v>652</v>
      </c>
      <c r="C327" s="1">
        <v>62</v>
      </c>
      <c r="D327" s="7">
        <v>1.0972222222222223E-2</v>
      </c>
      <c r="E327" s="3" t="s">
        <v>4</v>
      </c>
      <c r="F327">
        <f t="shared" si="9"/>
        <v>48.434999999999995</v>
      </c>
      <c r="G327" t="s">
        <v>805</v>
      </c>
    </row>
    <row r="328" spans="2:7" x14ac:dyDescent="0.15">
      <c r="B328" s="4" t="s">
        <v>644</v>
      </c>
      <c r="C328" s="1">
        <v>63</v>
      </c>
      <c r="D328" s="7">
        <v>1.1273148148148148E-2</v>
      </c>
      <c r="E328" s="3" t="s">
        <v>8</v>
      </c>
      <c r="F328">
        <f t="shared" si="9"/>
        <v>47.105999999999995</v>
      </c>
      <c r="G328" t="s">
        <v>805</v>
      </c>
    </row>
    <row r="329" spans="2:7" x14ac:dyDescent="0.15">
      <c r="B329" s="4" t="s">
        <v>612</v>
      </c>
      <c r="C329" s="1">
        <v>64</v>
      </c>
      <c r="D329" s="7">
        <v>1.1331018518518518E-2</v>
      </c>
      <c r="E329" s="3" t="s">
        <v>5</v>
      </c>
      <c r="F329">
        <f t="shared" si="9"/>
        <v>46.849999999999994</v>
      </c>
      <c r="G329" t="s">
        <v>805</v>
      </c>
    </row>
    <row r="330" spans="2:7" x14ac:dyDescent="0.15">
      <c r="B330" s="4" t="s">
        <v>579</v>
      </c>
      <c r="C330" s="1">
        <v>65</v>
      </c>
      <c r="D330" s="7">
        <v>1.1388888888888888E-2</v>
      </c>
      <c r="E330" s="3" t="s">
        <v>554</v>
      </c>
      <c r="F330">
        <f t="shared" si="9"/>
        <v>46.594999999999999</v>
      </c>
      <c r="G330" t="s">
        <v>805</v>
      </c>
    </row>
    <row r="331" spans="2:7" x14ac:dyDescent="0.15">
      <c r="B331" s="4" t="s">
        <v>722</v>
      </c>
      <c r="C331" s="1">
        <v>66</v>
      </c>
      <c r="D331" s="7">
        <v>1.1481481481481483E-2</v>
      </c>
      <c r="E331" s="3" t="s">
        <v>554</v>
      </c>
      <c r="F331">
        <f t="shared" si="9"/>
        <v>46.184999999999995</v>
      </c>
      <c r="G331" t="s">
        <v>805</v>
      </c>
    </row>
    <row r="332" spans="2:7" x14ac:dyDescent="0.15">
      <c r="B332" s="4" t="s">
        <v>339</v>
      </c>
      <c r="C332" s="1">
        <v>67</v>
      </c>
      <c r="D332" s="7">
        <v>1.1539351851851851E-2</v>
      </c>
      <c r="E332" s="3" t="s">
        <v>11</v>
      </c>
      <c r="F332">
        <f t="shared" si="9"/>
        <v>45.93</v>
      </c>
      <c r="G332" t="s">
        <v>805</v>
      </c>
    </row>
    <row r="333" spans="2:7" x14ac:dyDescent="0.15">
      <c r="B333" s="4" t="s">
        <v>603</v>
      </c>
      <c r="C333" s="1">
        <v>68</v>
      </c>
      <c r="D333" s="7">
        <v>1.1620370370370371E-2</v>
      </c>
      <c r="E333" s="3" t="s">
        <v>8</v>
      </c>
      <c r="F333">
        <f t="shared" si="9"/>
        <v>45.571999999999996</v>
      </c>
      <c r="G333" t="s">
        <v>805</v>
      </c>
    </row>
    <row r="334" spans="2:7" x14ac:dyDescent="0.15">
      <c r="B334" s="4" t="s">
        <v>69</v>
      </c>
      <c r="C334" s="1">
        <v>69</v>
      </c>
      <c r="D334" s="7">
        <v>1.1666666666666667E-2</v>
      </c>
      <c r="E334" s="3" t="s">
        <v>9</v>
      </c>
      <c r="F334">
        <f t="shared" si="9"/>
        <v>45.366999999999997</v>
      </c>
      <c r="G334" t="s">
        <v>805</v>
      </c>
    </row>
    <row r="335" spans="2:7" x14ac:dyDescent="0.15">
      <c r="B335" s="4" t="s">
        <v>750</v>
      </c>
      <c r="C335" s="1">
        <v>70</v>
      </c>
      <c r="D335" s="7">
        <v>1.1759259259259259E-2</v>
      </c>
      <c r="E335" s="3" t="s">
        <v>5</v>
      </c>
      <c r="F335">
        <f t="shared" si="9"/>
        <v>44.957999999999998</v>
      </c>
      <c r="G335" t="s">
        <v>805</v>
      </c>
    </row>
    <row r="336" spans="2:7" x14ac:dyDescent="0.15">
      <c r="B336" s="4" t="s">
        <v>602</v>
      </c>
      <c r="C336" s="1">
        <v>71</v>
      </c>
      <c r="D336" s="7">
        <v>1.1840277777777778E-2</v>
      </c>
      <c r="E336" s="3" t="s">
        <v>10</v>
      </c>
      <c r="F336">
        <f t="shared" si="9"/>
        <v>44.599999999999994</v>
      </c>
      <c r="G336" t="s">
        <v>805</v>
      </c>
    </row>
    <row r="337" spans="2:7" x14ac:dyDescent="0.15">
      <c r="B337" s="4" t="s">
        <v>589</v>
      </c>
      <c r="C337" s="1">
        <v>72</v>
      </c>
      <c r="D337" s="7">
        <v>1.1921296296296298E-2</v>
      </c>
      <c r="E337" s="3" t="s">
        <v>554</v>
      </c>
      <c r="F337">
        <f t="shared" si="9"/>
        <v>44.241999999999997</v>
      </c>
      <c r="G337" t="s">
        <v>805</v>
      </c>
    </row>
    <row r="338" spans="2:7" x14ac:dyDescent="0.15">
      <c r="B338" s="4" t="s">
        <v>659</v>
      </c>
      <c r="C338" s="1">
        <v>73</v>
      </c>
      <c r="D338" s="7">
        <v>1.2187500000000002E-2</v>
      </c>
      <c r="E338" s="3" t="s">
        <v>17</v>
      </c>
      <c r="F338">
        <f t="shared" si="9"/>
        <v>43.065999999999995</v>
      </c>
      <c r="G338" t="s">
        <v>805</v>
      </c>
    </row>
    <row r="339" spans="2:7" x14ac:dyDescent="0.15">
      <c r="B339" s="4" t="s">
        <v>407</v>
      </c>
      <c r="C339" s="1">
        <v>74</v>
      </c>
      <c r="D339" s="7">
        <v>1.2222222222222223E-2</v>
      </c>
      <c r="E339" s="3" t="s">
        <v>16</v>
      </c>
      <c r="F339">
        <f t="shared" si="9"/>
        <v>42.912999999999997</v>
      </c>
      <c r="G339" t="s">
        <v>805</v>
      </c>
    </row>
    <row r="340" spans="2:7" x14ac:dyDescent="0.15">
      <c r="B340" s="4" t="s">
        <v>718</v>
      </c>
      <c r="C340" s="1">
        <v>75</v>
      </c>
      <c r="D340" s="7">
        <v>1.224537037037037E-2</v>
      </c>
      <c r="E340" s="3" t="s">
        <v>27</v>
      </c>
      <c r="F340">
        <f t="shared" si="9"/>
        <v>42.811</v>
      </c>
      <c r="G340" t="s">
        <v>805</v>
      </c>
    </row>
    <row r="341" spans="2:7" x14ac:dyDescent="0.15">
      <c r="B341" s="4" t="s">
        <v>725</v>
      </c>
      <c r="C341" s="1">
        <v>76</v>
      </c>
      <c r="D341" s="7">
        <v>1.2361111111111113E-2</v>
      </c>
      <c r="E341" s="3" t="s">
        <v>27</v>
      </c>
      <c r="F341">
        <f t="shared" si="9"/>
        <v>42.298999999999999</v>
      </c>
      <c r="G341" t="s">
        <v>805</v>
      </c>
    </row>
    <row r="342" spans="2:7" x14ac:dyDescent="0.15">
      <c r="B342" s="4" t="s">
        <v>86</v>
      </c>
      <c r="C342" s="1">
        <v>77</v>
      </c>
      <c r="D342" s="7">
        <v>1.247685185185185E-2</v>
      </c>
      <c r="E342" s="3" t="s">
        <v>29</v>
      </c>
      <c r="F342">
        <f t="shared" si="9"/>
        <v>41.787999999999997</v>
      </c>
      <c r="G342" t="s">
        <v>805</v>
      </c>
    </row>
    <row r="343" spans="2:7" x14ac:dyDescent="0.15">
      <c r="B343" s="4" t="s">
        <v>135</v>
      </c>
      <c r="C343" s="1">
        <v>78</v>
      </c>
      <c r="D343" s="7">
        <v>1.2604166666666666E-2</v>
      </c>
      <c r="E343" s="3" t="s">
        <v>9</v>
      </c>
      <c r="F343">
        <f t="shared" si="9"/>
        <v>41.224999999999994</v>
      </c>
      <c r="G343" t="s">
        <v>805</v>
      </c>
    </row>
    <row r="344" spans="2:7" x14ac:dyDescent="0.15">
      <c r="B344" s="4" t="s">
        <v>757</v>
      </c>
      <c r="C344" s="1">
        <v>79</v>
      </c>
      <c r="D344" s="7">
        <v>1.2766203703703703E-2</v>
      </c>
      <c r="E344" s="3" t="s">
        <v>8</v>
      </c>
      <c r="F344">
        <f t="shared" si="9"/>
        <v>40.509</v>
      </c>
      <c r="G344" t="s">
        <v>805</v>
      </c>
    </row>
    <row r="345" spans="2:7" x14ac:dyDescent="0.15">
      <c r="B345" s="4" t="s">
        <v>717</v>
      </c>
      <c r="C345" s="1">
        <v>80</v>
      </c>
      <c r="D345" s="7">
        <v>1.2881944444444446E-2</v>
      </c>
      <c r="E345" s="3" t="s">
        <v>21</v>
      </c>
      <c r="F345">
        <f t="shared" si="9"/>
        <v>39.997999999999998</v>
      </c>
      <c r="G345" t="s">
        <v>805</v>
      </c>
    </row>
    <row r="346" spans="2:7" x14ac:dyDescent="0.15">
      <c r="B346" s="4" t="s">
        <v>597</v>
      </c>
      <c r="C346" s="1">
        <v>81</v>
      </c>
      <c r="D346" s="7">
        <v>1.3182870370370371E-2</v>
      </c>
      <c r="E346" s="3" t="s">
        <v>18</v>
      </c>
      <c r="F346">
        <f t="shared" si="9"/>
        <v>38.668999999999997</v>
      </c>
      <c r="G346" t="s">
        <v>805</v>
      </c>
    </row>
    <row r="347" spans="2:7" x14ac:dyDescent="0.15">
      <c r="B347" s="4" t="s">
        <v>353</v>
      </c>
      <c r="C347" s="1">
        <v>82</v>
      </c>
      <c r="D347" s="7">
        <v>1.3541666666666667E-2</v>
      </c>
      <c r="E347" s="3" t="s">
        <v>27</v>
      </c>
      <c r="F347">
        <f t="shared" si="9"/>
        <v>37.082999999999998</v>
      </c>
      <c r="G347" t="s">
        <v>805</v>
      </c>
    </row>
    <row r="348" spans="2:7" x14ac:dyDescent="0.15">
      <c r="B348" s="4" t="s">
        <v>682</v>
      </c>
      <c r="C348" s="1">
        <v>83</v>
      </c>
      <c r="D348" s="7">
        <v>1.3865740740740739E-2</v>
      </c>
      <c r="E348" s="3" t="s">
        <v>615</v>
      </c>
      <c r="F348">
        <f t="shared" si="9"/>
        <v>35.652000000000001</v>
      </c>
      <c r="G348" t="s">
        <v>805</v>
      </c>
    </row>
    <row r="349" spans="2:7" x14ac:dyDescent="0.15">
      <c r="B349" s="4" t="s">
        <v>775</v>
      </c>
      <c r="C349" s="1">
        <v>84</v>
      </c>
      <c r="D349" s="7">
        <v>1.4085648148148151E-2</v>
      </c>
      <c r="E349" s="3" t="s">
        <v>21</v>
      </c>
      <c r="F349">
        <f t="shared" si="9"/>
        <v>34.68</v>
      </c>
      <c r="G349" t="s">
        <v>805</v>
      </c>
    </row>
    <row r="350" spans="2:7" x14ac:dyDescent="0.15">
      <c r="B350" s="4" t="s">
        <v>675</v>
      </c>
      <c r="C350" s="1">
        <v>85</v>
      </c>
      <c r="D350" s="7">
        <v>1.4131944444444445E-2</v>
      </c>
      <c r="E350" s="3" t="s">
        <v>16</v>
      </c>
      <c r="F350">
        <f t="shared" si="9"/>
        <v>34.474999999999994</v>
      </c>
      <c r="G350" t="s">
        <v>805</v>
      </c>
    </row>
    <row r="351" spans="2:7" x14ac:dyDescent="0.15">
      <c r="B351" s="4" t="s">
        <v>83</v>
      </c>
      <c r="C351" s="1">
        <v>86</v>
      </c>
      <c r="D351" s="7">
        <v>1.4236111111111111E-2</v>
      </c>
      <c r="E351" s="3" t="s">
        <v>9</v>
      </c>
      <c r="F351">
        <f t="shared" si="9"/>
        <v>34.015000000000001</v>
      </c>
      <c r="G351" t="s">
        <v>805</v>
      </c>
    </row>
    <row r="352" spans="2:7" x14ac:dyDescent="0.15">
      <c r="B352" s="4" t="s">
        <v>679</v>
      </c>
      <c r="C352" s="1">
        <v>87</v>
      </c>
      <c r="D352" s="7">
        <v>1.4293981481481482E-2</v>
      </c>
      <c r="E352" s="3" t="s">
        <v>616</v>
      </c>
      <c r="F352">
        <f t="shared" si="9"/>
        <v>33.76</v>
      </c>
      <c r="G352" t="s">
        <v>805</v>
      </c>
    </row>
    <row r="353" spans="2:7" x14ac:dyDescent="0.15">
      <c r="B353" s="4" t="s">
        <v>763</v>
      </c>
      <c r="C353" s="1">
        <v>88</v>
      </c>
      <c r="D353" s="7">
        <v>1.4548611111111111E-2</v>
      </c>
      <c r="E353" s="3" t="s">
        <v>7</v>
      </c>
      <c r="F353">
        <f t="shared" si="9"/>
        <v>32.634999999999998</v>
      </c>
      <c r="G353" t="s">
        <v>805</v>
      </c>
    </row>
    <row r="354" spans="2:7" x14ac:dyDescent="0.15">
      <c r="B354" s="4" t="s">
        <v>80</v>
      </c>
      <c r="C354" s="1">
        <v>89</v>
      </c>
      <c r="D354" s="7">
        <v>1.4699074074074074E-2</v>
      </c>
      <c r="E354" s="3" t="s">
        <v>29</v>
      </c>
      <c r="F354">
        <f t="shared" si="9"/>
        <v>31.970000000000002</v>
      </c>
      <c r="G354" t="s">
        <v>805</v>
      </c>
    </row>
    <row r="355" spans="2:7" x14ac:dyDescent="0.15">
      <c r="B355" s="4" t="s">
        <v>756</v>
      </c>
      <c r="C355" s="1">
        <v>90</v>
      </c>
      <c r="D355" s="7">
        <v>1.5173611111111112E-2</v>
      </c>
      <c r="E355" s="3" t="s">
        <v>21</v>
      </c>
      <c r="F355">
        <f t="shared" si="9"/>
        <v>29.873000000000001</v>
      </c>
      <c r="G355" t="s">
        <v>805</v>
      </c>
    </row>
    <row r="356" spans="2:7" x14ac:dyDescent="0.15">
      <c r="B356" s="4" t="s">
        <v>105</v>
      </c>
      <c r="C356" s="1">
        <v>91</v>
      </c>
      <c r="D356" s="7">
        <v>1.5763888888888886E-2</v>
      </c>
      <c r="E356" s="3" t="s">
        <v>29</v>
      </c>
      <c r="F356">
        <f t="shared" si="9"/>
        <v>27.265000000000001</v>
      </c>
      <c r="G356" t="s">
        <v>805</v>
      </c>
    </row>
    <row r="357" spans="2:7" x14ac:dyDescent="0.15">
      <c r="B357" s="4" t="s">
        <v>681</v>
      </c>
      <c r="C357" s="1">
        <v>92</v>
      </c>
      <c r="D357" s="7">
        <v>1.579861111111111E-2</v>
      </c>
      <c r="E357" s="3" t="s">
        <v>10</v>
      </c>
      <c r="F357">
        <f t="shared" si="9"/>
        <v>27.112000000000002</v>
      </c>
      <c r="G357" t="s">
        <v>805</v>
      </c>
    </row>
    <row r="358" spans="2:7" x14ac:dyDescent="0.15">
      <c r="B358" s="4" t="s">
        <v>598</v>
      </c>
      <c r="C358" s="1">
        <v>93</v>
      </c>
      <c r="D358" s="7">
        <v>1.7210648148148149E-2</v>
      </c>
      <c r="E358" s="3" t="s">
        <v>14</v>
      </c>
      <c r="F358">
        <f t="shared" si="9"/>
        <v>20.873000000000001</v>
      </c>
      <c r="G358" t="s">
        <v>805</v>
      </c>
    </row>
    <row r="359" spans="2:7" x14ac:dyDescent="0.15">
      <c r="B359" s="4" t="s">
        <v>735</v>
      </c>
      <c r="C359" s="1">
        <v>94</v>
      </c>
      <c r="D359" s="7">
        <v>1.7407407407407406E-2</v>
      </c>
      <c r="E359" s="3" t="s">
        <v>20</v>
      </c>
      <c r="F359">
        <f t="shared" si="9"/>
        <v>20.004000000000001</v>
      </c>
      <c r="G359" t="s">
        <v>805</v>
      </c>
    </row>
    <row r="360" spans="2:7" x14ac:dyDescent="0.15">
      <c r="B360" s="4" t="s">
        <v>537</v>
      </c>
      <c r="C360" s="1"/>
      <c r="D360" s="3" t="s">
        <v>22</v>
      </c>
      <c r="E360" s="3" t="s">
        <v>20</v>
      </c>
      <c r="F360">
        <v>0</v>
      </c>
      <c r="G360" t="s">
        <v>805</v>
      </c>
    </row>
    <row r="361" spans="2:7" x14ac:dyDescent="0.15">
      <c r="B361" s="4" t="s">
        <v>552</v>
      </c>
      <c r="C361" s="1"/>
      <c r="D361" s="3" t="s">
        <v>22</v>
      </c>
      <c r="E361" s="3" t="s">
        <v>10</v>
      </c>
      <c r="F361">
        <f>F360</f>
        <v>0</v>
      </c>
      <c r="G361" t="s">
        <v>805</v>
      </c>
    </row>
    <row r="362" spans="2:7" x14ac:dyDescent="0.15">
      <c r="B362" s="4" t="s">
        <v>607</v>
      </c>
      <c r="C362" s="1"/>
      <c r="D362" s="3" t="s">
        <v>22</v>
      </c>
      <c r="E362" s="3" t="s">
        <v>27</v>
      </c>
      <c r="F362">
        <f t="shared" ref="F362:F367" si="10">F361</f>
        <v>0</v>
      </c>
      <c r="G362" t="s">
        <v>805</v>
      </c>
    </row>
    <row r="363" spans="2:7" x14ac:dyDescent="0.15">
      <c r="B363" s="4" t="s">
        <v>665</v>
      </c>
      <c r="C363" s="1"/>
      <c r="D363" s="3" t="s">
        <v>22</v>
      </c>
      <c r="E363" s="3" t="s">
        <v>242</v>
      </c>
      <c r="F363">
        <f t="shared" si="10"/>
        <v>0</v>
      </c>
      <c r="G363" t="s">
        <v>805</v>
      </c>
    </row>
    <row r="364" spans="2:7" x14ac:dyDescent="0.15">
      <c r="B364" s="4" t="s">
        <v>62</v>
      </c>
      <c r="C364" s="1"/>
      <c r="D364" s="3" t="s">
        <v>22</v>
      </c>
      <c r="E364" s="3" t="s">
        <v>9</v>
      </c>
      <c r="F364">
        <f t="shared" si="10"/>
        <v>0</v>
      </c>
      <c r="G364" t="s">
        <v>805</v>
      </c>
    </row>
    <row r="365" spans="2:7" x14ac:dyDescent="0.15">
      <c r="B365" s="4" t="s">
        <v>703</v>
      </c>
      <c r="C365" s="1"/>
      <c r="D365" s="3" t="s">
        <v>22</v>
      </c>
      <c r="E365" s="3" t="s">
        <v>615</v>
      </c>
      <c r="F365">
        <f t="shared" si="10"/>
        <v>0</v>
      </c>
      <c r="G365" t="s">
        <v>805</v>
      </c>
    </row>
    <row r="366" spans="2:7" x14ac:dyDescent="0.15">
      <c r="B366" s="4" t="s">
        <v>726</v>
      </c>
      <c r="C366" s="1"/>
      <c r="D366" s="3" t="s">
        <v>22</v>
      </c>
      <c r="E366" s="3" t="s">
        <v>8</v>
      </c>
      <c r="F366">
        <f t="shared" si="10"/>
        <v>0</v>
      </c>
      <c r="G366" t="s">
        <v>805</v>
      </c>
    </row>
    <row r="367" spans="2:7" x14ac:dyDescent="0.15">
      <c r="B367" s="4" t="s">
        <v>503</v>
      </c>
      <c r="C367" s="1"/>
      <c r="D367" s="3" t="s">
        <v>22</v>
      </c>
      <c r="E367" s="3" t="s">
        <v>14</v>
      </c>
      <c r="F367">
        <f t="shared" si="10"/>
        <v>0</v>
      </c>
      <c r="G367" t="s">
        <v>805</v>
      </c>
    </row>
    <row r="368" spans="2:7" x14ac:dyDescent="0.15">
      <c r="B368" s="4"/>
      <c r="C368" s="1"/>
      <c r="D368" s="6"/>
      <c r="E368" s="3"/>
    </row>
    <row r="369" spans="2:5" x14ac:dyDescent="0.15">
      <c r="B369" s="4"/>
      <c r="C369" s="1"/>
      <c r="D369" s="6"/>
      <c r="E369" s="3"/>
    </row>
    <row r="370" spans="2:5" x14ac:dyDescent="0.15">
      <c r="B370" s="4"/>
      <c r="C370" s="1"/>
      <c r="D370" s="6"/>
      <c r="E370" s="3"/>
    </row>
    <row r="371" spans="2:5" x14ac:dyDescent="0.15">
      <c r="B371" s="4"/>
      <c r="C371" s="1"/>
      <c r="D371" s="6"/>
      <c r="E371" s="3"/>
    </row>
    <row r="372" spans="2:5" x14ac:dyDescent="0.15">
      <c r="B372" s="4"/>
      <c r="C372" s="1"/>
      <c r="D372" s="6"/>
      <c r="E372" s="3"/>
    </row>
    <row r="373" spans="2:5" x14ac:dyDescent="0.15">
      <c r="B373" s="4"/>
      <c r="C373" s="1"/>
      <c r="D373" s="6"/>
      <c r="E373" s="3"/>
    </row>
    <row r="374" spans="2:5" x14ac:dyDescent="0.15">
      <c r="B374" s="4"/>
      <c r="C374" s="1"/>
      <c r="D374" s="6"/>
      <c r="E374" s="3"/>
    </row>
    <row r="375" spans="2:5" x14ac:dyDescent="0.15">
      <c r="B375" s="4"/>
      <c r="C375" s="1"/>
      <c r="D375" s="6"/>
      <c r="E375" s="3"/>
    </row>
    <row r="376" spans="2:5" x14ac:dyDescent="0.15">
      <c r="B376" s="4"/>
      <c r="C376" s="1"/>
      <c r="D376" s="6"/>
      <c r="E376" s="3"/>
    </row>
    <row r="377" spans="2:5" x14ac:dyDescent="0.15">
      <c r="B377" s="4"/>
      <c r="C377" s="1"/>
      <c r="D377" s="6"/>
      <c r="E377" s="3"/>
    </row>
    <row r="378" spans="2:5" x14ac:dyDescent="0.15">
      <c r="B378" s="4"/>
      <c r="C378" s="1"/>
      <c r="D378" s="6"/>
      <c r="E378" s="3"/>
    </row>
    <row r="379" spans="2:5" x14ac:dyDescent="0.15">
      <c r="B379" s="4"/>
      <c r="C379" s="1"/>
      <c r="D379" s="6"/>
      <c r="E379" s="3"/>
    </row>
    <row r="380" spans="2:5" x14ac:dyDescent="0.15">
      <c r="B380" s="4"/>
      <c r="C380" s="1"/>
      <c r="D380" s="6"/>
      <c r="E380" s="3"/>
    </row>
    <row r="381" spans="2:5" x14ac:dyDescent="0.15">
      <c r="B381" s="4"/>
      <c r="C381" s="1"/>
      <c r="D381" s="6"/>
      <c r="E381" s="3"/>
    </row>
    <row r="382" spans="2:5" x14ac:dyDescent="0.15">
      <c r="B382" s="4"/>
      <c r="C382" s="1"/>
      <c r="D382" s="6"/>
      <c r="E382" s="3"/>
    </row>
    <row r="383" spans="2:5" x14ac:dyDescent="0.15">
      <c r="B383" s="4"/>
      <c r="C383" s="1"/>
      <c r="D383" s="6"/>
      <c r="E383" s="3"/>
    </row>
    <row r="384" spans="2:5" x14ac:dyDescent="0.15">
      <c r="B384" s="4"/>
      <c r="C384" s="1"/>
      <c r="D384" s="6"/>
      <c r="E384" s="3"/>
    </row>
    <row r="385" spans="2:5" x14ac:dyDescent="0.15">
      <c r="B385" s="4"/>
      <c r="C385" s="1"/>
      <c r="D385" s="6"/>
      <c r="E385" s="3"/>
    </row>
    <row r="386" spans="2:5" x14ac:dyDescent="0.15">
      <c r="B386" s="4"/>
      <c r="C386" s="1"/>
      <c r="D386" s="6"/>
      <c r="E386" s="3"/>
    </row>
    <row r="387" spans="2:5" x14ac:dyDescent="0.15">
      <c r="B387" s="4"/>
      <c r="C387" s="1"/>
      <c r="D387" s="6"/>
      <c r="E387" s="3"/>
    </row>
    <row r="388" spans="2:5" x14ac:dyDescent="0.15">
      <c r="B388" s="4"/>
      <c r="C388" s="1"/>
      <c r="D388" s="6"/>
      <c r="E388" s="3"/>
    </row>
    <row r="389" spans="2:5" x14ac:dyDescent="0.15">
      <c r="B389" s="4"/>
      <c r="C389" s="1"/>
      <c r="D389" s="6"/>
      <c r="E389" s="3"/>
    </row>
    <row r="390" spans="2:5" x14ac:dyDescent="0.15">
      <c r="B390" s="4"/>
      <c r="C390" s="1"/>
      <c r="D390" s="6"/>
      <c r="E390" s="3"/>
    </row>
    <row r="391" spans="2:5" x14ac:dyDescent="0.15">
      <c r="B391" s="4"/>
      <c r="C391" s="1"/>
      <c r="D391" s="6"/>
      <c r="E391" s="3"/>
    </row>
    <row r="392" spans="2:5" x14ac:dyDescent="0.15">
      <c r="B392" s="4"/>
      <c r="C392" s="1"/>
      <c r="D392" s="6"/>
      <c r="E392" s="3"/>
    </row>
    <row r="393" spans="2:5" x14ac:dyDescent="0.15">
      <c r="B393" s="4"/>
      <c r="C393" s="1"/>
      <c r="D393" s="6"/>
      <c r="E393" s="3"/>
    </row>
    <row r="394" spans="2:5" x14ac:dyDescent="0.15">
      <c r="B394" s="4"/>
      <c r="C394" s="1"/>
      <c r="D394" s="3"/>
      <c r="E394" s="3"/>
    </row>
    <row r="395" spans="2:5" x14ac:dyDescent="0.15">
      <c r="B395" s="4"/>
      <c r="C395" s="1"/>
      <c r="D395" s="3"/>
      <c r="E395" s="3"/>
    </row>
    <row r="396" spans="2:5" x14ac:dyDescent="0.15">
      <c r="B396" s="4"/>
      <c r="C396" s="1"/>
      <c r="D396" s="3"/>
      <c r="E396" s="3"/>
    </row>
    <row r="397" spans="2:5" x14ac:dyDescent="0.15">
      <c r="B397" s="4"/>
      <c r="C397" s="1"/>
      <c r="D397" s="3"/>
      <c r="E397" s="3"/>
    </row>
    <row r="398" spans="2:5" x14ac:dyDescent="0.15">
      <c r="B398" s="4"/>
      <c r="C398" s="1"/>
      <c r="D398" s="3"/>
      <c r="E398" s="3"/>
    </row>
  </sheetData>
  <phoneticPr fontId="3"/>
  <hyperlinks>
    <hyperlink ref="B4" r:id="rId1" display="https://mulka2.com/lapcenter/lapcombat2/runner.jsp?event=4822&amp;file=1&amp;runner=47"/>
    <hyperlink ref="B5" r:id="rId2" display="https://mulka2.com/lapcenter/lapcombat2/runner.jsp?event=4822&amp;file=1&amp;runner=46"/>
    <hyperlink ref="B6" r:id="rId3" display="https://mulka2.com/lapcenter/lapcombat2/runner.jsp?event=4822&amp;file=1&amp;runner=45"/>
    <hyperlink ref="B7" r:id="rId4" display="https://mulka2.com/lapcenter/lapcombat2/runner.jsp?event=4822&amp;file=1&amp;runner=44"/>
    <hyperlink ref="B8" r:id="rId5" display="https://mulka2.com/lapcenter/lapcombat2/runner.jsp?event=4822&amp;file=1&amp;runner=43"/>
    <hyperlink ref="B9" r:id="rId6" display="https://mulka2.com/lapcenter/lapcombat2/runner.jsp?event=4822&amp;file=1&amp;runner=42"/>
    <hyperlink ref="B10" r:id="rId7" display="https://mulka2.com/lapcenter/lapcombat2/runner.jsp?event=4822&amp;file=1&amp;runner=41"/>
    <hyperlink ref="B11" r:id="rId8" display="https://mulka2.com/lapcenter/lapcombat2/runner.jsp?event=4822&amp;file=1&amp;runner=40"/>
    <hyperlink ref="B12" r:id="rId9" display="https://mulka2.com/lapcenter/lapcombat2/runner.jsp?event=4822&amp;file=1&amp;runner=39"/>
    <hyperlink ref="B13" r:id="rId10" display="https://mulka2.com/lapcenter/lapcombat2/runner.jsp?event=4822&amp;file=1&amp;runner=38"/>
    <hyperlink ref="B14" r:id="rId11" display="https://mulka2.com/lapcenter/lapcombat2/runner.jsp?event=4822&amp;file=1&amp;runner=37"/>
    <hyperlink ref="B15" r:id="rId12" display="https://mulka2.com/lapcenter/lapcombat2/runner.jsp?event=4822&amp;file=1&amp;runner=36"/>
    <hyperlink ref="B16" r:id="rId13" display="https://mulka2.com/lapcenter/lapcombat2/runner.jsp?event=4822&amp;file=1&amp;runner=35"/>
    <hyperlink ref="B17" r:id="rId14" display="https://mulka2.com/lapcenter/lapcombat2/runner.jsp?event=4822&amp;file=1&amp;runner=34"/>
    <hyperlink ref="B18" r:id="rId15" display="https://mulka2.com/lapcenter/lapcombat2/runner.jsp?event=4822&amp;file=1&amp;runner=33"/>
    <hyperlink ref="B19" r:id="rId16" display="https://mulka2.com/lapcenter/lapcombat2/runner.jsp?event=4822&amp;file=1&amp;runner=32"/>
    <hyperlink ref="B20" r:id="rId17" display="https://mulka2.com/lapcenter/lapcombat2/runner.jsp?event=4822&amp;file=1&amp;runner=31"/>
    <hyperlink ref="B21" r:id="rId18" display="https://mulka2.com/lapcenter/lapcombat2/runner.jsp?event=4822&amp;file=1&amp;runner=30"/>
    <hyperlink ref="B22" r:id="rId19" display="https://mulka2.com/lapcenter/lapcombat2/runner.jsp?event=4822&amp;file=1&amp;runner=29"/>
    <hyperlink ref="B23" r:id="rId20" display="https://mulka2.com/lapcenter/lapcombat2/runner.jsp?event=4822&amp;file=1&amp;runner=28"/>
    <hyperlink ref="B24" r:id="rId21" display="https://mulka2.com/lapcenter/lapcombat2/runner.jsp?event=4822&amp;file=1&amp;runner=27"/>
    <hyperlink ref="B25" r:id="rId22" display="https://mulka2.com/lapcenter/lapcombat2/runner.jsp?event=4822&amp;file=1&amp;runner=26"/>
    <hyperlink ref="B26" r:id="rId23" display="https://mulka2.com/lapcenter/lapcombat2/runner.jsp?event=4822&amp;file=1&amp;runner=25"/>
    <hyperlink ref="B27" r:id="rId24" display="https://mulka2.com/lapcenter/lapcombat2/runner.jsp?event=4822&amp;file=1&amp;runner=24"/>
    <hyperlink ref="B28" r:id="rId25" display="https://mulka2.com/lapcenter/lapcombat2/runner.jsp?event=4822&amp;file=1&amp;runner=23"/>
    <hyperlink ref="B29" r:id="rId26" display="https://mulka2.com/lapcenter/lapcombat2/runner.jsp?event=4822&amp;file=1&amp;runner=22"/>
    <hyperlink ref="B30" r:id="rId27" display="https://mulka2.com/lapcenter/lapcombat2/runner.jsp?event=4822&amp;file=1&amp;runner=21"/>
    <hyperlink ref="B31" r:id="rId28" display="https://mulka2.com/lapcenter/lapcombat2/runner.jsp?event=4822&amp;file=1&amp;runner=20"/>
    <hyperlink ref="B32" r:id="rId29" display="https://mulka2.com/lapcenter/lapcombat2/runner.jsp?event=4822&amp;file=1&amp;runner=19"/>
    <hyperlink ref="B33" r:id="rId30" display="https://mulka2.com/lapcenter/lapcombat2/runner.jsp?event=4822&amp;file=1&amp;runner=18"/>
    <hyperlink ref="B34" r:id="rId31" display="https://mulka2.com/lapcenter/lapcombat2/runner.jsp?event=4822&amp;file=1&amp;runner=17"/>
    <hyperlink ref="B35" r:id="rId32" display="https://mulka2.com/lapcenter/lapcombat2/runner.jsp?event=4822&amp;file=1&amp;runner=16"/>
    <hyperlink ref="B36" r:id="rId33" display="https://mulka2.com/lapcenter/lapcombat2/runner.jsp?event=4822&amp;file=1&amp;runner=15"/>
    <hyperlink ref="B37" r:id="rId34" display="https://mulka2.com/lapcenter/lapcombat2/runner.jsp?event=4822&amp;file=1&amp;runner=14"/>
    <hyperlink ref="B38" r:id="rId35" display="https://mulka2.com/lapcenter/lapcombat2/runner.jsp?event=4822&amp;file=1&amp;runner=13"/>
    <hyperlink ref="B39" r:id="rId36" display="https://mulka2.com/lapcenter/lapcombat2/runner.jsp?event=4822&amp;file=1&amp;runner=12"/>
    <hyperlink ref="B40" r:id="rId37" display="https://mulka2.com/lapcenter/lapcombat2/runner.jsp?event=4822&amp;file=1&amp;runner=11"/>
    <hyperlink ref="B41" r:id="rId38" display="https://mulka2.com/lapcenter/lapcombat2/runner.jsp?event=4822&amp;file=1&amp;runner=10"/>
    <hyperlink ref="B42" r:id="rId39" display="https://mulka2.com/lapcenter/lapcombat2/runner.jsp?event=4822&amp;file=1&amp;runner=9"/>
    <hyperlink ref="B43" r:id="rId40" display="https://mulka2.com/lapcenter/lapcombat2/runner.jsp?event=4822&amp;file=1&amp;runner=8"/>
    <hyperlink ref="B44" r:id="rId41" display="https://mulka2.com/lapcenter/lapcombat2/runner.jsp?event=4822&amp;file=1&amp;runner=7"/>
    <hyperlink ref="B45" r:id="rId42" display="https://mulka2.com/lapcenter/lapcombat2/runner.jsp?event=4822&amp;file=1&amp;runner=6"/>
    <hyperlink ref="B46" r:id="rId43" display="https://mulka2.com/lapcenter/lapcombat2/runner.jsp?event=4822&amp;file=1&amp;runner=5"/>
    <hyperlink ref="B47" r:id="rId44" display="https://mulka2.com/lapcenter/lapcombat2/runner.jsp?event=4822&amp;file=1&amp;runner=4"/>
    <hyperlink ref="B48" r:id="rId45" display="https://mulka2.com/lapcenter/lapcombat2/runner.jsp?event=4822&amp;file=1&amp;runner=3"/>
    <hyperlink ref="B49" r:id="rId46" display="https://mulka2.com/lapcenter/lapcombat2/runner.jsp?event=4822&amp;file=1&amp;runner=2"/>
    <hyperlink ref="B50" r:id="rId47" display="https://mulka2.com/lapcenter/lapcombat2/runner.jsp?event=4822&amp;file=1&amp;runner=1"/>
    <hyperlink ref="B51" r:id="rId48" display="https://mulka2.com/lapcenter/lapcombat2/runner.jsp?event=4822&amp;file=1&amp;runner=0"/>
    <hyperlink ref="B52" r:id="rId49" display="https://mulka2.com/lapcenter/lapcombat2/runner.jsp?event=4822&amp;file=1&amp;runner=48"/>
    <hyperlink ref="B53" r:id="rId50" display="https://mulka2.com/lapcenter/lapcombat2/runner.jsp?event=4822&amp;file=1&amp;runner=49"/>
    <hyperlink ref="B54" r:id="rId51" display="https://mulka2.com/lapcenter/lapcombat2/runner.jsp?event=4822&amp;file=1&amp;runner=50"/>
    <hyperlink ref="B55" r:id="rId52" display="https://mulka2.com/lapcenter/lapcombat2/runner.jsp?event=4822&amp;file=1&amp;runner=51"/>
    <hyperlink ref="B56" r:id="rId53" display="https://mulka2.com/lapcenter/lapcombat2/runner.jsp?event=4822&amp;file=1&amp;runner=52"/>
    <hyperlink ref="B57" r:id="rId54" display="https://mulka2.com/lapcenter/lapcombat2/runner.jsp?event=4822&amp;file=1&amp;runner=53"/>
    <hyperlink ref="B58" r:id="rId55" display="https://mulka2.com/lapcenter/lapcombat2/runner.jsp?event=4822&amp;file=1&amp;runner=54"/>
    <hyperlink ref="B59" r:id="rId56" display="https://mulka2.com/lapcenter/lapcombat2/runner.jsp?event=4822&amp;file=1&amp;runner=55"/>
    <hyperlink ref="B60" r:id="rId57" display="https://mulka2.com/lapcenter/lapcombat2/runner.jsp?event=4822&amp;file=1&amp;runner=56"/>
    <hyperlink ref="B61" r:id="rId58" display="https://mulka2.com/lapcenter/lapcombat2/runner.jsp?event=4822&amp;file=1&amp;runner=57"/>
    <hyperlink ref="B62" r:id="rId59" display="https://mulka2.com/lapcenter/lapcombat2/runner.jsp?event=4822&amp;file=1&amp;runner=58"/>
    <hyperlink ref="B63" r:id="rId60" display="https://mulka2.com/lapcenter/lapcombat2/runner.jsp?event=4822&amp;file=1&amp;runner=59"/>
    <hyperlink ref="B64" r:id="rId61" display="https://mulka2.com/lapcenter/lapcombat2/runner.jsp?event=4822&amp;file=1&amp;runner=60"/>
    <hyperlink ref="B65" r:id="rId62" display="https://mulka2.com/lapcenter/lapcombat2/runner.jsp?event=4822&amp;file=1&amp;runner=61"/>
    <hyperlink ref="B66" r:id="rId63" display="https://mulka2.com/lapcenter/lapcombat2/runner.jsp?event=4822&amp;file=1&amp;runner=62"/>
    <hyperlink ref="B67" r:id="rId64" display="https://mulka2.com/lapcenter/lapcombat2/runner.jsp?event=4822&amp;file=1&amp;runner=190"/>
    <hyperlink ref="B68" r:id="rId65" display="https://mulka2.com/lapcenter/lapcombat2/runner.jsp?event=4822&amp;file=1&amp;runner=189"/>
    <hyperlink ref="B69" r:id="rId66" display="https://mulka2.com/lapcenter/lapcombat2/runner.jsp?event=4822&amp;file=1&amp;runner=188"/>
    <hyperlink ref="B70" r:id="rId67" display="https://mulka2.com/lapcenter/lapcombat2/runner.jsp?event=4822&amp;file=1&amp;runner=187"/>
    <hyperlink ref="B71" r:id="rId68" display="https://mulka2.com/lapcenter/lapcombat2/runner.jsp?event=4822&amp;file=1&amp;runner=186"/>
    <hyperlink ref="B72" r:id="rId69" display="https://mulka2.com/lapcenter/lapcombat2/runner.jsp?event=4822&amp;file=1&amp;runner=185"/>
    <hyperlink ref="B73" r:id="rId70" display="https://mulka2.com/lapcenter/lapcombat2/runner.jsp?event=4822&amp;file=1&amp;runner=184"/>
    <hyperlink ref="B74" r:id="rId71" display="https://mulka2.com/lapcenter/lapcombat2/runner.jsp?event=4822&amp;file=1&amp;runner=183"/>
    <hyperlink ref="B75" r:id="rId72" display="https://mulka2.com/lapcenter/lapcombat2/runner.jsp?event=4822&amp;file=1&amp;runner=182"/>
    <hyperlink ref="B76" r:id="rId73" display="https://mulka2.com/lapcenter/lapcombat2/runner.jsp?event=4822&amp;file=1&amp;runner=181"/>
    <hyperlink ref="B77" r:id="rId74" display="https://mulka2.com/lapcenter/lapcombat2/runner.jsp?event=4822&amp;file=1&amp;runner=180"/>
    <hyperlink ref="B78" r:id="rId75" display="https://mulka2.com/lapcenter/lapcombat2/runner.jsp?event=4822&amp;file=1&amp;runner=179"/>
    <hyperlink ref="B79" r:id="rId76" display="https://mulka2.com/lapcenter/lapcombat2/runner.jsp?event=4822&amp;file=1&amp;runner=178"/>
    <hyperlink ref="B80" r:id="rId77" display="https://mulka2.com/lapcenter/lapcombat2/runner.jsp?event=4822&amp;file=1&amp;runner=177"/>
    <hyperlink ref="B81" r:id="rId78" display="https://mulka2.com/lapcenter/lapcombat2/runner.jsp?event=4822&amp;file=1&amp;runner=176"/>
    <hyperlink ref="B82" r:id="rId79" display="https://mulka2.com/lapcenter/lapcombat2/runner.jsp?event=4822&amp;file=1&amp;runner=175"/>
    <hyperlink ref="B83" r:id="rId80" display="https://mulka2.com/lapcenter/lapcombat2/runner.jsp?event=4822&amp;file=1&amp;runner=174"/>
    <hyperlink ref="B84" r:id="rId81" display="https://mulka2.com/lapcenter/lapcombat2/runner.jsp?event=4822&amp;file=1&amp;runner=173"/>
    <hyperlink ref="B85" r:id="rId82" display="https://mulka2.com/lapcenter/lapcombat2/runner.jsp?event=4822&amp;file=1&amp;runner=172"/>
    <hyperlink ref="B86" r:id="rId83" display="https://mulka2.com/lapcenter/lapcombat2/runner.jsp?event=4822&amp;file=1&amp;runner=171"/>
    <hyperlink ref="B87" r:id="rId84" display="https://mulka2.com/lapcenter/lapcombat2/runner.jsp?event=4822&amp;file=1&amp;runner=170"/>
    <hyperlink ref="B88" r:id="rId85" display="https://mulka2.com/lapcenter/lapcombat2/runner.jsp?event=4822&amp;file=1&amp;runner=169"/>
    <hyperlink ref="B89" r:id="rId86" display="https://mulka2.com/lapcenter/lapcombat2/runner.jsp?event=4822&amp;file=1&amp;runner=168"/>
    <hyperlink ref="B90" r:id="rId87" display="https://mulka2.com/lapcenter/lapcombat2/runner.jsp?event=4822&amp;file=1&amp;runner=167"/>
    <hyperlink ref="B91" r:id="rId88" display="https://mulka2.com/lapcenter/lapcombat2/runner.jsp?event=4822&amp;file=1&amp;runner=166"/>
    <hyperlink ref="B92" r:id="rId89" display="https://mulka2.com/lapcenter/lapcombat2/runner.jsp?event=4822&amp;file=1&amp;runner=165"/>
    <hyperlink ref="B93" r:id="rId90" display="https://mulka2.com/lapcenter/lapcombat2/runner.jsp?event=4822&amp;file=1&amp;runner=164"/>
    <hyperlink ref="B94" r:id="rId91" display="https://mulka2.com/lapcenter/lapcombat2/runner.jsp?event=4822&amp;file=1&amp;runner=163"/>
    <hyperlink ref="B95" r:id="rId92" display="https://mulka2.com/lapcenter/lapcombat2/runner.jsp?event=4822&amp;file=1&amp;runner=162"/>
    <hyperlink ref="B96" r:id="rId93" display="https://mulka2.com/lapcenter/lapcombat2/runner.jsp?event=4822&amp;file=1&amp;runner=161"/>
    <hyperlink ref="B97" r:id="rId94" display="https://mulka2.com/lapcenter/lapcombat2/runner.jsp?event=4822&amp;file=1&amp;runner=160"/>
    <hyperlink ref="B98" r:id="rId95" display="https://mulka2.com/lapcenter/lapcombat2/runner.jsp?event=4822&amp;file=1&amp;runner=159"/>
    <hyperlink ref="B99" r:id="rId96" display="https://mulka2.com/lapcenter/lapcombat2/runner.jsp?event=4822&amp;file=1&amp;runner=158"/>
    <hyperlink ref="B100" r:id="rId97" display="https://mulka2.com/lapcenter/lapcombat2/runner.jsp?event=4822&amp;file=1&amp;runner=157"/>
    <hyperlink ref="B101" r:id="rId98" display="https://mulka2.com/lapcenter/lapcombat2/runner.jsp?event=4822&amp;file=1&amp;runner=156"/>
    <hyperlink ref="B102" r:id="rId99" display="https://mulka2.com/lapcenter/lapcombat2/runner.jsp?event=4822&amp;file=1&amp;runner=155"/>
    <hyperlink ref="B103" r:id="rId100" display="https://mulka2.com/lapcenter/lapcombat2/runner.jsp?event=4822&amp;file=1&amp;runner=154"/>
    <hyperlink ref="B104" r:id="rId101" display="https://mulka2.com/lapcenter/lapcombat2/runner.jsp?event=4822&amp;file=1&amp;runner=153"/>
    <hyperlink ref="B105" r:id="rId102" display="https://mulka2.com/lapcenter/lapcombat2/runner.jsp?event=4822&amp;file=1&amp;runner=152"/>
    <hyperlink ref="B106" r:id="rId103" display="https://mulka2.com/lapcenter/lapcombat2/runner.jsp?event=4822&amp;file=1&amp;runner=151"/>
    <hyperlink ref="B107" r:id="rId104" display="https://mulka2.com/lapcenter/lapcombat2/runner.jsp?event=4822&amp;file=1&amp;runner=150"/>
    <hyperlink ref="B108" r:id="rId105" display="https://mulka2.com/lapcenter/lapcombat2/runner.jsp?event=4822&amp;file=1&amp;runner=149"/>
    <hyperlink ref="B109" r:id="rId106" display="https://mulka2.com/lapcenter/lapcombat2/runner.jsp?event=4822&amp;file=1&amp;runner=148"/>
    <hyperlink ref="B110" r:id="rId107" display="https://mulka2.com/lapcenter/lapcombat2/runner.jsp?event=4822&amp;file=1&amp;runner=147"/>
    <hyperlink ref="B111" r:id="rId108" display="https://mulka2.com/lapcenter/lapcombat2/runner.jsp?event=4822&amp;file=1&amp;runner=146"/>
    <hyperlink ref="B112" r:id="rId109" display="https://mulka2.com/lapcenter/lapcombat2/runner.jsp?event=4822&amp;file=1&amp;runner=145"/>
    <hyperlink ref="B113" r:id="rId110" display="https://mulka2.com/lapcenter/lapcombat2/runner.jsp?event=4822&amp;file=1&amp;runner=144"/>
    <hyperlink ref="B114" r:id="rId111" display="https://mulka2.com/lapcenter/lapcombat2/runner.jsp?event=4822&amp;file=1&amp;runner=143"/>
    <hyperlink ref="B115" r:id="rId112" display="https://mulka2.com/lapcenter/lapcombat2/runner.jsp?event=4822&amp;file=1&amp;runner=142"/>
    <hyperlink ref="B116" r:id="rId113" display="https://mulka2.com/lapcenter/lapcombat2/runner.jsp?event=4822&amp;file=1&amp;runner=141"/>
    <hyperlink ref="B117" r:id="rId114" display="https://mulka2.com/lapcenter/lapcombat2/runner.jsp?event=4822&amp;file=1&amp;runner=140"/>
    <hyperlink ref="B118" r:id="rId115" display="https://mulka2.com/lapcenter/lapcombat2/runner.jsp?event=4822&amp;file=1&amp;runner=139"/>
    <hyperlink ref="B119" r:id="rId116" display="https://mulka2.com/lapcenter/lapcombat2/runner.jsp?event=4822&amp;file=1&amp;runner=138"/>
    <hyperlink ref="B120" r:id="rId117" display="https://mulka2.com/lapcenter/lapcombat2/runner.jsp?event=4822&amp;file=1&amp;runner=136"/>
    <hyperlink ref="B121" r:id="rId118" display="https://mulka2.com/lapcenter/lapcombat2/runner.jsp?event=4822&amp;file=1&amp;runner=137"/>
    <hyperlink ref="B122" r:id="rId119" display="https://mulka2.com/lapcenter/lapcombat2/runner.jsp?event=4822&amp;file=1&amp;runner=135"/>
    <hyperlink ref="B123" r:id="rId120" display="https://mulka2.com/lapcenter/lapcombat2/runner.jsp?event=4822&amp;file=1&amp;runner=134"/>
    <hyperlink ref="B124" r:id="rId121" display="https://mulka2.com/lapcenter/lapcombat2/runner.jsp?event=4822&amp;file=1&amp;runner=133"/>
    <hyperlink ref="B125" r:id="rId122" display="https://mulka2.com/lapcenter/lapcombat2/runner.jsp?event=4822&amp;file=1&amp;runner=132"/>
    <hyperlink ref="B126" r:id="rId123" display="https://mulka2.com/lapcenter/lapcombat2/runner.jsp?event=4822&amp;file=1&amp;runner=131"/>
    <hyperlink ref="B127" r:id="rId124" display="https://mulka2.com/lapcenter/lapcombat2/runner.jsp?event=4822&amp;file=1&amp;runner=130"/>
    <hyperlink ref="B128" r:id="rId125" display="https://mulka2.com/lapcenter/lapcombat2/runner.jsp?event=4822&amp;file=1&amp;runner=129"/>
    <hyperlink ref="B129" r:id="rId126" display="https://mulka2.com/lapcenter/lapcombat2/runner.jsp?event=4822&amp;file=1&amp;runner=128"/>
    <hyperlink ref="B130" r:id="rId127" display="https://mulka2.com/lapcenter/lapcombat2/runner.jsp?event=4822&amp;file=1&amp;runner=127"/>
    <hyperlink ref="B131" r:id="rId128" display="https://mulka2.com/lapcenter/lapcombat2/runner.jsp?event=4822&amp;file=1&amp;runner=126"/>
    <hyperlink ref="B132" r:id="rId129" display="https://mulka2.com/lapcenter/lapcombat2/runner.jsp?event=4822&amp;file=1&amp;runner=125"/>
    <hyperlink ref="B133" r:id="rId130" display="https://mulka2.com/lapcenter/lapcombat2/runner.jsp?event=4822&amp;file=1&amp;runner=124"/>
    <hyperlink ref="B134" r:id="rId131" display="https://mulka2.com/lapcenter/lapcombat2/runner.jsp?event=4822&amp;file=1&amp;runner=123"/>
    <hyperlink ref="B135" r:id="rId132" display="https://mulka2.com/lapcenter/lapcombat2/runner.jsp?event=4822&amp;file=1&amp;runner=122"/>
    <hyperlink ref="B136" r:id="rId133" display="https://mulka2.com/lapcenter/lapcombat2/runner.jsp?event=4822&amp;file=1&amp;runner=121"/>
    <hyperlink ref="B137" r:id="rId134" display="https://mulka2.com/lapcenter/lapcombat2/runner.jsp?event=4822&amp;file=1&amp;runner=120"/>
    <hyperlink ref="B138" r:id="rId135" display="https://mulka2.com/lapcenter/lapcombat2/runner.jsp?event=4822&amp;file=1&amp;runner=119"/>
    <hyperlink ref="B139" r:id="rId136" display="https://mulka2.com/lapcenter/lapcombat2/runner.jsp?event=4822&amp;file=1&amp;runner=118"/>
    <hyperlink ref="B140" r:id="rId137" display="https://mulka2.com/lapcenter/lapcombat2/runner.jsp?event=4822&amp;file=1&amp;runner=117"/>
    <hyperlink ref="B141" r:id="rId138" display="https://mulka2.com/lapcenter/lapcombat2/runner.jsp?event=4822&amp;file=1&amp;runner=116"/>
    <hyperlink ref="B142" r:id="rId139" display="https://mulka2.com/lapcenter/lapcombat2/runner.jsp?event=4822&amp;file=1&amp;runner=115"/>
    <hyperlink ref="B143" r:id="rId140" display="https://mulka2.com/lapcenter/lapcombat2/runner.jsp?event=4822&amp;file=1&amp;runner=114"/>
    <hyperlink ref="B144" r:id="rId141" display="https://mulka2.com/lapcenter/lapcombat2/runner.jsp?event=4822&amp;file=1&amp;runner=113"/>
    <hyperlink ref="B145" r:id="rId142" display="https://mulka2.com/lapcenter/lapcombat2/runner.jsp?event=4822&amp;file=1&amp;runner=112"/>
    <hyperlink ref="B146" r:id="rId143" display="https://mulka2.com/lapcenter/lapcombat2/runner.jsp?event=4822&amp;file=1&amp;runner=111"/>
    <hyperlink ref="B147" r:id="rId144" display="https://mulka2.com/lapcenter/lapcombat2/runner.jsp?event=4822&amp;file=1&amp;runner=110"/>
    <hyperlink ref="B148" r:id="rId145" display="https://mulka2.com/lapcenter/lapcombat2/runner.jsp?event=4822&amp;file=1&amp;runner=109"/>
    <hyperlink ref="B149" r:id="rId146" display="https://mulka2.com/lapcenter/lapcombat2/runner.jsp?event=4822&amp;file=1&amp;runner=108"/>
    <hyperlink ref="B150" r:id="rId147" display="https://mulka2.com/lapcenter/lapcombat2/runner.jsp?event=4822&amp;file=1&amp;runner=107"/>
    <hyperlink ref="B151" r:id="rId148" display="https://mulka2.com/lapcenter/lapcombat2/runner.jsp?event=4822&amp;file=1&amp;runner=106"/>
    <hyperlink ref="B152" r:id="rId149" display="https://mulka2.com/lapcenter/lapcombat2/runner.jsp?event=4822&amp;file=1&amp;runner=105"/>
    <hyperlink ref="B153" r:id="rId150" display="https://mulka2.com/lapcenter/lapcombat2/runner.jsp?event=4822&amp;file=1&amp;runner=104"/>
    <hyperlink ref="B154" r:id="rId151" display="https://mulka2.com/lapcenter/lapcombat2/runner.jsp?event=4822&amp;file=1&amp;runner=103"/>
    <hyperlink ref="B155" r:id="rId152" display="https://mulka2.com/lapcenter/lapcombat2/runner.jsp?event=4822&amp;file=1&amp;runner=191"/>
    <hyperlink ref="B156" r:id="rId153" display="https://mulka2.com/lapcenter/lapcombat2/runner.jsp?event=4822&amp;file=1&amp;runner=192"/>
    <hyperlink ref="B157" r:id="rId154" display="https://mulka2.com/lapcenter/lapcombat2/runner.jsp?event=4822&amp;file=1&amp;runner=193"/>
    <hyperlink ref="B158" r:id="rId155" display="https://mulka2.com/lapcenter/lapcombat2/runner.jsp?event=4822&amp;file=1&amp;runner=194"/>
    <hyperlink ref="B159" r:id="rId156" display="https://mulka2.com/lapcenter/lapcombat2/runner.jsp?event=4822&amp;file=1&amp;runner=195"/>
    <hyperlink ref="B160" r:id="rId157" display="https://mulka2.com/lapcenter/lapcombat2/runner.jsp?event=4822&amp;file=1&amp;runner=196"/>
    <hyperlink ref="B161" r:id="rId158" display="https://mulka2.com/lapcenter/lapcombat2/runner.jsp?event=4822&amp;file=1&amp;runner=197"/>
    <hyperlink ref="B162" r:id="rId159" display="https://mulka2.com/lapcenter/lapcombat2/runner.jsp?event=4822&amp;file=1&amp;runner=198"/>
    <hyperlink ref="B163" r:id="rId160" display="https://mulka2.com/lapcenter/lapcombat2/runner.jsp?event=4822&amp;file=1&amp;runner=199"/>
    <hyperlink ref="B164" r:id="rId161" display="https://mulka2.com/lapcenter/lapcombat2/runner.jsp?event=4822&amp;file=1&amp;runner=200"/>
    <hyperlink ref="B165" r:id="rId162" display="https://mulka2.com/lapcenter/lapcombat2/runner.jsp?event=4822&amp;file=1&amp;runner=201"/>
    <hyperlink ref="B166" r:id="rId163" display="https://mulka2.com/lapcenter/lapcombat2/runner.jsp?event=4822&amp;file=1&amp;runner=202"/>
    <hyperlink ref="B167" r:id="rId164" display="https://mulka2.com/lapcenter/lapcombat2/runner.jsp?event=4822&amp;file=1&amp;runner=203"/>
    <hyperlink ref="B168" r:id="rId165" display="https://mulka2.com/lapcenter/lapcombat2/runner.jsp?event=4822&amp;file=1&amp;runner=290"/>
    <hyperlink ref="B169" r:id="rId166" display="https://mulka2.com/lapcenter/lapcombat2/runner.jsp?event=4822&amp;file=1&amp;runner=289"/>
    <hyperlink ref="B170" r:id="rId167" display="https://mulka2.com/lapcenter/lapcombat2/runner.jsp?event=4822&amp;file=1&amp;runner=287"/>
    <hyperlink ref="B171" r:id="rId168" display="https://mulka2.com/lapcenter/lapcombat2/runner.jsp?event=4822&amp;file=1&amp;runner=288"/>
    <hyperlink ref="B172" r:id="rId169" display="https://mulka2.com/lapcenter/lapcombat2/runner.jsp?event=4822&amp;file=1&amp;runner=286"/>
    <hyperlink ref="B173" r:id="rId170" display="https://mulka2.com/lapcenter/lapcombat2/runner.jsp?event=4822&amp;file=1&amp;runner=285"/>
    <hyperlink ref="B174" r:id="rId171" display="https://mulka2.com/lapcenter/lapcombat2/runner.jsp?event=4822&amp;file=1&amp;runner=284"/>
    <hyperlink ref="B175" r:id="rId172" display="https://mulka2.com/lapcenter/lapcombat2/runner.jsp?event=4822&amp;file=1&amp;runner=283"/>
    <hyperlink ref="B176" r:id="rId173" display="https://mulka2.com/lapcenter/lapcombat2/runner.jsp?event=4822&amp;file=1&amp;runner=282"/>
    <hyperlink ref="B177" r:id="rId174" display="https://mulka2.com/lapcenter/lapcombat2/runner.jsp?event=4822&amp;file=1&amp;runner=281"/>
    <hyperlink ref="B178" r:id="rId175" display="https://mulka2.com/lapcenter/lapcombat2/runner.jsp?event=4822&amp;file=1&amp;runner=280"/>
    <hyperlink ref="B179" r:id="rId176" display="https://mulka2.com/lapcenter/lapcombat2/runner.jsp?event=4822&amp;file=1&amp;runner=279"/>
    <hyperlink ref="B180" r:id="rId177" display="https://mulka2.com/lapcenter/lapcombat2/runner.jsp?event=4822&amp;file=1&amp;runner=278"/>
    <hyperlink ref="B181" r:id="rId178" display="https://mulka2.com/lapcenter/lapcombat2/runner.jsp?event=4822&amp;file=1&amp;runner=277"/>
    <hyperlink ref="B182" r:id="rId179" display="https://mulka2.com/lapcenter/lapcombat2/runner.jsp?event=4822&amp;file=1&amp;runner=276"/>
    <hyperlink ref="B183" r:id="rId180" display="https://mulka2.com/lapcenter/lapcombat2/runner.jsp?event=4822&amp;file=1&amp;runner=275"/>
    <hyperlink ref="B184" r:id="rId181" display="https://mulka2.com/lapcenter/lapcombat2/runner.jsp?event=4822&amp;file=1&amp;runner=274"/>
    <hyperlink ref="B185" r:id="rId182" display="https://mulka2.com/lapcenter/lapcombat2/runner.jsp?event=4822&amp;file=1&amp;runner=273"/>
    <hyperlink ref="B186" r:id="rId183" display="https://mulka2.com/lapcenter/lapcombat2/runner.jsp?event=4822&amp;file=1&amp;runner=272"/>
    <hyperlink ref="B187" r:id="rId184" display="https://mulka2.com/lapcenter/lapcombat2/runner.jsp?event=4822&amp;file=1&amp;runner=271"/>
    <hyperlink ref="B188" r:id="rId185" display="https://mulka2.com/lapcenter/lapcombat2/runner.jsp?event=4822&amp;file=1&amp;runner=270"/>
    <hyperlink ref="B189" r:id="rId186" display="https://mulka2.com/lapcenter/lapcombat2/runner.jsp?event=4822&amp;file=1&amp;runner=269"/>
    <hyperlink ref="B190" r:id="rId187" display="https://mulka2.com/lapcenter/lapcombat2/runner.jsp?event=4822&amp;file=1&amp;runner=268"/>
    <hyperlink ref="B191" r:id="rId188" display="https://mulka2.com/lapcenter/lapcombat2/runner.jsp?event=4822&amp;file=1&amp;runner=266"/>
    <hyperlink ref="B192" r:id="rId189" display="https://mulka2.com/lapcenter/lapcombat2/runner.jsp?event=4822&amp;file=1&amp;runner=267"/>
    <hyperlink ref="B193" r:id="rId190" display="https://mulka2.com/lapcenter/lapcombat2/runner.jsp?event=4822&amp;file=1&amp;runner=265"/>
    <hyperlink ref="B194" r:id="rId191" display="https://mulka2.com/lapcenter/lapcombat2/runner.jsp?event=4822&amp;file=1&amp;runner=264"/>
    <hyperlink ref="B195" r:id="rId192" display="https://mulka2.com/lapcenter/lapcombat2/runner.jsp?event=4822&amp;file=1&amp;runner=262"/>
    <hyperlink ref="B196" r:id="rId193" display="https://mulka2.com/lapcenter/lapcombat2/runner.jsp?event=4822&amp;file=1&amp;runner=263"/>
    <hyperlink ref="B197" r:id="rId194" display="https://mulka2.com/lapcenter/lapcombat2/runner.jsp?event=4822&amp;file=1&amp;runner=261"/>
    <hyperlink ref="B198" r:id="rId195" display="https://mulka2.com/lapcenter/lapcombat2/runner.jsp?event=4822&amp;file=1&amp;runner=260"/>
    <hyperlink ref="B199" r:id="rId196" display="https://mulka2.com/lapcenter/lapcombat2/runner.jsp?event=4822&amp;file=1&amp;runner=259"/>
    <hyperlink ref="B200" r:id="rId197" display="https://mulka2.com/lapcenter/lapcombat2/runner.jsp?event=4822&amp;file=1&amp;runner=258"/>
    <hyperlink ref="B201" r:id="rId198" display="https://mulka2.com/lapcenter/lapcombat2/runner.jsp?event=4822&amp;file=1&amp;runner=257"/>
    <hyperlink ref="B202" r:id="rId199" display="https://mulka2.com/lapcenter/lapcombat2/runner.jsp?event=4822&amp;file=1&amp;runner=256"/>
    <hyperlink ref="B203" r:id="rId200" display="https://mulka2.com/lapcenter/lapcombat2/runner.jsp?event=4822&amp;file=1&amp;runner=255"/>
    <hyperlink ref="B204" r:id="rId201" display="https://mulka2.com/lapcenter/lapcombat2/runner.jsp?event=4822&amp;file=1&amp;runner=254"/>
    <hyperlink ref="B205" r:id="rId202" display="https://mulka2.com/lapcenter/lapcombat2/runner.jsp?event=4822&amp;file=1&amp;runner=253"/>
    <hyperlink ref="B206" r:id="rId203" display="https://mulka2.com/lapcenter/lapcombat2/runner.jsp?event=4822&amp;file=1&amp;runner=252"/>
    <hyperlink ref="B207" r:id="rId204" display="https://mulka2.com/lapcenter/lapcombat2/runner.jsp?event=4822&amp;file=1&amp;runner=251"/>
    <hyperlink ref="B208" r:id="rId205" display="https://mulka2.com/lapcenter/lapcombat2/runner.jsp?event=4822&amp;file=1&amp;runner=250"/>
    <hyperlink ref="B209" r:id="rId206" display="https://mulka2.com/lapcenter/lapcombat2/runner.jsp?event=4822&amp;file=1&amp;runner=249"/>
    <hyperlink ref="B210" r:id="rId207" display="https://mulka2.com/lapcenter/lapcombat2/runner.jsp?event=4822&amp;file=1&amp;runner=248"/>
    <hyperlink ref="B211" r:id="rId208" display="https://mulka2.com/lapcenter/lapcombat2/runner.jsp?event=4822&amp;file=1&amp;runner=247"/>
    <hyperlink ref="B212" r:id="rId209" display="https://mulka2.com/lapcenter/lapcombat2/runner.jsp?event=4822&amp;file=1&amp;runner=246"/>
    <hyperlink ref="B213" r:id="rId210" display="https://mulka2.com/lapcenter/lapcombat2/runner.jsp?event=4822&amp;file=1&amp;runner=245"/>
    <hyperlink ref="B214" r:id="rId211" display="https://mulka2.com/lapcenter/lapcombat2/runner.jsp?event=4822&amp;file=1&amp;runner=244"/>
    <hyperlink ref="B215" r:id="rId212" display="https://mulka2.com/lapcenter/lapcombat2/runner.jsp?event=4822&amp;file=1&amp;runner=243"/>
    <hyperlink ref="B216" r:id="rId213" display="https://mulka2.com/lapcenter/lapcombat2/runner.jsp?event=4822&amp;file=1&amp;runner=242"/>
    <hyperlink ref="B217" r:id="rId214" display="https://mulka2.com/lapcenter/lapcombat2/runner.jsp?event=4822&amp;file=1&amp;runner=241"/>
    <hyperlink ref="B218" r:id="rId215" display="https://mulka2.com/lapcenter/lapcombat2/runner.jsp?event=4822&amp;file=1&amp;runner=240"/>
    <hyperlink ref="B219" r:id="rId216" display="https://mulka2.com/lapcenter/lapcombat2/runner.jsp?event=4822&amp;file=1&amp;runner=239"/>
    <hyperlink ref="B220" r:id="rId217" display="https://mulka2.com/lapcenter/lapcombat2/runner.jsp?event=4822&amp;file=1&amp;runner=238"/>
    <hyperlink ref="B221" r:id="rId218" display="https://mulka2.com/lapcenter/lapcombat2/runner.jsp?event=4822&amp;file=1&amp;runner=237"/>
    <hyperlink ref="B222" r:id="rId219" display="https://mulka2.com/lapcenter/lapcombat2/runner.jsp?event=4822&amp;file=1&amp;runner=236"/>
    <hyperlink ref="B223" r:id="rId220" display="https://mulka2.com/lapcenter/lapcombat2/runner.jsp?event=4822&amp;file=1&amp;runner=235"/>
    <hyperlink ref="B224" r:id="rId221" display="https://mulka2.com/lapcenter/lapcombat2/runner.jsp?event=4822&amp;file=1&amp;runner=234"/>
    <hyperlink ref="B225" r:id="rId222" display="https://mulka2.com/lapcenter/lapcombat2/runner.jsp?event=4822&amp;file=1&amp;runner=233"/>
    <hyperlink ref="B226" r:id="rId223" display="https://mulka2.com/lapcenter/lapcombat2/runner.jsp?event=4822&amp;file=1&amp;runner=232"/>
    <hyperlink ref="B227" r:id="rId224" display="https://mulka2.com/lapcenter/lapcombat2/runner.jsp?event=4822&amp;file=1&amp;runner=231"/>
    <hyperlink ref="B228" r:id="rId225" display="https://mulka2.com/lapcenter/lapcombat2/runner.jsp?event=4822&amp;file=1&amp;runner=230"/>
    <hyperlink ref="B229" r:id="rId226" display="https://mulka2.com/lapcenter/lapcombat2/runner.jsp?event=4822&amp;file=1&amp;runner=228"/>
    <hyperlink ref="B230" r:id="rId227" display="https://mulka2.com/lapcenter/lapcombat2/runner.jsp?event=4822&amp;file=1&amp;runner=229"/>
    <hyperlink ref="B231" r:id="rId228" display="https://mulka2.com/lapcenter/lapcombat2/runner.jsp?event=4822&amp;file=1&amp;runner=227"/>
    <hyperlink ref="B232" r:id="rId229" display="https://mulka2.com/lapcenter/lapcombat2/runner.jsp?event=4822&amp;file=1&amp;runner=226"/>
    <hyperlink ref="B233" r:id="rId230" display="https://mulka2.com/lapcenter/lapcombat2/runner.jsp?event=4822&amp;file=1&amp;runner=225"/>
    <hyperlink ref="B234" r:id="rId231" display="https://mulka2.com/lapcenter/lapcombat2/runner.jsp?event=4822&amp;file=1&amp;runner=224"/>
    <hyperlink ref="B235" r:id="rId232" display="https://mulka2.com/lapcenter/lapcombat2/runner.jsp?event=4822&amp;file=1&amp;runner=223"/>
    <hyperlink ref="B236" r:id="rId233" display="https://mulka2.com/lapcenter/lapcombat2/runner.jsp?event=4822&amp;file=1&amp;runner=222"/>
    <hyperlink ref="B237" r:id="rId234" display="https://mulka2.com/lapcenter/lapcombat2/runner.jsp?event=4822&amp;file=1&amp;runner=221"/>
    <hyperlink ref="B238" r:id="rId235" display="https://mulka2.com/lapcenter/lapcombat2/runner.jsp?event=4822&amp;file=1&amp;runner=220"/>
    <hyperlink ref="B239" r:id="rId236" display="https://mulka2.com/lapcenter/lapcombat2/runner.jsp?event=4822&amp;file=1&amp;runner=219"/>
    <hyperlink ref="B240" r:id="rId237" display="https://mulka2.com/lapcenter/lapcombat2/runner.jsp?event=4822&amp;file=1&amp;runner=218"/>
    <hyperlink ref="B241" r:id="rId238" display="https://mulka2.com/lapcenter/lapcombat2/runner.jsp?event=4822&amp;file=1&amp;runner=217"/>
    <hyperlink ref="B242" r:id="rId239" display="https://mulka2.com/lapcenter/lapcombat2/runner.jsp?event=4822&amp;file=1&amp;runner=215"/>
    <hyperlink ref="B243" r:id="rId240" display="https://mulka2.com/lapcenter/lapcombat2/runner.jsp?event=4822&amp;file=1&amp;runner=216"/>
    <hyperlink ref="B244" r:id="rId241" display="https://mulka2.com/lapcenter/lapcombat2/runner.jsp?event=4822&amp;file=1&amp;runner=214"/>
    <hyperlink ref="B245" r:id="rId242" display="https://mulka2.com/lapcenter/lapcombat2/runner.jsp?event=4822&amp;file=1&amp;runner=213"/>
    <hyperlink ref="B246" r:id="rId243" display="https://mulka2.com/lapcenter/lapcombat2/runner.jsp?event=4822&amp;file=1&amp;runner=212"/>
    <hyperlink ref="B247" r:id="rId244" display="https://mulka2.com/lapcenter/lapcombat2/runner.jsp?event=4822&amp;file=1&amp;runner=211"/>
    <hyperlink ref="B248" r:id="rId245" display="https://mulka2.com/lapcenter/lapcombat2/runner.jsp?event=4822&amp;file=1&amp;runner=210"/>
    <hyperlink ref="B249" r:id="rId246" display="https://mulka2.com/lapcenter/lapcombat2/runner.jsp?event=4822&amp;file=1&amp;runner=209"/>
    <hyperlink ref="B250" r:id="rId247" display="https://mulka2.com/lapcenter/lapcombat2/runner.jsp?event=4822&amp;file=1&amp;runner=208"/>
    <hyperlink ref="B251" r:id="rId248" display="https://mulka2.com/lapcenter/lapcombat2/runner.jsp?event=4822&amp;file=1&amp;runner=207"/>
    <hyperlink ref="B252" r:id="rId249" display="https://mulka2.com/lapcenter/lapcombat2/runner.jsp?event=4822&amp;file=1&amp;runner=206"/>
    <hyperlink ref="B253" r:id="rId250" display="https://mulka2.com/lapcenter/lapcombat2/runner.jsp?event=4822&amp;file=1&amp;runner=205"/>
    <hyperlink ref="B254" r:id="rId251" display="https://mulka2.com/lapcenter/lapcombat2/runner.jsp?event=4822&amp;file=1&amp;runner=204"/>
    <hyperlink ref="B255" r:id="rId252" display="https://mulka2.com/lapcenter/lapcombat2/runner.jsp?event=4822&amp;file=1&amp;runner=291"/>
    <hyperlink ref="B256" r:id="rId253" display="https://mulka2.com/lapcenter/lapcombat2/runner.jsp?event=4822&amp;file=1&amp;runner=292"/>
    <hyperlink ref="B257" r:id="rId254" display="https://mulka2.com/lapcenter/lapcombat2/runner.jsp?event=4822&amp;file=1&amp;runner=293"/>
    <hyperlink ref="B258" r:id="rId255" display="https://mulka2.com/lapcenter/lapcombat2/runner.jsp?event=4822&amp;file=1&amp;runner=294"/>
    <hyperlink ref="B259" r:id="rId256" display="https://mulka2.com/lapcenter/lapcombat2/runner.jsp?event=4822&amp;file=1&amp;runner=295"/>
    <hyperlink ref="B260" r:id="rId257" display="https://mulka2.com/lapcenter/lapcombat2/runner.jsp?event=4822&amp;file=1&amp;runner=296"/>
    <hyperlink ref="B261" r:id="rId258" display="https://mulka2.com/lapcenter/lapcombat2/runner.jsp?event=4822&amp;file=1&amp;runner=297"/>
    <hyperlink ref="B262" r:id="rId259" display="https://mulka2.com/lapcenter/lapcombat2/runner.jsp?event=4822&amp;file=1&amp;runner=298"/>
    <hyperlink ref="B263" r:id="rId260" display="https://mulka2.com/lapcenter/lapcombat2/runner.jsp?event=4822&amp;file=1&amp;runner=299"/>
    <hyperlink ref="B264" r:id="rId261" display="https://mulka2.com/lapcenter/lapcombat2/runner.jsp?event=4822&amp;file=1&amp;runner=300"/>
    <hyperlink ref="B265" r:id="rId262" display="https://mulka2.com/lapcenter/lapcombat2/runner.jsp?event=4822&amp;file=1&amp;runner=301"/>
    <hyperlink ref="B266" r:id="rId263" display="https://mulka2.com/lapcenter/lapcombat2/runner.jsp?event=4822&amp;file=1&amp;runner=395"/>
    <hyperlink ref="B267" r:id="rId264" display="https://mulka2.com/lapcenter/lapcombat2/runner.jsp?event=4822&amp;file=1&amp;runner=394"/>
    <hyperlink ref="B268" r:id="rId265" display="https://mulka2.com/lapcenter/lapcombat2/runner.jsp?event=4822&amp;file=1&amp;runner=393"/>
    <hyperlink ref="B269" r:id="rId266" display="https://mulka2.com/lapcenter/lapcombat2/runner.jsp?event=4822&amp;file=1&amp;runner=392"/>
    <hyperlink ref="B270" r:id="rId267" display="https://mulka2.com/lapcenter/lapcombat2/runner.jsp?event=4822&amp;file=1&amp;runner=391"/>
    <hyperlink ref="B271" r:id="rId268" display="https://mulka2.com/lapcenter/lapcombat2/runner.jsp?event=4822&amp;file=1&amp;runner=389"/>
    <hyperlink ref="B272" r:id="rId269" display="https://mulka2.com/lapcenter/lapcombat2/runner.jsp?event=4822&amp;file=1&amp;runner=390"/>
    <hyperlink ref="B273" r:id="rId270" display="https://mulka2.com/lapcenter/lapcombat2/runner.jsp?event=4822&amp;file=1&amp;runner=388"/>
    <hyperlink ref="B274" r:id="rId271" display="https://mulka2.com/lapcenter/lapcombat2/runner.jsp?event=4822&amp;file=1&amp;runner=387"/>
    <hyperlink ref="B275" r:id="rId272" display="https://mulka2.com/lapcenter/lapcombat2/runner.jsp?event=4822&amp;file=1&amp;runner=386"/>
    <hyperlink ref="B276" r:id="rId273" display="https://mulka2.com/lapcenter/lapcombat2/runner.jsp?event=4822&amp;file=1&amp;runner=385"/>
    <hyperlink ref="B277" r:id="rId274" display="https://mulka2.com/lapcenter/lapcombat2/runner.jsp?event=4822&amp;file=1&amp;runner=384"/>
    <hyperlink ref="B278" r:id="rId275" display="https://mulka2.com/lapcenter/lapcombat2/runner.jsp?event=4822&amp;file=1&amp;runner=382"/>
    <hyperlink ref="B279" r:id="rId276" display="https://mulka2.com/lapcenter/lapcombat2/runner.jsp?event=4822&amp;file=1&amp;runner=383"/>
    <hyperlink ref="B280" r:id="rId277" display="https://mulka2.com/lapcenter/lapcombat2/runner.jsp?event=4822&amp;file=1&amp;runner=381"/>
    <hyperlink ref="B281" r:id="rId278" display="https://mulka2.com/lapcenter/lapcombat2/runner.jsp?event=4822&amp;file=1&amp;runner=380"/>
    <hyperlink ref="B282" r:id="rId279" display="https://mulka2.com/lapcenter/lapcombat2/runner.jsp?event=4822&amp;file=1&amp;runner=379"/>
    <hyperlink ref="B283" r:id="rId280" display="https://mulka2.com/lapcenter/lapcombat2/runner.jsp?event=4822&amp;file=1&amp;runner=378"/>
    <hyperlink ref="B284" r:id="rId281" display="https://mulka2.com/lapcenter/lapcombat2/runner.jsp?event=4822&amp;file=1&amp;runner=376"/>
    <hyperlink ref="B285" r:id="rId282" display="https://mulka2.com/lapcenter/lapcombat2/runner.jsp?event=4822&amp;file=1&amp;runner=377"/>
    <hyperlink ref="B286" r:id="rId283" display="https://mulka2.com/lapcenter/lapcombat2/runner.jsp?event=4822&amp;file=1&amp;runner=375"/>
    <hyperlink ref="B287" r:id="rId284" display="https://mulka2.com/lapcenter/lapcombat2/runner.jsp?event=4822&amp;file=1&amp;runner=374"/>
    <hyperlink ref="B288" r:id="rId285" display="https://mulka2.com/lapcenter/lapcombat2/runner.jsp?event=4822&amp;file=1&amp;runner=372"/>
    <hyperlink ref="B289" r:id="rId286" display="https://mulka2.com/lapcenter/lapcombat2/runner.jsp?event=4822&amp;file=1&amp;runner=373"/>
    <hyperlink ref="B290" r:id="rId287" display="https://mulka2.com/lapcenter/lapcombat2/runner.jsp?event=4822&amp;file=1&amp;runner=371"/>
    <hyperlink ref="B291" r:id="rId288" display="https://mulka2.com/lapcenter/lapcombat2/runner.jsp?event=4822&amp;file=1&amp;runner=370"/>
    <hyperlink ref="B292" r:id="rId289" display="https://mulka2.com/lapcenter/lapcombat2/runner.jsp?event=4822&amp;file=1&amp;runner=368"/>
    <hyperlink ref="B293" r:id="rId290" display="https://mulka2.com/lapcenter/lapcombat2/runner.jsp?event=4822&amp;file=1&amp;runner=369"/>
    <hyperlink ref="B294" r:id="rId291" display="https://mulka2.com/lapcenter/lapcombat2/runner.jsp?event=4822&amp;file=1&amp;runner=366"/>
    <hyperlink ref="B295" r:id="rId292" display="https://mulka2.com/lapcenter/lapcombat2/runner.jsp?event=4822&amp;file=1&amp;runner=367"/>
    <hyperlink ref="B296" r:id="rId293" display="https://mulka2.com/lapcenter/lapcombat2/runner.jsp?event=4822&amp;file=1&amp;runner=365"/>
    <hyperlink ref="B297" r:id="rId294" display="https://mulka2.com/lapcenter/lapcombat2/runner.jsp?event=4822&amp;file=1&amp;runner=364"/>
    <hyperlink ref="B298" r:id="rId295" display="https://mulka2.com/lapcenter/lapcombat2/runner.jsp?event=4822&amp;file=1&amp;runner=362"/>
    <hyperlink ref="B299" r:id="rId296" display="https://mulka2.com/lapcenter/lapcombat2/runner.jsp?event=4822&amp;file=1&amp;runner=363"/>
    <hyperlink ref="B300" r:id="rId297" display="https://mulka2.com/lapcenter/lapcombat2/runner.jsp?event=4822&amp;file=1&amp;runner=361"/>
    <hyperlink ref="B301" r:id="rId298" display="https://mulka2.com/lapcenter/lapcombat2/runner.jsp?event=4822&amp;file=1&amp;runner=360"/>
    <hyperlink ref="B302" r:id="rId299" display="https://mulka2.com/lapcenter/lapcombat2/runner.jsp?event=4822&amp;file=1&amp;runner=359"/>
    <hyperlink ref="B303" r:id="rId300" display="https://mulka2.com/lapcenter/lapcombat2/runner.jsp?event=4822&amp;file=1&amp;runner=358"/>
    <hyperlink ref="B304" r:id="rId301" display="https://mulka2.com/lapcenter/lapcombat2/runner.jsp?event=4822&amp;file=1&amp;runner=357"/>
    <hyperlink ref="B305" r:id="rId302" display="https://mulka2.com/lapcenter/lapcombat2/runner.jsp?event=4822&amp;file=1&amp;runner=356"/>
    <hyperlink ref="B306" r:id="rId303" display="https://mulka2.com/lapcenter/lapcombat2/runner.jsp?event=4822&amp;file=1&amp;runner=355"/>
    <hyperlink ref="B307" r:id="rId304" display="https://mulka2.com/lapcenter/lapcombat2/runner.jsp?event=4822&amp;file=1&amp;runner=354"/>
    <hyperlink ref="B308" r:id="rId305" display="https://mulka2.com/lapcenter/lapcombat2/runner.jsp?event=4822&amp;file=1&amp;runner=353"/>
    <hyperlink ref="B309" r:id="rId306" display="https://mulka2.com/lapcenter/lapcombat2/runner.jsp?event=4822&amp;file=1&amp;runner=352"/>
    <hyperlink ref="B310" r:id="rId307" display="https://mulka2.com/lapcenter/lapcombat2/runner.jsp?event=4822&amp;file=1&amp;runner=351"/>
    <hyperlink ref="B311" r:id="rId308" display="https://mulka2.com/lapcenter/lapcombat2/runner.jsp?event=4822&amp;file=1&amp;runner=350"/>
    <hyperlink ref="B312" r:id="rId309" display="https://mulka2.com/lapcenter/lapcombat2/runner.jsp?event=4822&amp;file=1&amp;runner=349"/>
    <hyperlink ref="B313" r:id="rId310" display="https://mulka2.com/lapcenter/lapcombat2/runner.jsp?event=4822&amp;file=1&amp;runner=348"/>
    <hyperlink ref="B314" r:id="rId311" display="https://mulka2.com/lapcenter/lapcombat2/runner.jsp?event=4822&amp;file=1&amp;runner=347"/>
    <hyperlink ref="B315" r:id="rId312" display="https://mulka2.com/lapcenter/lapcombat2/runner.jsp?event=4822&amp;file=1&amp;runner=346"/>
    <hyperlink ref="B316" r:id="rId313" display="https://mulka2.com/lapcenter/lapcombat2/runner.jsp?event=4822&amp;file=1&amp;runner=345"/>
    <hyperlink ref="B317" r:id="rId314" display="https://mulka2.com/lapcenter/lapcombat2/runner.jsp?event=4822&amp;file=1&amp;runner=344"/>
    <hyperlink ref="B318" r:id="rId315" display="https://mulka2.com/lapcenter/lapcombat2/runner.jsp?event=4822&amp;file=1&amp;runner=343"/>
    <hyperlink ref="B319" r:id="rId316" display="https://mulka2.com/lapcenter/lapcombat2/runner.jsp?event=4822&amp;file=1&amp;runner=342"/>
    <hyperlink ref="B320" r:id="rId317" display="https://mulka2.com/lapcenter/lapcombat2/runner.jsp?event=4822&amp;file=1&amp;runner=340"/>
    <hyperlink ref="B321" r:id="rId318" display="https://mulka2.com/lapcenter/lapcombat2/runner.jsp?event=4822&amp;file=1&amp;runner=341"/>
    <hyperlink ref="B322" r:id="rId319" display="https://mulka2.com/lapcenter/lapcombat2/runner.jsp?event=4822&amp;file=1&amp;runner=339"/>
    <hyperlink ref="B323" r:id="rId320" display="https://mulka2.com/lapcenter/lapcombat2/runner.jsp?event=4822&amp;file=1&amp;runner=338"/>
    <hyperlink ref="B324" r:id="rId321" display="https://mulka2.com/lapcenter/lapcombat2/runner.jsp?event=4822&amp;file=1&amp;runner=337"/>
    <hyperlink ref="B325" r:id="rId322" display="https://mulka2.com/lapcenter/lapcombat2/runner.jsp?event=4822&amp;file=1&amp;runner=336"/>
    <hyperlink ref="B326" r:id="rId323" display="https://mulka2.com/lapcenter/lapcombat2/runner.jsp?event=4822&amp;file=1&amp;runner=335"/>
    <hyperlink ref="B327" r:id="rId324" display="https://mulka2.com/lapcenter/lapcombat2/runner.jsp?event=4822&amp;file=1&amp;runner=334"/>
    <hyperlink ref="B328" r:id="rId325" display="https://mulka2.com/lapcenter/lapcombat2/runner.jsp?event=4822&amp;file=1&amp;runner=333"/>
    <hyperlink ref="B329" r:id="rId326" display="https://mulka2.com/lapcenter/lapcombat2/runner.jsp?event=4822&amp;file=1&amp;runner=332"/>
    <hyperlink ref="B330" r:id="rId327" display="https://mulka2.com/lapcenter/lapcombat2/runner.jsp?event=4822&amp;file=1&amp;runner=331"/>
    <hyperlink ref="B331" r:id="rId328" display="https://mulka2.com/lapcenter/lapcombat2/runner.jsp?event=4822&amp;file=1&amp;runner=330"/>
    <hyperlink ref="B332" r:id="rId329" display="https://mulka2.com/lapcenter/lapcombat2/runner.jsp?event=4822&amp;file=1&amp;runner=329"/>
    <hyperlink ref="B333" r:id="rId330" display="https://mulka2.com/lapcenter/lapcombat2/runner.jsp?event=4822&amp;file=1&amp;runner=328"/>
    <hyperlink ref="B334" r:id="rId331" display="https://mulka2.com/lapcenter/lapcombat2/runner.jsp?event=4822&amp;file=1&amp;runner=327"/>
    <hyperlink ref="B335" r:id="rId332" display="https://mulka2.com/lapcenter/lapcombat2/runner.jsp?event=4822&amp;file=1&amp;runner=326"/>
    <hyperlink ref="B336" r:id="rId333" display="https://mulka2.com/lapcenter/lapcombat2/runner.jsp?event=4822&amp;file=1&amp;runner=325"/>
    <hyperlink ref="B337" r:id="rId334" display="https://mulka2.com/lapcenter/lapcombat2/runner.jsp?event=4822&amp;file=1&amp;runner=324"/>
    <hyperlink ref="B338" r:id="rId335" display="https://mulka2.com/lapcenter/lapcombat2/runner.jsp?event=4822&amp;file=1&amp;runner=323"/>
    <hyperlink ref="B339" r:id="rId336" display="https://mulka2.com/lapcenter/lapcombat2/runner.jsp?event=4822&amp;file=1&amp;runner=322"/>
    <hyperlink ref="B340" r:id="rId337" display="https://mulka2.com/lapcenter/lapcombat2/runner.jsp?event=4822&amp;file=1&amp;runner=321"/>
    <hyperlink ref="B341" r:id="rId338" display="https://mulka2.com/lapcenter/lapcombat2/runner.jsp?event=4822&amp;file=1&amp;runner=320"/>
    <hyperlink ref="B342" r:id="rId339" display="https://mulka2.com/lapcenter/lapcombat2/runner.jsp?event=4822&amp;file=1&amp;runner=319"/>
    <hyperlink ref="B343" r:id="rId340" display="https://mulka2.com/lapcenter/lapcombat2/runner.jsp?event=4822&amp;file=1&amp;runner=318"/>
    <hyperlink ref="B344" r:id="rId341" display="https://mulka2.com/lapcenter/lapcombat2/runner.jsp?event=4822&amp;file=1&amp;runner=317"/>
    <hyperlink ref="B345" r:id="rId342" display="https://mulka2.com/lapcenter/lapcombat2/runner.jsp?event=4822&amp;file=1&amp;runner=316"/>
    <hyperlink ref="B346" r:id="rId343" display="https://mulka2.com/lapcenter/lapcombat2/runner.jsp?event=4822&amp;file=1&amp;runner=315"/>
    <hyperlink ref="B347" r:id="rId344" display="https://mulka2.com/lapcenter/lapcombat2/runner.jsp?event=4822&amp;file=1&amp;runner=314"/>
    <hyperlink ref="B348" r:id="rId345" display="https://mulka2.com/lapcenter/lapcombat2/runner.jsp?event=4822&amp;file=1&amp;runner=313"/>
    <hyperlink ref="B349" r:id="rId346" display="https://mulka2.com/lapcenter/lapcombat2/runner.jsp?event=4822&amp;file=1&amp;runner=312"/>
    <hyperlink ref="B350" r:id="rId347" display="https://mulka2.com/lapcenter/lapcombat2/runner.jsp?event=4822&amp;file=1&amp;runner=311"/>
    <hyperlink ref="B351" r:id="rId348" display="https://mulka2.com/lapcenter/lapcombat2/runner.jsp?event=4822&amp;file=1&amp;runner=310"/>
    <hyperlink ref="B352" r:id="rId349" display="https://mulka2.com/lapcenter/lapcombat2/runner.jsp?event=4822&amp;file=1&amp;runner=309"/>
    <hyperlink ref="B353" r:id="rId350" display="https://mulka2.com/lapcenter/lapcombat2/runner.jsp?event=4822&amp;file=1&amp;runner=308"/>
    <hyperlink ref="B354" r:id="rId351" display="https://mulka2.com/lapcenter/lapcombat2/runner.jsp?event=4822&amp;file=1&amp;runner=307"/>
    <hyperlink ref="B355" r:id="rId352" display="https://mulka2.com/lapcenter/lapcombat2/runner.jsp?event=4822&amp;file=1&amp;runner=306"/>
    <hyperlink ref="B356" r:id="rId353" display="https://mulka2.com/lapcenter/lapcombat2/runner.jsp?event=4822&amp;file=1&amp;runner=305"/>
    <hyperlink ref="B357" r:id="rId354" display="https://mulka2.com/lapcenter/lapcombat2/runner.jsp?event=4822&amp;file=1&amp;runner=304"/>
    <hyperlink ref="B358" r:id="rId355" display="https://mulka2.com/lapcenter/lapcombat2/runner.jsp?event=4822&amp;file=1&amp;runner=303"/>
    <hyperlink ref="B359" r:id="rId356" display="https://mulka2.com/lapcenter/lapcombat2/runner.jsp?event=4822&amp;file=1&amp;runner=302"/>
    <hyperlink ref="B360" r:id="rId357" display="https://mulka2.com/lapcenter/lapcombat2/runner.jsp?event=4822&amp;file=1&amp;runner=396"/>
    <hyperlink ref="B361" r:id="rId358" display="https://mulka2.com/lapcenter/lapcombat2/runner.jsp?event=4822&amp;file=1&amp;runner=397"/>
    <hyperlink ref="B362" r:id="rId359" display="https://mulka2.com/lapcenter/lapcombat2/runner.jsp?event=4822&amp;file=1&amp;runner=398"/>
    <hyperlink ref="B363" r:id="rId360" display="https://mulka2.com/lapcenter/lapcombat2/runner.jsp?event=4822&amp;file=1&amp;runner=399"/>
    <hyperlink ref="B364" r:id="rId361" display="https://mulka2.com/lapcenter/lapcombat2/runner.jsp?event=4822&amp;file=1&amp;runner=400"/>
    <hyperlink ref="B365" r:id="rId362" display="https://mulka2.com/lapcenter/lapcombat2/runner.jsp?event=4822&amp;file=1&amp;runner=401"/>
    <hyperlink ref="B366" r:id="rId363" display="https://mulka2.com/lapcenter/lapcombat2/runner.jsp?event=4822&amp;file=1&amp;runner=402"/>
    <hyperlink ref="B367" r:id="rId364" display="https://mulka2.com/lapcenter/lapcombat2/runner.jsp?event=4822&amp;file=1&amp;runner=403"/>
  </hyperlinks>
  <pageMargins left="0.7" right="0.7" top="0.75" bottom="0.75" header="0.3" footer="0.3"/>
  <pageSetup paperSize="9" orientation="portrait" horizontalDpi="4294967293" verticalDpi="0" r:id="rId36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98"/>
  <sheetViews>
    <sheetView workbookViewId="0">
      <selection activeCell="F4" sqref="F4"/>
    </sheetView>
  </sheetViews>
  <sheetFormatPr defaultRowHeight="13.5" x14ac:dyDescent="0.15"/>
  <cols>
    <col min="2" max="2" width="12.5" customWidth="1"/>
    <col min="3" max="3" width="8.75" customWidth="1"/>
    <col min="5" max="5" width="13.5" customWidth="1"/>
    <col min="13" max="13" width="12.75" bestFit="1" customWidth="1"/>
  </cols>
  <sheetData>
    <row r="3" spans="2:15" x14ac:dyDescent="0.15">
      <c r="B3" s="2" t="s">
        <v>1</v>
      </c>
      <c r="C3" s="2" t="s">
        <v>0</v>
      </c>
      <c r="D3" s="2" t="s">
        <v>2</v>
      </c>
      <c r="E3" s="2" t="s">
        <v>3</v>
      </c>
      <c r="F3" s="2" t="s">
        <v>24</v>
      </c>
      <c r="G3" s="2" t="s">
        <v>448</v>
      </c>
    </row>
    <row r="4" spans="2:15" x14ac:dyDescent="0.15">
      <c r="B4" s="4" t="s">
        <v>51</v>
      </c>
      <c r="C4" s="1">
        <v>3</v>
      </c>
      <c r="D4" s="6">
        <v>1.9432870370370371E-2</v>
      </c>
      <c r="E4" s="3" t="s">
        <v>9</v>
      </c>
      <c r="F4">
        <f t="shared" ref="F4:F35" ca="1" si="0">ROUNDUP( (VLOOKUP(G4,$K$5:$N$9,2,FALSE) - D4) * 10 / VLOOKUP(G4,$K$5:$N$9,3,FALSE)+50,3)</f>
        <v>60.995999999999995</v>
      </c>
      <c r="G4" t="s">
        <v>746</v>
      </c>
      <c r="L4" t="s">
        <v>23</v>
      </c>
      <c r="M4" t="s">
        <v>26</v>
      </c>
      <c r="N4" t="s">
        <v>25</v>
      </c>
    </row>
    <row r="5" spans="2:15" x14ac:dyDescent="0.15">
      <c r="B5" s="4" t="s">
        <v>40</v>
      </c>
      <c r="C5" s="1">
        <v>11</v>
      </c>
      <c r="D5" s="6">
        <v>6.1203703703703705E-2</v>
      </c>
      <c r="E5" s="3" t="s">
        <v>9</v>
      </c>
      <c r="F5">
        <f t="shared" ca="1" si="0"/>
        <v>57.881</v>
      </c>
      <c r="G5" t="s">
        <v>802</v>
      </c>
      <c r="K5" t="s">
        <v>798</v>
      </c>
      <c r="L5" s="5">
        <f ca="1">AVERAGEIF($G$4:$G$3276,K5,$D$4:$D$326)</f>
        <v>4.6753783353245731E-2</v>
      </c>
      <c r="M5">
        <f t="array" ref="M5">_xlfn.STDEV.P(IF($G$4:$G$286=K5,$D$4:$D$286,""))</f>
        <v>1.0547298837828361E-2</v>
      </c>
      <c r="N5" s="5">
        <f>MEDIAN(D4:D96)</f>
        <v>6.3744212962962954E-2</v>
      </c>
    </row>
    <row r="6" spans="2:15" x14ac:dyDescent="0.15">
      <c r="B6" s="4" t="s">
        <v>191</v>
      </c>
      <c r="C6" s="1">
        <v>1</v>
      </c>
      <c r="D6" s="6">
        <v>5.392361111111111E-2</v>
      </c>
      <c r="E6" s="3" t="s">
        <v>4</v>
      </c>
      <c r="F6">
        <f t="shared" ca="1" si="0"/>
        <v>65.236000000000004</v>
      </c>
      <c r="G6" t="s">
        <v>802</v>
      </c>
      <c r="K6" t="s">
        <v>799</v>
      </c>
      <c r="L6" s="5">
        <f t="shared" ref="L6:L9" ca="1" si="1">AVERAGEIF($G$4:$G$3276,K6,$D$4:$D$326)</f>
        <v>4.5349151234567904E-2</v>
      </c>
      <c r="M6">
        <f t="array" ref="M6">_xlfn.STDEV.P(IF($G$2:$G$400=K6,$D$2:$D$400,""))</f>
        <v>1.0191839017710166E-2</v>
      </c>
      <c r="N6" s="8">
        <f>_xlfn.STDEV.P(IF($G$4:$G$286=K6,$D$4:$D$286))</f>
        <v>0</v>
      </c>
      <c r="O6">
        <f>_xlfn.STDEV.P(D100:D190)</f>
        <v>1.0652680749377096E-2</v>
      </c>
    </row>
    <row r="7" spans="2:15" x14ac:dyDescent="0.15">
      <c r="B7" s="4" t="s">
        <v>143</v>
      </c>
      <c r="C7" s="1">
        <v>2</v>
      </c>
      <c r="D7" s="6">
        <v>5.4039351851851852E-2</v>
      </c>
      <c r="E7" s="3" t="s">
        <v>5</v>
      </c>
      <c r="F7">
        <f t="shared" ca="1" si="0"/>
        <v>65.119</v>
      </c>
      <c r="G7" t="s">
        <v>802</v>
      </c>
      <c r="K7" t="s">
        <v>800</v>
      </c>
      <c r="L7" s="5">
        <f t="shared" ca="1" si="1"/>
        <v>4.4334613869188334E-2</v>
      </c>
      <c r="M7">
        <f t="array" ref="M7">_xlfn.STDEV.P(IF($G$2:$G$400=K7,$D$2:$D$400,""))</f>
        <v>9.7894884982438236E-3</v>
      </c>
      <c r="N7">
        <f>_xlfn.STDEV.P(IF($G$4:$G$286=K7,$D$4:$D$286))</f>
        <v>0</v>
      </c>
      <c r="O7" s="8">
        <f>_xlfn.STDEV.P(D191:D286)</f>
        <v>1.0010135169104763E-2</v>
      </c>
    </row>
    <row r="8" spans="2:15" x14ac:dyDescent="0.15">
      <c r="B8" s="4" t="s">
        <v>145</v>
      </c>
      <c r="C8" s="1">
        <v>3</v>
      </c>
      <c r="D8" s="6">
        <v>5.7499999999999996E-2</v>
      </c>
      <c r="E8" s="3" t="s">
        <v>5</v>
      </c>
      <c r="F8">
        <f t="shared" ca="1" si="0"/>
        <v>61.622999999999998</v>
      </c>
      <c r="G8" t="s">
        <v>802</v>
      </c>
      <c r="K8" t="s">
        <v>801</v>
      </c>
      <c r="L8" s="5">
        <f t="shared" ca="1" si="1"/>
        <v>3.1502192982456136E-2</v>
      </c>
      <c r="M8">
        <f t="array" ref="M8">_xlfn.STDEV.P(IF($G$2:$G$400=K8,$D$2:$D$400,""))</f>
        <v>1.0976358717075483E-2</v>
      </c>
    </row>
    <row r="9" spans="2:15" x14ac:dyDescent="0.15">
      <c r="B9" s="4" t="s">
        <v>190</v>
      </c>
      <c r="C9" s="1">
        <v>4</v>
      </c>
      <c r="D9" s="6">
        <v>5.7604166666666672E-2</v>
      </c>
      <c r="E9" s="3" t="s">
        <v>5</v>
      </c>
      <c r="F9">
        <f t="shared" ca="1" si="0"/>
        <v>61.518000000000001</v>
      </c>
      <c r="G9" t="s">
        <v>802</v>
      </c>
      <c r="K9" t="s">
        <v>802</v>
      </c>
      <c r="L9" s="5">
        <f t="shared" ca="1" si="1"/>
        <v>6.9004278900112237E-2</v>
      </c>
      <c r="M9">
        <f t="array" ref="M9">_xlfn.STDEV.P(IF($G$2:$G$400=K9,$D$2:$D$400,""))</f>
        <v>9.8985046640434702E-3</v>
      </c>
    </row>
    <row r="10" spans="2:15" x14ac:dyDescent="0.15">
      <c r="B10" s="4" t="s">
        <v>193</v>
      </c>
      <c r="C10" s="1">
        <v>5</v>
      </c>
      <c r="D10" s="6">
        <v>5.7847222222222223E-2</v>
      </c>
      <c r="E10" s="3" t="s">
        <v>5</v>
      </c>
      <c r="F10">
        <f t="shared" ca="1" si="0"/>
        <v>61.271999999999998</v>
      </c>
      <c r="G10" t="s">
        <v>802</v>
      </c>
    </row>
    <row r="11" spans="2:15" x14ac:dyDescent="0.15">
      <c r="B11" s="4" t="s">
        <v>192</v>
      </c>
      <c r="C11" s="1">
        <v>6</v>
      </c>
      <c r="D11" s="6">
        <v>5.9131944444444445E-2</v>
      </c>
      <c r="E11" s="3" t="s">
        <v>6</v>
      </c>
      <c r="F11">
        <f t="shared" ca="1" si="0"/>
        <v>59.973999999999997</v>
      </c>
      <c r="G11" t="s">
        <v>802</v>
      </c>
    </row>
    <row r="12" spans="2:15" x14ac:dyDescent="0.15">
      <c r="B12" s="4" t="s">
        <v>152</v>
      </c>
      <c r="C12" s="1">
        <v>7</v>
      </c>
      <c r="D12" s="6">
        <v>5.9363425925925924E-2</v>
      </c>
      <c r="E12" s="3" t="s">
        <v>7</v>
      </c>
      <c r="F12">
        <f t="shared" ca="1" si="0"/>
        <v>59.739999999999995</v>
      </c>
      <c r="G12" t="s">
        <v>802</v>
      </c>
    </row>
    <row r="13" spans="2:15" x14ac:dyDescent="0.15">
      <c r="B13" s="4" t="s">
        <v>195</v>
      </c>
      <c r="C13" s="1">
        <v>8</v>
      </c>
      <c r="D13" s="6">
        <v>5.9456018518518526E-2</v>
      </c>
      <c r="E13" s="3" t="s">
        <v>8</v>
      </c>
      <c r="F13">
        <f t="shared" ca="1" si="0"/>
        <v>59.646999999999998</v>
      </c>
      <c r="G13" t="s">
        <v>802</v>
      </c>
    </row>
    <row r="14" spans="2:15" x14ac:dyDescent="0.15">
      <c r="B14" s="4" t="s">
        <v>172</v>
      </c>
      <c r="C14" s="1">
        <v>9</v>
      </c>
      <c r="D14" s="6">
        <v>5.9525462962962961E-2</v>
      </c>
      <c r="E14" s="3" t="s">
        <v>5</v>
      </c>
      <c r="F14">
        <f t="shared" ca="1" si="0"/>
        <v>59.576999999999998</v>
      </c>
      <c r="G14" t="s">
        <v>802</v>
      </c>
    </row>
    <row r="15" spans="2:15" x14ac:dyDescent="0.15">
      <c r="B15" s="4" t="s">
        <v>154</v>
      </c>
      <c r="C15" s="1">
        <v>10</v>
      </c>
      <c r="D15" s="6">
        <v>6.0474537037037035E-2</v>
      </c>
      <c r="E15" s="3" t="s">
        <v>8</v>
      </c>
      <c r="F15">
        <f t="shared" ca="1" si="0"/>
        <v>58.617999999999995</v>
      </c>
      <c r="G15" t="s">
        <v>802</v>
      </c>
    </row>
    <row r="16" spans="2:15" x14ac:dyDescent="0.15">
      <c r="B16" s="4" t="s">
        <v>159</v>
      </c>
      <c r="C16" s="1">
        <v>12</v>
      </c>
      <c r="D16" s="6">
        <v>6.1435185185185183E-2</v>
      </c>
      <c r="E16" s="3" t="s">
        <v>5</v>
      </c>
      <c r="F16">
        <f t="shared" ca="1" si="0"/>
        <v>57.646999999999998</v>
      </c>
      <c r="G16" t="s">
        <v>802</v>
      </c>
    </row>
    <row r="17" spans="2:7" x14ac:dyDescent="0.15">
      <c r="B17" s="4" t="s">
        <v>144</v>
      </c>
      <c r="C17" s="1">
        <v>13</v>
      </c>
      <c r="D17" s="6">
        <v>6.1550925925925926E-2</v>
      </c>
      <c r="E17" s="3" t="s">
        <v>6</v>
      </c>
      <c r="F17">
        <f t="shared" ca="1" si="0"/>
        <v>57.53</v>
      </c>
      <c r="G17" t="s">
        <v>802</v>
      </c>
    </row>
    <row r="18" spans="2:7" x14ac:dyDescent="0.15">
      <c r="B18" s="4" t="s">
        <v>157</v>
      </c>
      <c r="C18" s="1">
        <v>14</v>
      </c>
      <c r="D18" s="6">
        <v>6.1701388888888896E-2</v>
      </c>
      <c r="E18" s="3" t="s">
        <v>5</v>
      </c>
      <c r="F18">
        <f t="shared" ca="1" si="0"/>
        <v>57.378</v>
      </c>
      <c r="G18" t="s">
        <v>802</v>
      </c>
    </row>
    <row r="19" spans="2:7" x14ac:dyDescent="0.15">
      <c r="B19" s="4" t="s">
        <v>147</v>
      </c>
      <c r="C19" s="1">
        <v>15</v>
      </c>
      <c r="D19" s="6">
        <v>6.177083333333333E-2</v>
      </c>
      <c r="E19" s="3" t="s">
        <v>7</v>
      </c>
      <c r="F19">
        <f t="shared" ca="1" si="0"/>
        <v>57.308</v>
      </c>
      <c r="G19" t="s">
        <v>802</v>
      </c>
    </row>
    <row r="20" spans="2:7" x14ac:dyDescent="0.15">
      <c r="B20" s="4" t="s">
        <v>194</v>
      </c>
      <c r="C20" s="1">
        <v>16</v>
      </c>
      <c r="D20" s="6">
        <v>6.236111111111111E-2</v>
      </c>
      <c r="E20" s="3" t="s">
        <v>7</v>
      </c>
      <c r="F20">
        <f t="shared" ca="1" si="0"/>
        <v>56.711999999999996</v>
      </c>
      <c r="G20" t="s">
        <v>802</v>
      </c>
    </row>
    <row r="21" spans="2:7" x14ac:dyDescent="0.15">
      <c r="B21" s="4" t="s">
        <v>161</v>
      </c>
      <c r="C21" s="1">
        <v>17</v>
      </c>
      <c r="D21" s="6">
        <v>6.2372685185185184E-2</v>
      </c>
      <c r="E21" s="3" t="s">
        <v>5</v>
      </c>
      <c r="F21">
        <f t="shared" ca="1" si="0"/>
        <v>56.699999999999996</v>
      </c>
      <c r="G21" t="s">
        <v>802</v>
      </c>
    </row>
    <row r="22" spans="2:7" x14ac:dyDescent="0.15">
      <c r="B22" s="4" t="s">
        <v>45</v>
      </c>
      <c r="C22" s="1">
        <v>18</v>
      </c>
      <c r="D22" s="6">
        <v>6.25E-2</v>
      </c>
      <c r="E22" s="3" t="s">
        <v>9</v>
      </c>
      <c r="F22">
        <f t="shared" ca="1" si="0"/>
        <v>56.570999999999998</v>
      </c>
      <c r="G22" t="s">
        <v>802</v>
      </c>
    </row>
    <row r="23" spans="2:7" x14ac:dyDescent="0.15">
      <c r="B23" s="4" t="s">
        <v>164</v>
      </c>
      <c r="C23" s="1">
        <v>19</v>
      </c>
      <c r="D23" s="6">
        <v>6.2638888888888897E-2</v>
      </c>
      <c r="E23" s="3" t="s">
        <v>10</v>
      </c>
      <c r="F23">
        <f t="shared" ca="1" si="0"/>
        <v>56.430999999999997</v>
      </c>
      <c r="G23" t="s">
        <v>802</v>
      </c>
    </row>
    <row r="24" spans="2:7" x14ac:dyDescent="0.15">
      <c r="B24" s="4" t="s">
        <v>146</v>
      </c>
      <c r="C24" s="1">
        <v>20</v>
      </c>
      <c r="D24" s="6">
        <v>6.3171296296296295E-2</v>
      </c>
      <c r="E24" s="3" t="s">
        <v>11</v>
      </c>
      <c r="F24">
        <f t="shared" ca="1" si="0"/>
        <v>55.893000000000001</v>
      </c>
      <c r="G24" t="s">
        <v>802</v>
      </c>
    </row>
    <row r="25" spans="2:7" x14ac:dyDescent="0.15">
      <c r="B25" s="4" t="s">
        <v>196</v>
      </c>
      <c r="C25" s="1">
        <v>21</v>
      </c>
      <c r="D25" s="6">
        <v>6.3298611111111111E-2</v>
      </c>
      <c r="E25" s="3" t="s">
        <v>5</v>
      </c>
      <c r="F25">
        <f t="shared" ca="1" si="0"/>
        <v>55.765000000000001</v>
      </c>
      <c r="G25" t="s">
        <v>802</v>
      </c>
    </row>
    <row r="26" spans="2:7" x14ac:dyDescent="0.15">
      <c r="B26" s="4" t="s">
        <v>197</v>
      </c>
      <c r="C26" s="1">
        <v>22</v>
      </c>
      <c r="D26" s="6">
        <v>6.3356481481481486E-2</v>
      </c>
      <c r="E26" s="3" t="s">
        <v>12</v>
      </c>
      <c r="F26">
        <f t="shared" ca="1" si="0"/>
        <v>55.705999999999996</v>
      </c>
      <c r="G26" t="s">
        <v>802</v>
      </c>
    </row>
    <row r="27" spans="2:7" x14ac:dyDescent="0.15">
      <c r="B27" s="4" t="s">
        <v>198</v>
      </c>
      <c r="C27" s="1">
        <v>23</v>
      </c>
      <c r="D27" s="6">
        <v>6.3657407407407399E-2</v>
      </c>
      <c r="E27" s="3" t="s">
        <v>4</v>
      </c>
      <c r="F27">
        <f t="shared" ca="1" si="0"/>
        <v>55.402000000000001</v>
      </c>
      <c r="G27" t="s">
        <v>802</v>
      </c>
    </row>
    <row r="28" spans="2:7" x14ac:dyDescent="0.15">
      <c r="B28" s="4" t="s">
        <v>142</v>
      </c>
      <c r="C28" s="1">
        <v>24</v>
      </c>
      <c r="D28" s="6">
        <v>6.3831018518518523E-2</v>
      </c>
      <c r="E28" s="3" t="s">
        <v>11</v>
      </c>
      <c r="F28">
        <f t="shared" ca="1" si="0"/>
        <v>55.226999999999997</v>
      </c>
      <c r="G28" t="s">
        <v>802</v>
      </c>
    </row>
    <row r="29" spans="2:7" x14ac:dyDescent="0.15">
      <c r="B29" s="4" t="s">
        <v>151</v>
      </c>
      <c r="C29" s="1">
        <v>25</v>
      </c>
      <c r="D29" s="6">
        <v>6.3912037037037031E-2</v>
      </c>
      <c r="E29" s="3" t="s">
        <v>13</v>
      </c>
      <c r="F29">
        <f t="shared" ca="1" si="0"/>
        <v>55.144999999999996</v>
      </c>
      <c r="G29" t="s">
        <v>802</v>
      </c>
    </row>
    <row r="30" spans="2:7" x14ac:dyDescent="0.15">
      <c r="B30" s="4" t="s">
        <v>199</v>
      </c>
      <c r="C30" s="1">
        <v>26</v>
      </c>
      <c r="D30" s="6">
        <v>6.3969907407407406E-2</v>
      </c>
      <c r="E30" s="3" t="s">
        <v>14</v>
      </c>
      <c r="F30">
        <f t="shared" ca="1" si="0"/>
        <v>55.085999999999999</v>
      </c>
      <c r="G30" t="s">
        <v>802</v>
      </c>
    </row>
    <row r="31" spans="2:7" x14ac:dyDescent="0.15">
      <c r="B31" s="4" t="s">
        <v>160</v>
      </c>
      <c r="C31" s="1">
        <v>27</v>
      </c>
      <c r="D31" s="6">
        <v>6.4189814814814811E-2</v>
      </c>
      <c r="E31" s="3" t="s">
        <v>8</v>
      </c>
      <c r="F31">
        <f t="shared" ca="1" si="0"/>
        <v>54.863999999999997</v>
      </c>
      <c r="G31" t="s">
        <v>802</v>
      </c>
    </row>
    <row r="32" spans="2:7" x14ac:dyDescent="0.15">
      <c r="B32" s="4" t="s">
        <v>155</v>
      </c>
      <c r="C32" s="1">
        <v>28</v>
      </c>
      <c r="D32" s="6">
        <v>6.4664351851851862E-2</v>
      </c>
      <c r="E32" s="3" t="s">
        <v>5</v>
      </c>
      <c r="F32">
        <f t="shared" ca="1" si="0"/>
        <v>54.384999999999998</v>
      </c>
      <c r="G32" t="s">
        <v>802</v>
      </c>
    </row>
    <row r="33" spans="2:7" x14ac:dyDescent="0.15">
      <c r="B33" s="4" t="s">
        <v>200</v>
      </c>
      <c r="C33" s="1">
        <v>29</v>
      </c>
      <c r="D33" s="6">
        <v>6.5590277777777775E-2</v>
      </c>
      <c r="E33" s="3" t="s">
        <v>8</v>
      </c>
      <c r="F33">
        <f t="shared" ca="1" si="0"/>
        <v>53.449999999999996</v>
      </c>
      <c r="G33" t="s">
        <v>802</v>
      </c>
    </row>
    <row r="34" spans="2:7" x14ac:dyDescent="0.15">
      <c r="B34" s="4" t="s">
        <v>201</v>
      </c>
      <c r="C34" s="1">
        <v>30</v>
      </c>
      <c r="D34" s="6">
        <v>6.6041666666666665E-2</v>
      </c>
      <c r="E34" s="3" t="s">
        <v>7</v>
      </c>
      <c r="F34">
        <f t="shared" ca="1" si="0"/>
        <v>52.992999999999995</v>
      </c>
      <c r="G34" t="s">
        <v>802</v>
      </c>
    </row>
    <row r="35" spans="2:7" x14ac:dyDescent="0.15">
      <c r="B35" s="4" t="s">
        <v>156</v>
      </c>
      <c r="C35" s="1">
        <v>31</v>
      </c>
      <c r="D35" s="6">
        <v>6.6134259259259254E-2</v>
      </c>
      <c r="E35" s="3" t="s">
        <v>15</v>
      </c>
      <c r="F35">
        <f t="shared" ca="1" si="0"/>
        <v>52.9</v>
      </c>
      <c r="G35" t="s">
        <v>802</v>
      </c>
    </row>
    <row r="36" spans="2:7" x14ac:dyDescent="0.15">
      <c r="B36" s="4" t="s">
        <v>170</v>
      </c>
      <c r="C36" s="1">
        <v>32</v>
      </c>
      <c r="D36" s="6">
        <v>6.6574074074074077E-2</v>
      </c>
      <c r="E36" s="3" t="s">
        <v>5</v>
      </c>
      <c r="F36">
        <f t="shared" ref="F36:F67" ca="1" si="2">ROUNDUP( (VLOOKUP(G36,$K$5:$N$9,2,FALSE) - D36) * 10 / VLOOKUP(G36,$K$5:$N$9,3,FALSE)+50,3)</f>
        <v>52.455999999999996</v>
      </c>
      <c r="G36" t="s">
        <v>802</v>
      </c>
    </row>
    <row r="37" spans="2:7" x14ac:dyDescent="0.15">
      <c r="B37" s="4" t="s">
        <v>202</v>
      </c>
      <c r="C37" s="1">
        <v>33</v>
      </c>
      <c r="D37" s="6">
        <v>6.6817129629629629E-2</v>
      </c>
      <c r="E37" s="3" t="s">
        <v>7</v>
      </c>
      <c r="F37">
        <f t="shared" ca="1" si="2"/>
        <v>52.21</v>
      </c>
      <c r="G37" t="s">
        <v>802</v>
      </c>
    </row>
    <row r="38" spans="2:7" x14ac:dyDescent="0.15">
      <c r="B38" s="4" t="s">
        <v>47</v>
      </c>
      <c r="C38" s="1">
        <v>34</v>
      </c>
      <c r="D38" s="6">
        <v>6.6979166666666659E-2</v>
      </c>
      <c r="E38" s="3" t="s">
        <v>9</v>
      </c>
      <c r="F38">
        <f t="shared" ca="1" si="2"/>
        <v>52.045999999999999</v>
      </c>
      <c r="G38" t="s">
        <v>802</v>
      </c>
    </row>
    <row r="39" spans="2:7" x14ac:dyDescent="0.15">
      <c r="B39" s="4" t="s">
        <v>150</v>
      </c>
      <c r="C39" s="1">
        <v>35</v>
      </c>
      <c r="D39" s="6">
        <v>6.7500000000000004E-2</v>
      </c>
      <c r="E39" s="3" t="s">
        <v>7</v>
      </c>
      <c r="F39">
        <f t="shared" ca="1" si="2"/>
        <v>51.519999999999996</v>
      </c>
      <c r="G39" t="s">
        <v>802</v>
      </c>
    </row>
    <row r="40" spans="2:7" x14ac:dyDescent="0.15">
      <c r="B40" s="4" t="s">
        <v>173</v>
      </c>
      <c r="C40" s="1">
        <v>36</v>
      </c>
      <c r="D40" s="6">
        <v>6.7592592592592593E-2</v>
      </c>
      <c r="E40" s="3" t="s">
        <v>16</v>
      </c>
      <c r="F40">
        <f t="shared" ca="1" si="2"/>
        <v>51.427</v>
      </c>
      <c r="G40" t="s">
        <v>802</v>
      </c>
    </row>
    <row r="41" spans="2:7" x14ac:dyDescent="0.15">
      <c r="B41" s="4" t="s">
        <v>187</v>
      </c>
      <c r="C41" s="1">
        <v>37</v>
      </c>
      <c r="D41" s="6">
        <v>6.7986111111111108E-2</v>
      </c>
      <c r="E41" s="3" t="s">
        <v>4</v>
      </c>
      <c r="F41">
        <f t="shared" ca="1" si="2"/>
        <v>51.028999999999996</v>
      </c>
      <c r="G41" t="s">
        <v>802</v>
      </c>
    </row>
    <row r="42" spans="2:7" x14ac:dyDescent="0.15">
      <c r="B42" s="4" t="s">
        <v>203</v>
      </c>
      <c r="C42" s="1">
        <v>38</v>
      </c>
      <c r="D42" s="6">
        <v>6.8136574074074072E-2</v>
      </c>
      <c r="E42" s="3" t="s">
        <v>17</v>
      </c>
      <c r="F42">
        <f t="shared" ca="1" si="2"/>
        <v>50.876999999999995</v>
      </c>
      <c r="G42" t="s">
        <v>802</v>
      </c>
    </row>
    <row r="43" spans="2:7" x14ac:dyDescent="0.15">
      <c r="B43" s="4" t="s">
        <v>204</v>
      </c>
      <c r="C43" s="1">
        <v>39</v>
      </c>
      <c r="D43" s="6">
        <v>6.8564814814814815E-2</v>
      </c>
      <c r="E43" s="3" t="s">
        <v>8</v>
      </c>
      <c r="F43">
        <f t="shared" ca="1" si="2"/>
        <v>50.443999999999996</v>
      </c>
      <c r="G43" t="s">
        <v>802</v>
      </c>
    </row>
    <row r="44" spans="2:7" x14ac:dyDescent="0.15">
      <c r="B44" s="4" t="s">
        <v>169</v>
      </c>
      <c r="C44" s="1">
        <v>40</v>
      </c>
      <c r="D44" s="6">
        <v>6.895833333333333E-2</v>
      </c>
      <c r="E44" s="3" t="s">
        <v>4</v>
      </c>
      <c r="F44">
        <f t="shared" ca="1" si="2"/>
        <v>50.046999999999997</v>
      </c>
      <c r="G44" t="s">
        <v>802</v>
      </c>
    </row>
    <row r="45" spans="2:7" x14ac:dyDescent="0.15">
      <c r="B45" s="4" t="s">
        <v>50</v>
      </c>
      <c r="C45" s="1">
        <v>41</v>
      </c>
      <c r="D45" s="6">
        <v>6.986111111111111E-2</v>
      </c>
      <c r="E45" s="3" t="s">
        <v>9</v>
      </c>
      <c r="F45">
        <f t="shared" ca="1" si="2"/>
        <v>49.134999999999998</v>
      </c>
      <c r="G45" t="s">
        <v>802</v>
      </c>
    </row>
    <row r="46" spans="2:7" x14ac:dyDescent="0.15">
      <c r="B46" s="4" t="s">
        <v>188</v>
      </c>
      <c r="C46" s="1">
        <v>42</v>
      </c>
      <c r="D46" s="6">
        <v>7.0092592592592595E-2</v>
      </c>
      <c r="E46" s="3" t="s">
        <v>5</v>
      </c>
      <c r="F46">
        <f t="shared" ca="1" si="2"/>
        <v>48.900999999999996</v>
      </c>
      <c r="G46" t="s">
        <v>802</v>
      </c>
    </row>
    <row r="47" spans="2:7" x14ac:dyDescent="0.15">
      <c r="B47" s="4" t="s">
        <v>185</v>
      </c>
      <c r="C47" s="1">
        <v>43</v>
      </c>
      <c r="D47" s="6">
        <v>7.1122685185185178E-2</v>
      </c>
      <c r="E47" s="3" t="s">
        <v>18</v>
      </c>
      <c r="F47">
        <f t="shared" ca="1" si="2"/>
        <v>47.86</v>
      </c>
      <c r="G47" t="s">
        <v>802</v>
      </c>
    </row>
    <row r="48" spans="2:7" x14ac:dyDescent="0.15">
      <c r="B48" s="4" t="s">
        <v>205</v>
      </c>
      <c r="C48" s="1">
        <v>44</v>
      </c>
      <c r="D48" s="6">
        <v>7.1608796296296295E-2</v>
      </c>
      <c r="E48" s="3" t="s">
        <v>11</v>
      </c>
      <c r="F48">
        <f t="shared" ca="1" si="2"/>
        <v>47.369</v>
      </c>
      <c r="G48" t="s">
        <v>802</v>
      </c>
    </row>
    <row r="49" spans="2:7" x14ac:dyDescent="0.15">
      <c r="B49" s="4" t="s">
        <v>206</v>
      </c>
      <c r="C49" s="1">
        <v>45</v>
      </c>
      <c r="D49" s="6">
        <v>7.2002314814814811E-2</v>
      </c>
      <c r="E49" s="3" t="s">
        <v>10</v>
      </c>
      <c r="F49">
        <f t="shared" ca="1" si="2"/>
        <v>46.971999999999994</v>
      </c>
      <c r="G49" t="s">
        <v>802</v>
      </c>
    </row>
    <row r="50" spans="2:7" x14ac:dyDescent="0.15">
      <c r="B50" s="4" t="s">
        <v>207</v>
      </c>
      <c r="C50" s="1">
        <v>46</v>
      </c>
      <c r="D50" s="6">
        <v>7.3321759259259267E-2</v>
      </c>
      <c r="E50" s="3" t="s">
        <v>7</v>
      </c>
      <c r="F50">
        <f t="shared" ca="1" si="2"/>
        <v>45.638999999999996</v>
      </c>
      <c r="G50" t="s">
        <v>802</v>
      </c>
    </row>
    <row r="51" spans="2:7" x14ac:dyDescent="0.15">
      <c r="B51" s="4" t="s">
        <v>208</v>
      </c>
      <c r="C51" s="1">
        <v>47</v>
      </c>
      <c r="D51" s="6">
        <v>7.3530092592592591E-2</v>
      </c>
      <c r="E51" s="3" t="s">
        <v>7</v>
      </c>
      <c r="F51">
        <f t="shared" ca="1" si="2"/>
        <v>45.427999999999997</v>
      </c>
      <c r="G51" t="s">
        <v>802</v>
      </c>
    </row>
    <row r="52" spans="2:7" x14ac:dyDescent="0.15">
      <c r="B52" s="4" t="s">
        <v>180</v>
      </c>
      <c r="C52" s="1">
        <v>48</v>
      </c>
      <c r="D52" s="6">
        <v>7.3773148148148157E-2</v>
      </c>
      <c r="E52" s="3" t="s">
        <v>19</v>
      </c>
      <c r="F52">
        <f t="shared" ca="1" si="2"/>
        <v>45.183</v>
      </c>
      <c r="G52" t="s">
        <v>802</v>
      </c>
    </row>
    <row r="53" spans="2:7" x14ac:dyDescent="0.15">
      <c r="B53" s="4" t="s">
        <v>174</v>
      </c>
      <c r="C53" s="1">
        <v>49</v>
      </c>
      <c r="D53" s="6">
        <v>7.4513888888888893E-2</v>
      </c>
      <c r="E53" s="3" t="s">
        <v>8</v>
      </c>
      <c r="F53">
        <f t="shared" ca="1" si="2"/>
        <v>44.433999999999997</v>
      </c>
      <c r="G53" t="s">
        <v>802</v>
      </c>
    </row>
    <row r="54" spans="2:7" x14ac:dyDescent="0.15">
      <c r="B54" s="4" t="s">
        <v>209</v>
      </c>
      <c r="C54" s="1">
        <v>50</v>
      </c>
      <c r="D54" s="6">
        <v>7.4699074074074071E-2</v>
      </c>
      <c r="E54" s="3" t="s">
        <v>10</v>
      </c>
      <c r="F54">
        <f t="shared" ca="1" si="2"/>
        <v>44.247</v>
      </c>
      <c r="G54" t="s">
        <v>802</v>
      </c>
    </row>
    <row r="55" spans="2:7" x14ac:dyDescent="0.15">
      <c r="B55" s="4" t="s">
        <v>210</v>
      </c>
      <c r="C55" s="1">
        <v>51</v>
      </c>
      <c r="D55" s="6">
        <v>7.4791666666666659E-2</v>
      </c>
      <c r="E55" s="3" t="s">
        <v>7</v>
      </c>
      <c r="F55">
        <f t="shared" ca="1" si="2"/>
        <v>44.153999999999996</v>
      </c>
      <c r="G55" t="s">
        <v>802</v>
      </c>
    </row>
    <row r="56" spans="2:7" x14ac:dyDescent="0.15">
      <c r="B56" s="4" t="s">
        <v>211</v>
      </c>
      <c r="C56" s="1">
        <v>52</v>
      </c>
      <c r="D56" s="6">
        <v>7.4930555555555556E-2</v>
      </c>
      <c r="E56" s="3" t="s">
        <v>4</v>
      </c>
      <c r="F56">
        <f t="shared" ca="1" si="2"/>
        <v>44.012999999999998</v>
      </c>
      <c r="G56" t="s">
        <v>802</v>
      </c>
    </row>
    <row r="57" spans="2:7" x14ac:dyDescent="0.15">
      <c r="B57" s="4" t="s">
        <v>42</v>
      </c>
      <c r="C57" s="1">
        <v>53</v>
      </c>
      <c r="D57" s="6">
        <v>7.5648148148148145E-2</v>
      </c>
      <c r="E57" s="3" t="s">
        <v>9</v>
      </c>
      <c r="F57">
        <f t="shared" ca="1" si="2"/>
        <v>43.288999999999994</v>
      </c>
      <c r="G57" t="s">
        <v>802</v>
      </c>
    </row>
    <row r="58" spans="2:7" x14ac:dyDescent="0.15">
      <c r="B58" s="4" t="s">
        <v>212</v>
      </c>
      <c r="C58" s="1">
        <v>54</v>
      </c>
      <c r="D58" s="6">
        <v>7.5694444444444439E-2</v>
      </c>
      <c r="E58" s="3" t="s">
        <v>5</v>
      </c>
      <c r="F58">
        <f t="shared" ca="1" si="2"/>
        <v>43.241999999999997</v>
      </c>
      <c r="G58" t="s">
        <v>802</v>
      </c>
    </row>
    <row r="59" spans="2:7" x14ac:dyDescent="0.15">
      <c r="B59" s="4" t="s">
        <v>213</v>
      </c>
      <c r="C59" s="1">
        <v>55</v>
      </c>
      <c r="D59" s="6">
        <v>7.7025462962962962E-2</v>
      </c>
      <c r="E59" s="3" t="s">
        <v>11</v>
      </c>
      <c r="F59">
        <f t="shared" ca="1" si="2"/>
        <v>41.896999999999998</v>
      </c>
      <c r="G59" t="s">
        <v>802</v>
      </c>
    </row>
    <row r="60" spans="2:7" x14ac:dyDescent="0.15">
      <c r="B60" s="4" t="s">
        <v>163</v>
      </c>
      <c r="C60" s="1">
        <v>56</v>
      </c>
      <c r="D60" s="6">
        <v>7.7407407407407411E-2</v>
      </c>
      <c r="E60" s="3" t="s">
        <v>10</v>
      </c>
      <c r="F60">
        <f t="shared" ca="1" si="2"/>
        <v>41.510999999999996</v>
      </c>
      <c r="G60" t="s">
        <v>802</v>
      </c>
    </row>
    <row r="61" spans="2:7" x14ac:dyDescent="0.15">
      <c r="B61" s="4" t="s">
        <v>214</v>
      </c>
      <c r="C61" s="1">
        <v>57</v>
      </c>
      <c r="D61" s="6">
        <v>7.7881944444444448E-2</v>
      </c>
      <c r="E61" s="3" t="s">
        <v>20</v>
      </c>
      <c r="F61">
        <f t="shared" ca="1" si="2"/>
        <v>41.031999999999996</v>
      </c>
      <c r="G61" t="s">
        <v>802</v>
      </c>
    </row>
    <row r="62" spans="2:7" x14ac:dyDescent="0.15">
      <c r="B62" s="4" t="s">
        <v>215</v>
      </c>
      <c r="C62" s="1">
        <v>58</v>
      </c>
      <c r="D62" s="6">
        <v>7.9050925925925927E-2</v>
      </c>
      <c r="E62" s="3" t="s">
        <v>21</v>
      </c>
      <c r="F62">
        <f t="shared" ca="1" si="2"/>
        <v>39.850999999999999</v>
      </c>
      <c r="G62" t="s">
        <v>802</v>
      </c>
    </row>
    <row r="63" spans="2:7" x14ac:dyDescent="0.15">
      <c r="B63" s="4" t="s">
        <v>216</v>
      </c>
      <c r="C63" s="1">
        <v>59</v>
      </c>
      <c r="D63" s="6">
        <v>7.993055555555556E-2</v>
      </c>
      <c r="E63" s="3" t="s">
        <v>14</v>
      </c>
      <c r="F63">
        <f t="shared" ca="1" si="2"/>
        <v>38.961999999999996</v>
      </c>
      <c r="G63" t="s">
        <v>802</v>
      </c>
    </row>
    <row r="64" spans="2:7" x14ac:dyDescent="0.15">
      <c r="B64" s="4" t="s">
        <v>217</v>
      </c>
      <c r="C64" s="1">
        <v>60</v>
      </c>
      <c r="D64" s="6">
        <v>8.1342592592592591E-2</v>
      </c>
      <c r="E64" s="3" t="s">
        <v>7</v>
      </c>
      <c r="F64">
        <f t="shared" ca="1" si="2"/>
        <v>37.535999999999994</v>
      </c>
      <c r="G64" t="s">
        <v>802</v>
      </c>
    </row>
    <row r="65" spans="2:7" x14ac:dyDescent="0.15">
      <c r="B65" s="4" t="s">
        <v>218</v>
      </c>
      <c r="C65" s="1">
        <v>61</v>
      </c>
      <c r="D65" s="6">
        <v>8.2361111111111107E-2</v>
      </c>
      <c r="E65" s="3" t="s">
        <v>12</v>
      </c>
      <c r="F65">
        <f t="shared" ca="1" si="2"/>
        <v>36.506999999999998</v>
      </c>
      <c r="G65" t="s">
        <v>802</v>
      </c>
    </row>
    <row r="66" spans="2:7" x14ac:dyDescent="0.15">
      <c r="B66" s="4" t="s">
        <v>219</v>
      </c>
      <c r="C66" s="1">
        <v>62</v>
      </c>
      <c r="D66" s="6">
        <v>8.2604166666666659E-2</v>
      </c>
      <c r="E66" s="3" t="s">
        <v>19</v>
      </c>
      <c r="F66">
        <f t="shared" ca="1" si="2"/>
        <v>36.260999999999996</v>
      </c>
      <c r="G66" t="s">
        <v>802</v>
      </c>
    </row>
    <row r="67" spans="2:7" x14ac:dyDescent="0.15">
      <c r="B67" s="4" t="s">
        <v>220</v>
      </c>
      <c r="C67" s="1"/>
      <c r="D67" s="6">
        <v>8.335648148148149E-2</v>
      </c>
      <c r="E67" s="3" t="s">
        <v>11</v>
      </c>
      <c r="F67">
        <f t="shared" ca="1" si="2"/>
        <v>35.500999999999998</v>
      </c>
      <c r="G67" t="s">
        <v>802</v>
      </c>
    </row>
    <row r="68" spans="2:7" x14ac:dyDescent="0.15">
      <c r="B68" s="4" t="s">
        <v>221</v>
      </c>
      <c r="C68" s="1"/>
      <c r="D68" s="6">
        <v>8.4895833333333337E-2</v>
      </c>
      <c r="E68" s="3" t="s">
        <v>10</v>
      </c>
      <c r="F68">
        <f t="shared" ref="F68:F99" ca="1" si="3">ROUNDUP( (VLOOKUP(G68,$K$5:$N$9,2,FALSE) - D68) * 10 / VLOOKUP(G68,$K$5:$N$9,3,FALSE)+50,3)</f>
        <v>33.945999999999998</v>
      </c>
      <c r="G68" t="s">
        <v>802</v>
      </c>
    </row>
    <row r="69" spans="2:7" x14ac:dyDescent="0.15">
      <c r="B69" s="4" t="s">
        <v>222</v>
      </c>
      <c r="C69" s="1"/>
      <c r="D69" s="6">
        <v>8.7812500000000002E-2</v>
      </c>
      <c r="E69" s="3" t="s">
        <v>14</v>
      </c>
      <c r="F69">
        <f t="shared" ca="1" si="3"/>
        <v>30.999000000000002</v>
      </c>
      <c r="G69" t="s">
        <v>802</v>
      </c>
    </row>
    <row r="70" spans="2:7" x14ac:dyDescent="0.15">
      <c r="B70" s="4" t="s">
        <v>223</v>
      </c>
      <c r="C70" s="1"/>
      <c r="D70" s="6">
        <v>0.11769675925925926</v>
      </c>
      <c r="E70" s="3" t="s">
        <v>12</v>
      </c>
      <c r="F70">
        <f t="shared" ca="1" si="3"/>
        <v>0.80900000000000005</v>
      </c>
      <c r="G70" t="s">
        <v>802</v>
      </c>
    </row>
    <row r="71" spans="2:7" x14ac:dyDescent="0.15">
      <c r="B71" s="4" t="s">
        <v>148</v>
      </c>
      <c r="C71" s="1"/>
      <c r="D71" s="3" t="s">
        <v>22</v>
      </c>
      <c r="E71" s="3" t="s">
        <v>8</v>
      </c>
      <c r="F71">
        <v>0</v>
      </c>
      <c r="G71" t="s">
        <v>802</v>
      </c>
    </row>
    <row r="72" spans="2:7" x14ac:dyDescent="0.15">
      <c r="B72" s="4" t="s">
        <v>165</v>
      </c>
      <c r="C72" s="1"/>
      <c r="D72" s="3" t="s">
        <v>22</v>
      </c>
      <c r="E72" s="3" t="s">
        <v>16</v>
      </c>
      <c r="F72">
        <v>0</v>
      </c>
      <c r="G72" t="s">
        <v>802</v>
      </c>
    </row>
    <row r="73" spans="2:7" x14ac:dyDescent="0.15">
      <c r="B73" s="4" t="s">
        <v>166</v>
      </c>
      <c r="C73" s="1"/>
      <c r="D73" s="3" t="s">
        <v>22</v>
      </c>
      <c r="E73" s="3" t="s">
        <v>10</v>
      </c>
      <c r="F73">
        <v>0</v>
      </c>
      <c r="G73" t="s">
        <v>802</v>
      </c>
    </row>
    <row r="74" spans="2:7" x14ac:dyDescent="0.15">
      <c r="B74" s="4" t="s">
        <v>225</v>
      </c>
      <c r="C74" s="1"/>
      <c r="D74" s="3" t="s">
        <v>22</v>
      </c>
      <c r="E74" s="3" t="s">
        <v>15</v>
      </c>
      <c r="F74">
        <v>0</v>
      </c>
      <c r="G74" t="s">
        <v>802</v>
      </c>
    </row>
    <row r="75" spans="2:7" x14ac:dyDescent="0.15">
      <c r="B75" s="4" t="s">
        <v>224</v>
      </c>
      <c r="C75" s="1"/>
      <c r="D75" s="3" t="s">
        <v>22</v>
      </c>
      <c r="E75" s="3" t="s">
        <v>7</v>
      </c>
      <c r="F75">
        <v>0</v>
      </c>
      <c r="G75" t="s">
        <v>802</v>
      </c>
    </row>
    <row r="76" spans="2:7" x14ac:dyDescent="0.15">
      <c r="B76" s="4" t="s">
        <v>127</v>
      </c>
      <c r="C76" s="1">
        <v>27</v>
      </c>
      <c r="D76" s="6">
        <v>4.0740740740740737E-2</v>
      </c>
      <c r="E76" s="3" t="s">
        <v>9</v>
      </c>
      <c r="F76">
        <f t="shared" ref="F76:F107" ca="1" si="4">ROUNDUP( (VLOOKUP(G76,$K$5:$N$9,2,FALSE) - D76) * 10 / VLOOKUP(G76,$K$5:$N$9,3,FALSE)+50,3)</f>
        <v>55.701999999999998</v>
      </c>
      <c r="G76" t="s">
        <v>556</v>
      </c>
    </row>
    <row r="77" spans="2:7" x14ac:dyDescent="0.15">
      <c r="B77" s="4" t="s">
        <v>70</v>
      </c>
      <c r="C77" s="1">
        <v>34</v>
      </c>
      <c r="D77" s="6">
        <v>4.2326388888888893E-2</v>
      </c>
      <c r="E77" s="3" t="s">
        <v>9</v>
      </c>
      <c r="F77">
        <f t="shared" ca="1" si="4"/>
        <v>54.198</v>
      </c>
      <c r="G77" t="s">
        <v>556</v>
      </c>
    </row>
    <row r="78" spans="2:7" x14ac:dyDescent="0.15">
      <c r="B78" s="4" t="s">
        <v>63</v>
      </c>
      <c r="C78" s="1">
        <v>67</v>
      </c>
      <c r="D78" s="6">
        <v>5.0254629629629628E-2</v>
      </c>
      <c r="E78" s="3" t="s">
        <v>9</v>
      </c>
      <c r="F78">
        <f t="shared" ca="1" si="4"/>
        <v>46.680999999999997</v>
      </c>
      <c r="G78" t="s">
        <v>556</v>
      </c>
    </row>
    <row r="79" spans="2:7" x14ac:dyDescent="0.15">
      <c r="B79" s="4" t="s">
        <v>76</v>
      </c>
      <c r="C79" s="1">
        <v>82</v>
      </c>
      <c r="D79" s="6">
        <v>5.7743055555555554E-2</v>
      </c>
      <c r="E79" s="3" t="s">
        <v>9</v>
      </c>
      <c r="F79">
        <f t="shared" ca="1" si="4"/>
        <v>39.580999999999996</v>
      </c>
      <c r="G79" t="s">
        <v>556</v>
      </c>
    </row>
    <row r="80" spans="2:7" x14ac:dyDescent="0.15">
      <c r="B80" s="4" t="s">
        <v>333</v>
      </c>
      <c r="C80" s="1">
        <v>6</v>
      </c>
      <c r="D80" s="6">
        <v>3.3020833333333333E-2</v>
      </c>
      <c r="E80" s="3" t="s">
        <v>18</v>
      </c>
      <c r="F80">
        <f t="shared" ca="1" si="4"/>
        <v>63.021000000000001</v>
      </c>
      <c r="G80" t="s">
        <v>556</v>
      </c>
    </row>
    <row r="81" spans="2:7" x14ac:dyDescent="0.15">
      <c r="B81" s="4" t="s">
        <v>582</v>
      </c>
      <c r="C81" s="1">
        <v>52</v>
      </c>
      <c r="D81" s="6">
        <v>4.6747685185185184E-2</v>
      </c>
      <c r="E81" s="3" t="s">
        <v>18</v>
      </c>
      <c r="F81">
        <f t="shared" ca="1" si="4"/>
        <v>50.006</v>
      </c>
      <c r="G81" t="s">
        <v>556</v>
      </c>
    </row>
    <row r="82" spans="2:7" x14ac:dyDescent="0.15">
      <c r="B82" s="4" t="s">
        <v>597</v>
      </c>
      <c r="C82" s="1">
        <v>73</v>
      </c>
      <c r="D82" s="6">
        <v>5.2013888888888887E-2</v>
      </c>
      <c r="E82" s="3" t="s">
        <v>18</v>
      </c>
      <c r="F82">
        <f t="shared" ca="1" si="4"/>
        <v>45.012999999999998</v>
      </c>
      <c r="G82" t="s">
        <v>556</v>
      </c>
    </row>
    <row r="83" spans="2:7" x14ac:dyDescent="0.15">
      <c r="B83" s="4" t="s">
        <v>608</v>
      </c>
      <c r="C83" s="1">
        <v>89</v>
      </c>
      <c r="D83" s="6">
        <v>6.9375000000000006E-2</v>
      </c>
      <c r="E83" s="3" t="s">
        <v>18</v>
      </c>
      <c r="F83">
        <f t="shared" ca="1" si="4"/>
        <v>28.553000000000001</v>
      </c>
      <c r="G83" t="s">
        <v>556</v>
      </c>
    </row>
    <row r="84" spans="2:7" x14ac:dyDescent="0.15">
      <c r="B84" s="4" t="s">
        <v>592</v>
      </c>
      <c r="C84" s="1">
        <v>65</v>
      </c>
      <c r="D84" s="6">
        <v>5.0081018518518518E-2</v>
      </c>
      <c r="E84" s="3" t="s">
        <v>555</v>
      </c>
      <c r="F84">
        <f t="shared" ca="1" si="4"/>
        <v>46.845999999999997</v>
      </c>
      <c r="G84" t="s">
        <v>556</v>
      </c>
    </row>
    <row r="85" spans="2:7" x14ac:dyDescent="0.15">
      <c r="B85" s="4" t="s">
        <v>186</v>
      </c>
      <c r="C85" s="1">
        <v>2</v>
      </c>
      <c r="D85" s="6">
        <v>3.1400462962962963E-2</v>
      </c>
      <c r="E85" s="3" t="s">
        <v>8</v>
      </c>
      <c r="F85">
        <f t="shared" ca="1" si="4"/>
        <v>64.557000000000002</v>
      </c>
      <c r="G85" t="s">
        <v>557</v>
      </c>
    </row>
    <row r="86" spans="2:7" x14ac:dyDescent="0.15">
      <c r="B86" s="4" t="s">
        <v>562</v>
      </c>
      <c r="C86" s="1">
        <v>8</v>
      </c>
      <c r="D86" s="6">
        <v>3.3692129629629627E-2</v>
      </c>
      <c r="E86" s="3" t="s">
        <v>8</v>
      </c>
      <c r="F86">
        <f t="shared" ca="1" si="4"/>
        <v>62.384</v>
      </c>
      <c r="G86" t="s">
        <v>556</v>
      </c>
    </row>
    <row r="87" spans="2:7" x14ac:dyDescent="0.15">
      <c r="B87" s="4" t="s">
        <v>280</v>
      </c>
      <c r="C87" s="1">
        <v>10</v>
      </c>
      <c r="D87" s="6">
        <v>3.3865740740740738E-2</v>
      </c>
      <c r="E87" s="3" t="s">
        <v>8</v>
      </c>
      <c r="F87">
        <f t="shared" ca="1" si="4"/>
        <v>62.22</v>
      </c>
      <c r="G87" t="s">
        <v>556</v>
      </c>
    </row>
    <row r="88" spans="2:7" x14ac:dyDescent="0.15">
      <c r="B88" s="4" t="s">
        <v>563</v>
      </c>
      <c r="C88" s="1">
        <v>12</v>
      </c>
      <c r="D88" s="6">
        <v>3.4432870370370371E-2</v>
      </c>
      <c r="E88" s="3" t="s">
        <v>8</v>
      </c>
      <c r="F88">
        <f t="shared" ca="1" si="4"/>
        <v>61.681999999999995</v>
      </c>
      <c r="G88" t="s">
        <v>556</v>
      </c>
    </row>
    <row r="89" spans="2:7" x14ac:dyDescent="0.15">
      <c r="B89" s="4" t="s">
        <v>565</v>
      </c>
      <c r="C89" s="1">
        <v>17</v>
      </c>
      <c r="D89" s="6">
        <v>3.7037037037037042E-2</v>
      </c>
      <c r="E89" s="3" t="s">
        <v>8</v>
      </c>
      <c r="F89">
        <f t="shared" ca="1" si="4"/>
        <v>59.213000000000001</v>
      </c>
      <c r="G89" t="s">
        <v>556</v>
      </c>
    </row>
    <row r="90" spans="2:7" x14ac:dyDescent="0.15">
      <c r="B90" s="4" t="s">
        <v>341</v>
      </c>
      <c r="C90" s="1">
        <v>18</v>
      </c>
      <c r="D90" s="6">
        <v>3.7048611111111109E-2</v>
      </c>
      <c r="E90" s="3" t="s">
        <v>8</v>
      </c>
      <c r="F90">
        <f t="shared" ca="1" si="4"/>
        <v>59.201999999999998</v>
      </c>
      <c r="G90" t="s">
        <v>556</v>
      </c>
    </row>
    <row r="91" spans="2:7" x14ac:dyDescent="0.15">
      <c r="B91" s="4" t="s">
        <v>566</v>
      </c>
      <c r="C91" s="1">
        <v>19</v>
      </c>
      <c r="D91" s="6">
        <v>3.8425925925925926E-2</v>
      </c>
      <c r="E91" s="3" t="s">
        <v>8</v>
      </c>
      <c r="F91">
        <f t="shared" ca="1" si="4"/>
        <v>57.896000000000001</v>
      </c>
      <c r="G91" t="s">
        <v>556</v>
      </c>
    </row>
    <row r="92" spans="2:7" x14ac:dyDescent="0.15">
      <c r="B92" s="4" t="s">
        <v>153</v>
      </c>
      <c r="C92" s="1">
        <v>22</v>
      </c>
      <c r="D92" s="6">
        <v>3.9849537037037037E-2</v>
      </c>
      <c r="E92" s="3" t="s">
        <v>8</v>
      </c>
      <c r="F92">
        <f t="shared" ca="1" si="4"/>
        <v>56.545999999999999</v>
      </c>
      <c r="G92" t="s">
        <v>556</v>
      </c>
    </row>
    <row r="93" spans="2:7" x14ac:dyDescent="0.15">
      <c r="B93" s="4" t="s">
        <v>569</v>
      </c>
      <c r="C93" s="1">
        <v>28</v>
      </c>
      <c r="D93" s="6">
        <v>4.1018518518518517E-2</v>
      </c>
      <c r="E93" s="3" t="s">
        <v>8</v>
      </c>
      <c r="F93">
        <f t="shared" ca="1" si="4"/>
        <v>55.437999999999995</v>
      </c>
      <c r="G93" t="s">
        <v>556</v>
      </c>
    </row>
    <row r="94" spans="2:7" x14ac:dyDescent="0.15">
      <c r="B94" s="4" t="s">
        <v>572</v>
      </c>
      <c r="C94" s="1">
        <v>31</v>
      </c>
      <c r="D94" s="6">
        <v>4.1909722222222223E-2</v>
      </c>
      <c r="E94" s="3" t="s">
        <v>8</v>
      </c>
      <c r="F94">
        <f t="shared" ca="1" si="4"/>
        <v>54.592999999999996</v>
      </c>
      <c r="G94" t="s">
        <v>556</v>
      </c>
    </row>
    <row r="95" spans="2:7" x14ac:dyDescent="0.15">
      <c r="B95" s="4" t="s">
        <v>576</v>
      </c>
      <c r="C95" s="1">
        <v>42</v>
      </c>
      <c r="D95" s="6">
        <v>4.3784722222222218E-2</v>
      </c>
      <c r="E95" s="3" t="s">
        <v>8</v>
      </c>
      <c r="F95">
        <f t="shared" ca="1" si="4"/>
        <v>52.814999999999998</v>
      </c>
      <c r="G95" t="s">
        <v>556</v>
      </c>
    </row>
    <row r="96" spans="2:7" x14ac:dyDescent="0.15">
      <c r="B96" s="4" t="s">
        <v>594</v>
      </c>
      <c r="C96" s="1">
        <v>68</v>
      </c>
      <c r="D96" s="6">
        <v>5.0370370370370371E-2</v>
      </c>
      <c r="E96" s="3" t="s">
        <v>8</v>
      </c>
      <c r="F96">
        <f t="shared" ca="1" si="4"/>
        <v>46.571999999999996</v>
      </c>
      <c r="G96" t="s">
        <v>556</v>
      </c>
    </row>
    <row r="97" spans="2:7" x14ac:dyDescent="0.15">
      <c r="B97" s="4" t="s">
        <v>600</v>
      </c>
      <c r="C97" s="1">
        <v>76</v>
      </c>
      <c r="D97" s="6">
        <v>5.3680555555555558E-2</v>
      </c>
      <c r="E97" s="3" t="s">
        <v>8</v>
      </c>
      <c r="F97">
        <f t="shared" ca="1" si="4"/>
        <v>43.433</v>
      </c>
      <c r="G97" t="s">
        <v>556</v>
      </c>
    </row>
    <row r="98" spans="2:7" x14ac:dyDescent="0.15">
      <c r="B98" s="4" t="s">
        <v>603</v>
      </c>
      <c r="C98" s="1">
        <v>84</v>
      </c>
      <c r="D98" s="6">
        <v>6.0891203703703704E-2</v>
      </c>
      <c r="E98" s="3" t="s">
        <v>8</v>
      </c>
      <c r="F98">
        <f t="shared" ca="1" si="4"/>
        <v>36.596999999999994</v>
      </c>
      <c r="G98" t="s">
        <v>556</v>
      </c>
    </row>
    <row r="99" spans="2:7" x14ac:dyDescent="0.15">
      <c r="B99" s="4" t="s">
        <v>355</v>
      </c>
      <c r="C99" s="1">
        <v>1</v>
      </c>
      <c r="D99" s="6">
        <v>3.1192129629629629E-2</v>
      </c>
      <c r="E99" s="3" t="s">
        <v>5</v>
      </c>
      <c r="F99">
        <f t="shared" ca="1" si="4"/>
        <v>64.75500000000001</v>
      </c>
      <c r="G99" t="s">
        <v>557</v>
      </c>
    </row>
    <row r="100" spans="2:7" x14ac:dyDescent="0.15">
      <c r="B100" s="4" t="s">
        <v>338</v>
      </c>
      <c r="C100" s="1">
        <v>14</v>
      </c>
      <c r="D100" s="6">
        <v>3.5914351851851857E-2</v>
      </c>
      <c r="E100" s="3" t="s">
        <v>5</v>
      </c>
      <c r="F100">
        <f t="shared" ca="1" si="4"/>
        <v>60.277000000000001</v>
      </c>
      <c r="G100" t="s">
        <v>556</v>
      </c>
    </row>
    <row r="101" spans="2:7" x14ac:dyDescent="0.15">
      <c r="B101" s="4" t="s">
        <v>285</v>
      </c>
      <c r="C101" s="1">
        <v>16</v>
      </c>
      <c r="D101" s="6">
        <v>3.6793981481481483E-2</v>
      </c>
      <c r="E101" s="3" t="s">
        <v>5</v>
      </c>
      <c r="F101">
        <f t="shared" ca="1" si="4"/>
        <v>59.442999999999998</v>
      </c>
      <c r="G101" t="s">
        <v>556</v>
      </c>
    </row>
    <row r="102" spans="2:7" x14ac:dyDescent="0.15">
      <c r="B102" s="4" t="s">
        <v>575</v>
      </c>
      <c r="C102" s="1">
        <v>39</v>
      </c>
      <c r="D102" s="6">
        <v>4.3368055555555556E-2</v>
      </c>
      <c r="E102" s="3" t="s">
        <v>5</v>
      </c>
      <c r="F102">
        <f t="shared" ca="1" si="4"/>
        <v>53.210999999999999</v>
      </c>
      <c r="G102" t="s">
        <v>556</v>
      </c>
    </row>
    <row r="103" spans="2:7" x14ac:dyDescent="0.15">
      <c r="B103" s="4" t="s">
        <v>335</v>
      </c>
      <c r="C103" s="1">
        <v>50</v>
      </c>
      <c r="D103" s="6">
        <v>4.5486111111111109E-2</v>
      </c>
      <c r="E103" s="3" t="s">
        <v>5</v>
      </c>
      <c r="F103">
        <f t="shared" ca="1" si="4"/>
        <v>51.201999999999998</v>
      </c>
      <c r="G103" t="s">
        <v>556</v>
      </c>
    </row>
    <row r="104" spans="2:7" x14ac:dyDescent="0.15">
      <c r="B104" s="4" t="s">
        <v>588</v>
      </c>
      <c r="C104" s="1">
        <v>61</v>
      </c>
      <c r="D104" s="6">
        <v>4.9340277777777775E-2</v>
      </c>
      <c r="E104" s="3" t="s">
        <v>5</v>
      </c>
      <c r="F104">
        <f t="shared" ca="1" si="4"/>
        <v>47.547999999999995</v>
      </c>
      <c r="G104" t="s">
        <v>556</v>
      </c>
    </row>
    <row r="105" spans="2:7" x14ac:dyDescent="0.15">
      <c r="B105" s="4" t="s">
        <v>612</v>
      </c>
      <c r="C105" s="1">
        <v>93</v>
      </c>
      <c r="D105" s="6">
        <v>8.1481481481481488E-2</v>
      </c>
      <c r="E105" s="3" t="s">
        <v>5</v>
      </c>
      <c r="F105">
        <f t="shared" ca="1" si="4"/>
        <v>17.075000000000003</v>
      </c>
      <c r="G105" t="s">
        <v>556</v>
      </c>
    </row>
    <row r="106" spans="2:7" x14ac:dyDescent="0.15">
      <c r="B106" s="4" t="s">
        <v>568</v>
      </c>
      <c r="C106" s="1">
        <v>23</v>
      </c>
      <c r="D106" s="6">
        <v>3.9872685185185185E-2</v>
      </c>
      <c r="E106" s="3" t="s">
        <v>10</v>
      </c>
      <c r="F106">
        <f t="shared" ca="1" si="4"/>
        <v>56.524999999999999</v>
      </c>
      <c r="G106" t="s">
        <v>556</v>
      </c>
    </row>
    <row r="107" spans="2:7" x14ac:dyDescent="0.15">
      <c r="B107" s="4" t="s">
        <v>505</v>
      </c>
      <c r="C107" s="1">
        <v>40</v>
      </c>
      <c r="D107" s="6">
        <v>4.3379629629629629E-2</v>
      </c>
      <c r="E107" s="3" t="s">
        <v>10</v>
      </c>
      <c r="F107">
        <f t="shared" ca="1" si="4"/>
        <v>53.199999999999996</v>
      </c>
      <c r="G107" t="s">
        <v>556</v>
      </c>
    </row>
    <row r="108" spans="2:7" x14ac:dyDescent="0.15">
      <c r="B108" s="4" t="s">
        <v>542</v>
      </c>
      <c r="C108" s="1">
        <v>48</v>
      </c>
      <c r="D108" s="6">
        <v>4.5092592592592594E-2</v>
      </c>
      <c r="E108" s="3" t="s">
        <v>10</v>
      </c>
      <c r="F108">
        <f t="shared" ref="F108:F139" ca="1" si="5">ROUNDUP( (VLOOKUP(G108,$K$5:$N$9,2,FALSE) - D108) * 10 / VLOOKUP(G108,$K$5:$N$9,3,FALSE)+50,3)</f>
        <v>51.574999999999996</v>
      </c>
      <c r="G108" t="s">
        <v>556</v>
      </c>
    </row>
    <row r="109" spans="2:7" x14ac:dyDescent="0.15">
      <c r="B109" s="4" t="s">
        <v>587</v>
      </c>
      <c r="C109" s="1">
        <v>60</v>
      </c>
      <c r="D109" s="6">
        <v>4.9166666666666664E-2</v>
      </c>
      <c r="E109" s="3" t="s">
        <v>10</v>
      </c>
      <c r="F109">
        <f t="shared" ca="1" si="5"/>
        <v>47.713000000000001</v>
      </c>
      <c r="G109" t="s">
        <v>556</v>
      </c>
    </row>
    <row r="110" spans="2:7" x14ac:dyDescent="0.15">
      <c r="B110" s="4" t="s">
        <v>504</v>
      </c>
      <c r="C110" s="1">
        <v>78</v>
      </c>
      <c r="D110" s="6">
        <v>5.4108796296296301E-2</v>
      </c>
      <c r="E110" s="3" t="s">
        <v>10</v>
      </c>
      <c r="F110">
        <f t="shared" ca="1" si="5"/>
        <v>43.027000000000001</v>
      </c>
      <c r="G110" t="s">
        <v>556</v>
      </c>
    </row>
    <row r="111" spans="2:7" x14ac:dyDescent="0.15">
      <c r="B111" s="4" t="s">
        <v>602</v>
      </c>
      <c r="C111" s="1">
        <v>80</v>
      </c>
      <c r="D111" s="6">
        <v>5.6643518518518517E-2</v>
      </c>
      <c r="E111" s="3" t="s">
        <v>10</v>
      </c>
      <c r="F111">
        <f t="shared" ca="1" si="5"/>
        <v>40.623999999999995</v>
      </c>
      <c r="G111" t="s">
        <v>556</v>
      </c>
    </row>
    <row r="112" spans="2:7" x14ac:dyDescent="0.15">
      <c r="B112" s="4" t="s">
        <v>605</v>
      </c>
      <c r="C112" s="1">
        <v>86</v>
      </c>
      <c r="D112" s="6">
        <v>6.3541666666666663E-2</v>
      </c>
      <c r="E112" s="3" t="s">
        <v>10</v>
      </c>
      <c r="F112">
        <f t="shared" ca="1" si="5"/>
        <v>34.083999999999996</v>
      </c>
      <c r="G112" t="s">
        <v>556</v>
      </c>
    </row>
    <row r="113" spans="2:7" x14ac:dyDescent="0.15">
      <c r="B113" s="4" t="s">
        <v>598</v>
      </c>
      <c r="C113" s="1">
        <v>74</v>
      </c>
      <c r="D113" s="6">
        <v>5.2534722222222219E-2</v>
      </c>
      <c r="E113" s="3" t="s">
        <v>14</v>
      </c>
      <c r="F113">
        <f t="shared" ca="1" si="5"/>
        <v>44.519999999999996</v>
      </c>
      <c r="G113" t="s">
        <v>556</v>
      </c>
    </row>
    <row r="114" spans="2:7" x14ac:dyDescent="0.15">
      <c r="B114" s="4" t="s">
        <v>599</v>
      </c>
      <c r="C114" s="1">
        <v>75</v>
      </c>
      <c r="D114" s="6">
        <v>5.2835648148148145E-2</v>
      </c>
      <c r="E114" s="3" t="s">
        <v>14</v>
      </c>
      <c r="F114">
        <f t="shared" ca="1" si="5"/>
        <v>44.233999999999995</v>
      </c>
      <c r="G114" t="s">
        <v>556</v>
      </c>
    </row>
    <row r="115" spans="2:7" x14ac:dyDescent="0.15">
      <c r="B115" s="4" t="s">
        <v>519</v>
      </c>
      <c r="C115" s="1">
        <v>24</v>
      </c>
      <c r="D115" s="6">
        <v>4.0011574074074074E-2</v>
      </c>
      <c r="E115" s="3" t="s">
        <v>12</v>
      </c>
      <c r="F115">
        <f t="shared" ca="1" si="5"/>
        <v>56.393000000000001</v>
      </c>
      <c r="G115" t="s">
        <v>556</v>
      </c>
    </row>
    <row r="116" spans="2:7" x14ac:dyDescent="0.15">
      <c r="B116" s="4" t="s">
        <v>574</v>
      </c>
      <c r="C116" s="1">
        <v>35</v>
      </c>
      <c r="D116" s="6">
        <v>4.2349537037037033E-2</v>
      </c>
      <c r="E116" s="3" t="s">
        <v>12</v>
      </c>
      <c r="F116">
        <f t="shared" ca="1" si="5"/>
        <v>54.175999999999995</v>
      </c>
      <c r="G116" t="s">
        <v>556</v>
      </c>
    </row>
    <row r="117" spans="2:7" x14ac:dyDescent="0.15">
      <c r="B117" s="4" t="s">
        <v>586</v>
      </c>
      <c r="C117" s="1">
        <v>59</v>
      </c>
      <c r="D117" s="6">
        <v>4.8356481481481479E-2</v>
      </c>
      <c r="E117" s="3" t="s">
        <v>12</v>
      </c>
      <c r="F117">
        <f t="shared" ca="1" si="5"/>
        <v>48.480999999999995</v>
      </c>
      <c r="G117" t="s">
        <v>556</v>
      </c>
    </row>
    <row r="118" spans="2:7" x14ac:dyDescent="0.15">
      <c r="B118" s="4" t="s">
        <v>561</v>
      </c>
      <c r="C118" s="1">
        <v>7</v>
      </c>
      <c r="D118" s="6">
        <v>3.3576388888888892E-2</v>
      </c>
      <c r="E118" s="3" t="s">
        <v>4</v>
      </c>
      <c r="F118">
        <f t="shared" ca="1" si="5"/>
        <v>62.494</v>
      </c>
      <c r="G118" t="s">
        <v>556</v>
      </c>
    </row>
    <row r="119" spans="2:7" x14ac:dyDescent="0.15">
      <c r="B119" s="4" t="s">
        <v>567</v>
      </c>
      <c r="C119" s="1">
        <v>21</v>
      </c>
      <c r="D119" s="6">
        <v>3.9097222222222221E-2</v>
      </c>
      <c r="E119" s="3" t="s">
        <v>4</v>
      </c>
      <c r="F119">
        <f t="shared" ca="1" si="5"/>
        <v>57.26</v>
      </c>
      <c r="G119" t="s">
        <v>556</v>
      </c>
    </row>
    <row r="120" spans="2:7" x14ac:dyDescent="0.15">
      <c r="B120" s="4" t="s">
        <v>531</v>
      </c>
      <c r="C120" s="1">
        <v>26</v>
      </c>
      <c r="D120" s="6">
        <v>4.0219907407407406E-2</v>
      </c>
      <c r="E120" s="3" t="s">
        <v>4</v>
      </c>
      <c r="F120">
        <f t="shared" ca="1" si="5"/>
        <v>56.195</v>
      </c>
      <c r="G120" t="s">
        <v>556</v>
      </c>
    </row>
    <row r="121" spans="2:7" x14ac:dyDescent="0.15">
      <c r="B121" s="4" t="s">
        <v>578</v>
      </c>
      <c r="C121" s="1">
        <v>44</v>
      </c>
      <c r="D121" s="6">
        <v>4.4189814814814814E-2</v>
      </c>
      <c r="E121" s="3" t="s">
        <v>4</v>
      </c>
      <c r="F121">
        <f t="shared" ca="1" si="5"/>
        <v>52.430999999999997</v>
      </c>
      <c r="G121" t="s">
        <v>556</v>
      </c>
    </row>
    <row r="122" spans="2:7" x14ac:dyDescent="0.15">
      <c r="B122" s="4" t="s">
        <v>511</v>
      </c>
      <c r="C122" s="1">
        <v>71</v>
      </c>
      <c r="D122" s="6">
        <v>5.1817129629629623E-2</v>
      </c>
      <c r="E122" s="3" t="s">
        <v>4</v>
      </c>
      <c r="F122">
        <f t="shared" ca="1" si="5"/>
        <v>45.199999999999996</v>
      </c>
      <c r="G122" t="s">
        <v>556</v>
      </c>
    </row>
    <row r="123" spans="2:7" x14ac:dyDescent="0.15">
      <c r="B123" s="4" t="s">
        <v>399</v>
      </c>
      <c r="C123" s="1">
        <v>32</v>
      </c>
      <c r="D123" s="6">
        <v>4.1967592592592591E-2</v>
      </c>
      <c r="E123" s="3" t="s">
        <v>21</v>
      </c>
      <c r="F123">
        <f t="shared" ca="1" si="5"/>
        <v>54.537999999999997</v>
      </c>
      <c r="G123" t="s">
        <v>556</v>
      </c>
    </row>
    <row r="124" spans="2:7" x14ac:dyDescent="0.15">
      <c r="B124" s="4" t="s">
        <v>581</v>
      </c>
      <c r="C124" s="1">
        <v>51</v>
      </c>
      <c r="D124" s="6">
        <v>4.5752314814814815E-2</v>
      </c>
      <c r="E124" s="3" t="s">
        <v>21</v>
      </c>
      <c r="F124">
        <f t="shared" ca="1" si="5"/>
        <v>50.949999999999996</v>
      </c>
      <c r="G124" t="s">
        <v>556</v>
      </c>
    </row>
    <row r="125" spans="2:7" x14ac:dyDescent="0.15">
      <c r="B125" s="4" t="s">
        <v>515</v>
      </c>
      <c r="C125" s="1">
        <v>77</v>
      </c>
      <c r="D125" s="6">
        <v>5.3703703703703698E-2</v>
      </c>
      <c r="E125" s="3" t="s">
        <v>21</v>
      </c>
      <c r="F125">
        <f t="shared" ca="1" si="5"/>
        <v>43.410999999999994</v>
      </c>
      <c r="G125" t="s">
        <v>556</v>
      </c>
    </row>
    <row r="126" spans="2:7" x14ac:dyDescent="0.15">
      <c r="B126" s="4" t="s">
        <v>604</v>
      </c>
      <c r="C126" s="1">
        <v>85</v>
      </c>
      <c r="D126" s="6">
        <v>6.1192129629629631E-2</v>
      </c>
      <c r="E126" s="3" t="s">
        <v>21</v>
      </c>
      <c r="F126">
        <f t="shared" ca="1" si="5"/>
        <v>36.311</v>
      </c>
      <c r="G126" t="s">
        <v>556</v>
      </c>
    </row>
    <row r="127" spans="2:7" x14ac:dyDescent="0.15">
      <c r="B127" s="4" t="s">
        <v>59</v>
      </c>
      <c r="C127" s="1">
        <v>5</v>
      </c>
      <c r="D127" s="6">
        <v>3.2384259259259258E-2</v>
      </c>
      <c r="E127" s="3" t="s">
        <v>29</v>
      </c>
      <c r="F127">
        <f t="shared" ca="1" si="5"/>
        <v>63.623999999999995</v>
      </c>
      <c r="G127" t="s">
        <v>556</v>
      </c>
    </row>
    <row r="128" spans="2:7" x14ac:dyDescent="0.15">
      <c r="B128" s="4" t="s">
        <v>48</v>
      </c>
      <c r="C128" s="1">
        <v>37</v>
      </c>
      <c r="D128" s="6">
        <v>4.2627314814814819E-2</v>
      </c>
      <c r="E128" s="3" t="s">
        <v>29</v>
      </c>
      <c r="F128">
        <f t="shared" ca="1" si="5"/>
        <v>53.912999999999997</v>
      </c>
      <c r="G128" t="s">
        <v>556</v>
      </c>
    </row>
    <row r="129" spans="2:7" x14ac:dyDescent="0.15">
      <c r="B129" s="4" t="s">
        <v>90</v>
      </c>
      <c r="C129" s="1">
        <v>49</v>
      </c>
      <c r="D129" s="6">
        <v>4.5416666666666668E-2</v>
      </c>
      <c r="E129" s="3" t="s">
        <v>29</v>
      </c>
      <c r="F129">
        <f t="shared" ca="1" si="5"/>
        <v>51.268000000000001</v>
      </c>
      <c r="G129" t="s">
        <v>556</v>
      </c>
    </row>
    <row r="130" spans="2:7" x14ac:dyDescent="0.15">
      <c r="B130" s="4" t="s">
        <v>68</v>
      </c>
      <c r="C130" s="1">
        <v>55</v>
      </c>
      <c r="D130" s="6">
        <v>4.7731481481481486E-2</v>
      </c>
      <c r="E130" s="3" t="s">
        <v>29</v>
      </c>
      <c r="F130">
        <f t="shared" ca="1" si="5"/>
        <v>49.073999999999998</v>
      </c>
      <c r="G130" t="s">
        <v>556</v>
      </c>
    </row>
    <row r="131" spans="2:7" x14ac:dyDescent="0.15">
      <c r="B131" s="4" t="s">
        <v>583</v>
      </c>
      <c r="C131" s="1">
        <v>56</v>
      </c>
      <c r="D131" s="6">
        <v>4.8043981481481479E-2</v>
      </c>
      <c r="E131" s="3" t="s">
        <v>13</v>
      </c>
      <c r="F131">
        <f t="shared" ca="1" si="5"/>
        <v>48.777000000000001</v>
      </c>
      <c r="G131" t="s">
        <v>556</v>
      </c>
    </row>
    <row r="132" spans="2:7" x14ac:dyDescent="0.15">
      <c r="B132" s="4" t="s">
        <v>596</v>
      </c>
      <c r="C132" s="1">
        <v>72</v>
      </c>
      <c r="D132" s="6">
        <v>5.185185185185185E-2</v>
      </c>
      <c r="E132" s="3" t="s">
        <v>13</v>
      </c>
      <c r="F132">
        <f t="shared" ca="1" si="5"/>
        <v>45.166999999999994</v>
      </c>
      <c r="G132" t="s">
        <v>556</v>
      </c>
    </row>
    <row r="133" spans="2:7" x14ac:dyDescent="0.15">
      <c r="B133" s="4" t="s">
        <v>606</v>
      </c>
      <c r="C133" s="1">
        <v>87</v>
      </c>
      <c r="D133" s="6">
        <v>6.5532407407407414E-2</v>
      </c>
      <c r="E133" s="3" t="s">
        <v>13</v>
      </c>
      <c r="F133">
        <f t="shared" ca="1" si="5"/>
        <v>32.195999999999998</v>
      </c>
      <c r="G133" t="s">
        <v>556</v>
      </c>
    </row>
    <row r="134" spans="2:7" x14ac:dyDescent="0.15">
      <c r="B134" s="4" t="s">
        <v>391</v>
      </c>
      <c r="C134" s="1">
        <v>11</v>
      </c>
      <c r="D134" s="6">
        <v>3.4201388888888885E-2</v>
      </c>
      <c r="E134" s="3" t="s">
        <v>27</v>
      </c>
      <c r="F134">
        <f t="shared" ca="1" si="5"/>
        <v>61.902000000000001</v>
      </c>
      <c r="G134" t="s">
        <v>556</v>
      </c>
    </row>
    <row r="135" spans="2:7" x14ac:dyDescent="0.15">
      <c r="B135" s="4" t="s">
        <v>570</v>
      </c>
      <c r="C135" s="1">
        <v>29</v>
      </c>
      <c r="D135" s="6">
        <v>4.1527777777777775E-2</v>
      </c>
      <c r="E135" s="3" t="s">
        <v>27</v>
      </c>
      <c r="F135">
        <f t="shared" ca="1" si="5"/>
        <v>54.954999999999998</v>
      </c>
      <c r="G135" t="s">
        <v>556</v>
      </c>
    </row>
    <row r="136" spans="2:7" x14ac:dyDescent="0.15">
      <c r="B136" s="4" t="s">
        <v>573</v>
      </c>
      <c r="C136" s="1">
        <v>33</v>
      </c>
      <c r="D136" s="6">
        <v>4.2280092592592598E-2</v>
      </c>
      <c r="E136" s="3" t="s">
        <v>27</v>
      </c>
      <c r="F136">
        <f t="shared" ca="1" si="5"/>
        <v>54.241999999999997</v>
      </c>
      <c r="G136" t="s">
        <v>556</v>
      </c>
    </row>
    <row r="137" spans="2:7" x14ac:dyDescent="0.15">
      <c r="B137" s="4" t="s">
        <v>353</v>
      </c>
      <c r="C137" s="1">
        <v>38</v>
      </c>
      <c r="D137" s="6">
        <v>4.3009259259259254E-2</v>
      </c>
      <c r="E137" s="3" t="s">
        <v>27</v>
      </c>
      <c r="F137">
        <f t="shared" ca="1" si="5"/>
        <v>53.550999999999995</v>
      </c>
      <c r="G137" t="s">
        <v>556</v>
      </c>
    </row>
    <row r="138" spans="2:7" x14ac:dyDescent="0.15">
      <c r="B138" s="4" t="s">
        <v>577</v>
      </c>
      <c r="C138" s="1">
        <v>43</v>
      </c>
      <c r="D138" s="6">
        <v>4.3912037037037034E-2</v>
      </c>
      <c r="E138" s="3" t="s">
        <v>27</v>
      </c>
      <c r="F138">
        <f t="shared" ca="1" si="5"/>
        <v>52.695</v>
      </c>
      <c r="G138" t="s">
        <v>556</v>
      </c>
    </row>
    <row r="139" spans="2:7" x14ac:dyDescent="0.15">
      <c r="B139" s="4" t="s">
        <v>189</v>
      </c>
      <c r="C139" s="1">
        <v>46</v>
      </c>
      <c r="D139" s="6">
        <v>4.4837962962962961E-2</v>
      </c>
      <c r="E139" s="3" t="s">
        <v>27</v>
      </c>
      <c r="F139">
        <f t="shared" ca="1" si="5"/>
        <v>51.817</v>
      </c>
      <c r="G139" t="s">
        <v>556</v>
      </c>
    </row>
    <row r="140" spans="2:7" x14ac:dyDescent="0.15">
      <c r="B140" s="4" t="s">
        <v>590</v>
      </c>
      <c r="C140" s="1">
        <v>63</v>
      </c>
      <c r="D140" s="6">
        <v>4.9768518518518517E-2</v>
      </c>
      <c r="E140" s="3" t="s">
        <v>27</v>
      </c>
      <c r="F140">
        <f t="shared" ref="F140:F171" ca="1" si="6">ROUNDUP( (VLOOKUP(G140,$K$5:$N$9,2,FALSE) - D140) * 10 / VLOOKUP(G140,$K$5:$N$9,3,FALSE)+50,3)</f>
        <v>47.141999999999996</v>
      </c>
      <c r="G140" t="s">
        <v>556</v>
      </c>
    </row>
    <row r="141" spans="2:7" x14ac:dyDescent="0.15">
      <c r="B141" s="4" t="s">
        <v>591</v>
      </c>
      <c r="C141" s="1">
        <v>64</v>
      </c>
      <c r="D141" s="6">
        <v>5.0011574074074076E-2</v>
      </c>
      <c r="E141" s="3" t="s">
        <v>27</v>
      </c>
      <c r="F141">
        <f t="shared" ca="1" si="6"/>
        <v>46.911999999999999</v>
      </c>
      <c r="G141" t="s">
        <v>556</v>
      </c>
    </row>
    <row r="142" spans="2:7" x14ac:dyDescent="0.15">
      <c r="B142" s="4" t="s">
        <v>168</v>
      </c>
      <c r="C142" s="1">
        <v>81</v>
      </c>
      <c r="D142" s="6">
        <v>5.7662037037037039E-2</v>
      </c>
      <c r="E142" s="3" t="s">
        <v>27</v>
      </c>
      <c r="F142">
        <f t="shared" ca="1" si="6"/>
        <v>39.657999999999994</v>
      </c>
      <c r="G142" t="s">
        <v>556</v>
      </c>
    </row>
    <row r="143" spans="2:7" x14ac:dyDescent="0.15">
      <c r="B143" s="4" t="s">
        <v>607</v>
      </c>
      <c r="C143" s="1">
        <v>88</v>
      </c>
      <c r="D143" s="6">
        <v>6.8275462962962954E-2</v>
      </c>
      <c r="E143" s="3" t="s">
        <v>27</v>
      </c>
      <c r="F143">
        <f t="shared" ca="1" si="6"/>
        <v>29.596</v>
      </c>
      <c r="G143" t="s">
        <v>556</v>
      </c>
    </row>
    <row r="144" spans="2:7" x14ac:dyDescent="0.15">
      <c r="B144" s="4" t="s">
        <v>611</v>
      </c>
      <c r="C144" s="1">
        <v>92</v>
      </c>
      <c r="D144" s="6">
        <v>7.9826388888888891E-2</v>
      </c>
      <c r="E144" s="3" t="s">
        <v>27</v>
      </c>
      <c r="F144">
        <f t="shared" ca="1" si="6"/>
        <v>18.644000000000002</v>
      </c>
      <c r="G144" t="s">
        <v>556</v>
      </c>
    </row>
    <row r="145" spans="2:7" x14ac:dyDescent="0.15">
      <c r="B145" s="4" t="s">
        <v>175</v>
      </c>
      <c r="C145" s="1"/>
      <c r="D145" s="3" t="s">
        <v>22</v>
      </c>
      <c r="E145" s="3" t="s">
        <v>27</v>
      </c>
      <c r="F145">
        <v>0</v>
      </c>
      <c r="G145" t="s">
        <v>556</v>
      </c>
    </row>
    <row r="146" spans="2:7" x14ac:dyDescent="0.15">
      <c r="B146" s="4" t="s">
        <v>584</v>
      </c>
      <c r="C146" s="1">
        <v>57</v>
      </c>
      <c r="D146" s="6">
        <v>4.8055555555555553E-2</v>
      </c>
      <c r="E146" s="3" t="s">
        <v>15</v>
      </c>
      <c r="F146">
        <f t="shared" ref="F146:F157" ca="1" si="7">ROUNDUP( (VLOOKUP(G146,$K$5:$N$9,2,FALSE) - D146) * 10 / VLOOKUP(G146,$K$5:$N$9,3,FALSE)+50,3)</f>
        <v>48.765999999999998</v>
      </c>
      <c r="G146" t="s">
        <v>556</v>
      </c>
    </row>
    <row r="147" spans="2:7" x14ac:dyDescent="0.15">
      <c r="B147" s="4" t="s">
        <v>184</v>
      </c>
      <c r="C147" s="1">
        <v>4</v>
      </c>
      <c r="D147" s="6">
        <v>3.229166666666667E-2</v>
      </c>
      <c r="E147" s="3" t="s">
        <v>11</v>
      </c>
      <c r="F147">
        <f t="shared" ca="1" si="7"/>
        <v>63.711999999999996</v>
      </c>
      <c r="G147" t="s">
        <v>556</v>
      </c>
    </row>
    <row r="148" spans="2:7" x14ac:dyDescent="0.15">
      <c r="B148" s="4" t="s">
        <v>500</v>
      </c>
      <c r="C148" s="1">
        <v>20</v>
      </c>
      <c r="D148" s="6">
        <v>3.8622685185185184E-2</v>
      </c>
      <c r="E148" s="3" t="s">
        <v>11</v>
      </c>
      <c r="F148">
        <f t="shared" ca="1" si="7"/>
        <v>57.71</v>
      </c>
      <c r="G148" t="s">
        <v>556</v>
      </c>
    </row>
    <row r="149" spans="2:7" x14ac:dyDescent="0.15">
      <c r="B149" s="4" t="s">
        <v>162</v>
      </c>
      <c r="C149" s="1">
        <v>41</v>
      </c>
      <c r="D149" s="6">
        <v>4.3460648148148151E-2</v>
      </c>
      <c r="E149" s="3" t="s">
        <v>11</v>
      </c>
      <c r="F149">
        <f t="shared" ca="1" si="7"/>
        <v>53.122999999999998</v>
      </c>
      <c r="G149" t="s">
        <v>556</v>
      </c>
    </row>
    <row r="150" spans="2:7" x14ac:dyDescent="0.15">
      <c r="B150" s="4" t="s">
        <v>564</v>
      </c>
      <c r="C150" s="1">
        <v>15</v>
      </c>
      <c r="D150" s="6">
        <v>3.6261574074074078E-2</v>
      </c>
      <c r="E150" s="3" t="s">
        <v>19</v>
      </c>
      <c r="F150">
        <f t="shared" ca="1" si="7"/>
        <v>59.948</v>
      </c>
      <c r="G150" t="s">
        <v>556</v>
      </c>
    </row>
    <row r="151" spans="2:7" x14ac:dyDescent="0.15">
      <c r="B151" s="4" t="s">
        <v>595</v>
      </c>
      <c r="C151" s="1">
        <v>69</v>
      </c>
      <c r="D151" s="6">
        <v>5.0937499999999997E-2</v>
      </c>
      <c r="E151" s="3" t="s">
        <v>19</v>
      </c>
      <c r="F151">
        <f t="shared" ca="1" si="7"/>
        <v>46.033999999999999</v>
      </c>
      <c r="G151" t="s">
        <v>556</v>
      </c>
    </row>
    <row r="152" spans="2:7" x14ac:dyDescent="0.15">
      <c r="B152" s="4" t="s">
        <v>610</v>
      </c>
      <c r="C152" s="1">
        <v>91</v>
      </c>
      <c r="D152" s="6">
        <v>7.4201388888888886E-2</v>
      </c>
      <c r="E152" s="3" t="s">
        <v>19</v>
      </c>
      <c r="F152">
        <f t="shared" ca="1" si="7"/>
        <v>23.977</v>
      </c>
      <c r="G152" t="s">
        <v>556</v>
      </c>
    </row>
    <row r="153" spans="2:7" x14ac:dyDescent="0.15">
      <c r="B153" s="4" t="s">
        <v>501</v>
      </c>
      <c r="C153" s="1">
        <v>13</v>
      </c>
      <c r="D153" s="6">
        <v>3.5798611111111107E-2</v>
      </c>
      <c r="E153" s="3" t="s">
        <v>7</v>
      </c>
      <c r="F153">
        <f t="shared" ca="1" si="7"/>
        <v>60.387</v>
      </c>
      <c r="G153" t="s">
        <v>556</v>
      </c>
    </row>
    <row r="154" spans="2:7" x14ac:dyDescent="0.15">
      <c r="B154" s="4" t="s">
        <v>571</v>
      </c>
      <c r="C154" s="1">
        <v>30</v>
      </c>
      <c r="D154" s="6">
        <v>4.1747685185185186E-2</v>
      </c>
      <c r="E154" s="3" t="s">
        <v>7</v>
      </c>
      <c r="F154">
        <f t="shared" ca="1" si="7"/>
        <v>54.747</v>
      </c>
      <c r="G154" t="s">
        <v>556</v>
      </c>
    </row>
    <row r="155" spans="2:7" x14ac:dyDescent="0.15">
      <c r="B155" s="4" t="s">
        <v>580</v>
      </c>
      <c r="C155" s="1">
        <v>47</v>
      </c>
      <c r="D155" s="6">
        <v>4.4953703703703697E-2</v>
      </c>
      <c r="E155" s="3" t="s">
        <v>7</v>
      </c>
      <c r="F155">
        <f t="shared" ca="1" si="7"/>
        <v>51.707000000000001</v>
      </c>
      <c r="G155" t="s">
        <v>556</v>
      </c>
    </row>
    <row r="156" spans="2:7" x14ac:dyDescent="0.15">
      <c r="B156" s="4" t="s">
        <v>585</v>
      </c>
      <c r="C156" s="1">
        <v>58</v>
      </c>
      <c r="D156" s="6">
        <v>4.8333333333333332E-2</v>
      </c>
      <c r="E156" s="3" t="s">
        <v>7</v>
      </c>
      <c r="F156">
        <f t="shared" ca="1" si="7"/>
        <v>48.503</v>
      </c>
      <c r="G156" t="s">
        <v>556</v>
      </c>
    </row>
    <row r="157" spans="2:7" x14ac:dyDescent="0.15">
      <c r="B157" s="4" t="s">
        <v>601</v>
      </c>
      <c r="C157" s="1">
        <v>79</v>
      </c>
      <c r="D157" s="6">
        <v>5.5289351851851853E-2</v>
      </c>
      <c r="E157" s="3" t="s">
        <v>7</v>
      </c>
      <c r="F157">
        <f t="shared" ca="1" si="7"/>
        <v>41.907999999999994</v>
      </c>
      <c r="G157" t="s">
        <v>556</v>
      </c>
    </row>
    <row r="158" spans="2:7" x14ac:dyDescent="0.15">
      <c r="B158" s="4" t="s">
        <v>614</v>
      </c>
      <c r="C158" s="1"/>
      <c r="D158" s="3" t="s">
        <v>22</v>
      </c>
      <c r="E158" s="3" t="s">
        <v>7</v>
      </c>
      <c r="F158">
        <v>0</v>
      </c>
      <c r="G158" t="s">
        <v>556</v>
      </c>
    </row>
    <row r="159" spans="2:7" x14ac:dyDescent="0.15">
      <c r="B159" s="4" t="s">
        <v>579</v>
      </c>
      <c r="C159" s="1">
        <v>45</v>
      </c>
      <c r="D159" s="6">
        <v>4.4722222222222219E-2</v>
      </c>
      <c r="E159" s="3" t="s">
        <v>554</v>
      </c>
      <c r="F159">
        <f t="shared" ref="F159:F166" ca="1" si="8">ROUNDUP( (VLOOKUP(G159,$K$5:$N$9,2,FALSE) - D159) * 10 / VLOOKUP(G159,$K$5:$N$9,3,FALSE)+50,3)</f>
        <v>51.927</v>
      </c>
      <c r="G159" t="s">
        <v>556</v>
      </c>
    </row>
    <row r="160" spans="2:7" x14ac:dyDescent="0.15">
      <c r="B160" s="4" t="s">
        <v>589</v>
      </c>
      <c r="C160" s="1">
        <v>62</v>
      </c>
      <c r="D160" s="6">
        <v>4.9409722222222223E-2</v>
      </c>
      <c r="E160" s="3" t="s">
        <v>554</v>
      </c>
      <c r="F160">
        <f t="shared" ca="1" si="8"/>
        <v>47.481999999999999</v>
      </c>
      <c r="G160" t="s">
        <v>556</v>
      </c>
    </row>
    <row r="161" spans="2:7" x14ac:dyDescent="0.15">
      <c r="B161" s="4" t="s">
        <v>284</v>
      </c>
      <c r="C161" s="1">
        <v>25</v>
      </c>
      <c r="D161" s="6">
        <v>4.0092592592592589E-2</v>
      </c>
      <c r="E161" s="3" t="s">
        <v>242</v>
      </c>
      <c r="F161">
        <f t="shared" ca="1" si="8"/>
        <v>56.315999999999995</v>
      </c>
      <c r="G161" t="s">
        <v>556</v>
      </c>
    </row>
    <row r="162" spans="2:7" x14ac:dyDescent="0.15">
      <c r="B162" s="4" t="s">
        <v>422</v>
      </c>
      <c r="C162" s="1">
        <v>53</v>
      </c>
      <c r="D162" s="6">
        <v>4.6851851851851846E-2</v>
      </c>
      <c r="E162" s="3" t="s">
        <v>242</v>
      </c>
      <c r="F162">
        <f t="shared" ca="1" si="8"/>
        <v>49.907999999999994</v>
      </c>
      <c r="G162" t="s">
        <v>556</v>
      </c>
    </row>
    <row r="163" spans="2:7" x14ac:dyDescent="0.15">
      <c r="B163" s="4" t="s">
        <v>560</v>
      </c>
      <c r="C163" s="1">
        <v>3</v>
      </c>
      <c r="D163" s="6">
        <v>3.1736111111111111E-2</v>
      </c>
      <c r="E163" s="3" t="s">
        <v>6</v>
      </c>
      <c r="F163">
        <f t="shared" ca="1" si="8"/>
        <v>64.239000000000004</v>
      </c>
      <c r="G163" t="s">
        <v>556</v>
      </c>
    </row>
    <row r="164" spans="2:7" x14ac:dyDescent="0.15">
      <c r="B164" s="4" t="s">
        <v>395</v>
      </c>
      <c r="C164" s="1">
        <v>35</v>
      </c>
      <c r="D164" s="6">
        <v>4.2349537037037033E-2</v>
      </c>
      <c r="E164" s="3" t="s">
        <v>6</v>
      </c>
      <c r="F164">
        <f t="shared" ca="1" si="8"/>
        <v>54.175999999999995</v>
      </c>
      <c r="G164" t="s">
        <v>556</v>
      </c>
    </row>
    <row r="165" spans="2:7" x14ac:dyDescent="0.15">
      <c r="B165" s="4" t="s">
        <v>593</v>
      </c>
      <c r="C165" s="1">
        <v>66</v>
      </c>
      <c r="D165" s="6">
        <v>5.0115740740740738E-2</v>
      </c>
      <c r="E165" s="3" t="s">
        <v>6</v>
      </c>
      <c r="F165">
        <f t="shared" ca="1" si="8"/>
        <v>46.812999999999995</v>
      </c>
      <c r="G165" t="s">
        <v>556</v>
      </c>
    </row>
    <row r="166" spans="2:7" x14ac:dyDescent="0.15">
      <c r="B166" s="4" t="s">
        <v>509</v>
      </c>
      <c r="C166" s="1">
        <v>83</v>
      </c>
      <c r="D166" s="6">
        <v>5.8217592592592592E-2</v>
      </c>
      <c r="E166" s="3" t="s">
        <v>6</v>
      </c>
      <c r="F166">
        <f t="shared" ca="1" si="8"/>
        <v>39.131999999999998</v>
      </c>
      <c r="G166" t="s">
        <v>556</v>
      </c>
    </row>
    <row r="167" spans="2:7" x14ac:dyDescent="0.15">
      <c r="B167" s="4" t="s">
        <v>613</v>
      </c>
      <c r="C167" s="1"/>
      <c r="D167" s="3" t="s">
        <v>22</v>
      </c>
      <c r="E167" s="3" t="s">
        <v>6</v>
      </c>
      <c r="F167">
        <v>0</v>
      </c>
      <c r="G167" t="s">
        <v>556</v>
      </c>
    </row>
    <row r="168" spans="2:7" x14ac:dyDescent="0.15">
      <c r="B168" s="4" t="s">
        <v>537</v>
      </c>
      <c r="C168" s="1">
        <v>70</v>
      </c>
      <c r="D168" s="6">
        <v>5.1064814814814813E-2</v>
      </c>
      <c r="E168" s="3" t="s">
        <v>20</v>
      </c>
      <c r="F168">
        <f t="shared" ref="F168:F199" ca="1" si="9">ROUNDUP( (VLOOKUP(G168,$K$5:$N$9,2,FALSE) - D168) * 10 / VLOOKUP(G168,$K$5:$N$9,3,FALSE)+50,3)</f>
        <v>45.912999999999997</v>
      </c>
      <c r="G168" t="s">
        <v>556</v>
      </c>
    </row>
    <row r="169" spans="2:7" x14ac:dyDescent="0.15">
      <c r="B169" s="4" t="s">
        <v>183</v>
      </c>
      <c r="C169" s="1">
        <v>9</v>
      </c>
      <c r="D169" s="6">
        <v>3.3773148148148149E-2</v>
      </c>
      <c r="E169" s="3" t="s">
        <v>17</v>
      </c>
      <c r="F169">
        <f t="shared" ca="1" si="9"/>
        <v>62.308</v>
      </c>
      <c r="G169" t="s">
        <v>556</v>
      </c>
    </row>
    <row r="170" spans="2:7" x14ac:dyDescent="0.15">
      <c r="B170" s="4" t="s">
        <v>408</v>
      </c>
      <c r="C170" s="1">
        <v>54</v>
      </c>
      <c r="D170" s="6">
        <v>4.7071759259259265E-2</v>
      </c>
      <c r="E170" s="3" t="s">
        <v>17</v>
      </c>
      <c r="F170">
        <f t="shared" ca="1" si="9"/>
        <v>49.698999999999998</v>
      </c>
      <c r="G170" t="s">
        <v>556</v>
      </c>
    </row>
    <row r="171" spans="2:7" x14ac:dyDescent="0.15">
      <c r="B171" s="4" t="s">
        <v>609</v>
      </c>
      <c r="C171" s="1">
        <v>90</v>
      </c>
      <c r="D171" s="6">
        <v>7.1145833333333339E-2</v>
      </c>
      <c r="E171" s="3" t="s">
        <v>17</v>
      </c>
      <c r="F171">
        <f t="shared" ca="1" si="9"/>
        <v>26.874000000000002</v>
      </c>
      <c r="G171" t="s">
        <v>556</v>
      </c>
    </row>
    <row r="172" spans="2:7" x14ac:dyDescent="0.15">
      <c r="B172" s="4" t="s">
        <v>123</v>
      </c>
      <c r="C172" s="1">
        <v>17</v>
      </c>
      <c r="D172" s="6">
        <v>3.6331018518518519E-2</v>
      </c>
      <c r="E172" s="3" t="s">
        <v>9</v>
      </c>
      <c r="F172">
        <f t="shared" ca="1" si="9"/>
        <v>58.848999999999997</v>
      </c>
      <c r="G172" t="s">
        <v>558</v>
      </c>
    </row>
    <row r="173" spans="2:7" x14ac:dyDescent="0.15">
      <c r="B173" s="4" t="s">
        <v>55</v>
      </c>
      <c r="C173" s="1">
        <v>18</v>
      </c>
      <c r="D173" s="6">
        <v>3.650462962962963E-2</v>
      </c>
      <c r="E173" s="3" t="s">
        <v>9</v>
      </c>
      <c r="F173">
        <f t="shared" ca="1" si="9"/>
        <v>58.678999999999995</v>
      </c>
      <c r="G173" t="s">
        <v>558</v>
      </c>
    </row>
    <row r="174" spans="2:7" x14ac:dyDescent="0.15">
      <c r="B174" s="4" t="s">
        <v>124</v>
      </c>
      <c r="C174" s="1">
        <v>23</v>
      </c>
      <c r="D174" s="6">
        <v>3.7696759259259256E-2</v>
      </c>
      <c r="E174" s="3" t="s">
        <v>9</v>
      </c>
      <c r="F174">
        <f t="shared" ca="1" si="9"/>
        <v>57.509</v>
      </c>
      <c r="G174" t="s">
        <v>558</v>
      </c>
    </row>
    <row r="175" spans="2:7" x14ac:dyDescent="0.15">
      <c r="B175" s="4" t="s">
        <v>119</v>
      </c>
      <c r="C175" s="1">
        <v>37</v>
      </c>
      <c r="D175" s="6">
        <v>4.0023148148148148E-2</v>
      </c>
      <c r="E175" s="3" t="s">
        <v>9</v>
      </c>
      <c r="F175">
        <f t="shared" ca="1" si="9"/>
        <v>55.225999999999999</v>
      </c>
      <c r="G175" t="s">
        <v>558</v>
      </c>
    </row>
    <row r="176" spans="2:7" x14ac:dyDescent="0.15">
      <c r="B176" s="4" t="s">
        <v>49</v>
      </c>
      <c r="C176" s="1">
        <v>39</v>
      </c>
      <c r="D176" s="6">
        <v>4.0428240740740744E-2</v>
      </c>
      <c r="E176" s="3" t="s">
        <v>9</v>
      </c>
      <c r="F176">
        <f t="shared" ca="1" si="9"/>
        <v>54.829000000000001</v>
      </c>
      <c r="G176" t="s">
        <v>558</v>
      </c>
    </row>
    <row r="177" spans="2:7" x14ac:dyDescent="0.15">
      <c r="B177" s="4" t="s">
        <v>73</v>
      </c>
      <c r="C177" s="1">
        <v>65</v>
      </c>
      <c r="D177" s="6">
        <v>4.9247685185185186E-2</v>
      </c>
      <c r="E177" s="3" t="s">
        <v>9</v>
      </c>
      <c r="F177">
        <f t="shared" ca="1" si="9"/>
        <v>46.174999999999997</v>
      </c>
      <c r="G177" t="s">
        <v>558</v>
      </c>
    </row>
    <row r="178" spans="2:7" x14ac:dyDescent="0.15">
      <c r="B178" s="4" t="s">
        <v>323</v>
      </c>
      <c r="C178" s="1">
        <v>8</v>
      </c>
      <c r="D178" s="6">
        <v>3.4861111111111114E-2</v>
      </c>
      <c r="E178" s="3" t="s">
        <v>18</v>
      </c>
      <c r="F178">
        <f t="shared" ca="1" si="9"/>
        <v>60.290999999999997</v>
      </c>
      <c r="G178" t="s">
        <v>558</v>
      </c>
    </row>
    <row r="179" spans="2:7" x14ac:dyDescent="0.15">
      <c r="B179" s="4" t="s">
        <v>680</v>
      </c>
      <c r="C179" s="1">
        <v>88</v>
      </c>
      <c r="D179" s="6">
        <v>7.076388888888889E-2</v>
      </c>
      <c r="E179" s="3" t="s">
        <v>18</v>
      </c>
      <c r="F179">
        <f t="shared" ca="1" si="9"/>
        <v>25.064</v>
      </c>
      <c r="G179" t="s">
        <v>558</v>
      </c>
    </row>
    <row r="180" spans="2:7" x14ac:dyDescent="0.15">
      <c r="B180" s="4" t="s">
        <v>619</v>
      </c>
      <c r="C180" s="1">
        <v>2</v>
      </c>
      <c r="D180" s="6">
        <v>3.2222222222222222E-2</v>
      </c>
      <c r="E180" s="3" t="s">
        <v>8</v>
      </c>
      <c r="F180">
        <f t="shared" ca="1" si="9"/>
        <v>62.879999999999995</v>
      </c>
      <c r="G180" t="s">
        <v>558</v>
      </c>
    </row>
    <row r="181" spans="2:7" x14ac:dyDescent="0.15">
      <c r="B181" s="4" t="s">
        <v>620</v>
      </c>
      <c r="C181" s="1">
        <v>3</v>
      </c>
      <c r="D181" s="6">
        <v>3.3009259259259259E-2</v>
      </c>
      <c r="E181" s="3" t="s">
        <v>8</v>
      </c>
      <c r="F181">
        <f t="shared" ca="1" si="9"/>
        <v>62.107999999999997</v>
      </c>
      <c r="G181" t="s">
        <v>558</v>
      </c>
    </row>
    <row r="182" spans="2:7" x14ac:dyDescent="0.15">
      <c r="B182" s="4" t="s">
        <v>621</v>
      </c>
      <c r="C182" s="1">
        <v>7</v>
      </c>
      <c r="D182" s="6">
        <v>3.4756944444444444E-2</v>
      </c>
      <c r="E182" s="3" t="s">
        <v>8</v>
      </c>
      <c r="F182">
        <f t="shared" ca="1" si="9"/>
        <v>60.393000000000001</v>
      </c>
      <c r="G182" t="s">
        <v>558</v>
      </c>
    </row>
    <row r="183" spans="2:7" x14ac:dyDescent="0.15">
      <c r="B183" s="4" t="s">
        <v>390</v>
      </c>
      <c r="C183" s="1">
        <v>15</v>
      </c>
      <c r="D183" s="6">
        <v>3.6168981481481483E-2</v>
      </c>
      <c r="E183" s="3" t="s">
        <v>8</v>
      </c>
      <c r="F183">
        <f t="shared" ca="1" si="9"/>
        <v>59.007999999999996</v>
      </c>
      <c r="G183" t="s">
        <v>558</v>
      </c>
    </row>
    <row r="184" spans="2:7" x14ac:dyDescent="0.15">
      <c r="B184" s="4" t="s">
        <v>628</v>
      </c>
      <c r="C184" s="1">
        <v>16</v>
      </c>
      <c r="D184" s="6">
        <v>3.622685185185185E-2</v>
      </c>
      <c r="E184" s="3" t="s">
        <v>8</v>
      </c>
      <c r="F184">
        <f t="shared" ca="1" si="9"/>
        <v>58.951000000000001</v>
      </c>
      <c r="G184" t="s">
        <v>558</v>
      </c>
    </row>
    <row r="185" spans="2:7" x14ac:dyDescent="0.15">
      <c r="B185" s="4" t="s">
        <v>632</v>
      </c>
      <c r="C185" s="1">
        <v>22</v>
      </c>
      <c r="D185" s="6">
        <v>3.7604166666666668E-2</v>
      </c>
      <c r="E185" s="3" t="s">
        <v>8</v>
      </c>
      <c r="F185">
        <f t="shared" ca="1" si="9"/>
        <v>57.599999999999994</v>
      </c>
      <c r="G185" t="s">
        <v>558</v>
      </c>
    </row>
    <row r="186" spans="2:7" x14ac:dyDescent="0.15">
      <c r="B186" s="4" t="s">
        <v>634</v>
      </c>
      <c r="C186" s="1">
        <v>25</v>
      </c>
      <c r="D186" s="6">
        <v>3.8310185185185183E-2</v>
      </c>
      <c r="E186" s="3" t="s">
        <v>8</v>
      </c>
      <c r="F186">
        <f t="shared" ca="1" si="9"/>
        <v>56.906999999999996</v>
      </c>
      <c r="G186" t="s">
        <v>558</v>
      </c>
    </row>
    <row r="187" spans="2:7" x14ac:dyDescent="0.15">
      <c r="B187" s="4" t="s">
        <v>639</v>
      </c>
      <c r="C187" s="1">
        <v>31</v>
      </c>
      <c r="D187" s="6">
        <v>3.9282407407407412E-2</v>
      </c>
      <c r="E187" s="3" t="s">
        <v>8</v>
      </c>
      <c r="F187">
        <f t="shared" ca="1" si="9"/>
        <v>55.952999999999996</v>
      </c>
      <c r="G187" t="s">
        <v>558</v>
      </c>
    </row>
    <row r="188" spans="2:7" x14ac:dyDescent="0.15">
      <c r="B188" s="4" t="s">
        <v>642</v>
      </c>
      <c r="C188" s="1">
        <v>34</v>
      </c>
      <c r="D188" s="6">
        <v>3.9768518518518516E-2</v>
      </c>
      <c r="E188" s="3" t="s">
        <v>8</v>
      </c>
      <c r="F188">
        <f t="shared" ca="1" si="9"/>
        <v>55.475999999999999</v>
      </c>
      <c r="G188" t="s">
        <v>558</v>
      </c>
    </row>
    <row r="189" spans="2:7" x14ac:dyDescent="0.15">
      <c r="B189" s="4" t="s">
        <v>404</v>
      </c>
      <c r="C189" s="1">
        <v>36</v>
      </c>
      <c r="D189" s="6">
        <v>4.0011574074074074E-2</v>
      </c>
      <c r="E189" s="3" t="s">
        <v>8</v>
      </c>
      <c r="F189">
        <f t="shared" ca="1" si="9"/>
        <v>55.238</v>
      </c>
      <c r="G189" t="s">
        <v>558</v>
      </c>
    </row>
    <row r="190" spans="2:7" x14ac:dyDescent="0.15">
      <c r="B190" s="4" t="s">
        <v>644</v>
      </c>
      <c r="C190" s="1">
        <v>41</v>
      </c>
      <c r="D190" s="6">
        <v>4.08912037037037E-2</v>
      </c>
      <c r="E190" s="3" t="s">
        <v>8</v>
      </c>
      <c r="F190">
        <f t="shared" ca="1" si="9"/>
        <v>54.375</v>
      </c>
      <c r="G190" t="s">
        <v>558</v>
      </c>
    </row>
    <row r="191" spans="2:7" x14ac:dyDescent="0.15">
      <c r="B191" s="4" t="s">
        <v>655</v>
      </c>
      <c r="C191" s="1">
        <v>56</v>
      </c>
      <c r="D191" s="6">
        <v>4.5601851851851859E-2</v>
      </c>
      <c r="E191" s="3" t="s">
        <v>8</v>
      </c>
      <c r="F191">
        <f t="shared" ca="1" si="9"/>
        <v>49.753</v>
      </c>
      <c r="G191" t="s">
        <v>558</v>
      </c>
    </row>
    <row r="192" spans="2:7" x14ac:dyDescent="0.15">
      <c r="B192" s="4" t="s">
        <v>667</v>
      </c>
      <c r="C192" s="1">
        <v>72</v>
      </c>
      <c r="D192" s="6">
        <v>5.4062500000000006E-2</v>
      </c>
      <c r="E192" s="3" t="s">
        <v>8</v>
      </c>
      <c r="F192">
        <f t="shared" ca="1" si="9"/>
        <v>41.451000000000001</v>
      </c>
      <c r="G192" t="s">
        <v>558</v>
      </c>
    </row>
    <row r="193" spans="2:7" x14ac:dyDescent="0.15">
      <c r="B193" s="4" t="s">
        <v>678</v>
      </c>
      <c r="C193" s="1">
        <v>85</v>
      </c>
      <c r="D193" s="6">
        <v>6.0381944444444446E-2</v>
      </c>
      <c r="E193" s="3" t="s">
        <v>8</v>
      </c>
      <c r="F193">
        <f t="shared" ca="1" si="9"/>
        <v>35.250999999999998</v>
      </c>
      <c r="G193" t="s">
        <v>558</v>
      </c>
    </row>
    <row r="194" spans="2:7" x14ac:dyDescent="0.15">
      <c r="B194" s="4" t="s">
        <v>675</v>
      </c>
      <c r="C194" s="1">
        <v>82</v>
      </c>
      <c r="D194" s="6">
        <v>5.9814814814814814E-2</v>
      </c>
      <c r="E194" s="3" t="s">
        <v>16</v>
      </c>
      <c r="F194">
        <f t="shared" ca="1" si="9"/>
        <v>35.806999999999995</v>
      </c>
      <c r="G194" t="s">
        <v>558</v>
      </c>
    </row>
    <row r="195" spans="2:7" x14ac:dyDescent="0.15">
      <c r="B195" s="4" t="s">
        <v>630</v>
      </c>
      <c r="C195" s="1">
        <v>20</v>
      </c>
      <c r="D195" s="6">
        <v>3.7152777777777778E-2</v>
      </c>
      <c r="E195" s="3" t="s">
        <v>5</v>
      </c>
      <c r="F195">
        <f t="shared" ca="1" si="9"/>
        <v>58.042999999999999</v>
      </c>
      <c r="G195" t="s">
        <v>558</v>
      </c>
    </row>
    <row r="196" spans="2:7" x14ac:dyDescent="0.15">
      <c r="B196" s="4" t="s">
        <v>633</v>
      </c>
      <c r="C196" s="1">
        <v>24</v>
      </c>
      <c r="D196" s="6">
        <v>3.8055555555555558E-2</v>
      </c>
      <c r="E196" s="3" t="s">
        <v>5</v>
      </c>
      <c r="F196">
        <f t="shared" ca="1" si="9"/>
        <v>57.156999999999996</v>
      </c>
      <c r="G196" t="s">
        <v>558</v>
      </c>
    </row>
    <row r="197" spans="2:7" x14ac:dyDescent="0.15">
      <c r="B197" s="4" t="s">
        <v>176</v>
      </c>
      <c r="C197" s="1">
        <v>38</v>
      </c>
      <c r="D197" s="6">
        <v>4.0057870370370369E-2</v>
      </c>
      <c r="E197" s="3" t="s">
        <v>5</v>
      </c>
      <c r="F197">
        <f t="shared" ca="1" si="9"/>
        <v>55.192</v>
      </c>
      <c r="G197" t="s">
        <v>558</v>
      </c>
    </row>
    <row r="198" spans="2:7" x14ac:dyDescent="0.15">
      <c r="B198" s="4" t="s">
        <v>647</v>
      </c>
      <c r="C198" s="1">
        <v>44</v>
      </c>
      <c r="D198" s="6">
        <v>4.2094907407407407E-2</v>
      </c>
      <c r="E198" s="3" t="s">
        <v>5</v>
      </c>
      <c r="F198">
        <f t="shared" ca="1" si="9"/>
        <v>53.192999999999998</v>
      </c>
      <c r="G198" t="s">
        <v>558</v>
      </c>
    </row>
    <row r="199" spans="2:7" x14ac:dyDescent="0.15">
      <c r="B199" s="4" t="s">
        <v>661</v>
      </c>
      <c r="C199" s="1">
        <v>63</v>
      </c>
      <c r="D199" s="6">
        <v>4.8171296296296295E-2</v>
      </c>
      <c r="E199" s="3" t="s">
        <v>5</v>
      </c>
      <c r="F199">
        <f t="shared" ca="1" si="9"/>
        <v>47.230999999999995</v>
      </c>
      <c r="G199" t="s">
        <v>558</v>
      </c>
    </row>
    <row r="200" spans="2:7" x14ac:dyDescent="0.15">
      <c r="B200" s="4" t="s">
        <v>393</v>
      </c>
      <c r="C200" s="1"/>
      <c r="D200" s="3" t="s">
        <v>22</v>
      </c>
      <c r="E200" s="3" t="s">
        <v>5</v>
      </c>
      <c r="F200">
        <v>0</v>
      </c>
      <c r="G200" t="s">
        <v>558</v>
      </c>
    </row>
    <row r="201" spans="2:7" x14ac:dyDescent="0.15">
      <c r="B201" s="4" t="s">
        <v>514</v>
      </c>
      <c r="C201" s="1">
        <v>47</v>
      </c>
      <c r="D201" s="6">
        <v>4.3182870370370365E-2</v>
      </c>
      <c r="E201" s="3" t="s">
        <v>10</v>
      </c>
      <c r="F201">
        <f t="shared" ref="F201:F232" ca="1" si="10">ROUNDUP( (VLOOKUP(G201,$K$5:$N$9,2,FALSE) - D201) * 10 / VLOOKUP(G201,$K$5:$N$9,3,FALSE)+50,3)</f>
        <v>52.125999999999998</v>
      </c>
      <c r="G201" t="s">
        <v>558</v>
      </c>
    </row>
    <row r="202" spans="2:7" x14ac:dyDescent="0.15">
      <c r="B202" s="4" t="s">
        <v>650</v>
      </c>
      <c r="C202" s="1">
        <v>48</v>
      </c>
      <c r="D202" s="6">
        <v>4.3229166666666673E-2</v>
      </c>
      <c r="E202" s="3" t="s">
        <v>10</v>
      </c>
      <c r="F202">
        <f t="shared" ca="1" si="10"/>
        <v>52.080999999999996</v>
      </c>
      <c r="G202" t="s">
        <v>558</v>
      </c>
    </row>
    <row r="203" spans="2:7" x14ac:dyDescent="0.15">
      <c r="B203" s="4" t="s">
        <v>423</v>
      </c>
      <c r="C203" s="1">
        <v>53</v>
      </c>
      <c r="D203" s="6">
        <v>4.4722222222222219E-2</v>
      </c>
      <c r="E203" s="3" t="s">
        <v>10</v>
      </c>
      <c r="F203">
        <f t="shared" ca="1" si="10"/>
        <v>50.616</v>
      </c>
      <c r="G203" t="s">
        <v>558</v>
      </c>
    </row>
    <row r="204" spans="2:7" x14ac:dyDescent="0.15">
      <c r="B204" s="4" t="s">
        <v>681</v>
      </c>
      <c r="C204" s="1">
        <v>89</v>
      </c>
      <c r="D204" s="6">
        <v>7.3506944444444444E-2</v>
      </c>
      <c r="E204" s="3" t="s">
        <v>10</v>
      </c>
      <c r="F204">
        <f t="shared" ca="1" si="10"/>
        <v>22.373000000000001</v>
      </c>
      <c r="G204" t="s">
        <v>558</v>
      </c>
    </row>
    <row r="205" spans="2:7" x14ac:dyDescent="0.15">
      <c r="B205" s="4" t="s">
        <v>291</v>
      </c>
      <c r="C205" s="1">
        <v>51</v>
      </c>
      <c r="D205" s="6">
        <v>4.445601851851852E-2</v>
      </c>
      <c r="E205" s="3" t="s">
        <v>14</v>
      </c>
      <c r="F205">
        <f t="shared" ca="1" si="10"/>
        <v>50.876999999999995</v>
      </c>
      <c r="G205" t="s">
        <v>558</v>
      </c>
    </row>
    <row r="206" spans="2:7" x14ac:dyDescent="0.15">
      <c r="B206" s="4" t="s">
        <v>282</v>
      </c>
      <c r="C206" s="1">
        <v>57</v>
      </c>
      <c r="D206" s="6">
        <v>4.6388888888888889E-2</v>
      </c>
      <c r="E206" s="3" t="s">
        <v>14</v>
      </c>
      <c r="F206">
        <f t="shared" ca="1" si="10"/>
        <v>48.98</v>
      </c>
      <c r="G206" t="s">
        <v>558</v>
      </c>
    </row>
    <row r="207" spans="2:7" x14ac:dyDescent="0.15">
      <c r="B207" s="4" t="s">
        <v>503</v>
      </c>
      <c r="C207" s="1">
        <v>67</v>
      </c>
      <c r="D207" s="6">
        <v>5.0497685185185187E-2</v>
      </c>
      <c r="E207" s="3" t="s">
        <v>14</v>
      </c>
      <c r="F207">
        <f t="shared" ca="1" si="10"/>
        <v>44.948999999999998</v>
      </c>
      <c r="G207" t="s">
        <v>558</v>
      </c>
    </row>
    <row r="208" spans="2:7" x14ac:dyDescent="0.15">
      <c r="B208" s="4" t="s">
        <v>409</v>
      </c>
      <c r="C208" s="1">
        <v>79</v>
      </c>
      <c r="D208" s="6">
        <v>5.8703703703703702E-2</v>
      </c>
      <c r="E208" s="3" t="s">
        <v>14</v>
      </c>
      <c r="F208">
        <f t="shared" ca="1" si="10"/>
        <v>36.896999999999998</v>
      </c>
      <c r="G208" t="s">
        <v>558</v>
      </c>
    </row>
    <row r="209" spans="2:7" x14ac:dyDescent="0.15">
      <c r="B209" s="4" t="s">
        <v>677</v>
      </c>
      <c r="C209" s="1">
        <v>84</v>
      </c>
      <c r="D209" s="6">
        <v>6.0219907407407403E-2</v>
      </c>
      <c r="E209" s="3" t="s">
        <v>14</v>
      </c>
      <c r="F209">
        <f t="shared" ca="1" si="10"/>
        <v>35.409999999999997</v>
      </c>
      <c r="G209" t="s">
        <v>558</v>
      </c>
    </row>
    <row r="210" spans="2:7" x14ac:dyDescent="0.15">
      <c r="B210" s="4" t="s">
        <v>626</v>
      </c>
      <c r="C210" s="1">
        <v>13</v>
      </c>
      <c r="D210" s="6">
        <v>3.5682870370370372E-2</v>
      </c>
      <c r="E210" s="3" t="s">
        <v>12</v>
      </c>
      <c r="F210">
        <f t="shared" ca="1" si="10"/>
        <v>59.484999999999999</v>
      </c>
      <c r="G210" t="s">
        <v>558</v>
      </c>
    </row>
    <row r="211" spans="2:7" x14ac:dyDescent="0.15">
      <c r="B211" s="4" t="s">
        <v>627</v>
      </c>
      <c r="C211" s="1">
        <v>14</v>
      </c>
      <c r="D211" s="6">
        <v>3.6087962962962968E-2</v>
      </c>
      <c r="E211" s="3" t="s">
        <v>12</v>
      </c>
      <c r="F211">
        <f t="shared" ca="1" si="10"/>
        <v>59.086999999999996</v>
      </c>
      <c r="G211" t="s">
        <v>558</v>
      </c>
    </row>
    <row r="212" spans="2:7" x14ac:dyDescent="0.15">
      <c r="B212" s="4" t="s">
        <v>645</v>
      </c>
      <c r="C212" s="1">
        <v>42</v>
      </c>
      <c r="D212" s="6">
        <v>4.1076388888888891E-2</v>
      </c>
      <c r="E212" s="3" t="s">
        <v>12</v>
      </c>
      <c r="F212">
        <f t="shared" ca="1" si="10"/>
        <v>54.192999999999998</v>
      </c>
      <c r="G212" t="s">
        <v>558</v>
      </c>
    </row>
    <row r="213" spans="2:7" x14ac:dyDescent="0.15">
      <c r="B213" s="4" t="s">
        <v>671</v>
      </c>
      <c r="C213" s="1">
        <v>77</v>
      </c>
      <c r="D213" s="6">
        <v>5.6921296296296296E-2</v>
      </c>
      <c r="E213" s="3" t="s">
        <v>12</v>
      </c>
      <c r="F213">
        <f t="shared" ca="1" si="10"/>
        <v>38.646000000000001</v>
      </c>
      <c r="G213" t="s">
        <v>558</v>
      </c>
    </row>
    <row r="214" spans="2:7" x14ac:dyDescent="0.15">
      <c r="B214" s="4" t="s">
        <v>544</v>
      </c>
      <c r="C214" s="1">
        <v>27</v>
      </c>
      <c r="D214" s="6">
        <v>3.8726851851851853E-2</v>
      </c>
      <c r="E214" s="3" t="s">
        <v>4</v>
      </c>
      <c r="F214">
        <f t="shared" ca="1" si="10"/>
        <v>56.497999999999998</v>
      </c>
      <c r="G214" t="s">
        <v>558</v>
      </c>
    </row>
    <row r="215" spans="2:7" x14ac:dyDescent="0.15">
      <c r="B215" s="4" t="s">
        <v>648</v>
      </c>
      <c r="C215" s="1">
        <v>45</v>
      </c>
      <c r="D215" s="6">
        <v>4.252314814814815E-2</v>
      </c>
      <c r="E215" s="3" t="s">
        <v>4</v>
      </c>
      <c r="F215">
        <f t="shared" ca="1" si="10"/>
        <v>52.772999999999996</v>
      </c>
      <c r="G215" t="s">
        <v>558</v>
      </c>
    </row>
    <row r="216" spans="2:7" x14ac:dyDescent="0.15">
      <c r="B216" s="4" t="s">
        <v>652</v>
      </c>
      <c r="C216" s="1">
        <v>50</v>
      </c>
      <c r="D216" s="6">
        <v>4.3842592592592593E-2</v>
      </c>
      <c r="E216" s="3" t="s">
        <v>4</v>
      </c>
      <c r="F216">
        <f t="shared" ca="1" si="10"/>
        <v>51.478999999999999</v>
      </c>
      <c r="G216" t="s">
        <v>558</v>
      </c>
    </row>
    <row r="217" spans="2:7" x14ac:dyDescent="0.15">
      <c r="B217" s="4" t="s">
        <v>654</v>
      </c>
      <c r="C217" s="1">
        <v>54</v>
      </c>
      <c r="D217" s="6">
        <v>4.4976851851851851E-2</v>
      </c>
      <c r="E217" s="3" t="s">
        <v>4</v>
      </c>
      <c r="F217">
        <f t="shared" ca="1" si="10"/>
        <v>50.366</v>
      </c>
      <c r="G217" t="s">
        <v>558</v>
      </c>
    </row>
    <row r="218" spans="2:7" x14ac:dyDescent="0.15">
      <c r="B218" s="4" t="s">
        <v>670</v>
      </c>
      <c r="C218" s="1">
        <v>75</v>
      </c>
      <c r="D218" s="6">
        <v>5.5486111111111104E-2</v>
      </c>
      <c r="E218" s="3" t="s">
        <v>4</v>
      </c>
      <c r="F218">
        <f t="shared" ca="1" si="10"/>
        <v>40.053999999999995</v>
      </c>
      <c r="G218" t="s">
        <v>558</v>
      </c>
    </row>
    <row r="219" spans="2:7" x14ac:dyDescent="0.15">
      <c r="B219" s="4" t="s">
        <v>636</v>
      </c>
      <c r="C219" s="1">
        <v>28</v>
      </c>
      <c r="D219" s="6">
        <v>3.8807870370370375E-2</v>
      </c>
      <c r="E219" s="3" t="s">
        <v>21</v>
      </c>
      <c r="F219">
        <f t="shared" ca="1" si="10"/>
        <v>56.418999999999997</v>
      </c>
      <c r="G219" t="s">
        <v>558</v>
      </c>
    </row>
    <row r="220" spans="2:7" x14ac:dyDescent="0.15">
      <c r="B220" s="4" t="s">
        <v>406</v>
      </c>
      <c r="C220" s="1">
        <v>55</v>
      </c>
      <c r="D220" s="6">
        <v>4.5393518518518521E-2</v>
      </c>
      <c r="E220" s="3" t="s">
        <v>21</v>
      </c>
      <c r="F220">
        <f t="shared" ca="1" si="10"/>
        <v>49.957000000000001</v>
      </c>
      <c r="G220" t="s">
        <v>558</v>
      </c>
    </row>
    <row r="221" spans="2:7" x14ac:dyDescent="0.15">
      <c r="B221" s="4" t="s">
        <v>657</v>
      </c>
      <c r="C221" s="1">
        <v>59</v>
      </c>
      <c r="D221" s="6">
        <v>4.7118055555555559E-2</v>
      </c>
      <c r="E221" s="3" t="s">
        <v>21</v>
      </c>
      <c r="F221">
        <f t="shared" ca="1" si="10"/>
        <v>48.265000000000001</v>
      </c>
      <c r="G221" t="s">
        <v>558</v>
      </c>
    </row>
    <row r="222" spans="2:7" x14ac:dyDescent="0.15">
      <c r="B222" s="4" t="s">
        <v>662</v>
      </c>
      <c r="C222" s="1">
        <v>66</v>
      </c>
      <c r="D222" s="6">
        <v>4.9745370370370377E-2</v>
      </c>
      <c r="E222" s="3" t="s">
        <v>21</v>
      </c>
      <c r="F222">
        <f t="shared" ca="1" si="10"/>
        <v>45.686999999999998</v>
      </c>
      <c r="G222" t="s">
        <v>558</v>
      </c>
    </row>
    <row r="223" spans="2:7" x14ac:dyDescent="0.15">
      <c r="B223" s="4" t="s">
        <v>674</v>
      </c>
      <c r="C223" s="1">
        <v>81</v>
      </c>
      <c r="D223" s="6">
        <v>5.9467592592592593E-2</v>
      </c>
      <c r="E223" s="3" t="s">
        <v>21</v>
      </c>
      <c r="F223">
        <f t="shared" ca="1" si="10"/>
        <v>36.147999999999996</v>
      </c>
      <c r="G223" t="s">
        <v>558</v>
      </c>
    </row>
    <row r="224" spans="2:7" x14ac:dyDescent="0.15">
      <c r="B224" s="4" t="s">
        <v>676</v>
      </c>
      <c r="C224" s="1">
        <v>83</v>
      </c>
      <c r="D224" s="6">
        <v>5.9953703703703703E-2</v>
      </c>
      <c r="E224" s="3" t="s">
        <v>21</v>
      </c>
      <c r="F224">
        <f t="shared" ca="1" si="10"/>
        <v>35.670999999999999</v>
      </c>
      <c r="G224" t="s">
        <v>558</v>
      </c>
    </row>
    <row r="225" spans="2:7" x14ac:dyDescent="0.15">
      <c r="B225" s="4" t="s">
        <v>411</v>
      </c>
      <c r="C225" s="1">
        <v>76</v>
      </c>
      <c r="D225" s="6">
        <v>5.6805555555555554E-2</v>
      </c>
      <c r="E225" s="3" t="s">
        <v>29</v>
      </c>
      <c r="F225">
        <f t="shared" ca="1" si="10"/>
        <v>38.76</v>
      </c>
      <c r="G225" t="s">
        <v>558</v>
      </c>
    </row>
    <row r="226" spans="2:7" x14ac:dyDescent="0.15">
      <c r="B226" s="4" t="s">
        <v>80</v>
      </c>
      <c r="C226" s="1">
        <v>86</v>
      </c>
      <c r="D226" s="6">
        <v>6.2962962962962957E-2</v>
      </c>
      <c r="E226" s="3" t="s">
        <v>29</v>
      </c>
      <c r="F226">
        <f t="shared" ca="1" si="10"/>
        <v>32.717999999999996</v>
      </c>
      <c r="G226" t="s">
        <v>558</v>
      </c>
    </row>
    <row r="227" spans="2:7" x14ac:dyDescent="0.15">
      <c r="B227" s="4" t="s">
        <v>640</v>
      </c>
      <c r="C227" s="1">
        <v>32</v>
      </c>
      <c r="D227" s="6">
        <v>3.9664351851851853E-2</v>
      </c>
      <c r="E227" s="3" t="s">
        <v>27</v>
      </c>
      <c r="F227">
        <f t="shared" ca="1" si="10"/>
        <v>55.577999999999996</v>
      </c>
      <c r="G227" t="s">
        <v>558</v>
      </c>
    </row>
    <row r="228" spans="2:7" x14ac:dyDescent="0.15">
      <c r="B228" s="4" t="s">
        <v>651</v>
      </c>
      <c r="C228" s="1">
        <v>49</v>
      </c>
      <c r="D228" s="6">
        <v>4.3263888888888886E-2</v>
      </c>
      <c r="E228" s="3" t="s">
        <v>27</v>
      </c>
      <c r="F228">
        <f t="shared" ca="1" si="10"/>
        <v>52.046999999999997</v>
      </c>
      <c r="G228" t="s">
        <v>558</v>
      </c>
    </row>
    <row r="229" spans="2:7" x14ac:dyDescent="0.15">
      <c r="B229" s="4" t="s">
        <v>666</v>
      </c>
      <c r="C229" s="1">
        <v>71</v>
      </c>
      <c r="D229" s="6">
        <v>5.2928240740740741E-2</v>
      </c>
      <c r="E229" s="3" t="s">
        <v>27</v>
      </c>
      <c r="F229">
        <f t="shared" ca="1" si="10"/>
        <v>42.564</v>
      </c>
      <c r="G229" t="s">
        <v>558</v>
      </c>
    </row>
    <row r="230" spans="2:7" x14ac:dyDescent="0.15">
      <c r="B230" s="4" t="s">
        <v>668</v>
      </c>
      <c r="C230" s="1">
        <v>73</v>
      </c>
      <c r="D230" s="6">
        <v>5.4768518518518522E-2</v>
      </c>
      <c r="E230" s="3" t="s">
        <v>27</v>
      </c>
      <c r="F230">
        <f t="shared" ca="1" si="10"/>
        <v>40.757999999999996</v>
      </c>
      <c r="G230" t="s">
        <v>558</v>
      </c>
    </row>
    <row r="231" spans="2:7" x14ac:dyDescent="0.15">
      <c r="B231" s="4" t="s">
        <v>635</v>
      </c>
      <c r="C231" s="1">
        <v>26</v>
      </c>
      <c r="D231" s="6">
        <v>3.8460648148148147E-2</v>
      </c>
      <c r="E231" s="3" t="s">
        <v>11</v>
      </c>
      <c r="F231">
        <f t="shared" ca="1" si="10"/>
        <v>56.759</v>
      </c>
      <c r="G231" t="s">
        <v>558</v>
      </c>
    </row>
    <row r="232" spans="2:7" x14ac:dyDescent="0.15">
      <c r="B232" s="4" t="s">
        <v>618</v>
      </c>
      <c r="C232" s="1">
        <v>1</v>
      </c>
      <c r="D232" s="6">
        <v>3.0277777777777778E-2</v>
      </c>
      <c r="E232" s="3" t="s">
        <v>19</v>
      </c>
      <c r="F232">
        <f t="shared" ca="1" si="10"/>
        <v>64.788000000000011</v>
      </c>
      <c r="G232" t="s">
        <v>617</v>
      </c>
    </row>
    <row r="233" spans="2:7" x14ac:dyDescent="0.15">
      <c r="B233" s="4" t="s">
        <v>394</v>
      </c>
      <c r="C233" s="1">
        <v>4</v>
      </c>
      <c r="D233" s="6">
        <v>3.3449074074074069E-2</v>
      </c>
      <c r="E233" s="3" t="s">
        <v>19</v>
      </c>
      <c r="F233">
        <f t="shared" ref="F233:F264" ca="1" si="11">ROUNDUP( (VLOOKUP(G233,$K$5:$N$9,2,FALSE) - D233) * 10 / VLOOKUP(G233,$K$5:$N$9,3,FALSE)+50,3)</f>
        <v>61.677</v>
      </c>
      <c r="G233" t="s">
        <v>558</v>
      </c>
    </row>
    <row r="234" spans="2:7" x14ac:dyDescent="0.15">
      <c r="B234" s="4" t="s">
        <v>629</v>
      </c>
      <c r="C234" s="1">
        <v>19</v>
      </c>
      <c r="D234" s="6">
        <v>3.7094907407407403E-2</v>
      </c>
      <c r="E234" s="3" t="s">
        <v>19</v>
      </c>
      <c r="F234">
        <f t="shared" ca="1" si="11"/>
        <v>58.098999999999997</v>
      </c>
      <c r="G234" t="s">
        <v>558</v>
      </c>
    </row>
    <row r="235" spans="2:7" x14ac:dyDescent="0.15">
      <c r="B235" s="4" t="s">
        <v>631</v>
      </c>
      <c r="C235" s="1">
        <v>21</v>
      </c>
      <c r="D235" s="6">
        <v>3.7256944444444447E-2</v>
      </c>
      <c r="E235" s="3" t="s">
        <v>19</v>
      </c>
      <c r="F235">
        <f t="shared" ca="1" si="11"/>
        <v>57.94</v>
      </c>
      <c r="G235" t="s">
        <v>558</v>
      </c>
    </row>
    <row r="236" spans="2:7" x14ac:dyDescent="0.15">
      <c r="B236" s="4" t="s">
        <v>643</v>
      </c>
      <c r="C236" s="1">
        <v>40</v>
      </c>
      <c r="D236" s="6">
        <v>4.0659722222222222E-2</v>
      </c>
      <c r="E236" s="3" t="s">
        <v>19</v>
      </c>
      <c r="F236">
        <f t="shared" ca="1" si="11"/>
        <v>54.601999999999997</v>
      </c>
      <c r="G236" t="s">
        <v>558</v>
      </c>
    </row>
    <row r="237" spans="2:7" x14ac:dyDescent="0.15">
      <c r="B237" s="4" t="s">
        <v>649</v>
      </c>
      <c r="C237" s="1">
        <v>46</v>
      </c>
      <c r="D237" s="6">
        <v>4.3043981481481482E-2</v>
      </c>
      <c r="E237" s="3" t="s">
        <v>19</v>
      </c>
      <c r="F237">
        <f t="shared" ca="1" si="11"/>
        <v>52.262</v>
      </c>
      <c r="G237" t="s">
        <v>558</v>
      </c>
    </row>
    <row r="238" spans="2:7" x14ac:dyDescent="0.15">
      <c r="B238" s="4" t="s">
        <v>548</v>
      </c>
      <c r="C238" s="1">
        <v>64</v>
      </c>
      <c r="D238" s="6">
        <v>4.8715277777777781E-2</v>
      </c>
      <c r="E238" s="3" t="s">
        <v>19</v>
      </c>
      <c r="F238">
        <f t="shared" ca="1" si="11"/>
        <v>46.698</v>
      </c>
      <c r="G238" t="s">
        <v>558</v>
      </c>
    </row>
    <row r="239" spans="2:7" x14ac:dyDescent="0.15">
      <c r="B239" s="4" t="s">
        <v>669</v>
      </c>
      <c r="C239" s="1">
        <v>74</v>
      </c>
      <c r="D239" s="6">
        <v>5.5162037037037037E-2</v>
      </c>
      <c r="E239" s="3" t="s">
        <v>19</v>
      </c>
      <c r="F239">
        <f t="shared" ca="1" si="11"/>
        <v>40.372</v>
      </c>
      <c r="G239" t="s">
        <v>558</v>
      </c>
    </row>
    <row r="240" spans="2:7" x14ac:dyDescent="0.15">
      <c r="B240" s="4" t="s">
        <v>672</v>
      </c>
      <c r="C240" s="1">
        <v>78</v>
      </c>
      <c r="D240" s="6">
        <v>5.8171296296296297E-2</v>
      </c>
      <c r="E240" s="3" t="s">
        <v>19</v>
      </c>
      <c r="F240">
        <f t="shared" ca="1" si="11"/>
        <v>37.419999999999995</v>
      </c>
      <c r="G240" t="s">
        <v>558</v>
      </c>
    </row>
    <row r="241" spans="2:7" x14ac:dyDescent="0.15">
      <c r="B241" s="4" t="s">
        <v>673</v>
      </c>
      <c r="C241" s="1">
        <v>80</v>
      </c>
      <c r="D241" s="6">
        <v>5.9143518518518519E-2</v>
      </c>
      <c r="E241" s="3" t="s">
        <v>19</v>
      </c>
      <c r="F241">
        <f t="shared" ca="1" si="11"/>
        <v>36.466000000000001</v>
      </c>
      <c r="G241" t="s">
        <v>558</v>
      </c>
    </row>
    <row r="242" spans="2:7" x14ac:dyDescent="0.15">
      <c r="B242" s="4" t="s">
        <v>679</v>
      </c>
      <c r="C242" s="1">
        <v>87</v>
      </c>
      <c r="D242" s="6">
        <v>6.7592592592592593E-2</v>
      </c>
      <c r="E242" s="3" t="s">
        <v>616</v>
      </c>
      <c r="F242">
        <f t="shared" ca="1" si="11"/>
        <v>28.176000000000002</v>
      </c>
      <c r="G242" t="s">
        <v>558</v>
      </c>
    </row>
    <row r="243" spans="2:7" x14ac:dyDescent="0.15">
      <c r="B243" s="4" t="s">
        <v>465</v>
      </c>
      <c r="C243" s="1">
        <v>5</v>
      </c>
      <c r="D243" s="6">
        <v>3.3483796296296296E-2</v>
      </c>
      <c r="E243" s="3" t="s">
        <v>7</v>
      </c>
      <c r="F243">
        <f t="shared" ca="1" si="11"/>
        <v>61.643000000000001</v>
      </c>
      <c r="G243" t="s">
        <v>558</v>
      </c>
    </row>
    <row r="244" spans="2:7" x14ac:dyDescent="0.15">
      <c r="B244" s="4" t="s">
        <v>623</v>
      </c>
      <c r="C244" s="1">
        <v>10</v>
      </c>
      <c r="D244" s="6">
        <v>3.5011574074074077E-2</v>
      </c>
      <c r="E244" s="3" t="s">
        <v>7</v>
      </c>
      <c r="F244">
        <f t="shared" ca="1" si="11"/>
        <v>60.143000000000001</v>
      </c>
      <c r="G244" t="s">
        <v>558</v>
      </c>
    </row>
    <row r="245" spans="2:7" x14ac:dyDescent="0.15">
      <c r="B245" s="4" t="s">
        <v>638</v>
      </c>
      <c r="C245" s="1">
        <v>29</v>
      </c>
      <c r="D245" s="6">
        <v>3.90625E-2</v>
      </c>
      <c r="E245" s="3" t="s">
        <v>7</v>
      </c>
      <c r="F245">
        <f t="shared" ca="1" si="11"/>
        <v>56.168999999999997</v>
      </c>
      <c r="G245" t="s">
        <v>558</v>
      </c>
    </row>
    <row r="246" spans="2:7" x14ac:dyDescent="0.15">
      <c r="B246" s="4" t="s">
        <v>641</v>
      </c>
      <c r="C246" s="1">
        <v>33</v>
      </c>
      <c r="D246" s="6">
        <v>3.9745370370370368E-2</v>
      </c>
      <c r="E246" s="3" t="s">
        <v>7</v>
      </c>
      <c r="F246">
        <f t="shared" ca="1" si="11"/>
        <v>55.498999999999995</v>
      </c>
      <c r="G246" t="s">
        <v>558</v>
      </c>
    </row>
    <row r="247" spans="2:7" x14ac:dyDescent="0.15">
      <c r="B247" s="4" t="s">
        <v>474</v>
      </c>
      <c r="C247" s="1">
        <v>35</v>
      </c>
      <c r="D247" s="6">
        <v>3.9907407407407412E-2</v>
      </c>
      <c r="E247" s="3" t="s">
        <v>7</v>
      </c>
      <c r="F247">
        <f t="shared" ca="1" si="11"/>
        <v>55.339999999999996</v>
      </c>
      <c r="G247" t="s">
        <v>558</v>
      </c>
    </row>
    <row r="248" spans="2:7" x14ac:dyDescent="0.15">
      <c r="B248" s="4" t="s">
        <v>653</v>
      </c>
      <c r="C248" s="1">
        <v>52</v>
      </c>
      <c r="D248" s="6">
        <v>4.4710648148148152E-2</v>
      </c>
      <c r="E248" s="3" t="s">
        <v>7</v>
      </c>
      <c r="F248">
        <f t="shared" ca="1" si="11"/>
        <v>50.626999999999995</v>
      </c>
      <c r="G248" t="s">
        <v>558</v>
      </c>
    </row>
    <row r="249" spans="2:7" x14ac:dyDescent="0.15">
      <c r="B249" s="4" t="s">
        <v>660</v>
      </c>
      <c r="C249" s="1">
        <v>62</v>
      </c>
      <c r="D249" s="6">
        <v>4.8125000000000001E-2</v>
      </c>
      <c r="E249" s="3" t="s">
        <v>7</v>
      </c>
      <c r="F249">
        <f t="shared" ca="1" si="11"/>
        <v>47.277000000000001</v>
      </c>
      <c r="G249" t="s">
        <v>558</v>
      </c>
    </row>
    <row r="250" spans="2:7" x14ac:dyDescent="0.15">
      <c r="B250" s="4" t="s">
        <v>663</v>
      </c>
      <c r="C250" s="1">
        <v>68</v>
      </c>
      <c r="D250" s="6">
        <v>5.1261574074074077E-2</v>
      </c>
      <c r="E250" s="3" t="s">
        <v>7</v>
      </c>
      <c r="F250">
        <f t="shared" ca="1" si="11"/>
        <v>44.198999999999998</v>
      </c>
      <c r="G250" t="s">
        <v>558</v>
      </c>
    </row>
    <row r="251" spans="2:7" x14ac:dyDescent="0.15">
      <c r="B251" s="4" t="s">
        <v>656</v>
      </c>
      <c r="C251" s="1">
        <v>58</v>
      </c>
      <c r="D251" s="6">
        <v>4.6747685185185184E-2</v>
      </c>
      <c r="E251" s="3" t="s">
        <v>554</v>
      </c>
      <c r="F251">
        <f t="shared" ca="1" si="11"/>
        <v>48.628</v>
      </c>
      <c r="G251" t="s">
        <v>558</v>
      </c>
    </row>
    <row r="252" spans="2:7" x14ac:dyDescent="0.15">
      <c r="B252" s="4" t="s">
        <v>658</v>
      </c>
      <c r="C252" s="1">
        <v>60</v>
      </c>
      <c r="D252" s="6">
        <v>4.7210648148148147E-2</v>
      </c>
      <c r="E252" s="3" t="s">
        <v>615</v>
      </c>
      <c r="F252">
        <f t="shared" ca="1" si="11"/>
        <v>48.173999999999999</v>
      </c>
      <c r="G252" t="s">
        <v>558</v>
      </c>
    </row>
    <row r="253" spans="2:7" x14ac:dyDescent="0.15">
      <c r="B253" s="4" t="s">
        <v>682</v>
      </c>
      <c r="C253" s="1"/>
      <c r="D253" s="6">
        <v>8.3738425925925938E-2</v>
      </c>
      <c r="E253" s="3" t="s">
        <v>615</v>
      </c>
      <c r="F253">
        <f t="shared" ca="1" si="11"/>
        <v>12.334</v>
      </c>
      <c r="G253" t="s">
        <v>558</v>
      </c>
    </row>
    <row r="254" spans="2:7" x14ac:dyDescent="0.15">
      <c r="B254" s="4" t="s">
        <v>665</v>
      </c>
      <c r="C254" s="1">
        <v>70</v>
      </c>
      <c r="D254" s="6">
        <v>5.2523148148148145E-2</v>
      </c>
      <c r="E254" s="3" t="s">
        <v>242</v>
      </c>
      <c r="F254">
        <f t="shared" ca="1" si="11"/>
        <v>42.961999999999996</v>
      </c>
      <c r="G254" t="s">
        <v>558</v>
      </c>
    </row>
    <row r="255" spans="2:7" x14ac:dyDescent="0.15">
      <c r="B255" s="4" t="s">
        <v>637</v>
      </c>
      <c r="C255" s="1">
        <v>29</v>
      </c>
      <c r="D255" s="6">
        <v>3.90625E-2</v>
      </c>
      <c r="E255" s="3" t="s">
        <v>6</v>
      </c>
      <c r="F255">
        <f t="shared" ca="1" si="11"/>
        <v>56.168999999999997</v>
      </c>
      <c r="G255" t="s">
        <v>558</v>
      </c>
    </row>
    <row r="256" spans="2:7" x14ac:dyDescent="0.15">
      <c r="B256" s="4" t="s">
        <v>646</v>
      </c>
      <c r="C256" s="1">
        <v>43</v>
      </c>
      <c r="D256" s="6">
        <v>4.144675925925926E-2</v>
      </c>
      <c r="E256" s="3" t="s">
        <v>6</v>
      </c>
      <c r="F256">
        <f t="shared" ca="1" si="11"/>
        <v>53.829000000000001</v>
      </c>
      <c r="G256" t="s">
        <v>558</v>
      </c>
    </row>
    <row r="257" spans="2:7" x14ac:dyDescent="0.15">
      <c r="B257" s="4" t="s">
        <v>664</v>
      </c>
      <c r="C257" s="1">
        <v>69</v>
      </c>
      <c r="D257" s="6">
        <v>5.1423611111111107E-2</v>
      </c>
      <c r="E257" s="3" t="s">
        <v>6</v>
      </c>
      <c r="F257">
        <f t="shared" ca="1" si="11"/>
        <v>44.04</v>
      </c>
      <c r="G257" t="s">
        <v>558</v>
      </c>
    </row>
    <row r="258" spans="2:7" x14ac:dyDescent="0.15">
      <c r="B258" s="4" t="s">
        <v>158</v>
      </c>
      <c r="C258" s="1">
        <v>6</v>
      </c>
      <c r="D258" s="6">
        <v>3.4502314814814812E-2</v>
      </c>
      <c r="E258" s="3" t="s">
        <v>20</v>
      </c>
      <c r="F258">
        <f t="shared" ca="1" si="11"/>
        <v>60.643000000000001</v>
      </c>
      <c r="G258" t="s">
        <v>558</v>
      </c>
    </row>
    <row r="259" spans="2:7" x14ac:dyDescent="0.15">
      <c r="B259" s="4" t="s">
        <v>622</v>
      </c>
      <c r="C259" s="1">
        <v>9</v>
      </c>
      <c r="D259" s="6">
        <v>3.498842592592593E-2</v>
      </c>
      <c r="E259" s="3" t="s">
        <v>20</v>
      </c>
      <c r="F259">
        <f t="shared" ca="1" si="11"/>
        <v>60.165999999999997</v>
      </c>
      <c r="G259" t="s">
        <v>558</v>
      </c>
    </row>
    <row r="260" spans="2:7" x14ac:dyDescent="0.15">
      <c r="B260" s="4" t="s">
        <v>624</v>
      </c>
      <c r="C260" s="1">
        <v>11</v>
      </c>
      <c r="D260" s="6">
        <v>3.5405092592592592E-2</v>
      </c>
      <c r="E260" s="3" t="s">
        <v>20</v>
      </c>
      <c r="F260">
        <f t="shared" ca="1" si="11"/>
        <v>59.756999999999998</v>
      </c>
      <c r="G260" t="s">
        <v>558</v>
      </c>
    </row>
    <row r="261" spans="2:7" x14ac:dyDescent="0.15">
      <c r="B261" s="4" t="s">
        <v>625</v>
      </c>
      <c r="C261" s="1">
        <v>11</v>
      </c>
      <c r="D261" s="6">
        <v>3.5405092592592592E-2</v>
      </c>
      <c r="E261" s="3" t="s">
        <v>17</v>
      </c>
      <c r="F261">
        <f t="shared" ca="1" si="11"/>
        <v>59.756999999999998</v>
      </c>
      <c r="G261" t="s">
        <v>558</v>
      </c>
    </row>
    <row r="262" spans="2:7" x14ac:dyDescent="0.15">
      <c r="B262" s="4" t="s">
        <v>659</v>
      </c>
      <c r="C262" s="1">
        <v>61</v>
      </c>
      <c r="D262" s="6">
        <v>4.8020833333333339E-2</v>
      </c>
      <c r="E262" s="3" t="s">
        <v>17</v>
      </c>
      <c r="F262">
        <f t="shared" ca="1" si="11"/>
        <v>47.378999999999998</v>
      </c>
      <c r="G262" t="s">
        <v>558</v>
      </c>
    </row>
    <row r="263" spans="2:7" x14ac:dyDescent="0.15">
      <c r="B263" s="4" t="s">
        <v>56</v>
      </c>
      <c r="C263" s="1">
        <v>7</v>
      </c>
      <c r="D263" s="6">
        <v>3.3206018518518517E-2</v>
      </c>
      <c r="E263" s="3" t="s">
        <v>9</v>
      </c>
      <c r="F263">
        <f t="shared" ca="1" si="11"/>
        <v>61.367999999999995</v>
      </c>
      <c r="G263" t="s">
        <v>559</v>
      </c>
    </row>
    <row r="264" spans="2:7" x14ac:dyDescent="0.15">
      <c r="B264" s="4" t="s">
        <v>122</v>
      </c>
      <c r="C264" s="1">
        <v>44</v>
      </c>
      <c r="D264" s="6">
        <v>4.1018518518518517E-2</v>
      </c>
      <c r="E264" s="3" t="s">
        <v>9</v>
      </c>
      <c r="F264">
        <f t="shared" ca="1" si="11"/>
        <v>53.387999999999998</v>
      </c>
      <c r="G264" t="s">
        <v>559</v>
      </c>
    </row>
    <row r="265" spans="2:7" x14ac:dyDescent="0.15">
      <c r="B265" s="4" t="s">
        <v>54</v>
      </c>
      <c r="C265" s="1">
        <v>45</v>
      </c>
      <c r="D265" s="6">
        <v>4.1041666666666664E-2</v>
      </c>
      <c r="E265" s="3" t="s">
        <v>9</v>
      </c>
      <c r="F265">
        <f t="shared" ref="F265:F296" ca="1" si="12">ROUNDUP( (VLOOKUP(G265,$K$5:$N$9,2,FALSE) - D265) * 10 / VLOOKUP(G265,$K$5:$N$9,3,FALSE)+50,3)</f>
        <v>53.363999999999997</v>
      </c>
      <c r="G265" t="s">
        <v>559</v>
      </c>
    </row>
    <row r="266" spans="2:7" x14ac:dyDescent="0.15">
      <c r="B266" s="4" t="s">
        <v>52</v>
      </c>
      <c r="C266" s="1">
        <v>55</v>
      </c>
      <c r="D266" s="6">
        <v>4.3842592592592593E-2</v>
      </c>
      <c r="E266" s="3" t="s">
        <v>9</v>
      </c>
      <c r="F266">
        <f t="shared" ca="1" si="12"/>
        <v>50.503</v>
      </c>
      <c r="G266" t="s">
        <v>559</v>
      </c>
    </row>
    <row r="267" spans="2:7" x14ac:dyDescent="0.15">
      <c r="B267" s="4" t="s">
        <v>46</v>
      </c>
      <c r="C267" s="1">
        <v>88</v>
      </c>
      <c r="D267" s="6">
        <v>5.7326388888888892E-2</v>
      </c>
      <c r="E267" s="3" t="s">
        <v>9</v>
      </c>
      <c r="F267">
        <f t="shared" ca="1" si="12"/>
        <v>36.728999999999999</v>
      </c>
      <c r="G267" t="s">
        <v>559</v>
      </c>
    </row>
    <row r="268" spans="2:7" x14ac:dyDescent="0.15">
      <c r="B268" s="4" t="s">
        <v>71</v>
      </c>
      <c r="C268" s="1">
        <v>89</v>
      </c>
      <c r="D268" s="6">
        <v>5.7777777777777782E-2</v>
      </c>
      <c r="E268" s="3" t="s">
        <v>9</v>
      </c>
      <c r="F268">
        <f t="shared" ca="1" si="12"/>
        <v>36.268000000000001</v>
      </c>
      <c r="G268" t="s">
        <v>559</v>
      </c>
    </row>
    <row r="269" spans="2:7" x14ac:dyDescent="0.15">
      <c r="B269" s="4" t="s">
        <v>728</v>
      </c>
      <c r="C269" s="1">
        <v>77</v>
      </c>
      <c r="D269" s="6">
        <v>5.3460648148148153E-2</v>
      </c>
      <c r="E269" s="3" t="s">
        <v>18</v>
      </c>
      <c r="F269">
        <f t="shared" ca="1" si="12"/>
        <v>40.677999999999997</v>
      </c>
      <c r="G269" t="s">
        <v>559</v>
      </c>
    </row>
    <row r="270" spans="2:7" x14ac:dyDescent="0.15">
      <c r="B270" s="4" t="s">
        <v>738</v>
      </c>
      <c r="C270" s="1">
        <v>90</v>
      </c>
      <c r="D270" s="6">
        <v>5.8703703703703702E-2</v>
      </c>
      <c r="E270" s="3" t="s">
        <v>18</v>
      </c>
      <c r="F270">
        <f t="shared" ca="1" si="12"/>
        <v>35.321999999999996</v>
      </c>
      <c r="G270" t="s">
        <v>559</v>
      </c>
    </row>
    <row r="271" spans="2:7" x14ac:dyDescent="0.15">
      <c r="B271" s="4" t="s">
        <v>686</v>
      </c>
      <c r="C271" s="1">
        <v>1</v>
      </c>
      <c r="D271" s="6">
        <v>2.7916666666666669E-2</v>
      </c>
      <c r="E271" s="3" t="s">
        <v>8</v>
      </c>
      <c r="F271">
        <f t="shared" ca="1" si="12"/>
        <v>66.771000000000001</v>
      </c>
      <c r="G271" t="s">
        <v>685</v>
      </c>
    </row>
    <row r="272" spans="2:7" x14ac:dyDescent="0.15">
      <c r="B272" s="4" t="s">
        <v>179</v>
      </c>
      <c r="C272" s="1">
        <v>5</v>
      </c>
      <c r="D272" s="6">
        <v>3.1585648148148147E-2</v>
      </c>
      <c r="E272" s="3" t="s">
        <v>8</v>
      </c>
      <c r="F272">
        <f t="shared" ca="1" si="12"/>
        <v>63.024000000000001</v>
      </c>
      <c r="G272" t="s">
        <v>559</v>
      </c>
    </row>
    <row r="273" spans="2:7" x14ac:dyDescent="0.15">
      <c r="B273" s="4" t="s">
        <v>692</v>
      </c>
      <c r="C273" s="1">
        <v>13</v>
      </c>
      <c r="D273" s="6">
        <v>3.5381944444444445E-2</v>
      </c>
      <c r="E273" s="3" t="s">
        <v>8</v>
      </c>
      <c r="F273">
        <f t="shared" ca="1" si="12"/>
        <v>59.146000000000001</v>
      </c>
      <c r="G273" t="s">
        <v>559</v>
      </c>
    </row>
    <row r="274" spans="2:7" x14ac:dyDescent="0.15">
      <c r="B274" s="4" t="s">
        <v>695</v>
      </c>
      <c r="C274" s="1">
        <v>18</v>
      </c>
      <c r="D274" s="6">
        <v>3.7280092592592594E-2</v>
      </c>
      <c r="E274" s="3" t="s">
        <v>8</v>
      </c>
      <c r="F274">
        <f t="shared" ca="1" si="12"/>
        <v>57.207000000000001</v>
      </c>
      <c r="G274" t="s">
        <v>559</v>
      </c>
    </row>
    <row r="275" spans="2:7" x14ac:dyDescent="0.15">
      <c r="B275" s="4" t="s">
        <v>699</v>
      </c>
      <c r="C275" s="1">
        <v>21</v>
      </c>
      <c r="D275" s="6">
        <v>3.8124999999999999E-2</v>
      </c>
      <c r="E275" s="3" t="s">
        <v>8</v>
      </c>
      <c r="F275">
        <f t="shared" ca="1" si="12"/>
        <v>56.344000000000001</v>
      </c>
      <c r="G275" t="s">
        <v>559</v>
      </c>
    </row>
    <row r="276" spans="2:7" x14ac:dyDescent="0.15">
      <c r="B276" s="4" t="s">
        <v>178</v>
      </c>
      <c r="C276" s="1">
        <v>26</v>
      </c>
      <c r="D276" s="6">
        <v>3.8773148148148147E-2</v>
      </c>
      <c r="E276" s="3" t="s">
        <v>8</v>
      </c>
      <c r="F276">
        <f t="shared" ca="1" si="12"/>
        <v>55.681999999999995</v>
      </c>
      <c r="G276" t="s">
        <v>559</v>
      </c>
    </row>
    <row r="277" spans="2:7" x14ac:dyDescent="0.15">
      <c r="B277" s="4" t="s">
        <v>149</v>
      </c>
      <c r="C277" s="1">
        <v>36</v>
      </c>
      <c r="D277" s="6">
        <v>3.9571759259259258E-2</v>
      </c>
      <c r="E277" s="3" t="s">
        <v>8</v>
      </c>
      <c r="F277">
        <f t="shared" ca="1" si="12"/>
        <v>54.866</v>
      </c>
      <c r="G277" t="s">
        <v>559</v>
      </c>
    </row>
    <row r="278" spans="2:7" x14ac:dyDescent="0.15">
      <c r="B278" s="4" t="s">
        <v>287</v>
      </c>
      <c r="C278" s="1">
        <v>46</v>
      </c>
      <c r="D278" s="6">
        <v>4.1284722222222223E-2</v>
      </c>
      <c r="E278" s="3" t="s">
        <v>8</v>
      </c>
      <c r="F278">
        <f t="shared" ca="1" si="12"/>
        <v>53.116</v>
      </c>
      <c r="G278" t="s">
        <v>559</v>
      </c>
    </row>
    <row r="279" spans="2:7" x14ac:dyDescent="0.15">
      <c r="B279" s="4" t="s">
        <v>712</v>
      </c>
      <c r="C279" s="1">
        <v>53</v>
      </c>
      <c r="D279" s="6">
        <v>4.2743055555555555E-2</v>
      </c>
      <c r="E279" s="3" t="s">
        <v>8</v>
      </c>
      <c r="F279">
        <f t="shared" ca="1" si="12"/>
        <v>51.625999999999998</v>
      </c>
      <c r="G279" t="s">
        <v>559</v>
      </c>
    </row>
    <row r="280" spans="2:7" x14ac:dyDescent="0.15">
      <c r="B280" s="4" t="s">
        <v>713</v>
      </c>
      <c r="C280" s="1">
        <v>57</v>
      </c>
      <c r="D280" s="6">
        <v>4.5023148148148145E-2</v>
      </c>
      <c r="E280" s="3" t="s">
        <v>8</v>
      </c>
      <c r="F280">
        <f t="shared" ca="1" si="12"/>
        <v>49.296999999999997</v>
      </c>
      <c r="G280" t="s">
        <v>559</v>
      </c>
    </row>
    <row r="281" spans="2:7" x14ac:dyDescent="0.15">
      <c r="B281" s="4" t="s">
        <v>726</v>
      </c>
      <c r="C281" s="1">
        <v>75</v>
      </c>
      <c r="D281" s="6">
        <v>5.2951388888888888E-2</v>
      </c>
      <c r="E281" s="3" t="s">
        <v>8</v>
      </c>
      <c r="F281">
        <f t="shared" ca="1" si="12"/>
        <v>41.198</v>
      </c>
      <c r="G281" t="s">
        <v>559</v>
      </c>
    </row>
    <row r="282" spans="2:7" x14ac:dyDescent="0.15">
      <c r="B282" s="4" t="s">
        <v>732</v>
      </c>
      <c r="C282" s="1">
        <v>82</v>
      </c>
      <c r="D282" s="6">
        <v>5.4178240740740735E-2</v>
      </c>
      <c r="E282" s="3" t="s">
        <v>8</v>
      </c>
      <c r="F282">
        <f t="shared" ca="1" si="12"/>
        <v>39.945</v>
      </c>
      <c r="G282" t="s">
        <v>559</v>
      </c>
    </row>
    <row r="283" spans="2:7" x14ac:dyDescent="0.15">
      <c r="B283" s="4" t="s">
        <v>744</v>
      </c>
      <c r="C283" s="1"/>
      <c r="D283" s="3" t="s">
        <v>22</v>
      </c>
      <c r="E283" s="3" t="s">
        <v>8</v>
      </c>
      <c r="F283">
        <v>0</v>
      </c>
      <c r="G283" t="s">
        <v>559</v>
      </c>
    </row>
    <row r="284" spans="2:7" x14ac:dyDescent="0.15">
      <c r="B284" s="4" t="s">
        <v>716</v>
      </c>
      <c r="C284" s="1">
        <v>64</v>
      </c>
      <c r="D284" s="6">
        <v>4.6979166666666662E-2</v>
      </c>
      <c r="E284" s="3" t="s">
        <v>684</v>
      </c>
      <c r="F284">
        <f t="shared" ref="F284:F331" ca="1" si="13">ROUNDUP( (VLOOKUP(G284,$K$5:$N$9,2,FALSE) - D284) * 10 / VLOOKUP(G284,$K$5:$N$9,3,FALSE)+50,3)</f>
        <v>47.298999999999999</v>
      </c>
      <c r="G284" t="s">
        <v>559</v>
      </c>
    </row>
    <row r="285" spans="2:7" x14ac:dyDescent="0.15">
      <c r="B285" s="4" t="s">
        <v>528</v>
      </c>
      <c r="C285" s="1">
        <v>3</v>
      </c>
      <c r="D285" s="6">
        <v>2.9803240740740741E-2</v>
      </c>
      <c r="E285" s="3" t="s">
        <v>16</v>
      </c>
      <c r="F285">
        <f t="shared" ca="1" si="13"/>
        <v>64.844000000000008</v>
      </c>
      <c r="G285" t="s">
        <v>559</v>
      </c>
    </row>
    <row r="286" spans="2:7" x14ac:dyDescent="0.15">
      <c r="B286" s="4" t="s">
        <v>354</v>
      </c>
      <c r="C286" s="1">
        <v>23</v>
      </c>
      <c r="D286" s="6">
        <v>3.8240740740740742E-2</v>
      </c>
      <c r="E286" s="3" t="s">
        <v>16</v>
      </c>
      <c r="F286">
        <f t="shared" ca="1" si="13"/>
        <v>56.224999999999994</v>
      </c>
      <c r="G286" t="s">
        <v>559</v>
      </c>
    </row>
    <row r="287" spans="2:7" x14ac:dyDescent="0.15">
      <c r="B287" s="4" t="s">
        <v>546</v>
      </c>
      <c r="C287" s="1">
        <v>28</v>
      </c>
      <c r="D287" s="6">
        <v>3.9027777777777779E-2</v>
      </c>
      <c r="E287" s="3" t="s">
        <v>16</v>
      </c>
      <c r="F287">
        <f t="shared" ca="1" si="13"/>
        <v>55.420999999999999</v>
      </c>
      <c r="G287" t="s">
        <v>559</v>
      </c>
    </row>
    <row r="288" spans="2:7" x14ac:dyDescent="0.15">
      <c r="B288" s="4" t="s">
        <v>407</v>
      </c>
      <c r="C288" s="1">
        <v>30</v>
      </c>
      <c r="D288" s="6">
        <v>3.9212962962962963E-2</v>
      </c>
      <c r="E288" s="3" t="s">
        <v>16</v>
      </c>
      <c r="F288">
        <f t="shared" ca="1" si="13"/>
        <v>55.231999999999999</v>
      </c>
      <c r="G288" t="s">
        <v>559</v>
      </c>
    </row>
    <row r="289" spans="2:7" x14ac:dyDescent="0.15">
      <c r="B289" s="4" t="s">
        <v>348</v>
      </c>
      <c r="C289" s="1">
        <v>56</v>
      </c>
      <c r="D289" s="6">
        <v>4.4837962962962961E-2</v>
      </c>
      <c r="E289" s="3" t="s">
        <v>16</v>
      </c>
      <c r="F289">
        <f t="shared" ca="1" si="13"/>
        <v>49.485999999999997</v>
      </c>
      <c r="G289" t="s">
        <v>559</v>
      </c>
    </row>
    <row r="290" spans="2:7" x14ac:dyDescent="0.15">
      <c r="B290" s="4" t="s">
        <v>729</v>
      </c>
      <c r="C290" s="1">
        <v>78</v>
      </c>
      <c r="D290" s="6">
        <v>5.3483796296296293E-2</v>
      </c>
      <c r="E290" s="3" t="s">
        <v>16</v>
      </c>
      <c r="F290">
        <f t="shared" ca="1" si="13"/>
        <v>40.655000000000001</v>
      </c>
      <c r="G290" t="s">
        <v>559</v>
      </c>
    </row>
    <row r="291" spans="2:7" x14ac:dyDescent="0.15">
      <c r="B291" s="4" t="s">
        <v>690</v>
      </c>
      <c r="C291" s="1">
        <v>9</v>
      </c>
      <c r="D291" s="6">
        <v>3.3726851851851855E-2</v>
      </c>
      <c r="E291" s="3" t="s">
        <v>5</v>
      </c>
      <c r="F291">
        <f t="shared" ca="1" si="13"/>
        <v>60.835999999999999</v>
      </c>
      <c r="G291" t="s">
        <v>559</v>
      </c>
    </row>
    <row r="292" spans="2:7" x14ac:dyDescent="0.15">
      <c r="B292" s="4" t="s">
        <v>691</v>
      </c>
      <c r="C292" s="1">
        <v>10</v>
      </c>
      <c r="D292" s="6">
        <v>3.394675925925926E-2</v>
      </c>
      <c r="E292" s="3" t="s">
        <v>5</v>
      </c>
      <c r="F292">
        <f t="shared" ca="1" si="13"/>
        <v>60.611999999999995</v>
      </c>
      <c r="G292" t="s">
        <v>559</v>
      </c>
    </row>
    <row r="293" spans="2:7" x14ac:dyDescent="0.15">
      <c r="B293" s="4" t="s">
        <v>424</v>
      </c>
      <c r="C293" s="1">
        <v>59</v>
      </c>
      <c r="D293" s="6">
        <v>4.5474537037037042E-2</v>
      </c>
      <c r="E293" s="3" t="s">
        <v>5</v>
      </c>
      <c r="F293">
        <f t="shared" ca="1" si="13"/>
        <v>48.835999999999999</v>
      </c>
      <c r="G293" t="s">
        <v>800</v>
      </c>
    </row>
    <row r="294" spans="2:7" x14ac:dyDescent="0.15">
      <c r="B294" s="4" t="s">
        <v>723</v>
      </c>
      <c r="C294" s="1">
        <v>72</v>
      </c>
      <c r="D294" s="6">
        <v>5.0254629629629628E-2</v>
      </c>
      <c r="E294" s="3" t="s">
        <v>5</v>
      </c>
      <c r="F294">
        <f t="shared" ca="1" si="13"/>
        <v>43.952999999999996</v>
      </c>
      <c r="G294" t="s">
        <v>559</v>
      </c>
    </row>
    <row r="295" spans="2:7" x14ac:dyDescent="0.15">
      <c r="B295" s="4" t="s">
        <v>181</v>
      </c>
      <c r="C295" s="1">
        <v>14</v>
      </c>
      <c r="D295" s="6">
        <v>3.577546296296296E-2</v>
      </c>
      <c r="E295" s="3" t="s">
        <v>10</v>
      </c>
      <c r="F295">
        <f t="shared" ca="1" si="13"/>
        <v>58.744</v>
      </c>
      <c r="G295" t="s">
        <v>559</v>
      </c>
    </row>
    <row r="296" spans="2:7" x14ac:dyDescent="0.15">
      <c r="B296" s="4" t="s">
        <v>697</v>
      </c>
      <c r="C296" s="1">
        <v>20</v>
      </c>
      <c r="D296" s="6">
        <v>3.7986111111111116E-2</v>
      </c>
      <c r="E296" s="3" t="s">
        <v>10</v>
      </c>
      <c r="F296">
        <f t="shared" ca="1" si="13"/>
        <v>56.485999999999997</v>
      </c>
      <c r="G296" t="s">
        <v>559</v>
      </c>
    </row>
    <row r="297" spans="2:7" x14ac:dyDescent="0.15">
      <c r="B297" s="4" t="s">
        <v>698</v>
      </c>
      <c r="C297" s="1">
        <v>21</v>
      </c>
      <c r="D297" s="6">
        <v>3.8124999999999999E-2</v>
      </c>
      <c r="E297" s="3" t="s">
        <v>10</v>
      </c>
      <c r="F297">
        <f t="shared" ca="1" si="13"/>
        <v>56.344000000000001</v>
      </c>
      <c r="G297" t="s">
        <v>559</v>
      </c>
    </row>
    <row r="298" spans="2:7" x14ac:dyDescent="0.15">
      <c r="B298" s="4" t="s">
        <v>707</v>
      </c>
      <c r="C298" s="1">
        <v>41</v>
      </c>
      <c r="D298" s="6">
        <v>4.0659722222222222E-2</v>
      </c>
      <c r="E298" s="3" t="s">
        <v>10</v>
      </c>
      <c r="F298">
        <f t="shared" ca="1" si="13"/>
        <v>53.753999999999998</v>
      </c>
      <c r="G298" t="s">
        <v>559</v>
      </c>
    </row>
    <row r="299" spans="2:7" x14ac:dyDescent="0.15">
      <c r="B299" s="4" t="s">
        <v>417</v>
      </c>
      <c r="C299" s="1">
        <v>42</v>
      </c>
      <c r="D299" s="6">
        <v>4.0706018518518523E-2</v>
      </c>
      <c r="E299" s="3" t="s">
        <v>10</v>
      </c>
      <c r="F299">
        <f t="shared" ca="1" si="13"/>
        <v>53.707000000000001</v>
      </c>
      <c r="G299" t="s">
        <v>559</v>
      </c>
    </row>
    <row r="300" spans="2:7" x14ac:dyDescent="0.15">
      <c r="B300" s="4" t="s">
        <v>167</v>
      </c>
      <c r="C300" s="1">
        <v>47</v>
      </c>
      <c r="D300" s="6">
        <v>4.1527777777777775E-2</v>
      </c>
      <c r="E300" s="3" t="s">
        <v>10</v>
      </c>
      <c r="F300">
        <f t="shared" ca="1" si="13"/>
        <v>52.867999999999995</v>
      </c>
      <c r="G300" t="s">
        <v>559</v>
      </c>
    </row>
    <row r="301" spans="2:7" x14ac:dyDescent="0.15">
      <c r="B301" s="4" t="s">
        <v>710</v>
      </c>
      <c r="C301" s="1">
        <v>50</v>
      </c>
      <c r="D301" s="6">
        <v>4.2268518518518518E-2</v>
      </c>
      <c r="E301" s="3" t="s">
        <v>10</v>
      </c>
      <c r="F301">
        <f t="shared" ca="1" si="13"/>
        <v>52.110999999999997</v>
      </c>
      <c r="G301" t="s">
        <v>559</v>
      </c>
    </row>
    <row r="302" spans="2:7" x14ac:dyDescent="0.15">
      <c r="B302" s="4" t="s">
        <v>538</v>
      </c>
      <c r="C302" s="1">
        <v>54</v>
      </c>
      <c r="D302" s="6">
        <v>4.2870370370370371E-2</v>
      </c>
      <c r="E302" s="3" t="s">
        <v>10</v>
      </c>
      <c r="F302">
        <f t="shared" ca="1" si="13"/>
        <v>51.495999999999995</v>
      </c>
      <c r="G302" t="s">
        <v>559</v>
      </c>
    </row>
    <row r="303" spans="2:7" x14ac:dyDescent="0.15">
      <c r="B303" s="4" t="s">
        <v>552</v>
      </c>
      <c r="C303" s="1">
        <v>58</v>
      </c>
      <c r="D303" s="6">
        <v>4.5439814814814815E-2</v>
      </c>
      <c r="E303" s="3" t="s">
        <v>10</v>
      </c>
      <c r="F303">
        <f t="shared" ca="1" si="13"/>
        <v>48.872</v>
      </c>
      <c r="G303" t="s">
        <v>559</v>
      </c>
    </row>
    <row r="304" spans="2:7" x14ac:dyDescent="0.15">
      <c r="B304" s="4" t="s">
        <v>715</v>
      </c>
      <c r="C304" s="1">
        <v>62</v>
      </c>
      <c r="D304" s="6">
        <v>4.5995370370370374E-2</v>
      </c>
      <c r="E304" s="3" t="s">
        <v>10</v>
      </c>
      <c r="F304">
        <f t="shared" ca="1" si="13"/>
        <v>48.303999999999995</v>
      </c>
      <c r="G304" t="s">
        <v>559</v>
      </c>
    </row>
    <row r="305" spans="2:7" x14ac:dyDescent="0.15">
      <c r="B305" s="4" t="s">
        <v>720</v>
      </c>
      <c r="C305" s="1">
        <v>68</v>
      </c>
      <c r="D305" s="6">
        <v>4.8483796296296296E-2</v>
      </c>
      <c r="E305" s="3" t="s">
        <v>10</v>
      </c>
      <c r="F305">
        <f t="shared" ca="1" si="13"/>
        <v>45.762</v>
      </c>
      <c r="G305" t="s">
        <v>559</v>
      </c>
    </row>
    <row r="306" spans="2:7" x14ac:dyDescent="0.15">
      <c r="B306" s="4" t="s">
        <v>737</v>
      </c>
      <c r="C306" s="1">
        <v>87</v>
      </c>
      <c r="D306" s="6">
        <v>5.6875000000000002E-2</v>
      </c>
      <c r="E306" s="3" t="s">
        <v>10</v>
      </c>
      <c r="F306">
        <f t="shared" ca="1" si="13"/>
        <v>37.19</v>
      </c>
      <c r="G306" t="s">
        <v>559</v>
      </c>
    </row>
    <row r="307" spans="2:7" x14ac:dyDescent="0.15">
      <c r="B307" s="4" t="s">
        <v>696</v>
      </c>
      <c r="C307" s="1">
        <v>19</v>
      </c>
      <c r="D307" s="6">
        <v>3.7951388888888889E-2</v>
      </c>
      <c r="E307" s="3" t="s">
        <v>14</v>
      </c>
      <c r="F307">
        <f t="shared" ca="1" si="13"/>
        <v>56.521000000000001</v>
      </c>
      <c r="G307" t="s">
        <v>559</v>
      </c>
    </row>
    <row r="308" spans="2:7" x14ac:dyDescent="0.15">
      <c r="B308" s="4" t="s">
        <v>708</v>
      </c>
      <c r="C308" s="1">
        <v>43</v>
      </c>
      <c r="D308" s="6">
        <v>4.0879629629629634E-2</v>
      </c>
      <c r="E308" s="3" t="s">
        <v>14</v>
      </c>
      <c r="F308">
        <f t="shared" ca="1" si="13"/>
        <v>53.53</v>
      </c>
      <c r="G308" t="s">
        <v>559</v>
      </c>
    </row>
    <row r="309" spans="2:7" x14ac:dyDescent="0.15">
      <c r="B309" s="4" t="s">
        <v>352</v>
      </c>
      <c r="C309" s="1">
        <v>79</v>
      </c>
      <c r="D309" s="6">
        <v>5.3495370370370367E-2</v>
      </c>
      <c r="E309" s="3" t="s">
        <v>14</v>
      </c>
      <c r="F309">
        <f t="shared" ca="1" si="13"/>
        <v>40.643000000000001</v>
      </c>
      <c r="G309" t="s">
        <v>559</v>
      </c>
    </row>
    <row r="310" spans="2:7" x14ac:dyDescent="0.15">
      <c r="B310" s="4" t="s">
        <v>733</v>
      </c>
      <c r="C310" s="1">
        <v>83</v>
      </c>
      <c r="D310" s="6">
        <v>5.5543981481481486E-2</v>
      </c>
      <c r="E310" s="3" t="s">
        <v>14</v>
      </c>
      <c r="F310">
        <f t="shared" ca="1" si="13"/>
        <v>38.549999999999997</v>
      </c>
      <c r="G310" t="s">
        <v>559</v>
      </c>
    </row>
    <row r="311" spans="2:7" x14ac:dyDescent="0.15">
      <c r="B311" s="4" t="s">
        <v>741</v>
      </c>
      <c r="C311" s="1">
        <v>93</v>
      </c>
      <c r="D311" s="6">
        <v>6.8831018518518514E-2</v>
      </c>
      <c r="E311" s="3" t="s">
        <v>14</v>
      </c>
      <c r="F311">
        <f t="shared" ca="1" si="13"/>
        <v>24.977</v>
      </c>
      <c r="G311" t="s">
        <v>559</v>
      </c>
    </row>
    <row r="312" spans="2:7" x14ac:dyDescent="0.15">
      <c r="B312" s="4" t="s">
        <v>693</v>
      </c>
      <c r="C312" s="1">
        <v>16</v>
      </c>
      <c r="D312" s="6">
        <v>3.6400462962962961E-2</v>
      </c>
      <c r="E312" s="3" t="s">
        <v>12</v>
      </c>
      <c r="F312">
        <f t="shared" ca="1" si="13"/>
        <v>58.104999999999997</v>
      </c>
      <c r="G312" t="s">
        <v>559</v>
      </c>
    </row>
    <row r="313" spans="2:7" x14ac:dyDescent="0.15">
      <c r="B313" s="4" t="s">
        <v>694</v>
      </c>
      <c r="C313" s="1">
        <v>17</v>
      </c>
      <c r="D313" s="6">
        <v>3.6724537037037035E-2</v>
      </c>
      <c r="E313" s="3" t="s">
        <v>12</v>
      </c>
      <c r="F313">
        <f t="shared" ca="1" si="13"/>
        <v>57.774000000000001</v>
      </c>
      <c r="G313" t="s">
        <v>559</v>
      </c>
    </row>
    <row r="314" spans="2:7" x14ac:dyDescent="0.15">
      <c r="B314" s="4" t="s">
        <v>466</v>
      </c>
      <c r="C314" s="1">
        <v>24</v>
      </c>
      <c r="D314" s="6">
        <v>3.8391203703703698E-2</v>
      </c>
      <c r="E314" s="3" t="s">
        <v>12</v>
      </c>
      <c r="F314">
        <f t="shared" ca="1" si="13"/>
        <v>56.071999999999996</v>
      </c>
      <c r="G314" t="s">
        <v>559</v>
      </c>
    </row>
    <row r="315" spans="2:7" x14ac:dyDescent="0.15">
      <c r="B315" s="4" t="s">
        <v>705</v>
      </c>
      <c r="C315" s="1">
        <v>38</v>
      </c>
      <c r="D315" s="6">
        <v>3.9976851851851854E-2</v>
      </c>
      <c r="E315" s="3" t="s">
        <v>12</v>
      </c>
      <c r="F315">
        <f t="shared" ca="1" si="13"/>
        <v>54.451999999999998</v>
      </c>
      <c r="G315" t="s">
        <v>559</v>
      </c>
    </row>
    <row r="316" spans="2:7" x14ac:dyDescent="0.15">
      <c r="B316" s="4" t="s">
        <v>731</v>
      </c>
      <c r="C316" s="1">
        <v>81</v>
      </c>
      <c r="D316" s="6">
        <v>5.3993055555555558E-2</v>
      </c>
      <c r="E316" s="3" t="s">
        <v>12</v>
      </c>
      <c r="F316">
        <f t="shared" ca="1" si="13"/>
        <v>40.134</v>
      </c>
      <c r="G316" t="s">
        <v>559</v>
      </c>
    </row>
    <row r="317" spans="2:7" x14ac:dyDescent="0.15">
      <c r="B317" s="4" t="s">
        <v>742</v>
      </c>
      <c r="C317" s="1"/>
      <c r="D317" s="6">
        <v>9.555555555555556E-2</v>
      </c>
      <c r="E317" s="3" t="s">
        <v>12</v>
      </c>
      <c r="F317">
        <f t="shared" ca="1" si="13"/>
        <v>-2.323</v>
      </c>
      <c r="G317" t="s">
        <v>559</v>
      </c>
    </row>
    <row r="318" spans="2:7" x14ac:dyDescent="0.15">
      <c r="B318" s="4" t="s">
        <v>717</v>
      </c>
      <c r="C318" s="1">
        <v>65</v>
      </c>
      <c r="D318" s="6">
        <v>4.7372685185185191E-2</v>
      </c>
      <c r="E318" s="3" t="s">
        <v>21</v>
      </c>
      <c r="F318">
        <f t="shared" ca="1" si="13"/>
        <v>46.896999999999998</v>
      </c>
      <c r="G318" t="s">
        <v>559</v>
      </c>
    </row>
    <row r="319" spans="2:7" x14ac:dyDescent="0.15">
      <c r="B319" s="4" t="s">
        <v>721</v>
      </c>
      <c r="C319" s="1">
        <v>69</v>
      </c>
      <c r="D319" s="6">
        <v>4.9629629629629635E-2</v>
      </c>
      <c r="E319" s="3" t="s">
        <v>21</v>
      </c>
      <c r="F319">
        <f t="shared" ca="1" si="13"/>
        <v>44.591999999999999</v>
      </c>
      <c r="G319" t="s">
        <v>559</v>
      </c>
    </row>
    <row r="320" spans="2:7" x14ac:dyDescent="0.15">
      <c r="B320" s="4" t="s">
        <v>61</v>
      </c>
      <c r="C320" s="1">
        <v>51</v>
      </c>
      <c r="D320" s="6">
        <v>4.2349537037037033E-2</v>
      </c>
      <c r="E320" s="3" t="s">
        <v>29</v>
      </c>
      <c r="F320">
        <f t="shared" ca="1" si="13"/>
        <v>52.027999999999999</v>
      </c>
      <c r="G320" t="s">
        <v>559</v>
      </c>
    </row>
    <row r="321" spans="2:7" x14ac:dyDescent="0.15">
      <c r="B321" s="4" t="s">
        <v>88</v>
      </c>
      <c r="C321" s="1">
        <v>71</v>
      </c>
      <c r="D321" s="6">
        <v>5.019675925925926E-2</v>
      </c>
      <c r="E321" s="3" t="s">
        <v>29</v>
      </c>
      <c r="F321">
        <f t="shared" ca="1" si="13"/>
        <v>44.012</v>
      </c>
      <c r="G321" t="s">
        <v>559</v>
      </c>
    </row>
    <row r="322" spans="2:7" x14ac:dyDescent="0.15">
      <c r="B322" s="4" t="s">
        <v>688</v>
      </c>
      <c r="C322" s="1">
        <v>4</v>
      </c>
      <c r="D322" s="6">
        <v>3.1377314814814809E-2</v>
      </c>
      <c r="E322" s="3" t="s">
        <v>27</v>
      </c>
      <c r="F322">
        <f t="shared" ca="1" si="13"/>
        <v>63.235999999999997</v>
      </c>
      <c r="G322" t="s">
        <v>559</v>
      </c>
    </row>
    <row r="323" spans="2:7" x14ac:dyDescent="0.15">
      <c r="B323" s="4" t="s">
        <v>171</v>
      </c>
      <c r="C323" s="1">
        <v>8</v>
      </c>
      <c r="D323" s="6">
        <v>3.3402777777777774E-2</v>
      </c>
      <c r="E323" s="3" t="s">
        <v>27</v>
      </c>
      <c r="F323">
        <f t="shared" ca="1" si="13"/>
        <v>61.166999999999994</v>
      </c>
      <c r="G323" t="s">
        <v>559</v>
      </c>
    </row>
    <row r="324" spans="2:7" x14ac:dyDescent="0.15">
      <c r="B324" s="4" t="s">
        <v>286</v>
      </c>
      <c r="C324" s="1">
        <v>15</v>
      </c>
      <c r="D324" s="6">
        <v>3.6331018518518519E-2</v>
      </c>
      <c r="E324" s="3" t="s">
        <v>27</v>
      </c>
      <c r="F324">
        <f t="shared" ca="1" si="13"/>
        <v>58.175999999999995</v>
      </c>
      <c r="G324" t="s">
        <v>559</v>
      </c>
    </row>
    <row r="325" spans="2:7" x14ac:dyDescent="0.15">
      <c r="B325" s="4" t="s">
        <v>700</v>
      </c>
      <c r="C325" s="1">
        <v>26</v>
      </c>
      <c r="D325" s="6">
        <v>3.8773148148148147E-2</v>
      </c>
      <c r="E325" s="3" t="s">
        <v>27</v>
      </c>
      <c r="F325">
        <f t="shared" ca="1" si="13"/>
        <v>55.681999999999995</v>
      </c>
      <c r="G325" t="s">
        <v>559</v>
      </c>
    </row>
    <row r="326" spans="2:7" x14ac:dyDescent="0.15">
      <c r="B326" s="4" t="s">
        <v>701</v>
      </c>
      <c r="C326" s="1">
        <v>32</v>
      </c>
      <c r="D326" s="6">
        <v>3.9386574074074074E-2</v>
      </c>
      <c r="E326" s="3" t="s">
        <v>27</v>
      </c>
      <c r="F326">
        <f t="shared" ca="1" si="13"/>
        <v>55.055</v>
      </c>
      <c r="G326" t="s">
        <v>559</v>
      </c>
    </row>
    <row r="327" spans="2:7" x14ac:dyDescent="0.15">
      <c r="B327" s="4" t="s">
        <v>356</v>
      </c>
      <c r="C327" s="1">
        <v>61</v>
      </c>
      <c r="D327" s="6">
        <v>4.5798611111111109E-2</v>
      </c>
      <c r="E327" s="3" t="s">
        <v>27</v>
      </c>
      <c r="F327">
        <f t="shared" ca="1" si="13"/>
        <v>48.504999999999995</v>
      </c>
      <c r="G327" t="s">
        <v>559</v>
      </c>
    </row>
    <row r="328" spans="2:7" x14ac:dyDescent="0.15">
      <c r="B328" s="4" t="s">
        <v>718</v>
      </c>
      <c r="C328" s="1">
        <v>66</v>
      </c>
      <c r="D328" s="6">
        <v>4.7754629629629626E-2</v>
      </c>
      <c r="E328" s="3" t="s">
        <v>27</v>
      </c>
      <c r="F328">
        <f t="shared" ca="1" si="13"/>
        <v>46.506999999999998</v>
      </c>
      <c r="G328" t="s">
        <v>559</v>
      </c>
    </row>
    <row r="329" spans="2:7" x14ac:dyDescent="0.15">
      <c r="B329" s="4" t="s">
        <v>719</v>
      </c>
      <c r="C329" s="1">
        <v>67</v>
      </c>
      <c r="D329" s="6">
        <v>4.7939814814814817E-2</v>
      </c>
      <c r="E329" s="3" t="s">
        <v>27</v>
      </c>
      <c r="F329">
        <f t="shared" ca="1" si="13"/>
        <v>46.317999999999998</v>
      </c>
      <c r="G329" t="s">
        <v>559</v>
      </c>
    </row>
    <row r="330" spans="2:7" x14ac:dyDescent="0.15">
      <c r="B330" s="4" t="s">
        <v>725</v>
      </c>
      <c r="C330" s="1">
        <v>74</v>
      </c>
      <c r="D330" s="6">
        <v>5.2835648148148145E-2</v>
      </c>
      <c r="E330" s="3" t="s">
        <v>27</v>
      </c>
      <c r="F330">
        <f t="shared" ca="1" si="13"/>
        <v>41.317</v>
      </c>
      <c r="G330" t="s">
        <v>559</v>
      </c>
    </row>
    <row r="331" spans="2:7" x14ac:dyDescent="0.15">
      <c r="B331" s="4" t="s">
        <v>727</v>
      </c>
      <c r="C331" s="1">
        <v>76</v>
      </c>
      <c r="D331" s="6">
        <v>5.302083333333333E-2</v>
      </c>
      <c r="E331" s="3" t="s">
        <v>27</v>
      </c>
      <c r="F331">
        <f t="shared" ca="1" si="13"/>
        <v>41.126999999999995</v>
      </c>
      <c r="G331" t="s">
        <v>559</v>
      </c>
    </row>
    <row r="332" spans="2:7" x14ac:dyDescent="0.15">
      <c r="B332" s="4" t="s">
        <v>743</v>
      </c>
      <c r="C332" s="1"/>
      <c r="D332" s="3" t="s">
        <v>22</v>
      </c>
      <c r="E332" s="3" t="s">
        <v>27</v>
      </c>
      <c r="F332">
        <v>0</v>
      </c>
      <c r="G332" t="s">
        <v>559</v>
      </c>
    </row>
    <row r="333" spans="2:7" x14ac:dyDescent="0.15">
      <c r="B333" s="4" t="s">
        <v>182</v>
      </c>
      <c r="C333" s="1">
        <v>49</v>
      </c>
      <c r="D333" s="6">
        <v>4.223379629629629E-2</v>
      </c>
      <c r="E333" s="3" t="s">
        <v>15</v>
      </c>
      <c r="F333">
        <f t="shared" ref="F333:F373" ca="1" si="14">ROUNDUP( (VLOOKUP(G333,$K$5:$N$9,2,FALSE) - D333) * 10 / VLOOKUP(G333,$K$5:$N$9,3,FALSE)+50,3)</f>
        <v>52.146000000000001</v>
      </c>
      <c r="G333" t="s">
        <v>559</v>
      </c>
    </row>
    <row r="334" spans="2:7" x14ac:dyDescent="0.15">
      <c r="B334" s="4" t="s">
        <v>339</v>
      </c>
      <c r="C334" s="1">
        <v>25</v>
      </c>
      <c r="D334" s="6">
        <v>3.8402777777777779E-2</v>
      </c>
      <c r="E334" s="3" t="s">
        <v>11</v>
      </c>
      <c r="F334">
        <f t="shared" ca="1" si="14"/>
        <v>56.059999999999995</v>
      </c>
      <c r="G334" t="s">
        <v>559</v>
      </c>
    </row>
    <row r="335" spans="2:7" x14ac:dyDescent="0.15">
      <c r="B335" s="4" t="s">
        <v>177</v>
      </c>
      <c r="C335" s="1">
        <v>31</v>
      </c>
      <c r="D335" s="6">
        <v>3.9351851851851853E-2</v>
      </c>
      <c r="E335" s="3" t="s">
        <v>11</v>
      </c>
      <c r="F335">
        <f t="shared" ca="1" si="14"/>
        <v>55.089999999999996</v>
      </c>
      <c r="G335" t="s">
        <v>559</v>
      </c>
    </row>
    <row r="336" spans="2:7" x14ac:dyDescent="0.15">
      <c r="B336" s="4" t="s">
        <v>711</v>
      </c>
      <c r="C336" s="1">
        <v>52</v>
      </c>
      <c r="D336" s="6">
        <v>4.2708333333333327E-2</v>
      </c>
      <c r="E336" s="3" t="s">
        <v>19</v>
      </c>
      <c r="F336">
        <f t="shared" ca="1" si="14"/>
        <v>51.661999999999999</v>
      </c>
      <c r="G336" t="s">
        <v>559</v>
      </c>
    </row>
    <row r="337" spans="2:7" x14ac:dyDescent="0.15">
      <c r="B337" s="4" t="s">
        <v>724</v>
      </c>
      <c r="C337" s="1">
        <v>73</v>
      </c>
      <c r="D337" s="6">
        <v>5.1469907407407402E-2</v>
      </c>
      <c r="E337" s="3" t="s">
        <v>19</v>
      </c>
      <c r="F337">
        <f t="shared" ca="1" si="14"/>
        <v>42.711999999999996</v>
      </c>
      <c r="G337" t="s">
        <v>559</v>
      </c>
    </row>
    <row r="338" spans="2:7" x14ac:dyDescent="0.15">
      <c r="B338" s="4" t="s">
        <v>730</v>
      </c>
      <c r="C338" s="1">
        <v>80</v>
      </c>
      <c r="D338" s="6">
        <v>5.3530092592592594E-2</v>
      </c>
      <c r="E338" s="3" t="s">
        <v>19</v>
      </c>
      <c r="F338">
        <f t="shared" ca="1" si="14"/>
        <v>40.606999999999999</v>
      </c>
      <c r="G338" t="s">
        <v>559</v>
      </c>
    </row>
    <row r="339" spans="2:7" x14ac:dyDescent="0.15">
      <c r="B339" s="4" t="s">
        <v>740</v>
      </c>
      <c r="C339" s="1">
        <v>92</v>
      </c>
      <c r="D339" s="6">
        <v>6.2557870370370375E-2</v>
      </c>
      <c r="E339" s="3" t="s">
        <v>19</v>
      </c>
      <c r="F339">
        <f t="shared" ca="1" si="14"/>
        <v>31.385000000000002</v>
      </c>
      <c r="G339" t="s">
        <v>559</v>
      </c>
    </row>
    <row r="340" spans="2:7" x14ac:dyDescent="0.15">
      <c r="B340" s="4" t="s">
        <v>739</v>
      </c>
      <c r="C340" s="1">
        <v>91</v>
      </c>
      <c r="D340" s="6">
        <v>6.011574074074074E-2</v>
      </c>
      <c r="E340" s="3" t="s">
        <v>616</v>
      </c>
      <c r="F340">
        <f t="shared" ca="1" si="14"/>
        <v>33.879999999999995</v>
      </c>
      <c r="G340" t="s">
        <v>559</v>
      </c>
    </row>
    <row r="341" spans="2:7" x14ac:dyDescent="0.15">
      <c r="B341" s="4" t="s">
        <v>689</v>
      </c>
      <c r="C341" s="1">
        <v>6</v>
      </c>
      <c r="D341" s="6">
        <v>3.184027777777778E-2</v>
      </c>
      <c r="E341" s="3" t="s">
        <v>7</v>
      </c>
      <c r="F341">
        <f t="shared" ca="1" si="14"/>
        <v>62.763999999999996</v>
      </c>
      <c r="G341" t="s">
        <v>559</v>
      </c>
    </row>
    <row r="342" spans="2:7" x14ac:dyDescent="0.15">
      <c r="B342" s="4" t="s">
        <v>464</v>
      </c>
      <c r="C342" s="1">
        <v>11</v>
      </c>
      <c r="D342" s="6">
        <v>3.5011574074074077E-2</v>
      </c>
      <c r="E342" s="3" t="s">
        <v>7</v>
      </c>
      <c r="F342">
        <f t="shared" ca="1" si="14"/>
        <v>59.524000000000001</v>
      </c>
      <c r="G342" t="s">
        <v>559</v>
      </c>
    </row>
    <row r="343" spans="2:7" x14ac:dyDescent="0.15">
      <c r="B343" s="4" t="s">
        <v>702</v>
      </c>
      <c r="C343" s="1">
        <v>34</v>
      </c>
      <c r="D343" s="6">
        <v>3.9421296296296295E-2</v>
      </c>
      <c r="E343" s="3" t="s">
        <v>7</v>
      </c>
      <c r="F343">
        <f t="shared" ca="1" si="14"/>
        <v>55.018999999999998</v>
      </c>
      <c r="G343" t="s">
        <v>559</v>
      </c>
    </row>
    <row r="344" spans="2:7" x14ac:dyDescent="0.15">
      <c r="B344" s="4" t="s">
        <v>709</v>
      </c>
      <c r="C344" s="1">
        <v>48</v>
      </c>
      <c r="D344" s="6">
        <v>4.2094907407407407E-2</v>
      </c>
      <c r="E344" s="3" t="s">
        <v>7</v>
      </c>
      <c r="F344">
        <f t="shared" ca="1" si="14"/>
        <v>52.287999999999997</v>
      </c>
      <c r="G344" t="s">
        <v>559</v>
      </c>
    </row>
    <row r="345" spans="2:7" x14ac:dyDescent="0.15">
      <c r="B345" s="4" t="s">
        <v>706</v>
      </c>
      <c r="C345" s="1">
        <v>39</v>
      </c>
      <c r="D345" s="6">
        <v>4.0486111111111105E-2</v>
      </c>
      <c r="E345" s="3" t="s">
        <v>554</v>
      </c>
      <c r="F345">
        <f t="shared" ca="1" si="14"/>
        <v>53.931999999999995</v>
      </c>
      <c r="G345" t="s">
        <v>559</v>
      </c>
    </row>
    <row r="346" spans="2:7" x14ac:dyDescent="0.15">
      <c r="B346" s="4" t="s">
        <v>714</v>
      </c>
      <c r="C346" s="1">
        <v>60</v>
      </c>
      <c r="D346" s="6">
        <v>4.5706018518518521E-2</v>
      </c>
      <c r="E346" s="3" t="s">
        <v>554</v>
      </c>
      <c r="F346">
        <f t="shared" ca="1" si="14"/>
        <v>48.599999999999994</v>
      </c>
      <c r="G346" t="s">
        <v>559</v>
      </c>
    </row>
    <row r="347" spans="2:7" x14ac:dyDescent="0.15">
      <c r="B347" s="4" t="s">
        <v>722</v>
      </c>
      <c r="C347" s="1">
        <v>70</v>
      </c>
      <c r="D347" s="6">
        <v>5.0127314814814812E-2</v>
      </c>
      <c r="E347" s="3" t="s">
        <v>554</v>
      </c>
      <c r="F347">
        <f t="shared" ca="1" si="14"/>
        <v>44.082999999999998</v>
      </c>
      <c r="G347" t="s">
        <v>559</v>
      </c>
    </row>
    <row r="348" spans="2:7" x14ac:dyDescent="0.15">
      <c r="B348" s="4" t="s">
        <v>703</v>
      </c>
      <c r="C348" s="1">
        <v>35</v>
      </c>
      <c r="D348" s="6">
        <v>3.9456018518518522E-2</v>
      </c>
      <c r="E348" s="3" t="s">
        <v>615</v>
      </c>
      <c r="F348">
        <f t="shared" ca="1" si="14"/>
        <v>54.983999999999995</v>
      </c>
      <c r="G348" t="s">
        <v>559</v>
      </c>
    </row>
    <row r="349" spans="2:7" x14ac:dyDescent="0.15">
      <c r="B349" s="4" t="s">
        <v>704</v>
      </c>
      <c r="C349" s="1">
        <v>37</v>
      </c>
      <c r="D349" s="6">
        <v>3.9953703703703707E-2</v>
      </c>
      <c r="E349" s="3" t="s">
        <v>615</v>
      </c>
      <c r="F349">
        <f t="shared" ca="1" si="14"/>
        <v>54.475999999999999</v>
      </c>
      <c r="G349" t="s">
        <v>559</v>
      </c>
    </row>
    <row r="350" spans="2:7" x14ac:dyDescent="0.15">
      <c r="B350" s="4" t="s">
        <v>421</v>
      </c>
      <c r="C350" s="1">
        <v>29</v>
      </c>
      <c r="D350" s="6">
        <v>3.9131944444444448E-2</v>
      </c>
      <c r="E350" s="3" t="s">
        <v>683</v>
      </c>
      <c r="F350">
        <f t="shared" ca="1" si="14"/>
        <v>55.314999999999998</v>
      </c>
      <c r="G350" t="s">
        <v>559</v>
      </c>
    </row>
    <row r="351" spans="2:7" x14ac:dyDescent="0.15">
      <c r="B351" s="4" t="s">
        <v>350</v>
      </c>
      <c r="C351" s="1">
        <v>40</v>
      </c>
      <c r="D351" s="6">
        <v>4.0543981481481479E-2</v>
      </c>
      <c r="E351" s="3" t="s">
        <v>683</v>
      </c>
      <c r="F351">
        <f t="shared" ca="1" si="14"/>
        <v>53.872999999999998</v>
      </c>
      <c r="G351" t="s">
        <v>559</v>
      </c>
    </row>
    <row r="352" spans="2:7" x14ac:dyDescent="0.15">
      <c r="B352" s="4" t="s">
        <v>736</v>
      </c>
      <c r="C352" s="1">
        <v>86</v>
      </c>
      <c r="D352" s="6">
        <v>5.5972222222222222E-2</v>
      </c>
      <c r="E352" s="3" t="s">
        <v>242</v>
      </c>
      <c r="F352">
        <f t="shared" ca="1" si="14"/>
        <v>38.113</v>
      </c>
      <c r="G352" t="s">
        <v>559</v>
      </c>
    </row>
    <row r="353" spans="2:7" x14ac:dyDescent="0.15">
      <c r="B353" s="4" t="s">
        <v>483</v>
      </c>
      <c r="C353" s="1">
        <v>12</v>
      </c>
      <c r="D353" s="6">
        <v>3.5219907407407408E-2</v>
      </c>
      <c r="E353" s="3" t="s">
        <v>6</v>
      </c>
      <c r="F353">
        <f t="shared" ca="1" si="14"/>
        <v>59.311</v>
      </c>
      <c r="G353" t="s">
        <v>559</v>
      </c>
    </row>
    <row r="354" spans="2:7" x14ac:dyDescent="0.15">
      <c r="B354" s="4" t="s">
        <v>541</v>
      </c>
      <c r="C354" s="1">
        <v>63</v>
      </c>
      <c r="D354" s="6">
        <v>4.6041666666666668E-2</v>
      </c>
      <c r="E354" s="3" t="s">
        <v>6</v>
      </c>
      <c r="F354">
        <f t="shared" ca="1" si="14"/>
        <v>48.256999999999998</v>
      </c>
      <c r="G354" t="s">
        <v>559</v>
      </c>
    </row>
    <row r="355" spans="2:7" x14ac:dyDescent="0.15">
      <c r="B355" s="4" t="s">
        <v>734</v>
      </c>
      <c r="C355" s="1">
        <v>84</v>
      </c>
      <c r="D355" s="6">
        <v>5.5682870370370369E-2</v>
      </c>
      <c r="E355" s="3" t="s">
        <v>6</v>
      </c>
      <c r="F355">
        <f t="shared" ca="1" si="14"/>
        <v>38.407999999999994</v>
      </c>
      <c r="G355" t="s">
        <v>559</v>
      </c>
    </row>
    <row r="356" spans="2:7" x14ac:dyDescent="0.15">
      <c r="B356" s="4" t="s">
        <v>510</v>
      </c>
      <c r="C356" s="1">
        <v>33</v>
      </c>
      <c r="D356" s="6">
        <v>3.9409722222222221E-2</v>
      </c>
      <c r="E356" s="3" t="s">
        <v>20</v>
      </c>
      <c r="F356">
        <f t="shared" ca="1" si="14"/>
        <v>55.030999999999999</v>
      </c>
      <c r="G356" t="s">
        <v>559</v>
      </c>
    </row>
    <row r="357" spans="2:7" x14ac:dyDescent="0.15">
      <c r="B357" s="4" t="s">
        <v>735</v>
      </c>
      <c r="C357" s="1">
        <v>85</v>
      </c>
      <c r="D357" s="6">
        <v>5.5821759259259258E-2</v>
      </c>
      <c r="E357" s="3" t="s">
        <v>20</v>
      </c>
      <c r="F357">
        <f t="shared" ca="1" si="14"/>
        <v>38.265999999999998</v>
      </c>
      <c r="G357" t="s">
        <v>559</v>
      </c>
    </row>
    <row r="358" spans="2:7" x14ac:dyDescent="0.15">
      <c r="B358" s="4" t="s">
        <v>687</v>
      </c>
      <c r="C358" s="1">
        <v>2</v>
      </c>
      <c r="D358" s="6">
        <v>2.8356481481481483E-2</v>
      </c>
      <c r="E358" s="3" t="s">
        <v>17</v>
      </c>
      <c r="F358">
        <f t="shared" ca="1" si="14"/>
        <v>66.322000000000003</v>
      </c>
      <c r="G358" t="s">
        <v>559</v>
      </c>
    </row>
    <row r="359" spans="2:7" x14ac:dyDescent="0.15">
      <c r="B359" s="4" t="s">
        <v>65</v>
      </c>
      <c r="C359" s="1">
        <v>5</v>
      </c>
      <c r="D359" s="6">
        <v>2.210648148148148E-2</v>
      </c>
      <c r="E359" s="3" t="s">
        <v>9</v>
      </c>
      <c r="F359">
        <f t="shared" ca="1" si="14"/>
        <v>58.559999999999995</v>
      </c>
      <c r="G359" t="s">
        <v>746</v>
      </c>
    </row>
    <row r="360" spans="2:7" x14ac:dyDescent="0.15">
      <c r="B360" s="4" t="s">
        <v>133</v>
      </c>
      <c r="C360" s="1">
        <v>6</v>
      </c>
      <c r="D360" s="6">
        <v>2.2187499999999999E-2</v>
      </c>
      <c r="E360" s="3" t="s">
        <v>9</v>
      </c>
      <c r="F360">
        <f t="shared" ca="1" si="14"/>
        <v>58.486999999999995</v>
      </c>
      <c r="G360" t="s">
        <v>746</v>
      </c>
    </row>
    <row r="361" spans="2:7" x14ac:dyDescent="0.15">
      <c r="B361" s="4" t="s">
        <v>67</v>
      </c>
      <c r="C361" s="1">
        <v>10</v>
      </c>
      <c r="D361" s="6">
        <v>2.4409722222222222E-2</v>
      </c>
      <c r="E361" s="3" t="s">
        <v>9</v>
      </c>
      <c r="F361">
        <f t="shared" ca="1" si="14"/>
        <v>56.461999999999996</v>
      </c>
      <c r="G361" t="s">
        <v>746</v>
      </c>
    </row>
    <row r="362" spans="2:7" x14ac:dyDescent="0.15">
      <c r="B362" s="4" t="s">
        <v>77</v>
      </c>
      <c r="C362" s="1">
        <v>12</v>
      </c>
      <c r="D362" s="6">
        <v>2.5706018518518517E-2</v>
      </c>
      <c r="E362" s="3" t="s">
        <v>9</v>
      </c>
      <c r="F362">
        <f t="shared" ca="1" si="14"/>
        <v>55.280999999999999</v>
      </c>
      <c r="G362" t="s">
        <v>746</v>
      </c>
    </row>
    <row r="363" spans="2:7" x14ac:dyDescent="0.15">
      <c r="B363" s="4" t="s">
        <v>83</v>
      </c>
      <c r="C363" s="1">
        <v>13</v>
      </c>
      <c r="D363" s="6">
        <v>2.5914351851851855E-2</v>
      </c>
      <c r="E363" s="3" t="s">
        <v>9</v>
      </c>
      <c r="F363">
        <f t="shared" ca="1" si="14"/>
        <v>55.091000000000001</v>
      </c>
      <c r="G363" t="s">
        <v>746</v>
      </c>
    </row>
    <row r="364" spans="2:7" x14ac:dyDescent="0.15">
      <c r="B364" s="4" t="s">
        <v>58</v>
      </c>
      <c r="C364" s="1">
        <v>14</v>
      </c>
      <c r="D364" s="6">
        <v>2.6273148148148153E-2</v>
      </c>
      <c r="E364" s="3" t="s">
        <v>9</v>
      </c>
      <c r="F364">
        <f t="shared" ca="1" si="14"/>
        <v>54.763999999999996</v>
      </c>
      <c r="G364" t="s">
        <v>746</v>
      </c>
    </row>
    <row r="365" spans="2:7" x14ac:dyDescent="0.15">
      <c r="B365" s="4" t="s">
        <v>69</v>
      </c>
      <c r="C365" s="1">
        <v>15</v>
      </c>
      <c r="D365" s="6">
        <v>2.6655092592592591E-2</v>
      </c>
      <c r="E365" s="3" t="s">
        <v>9</v>
      </c>
      <c r="F365">
        <f t="shared" ca="1" si="14"/>
        <v>54.415999999999997</v>
      </c>
      <c r="G365" t="s">
        <v>746</v>
      </c>
    </row>
    <row r="366" spans="2:7" x14ac:dyDescent="0.15">
      <c r="B366" s="4" t="s">
        <v>62</v>
      </c>
      <c r="C366" s="1">
        <v>16</v>
      </c>
      <c r="D366" s="6">
        <v>2.6701388888888889E-2</v>
      </c>
      <c r="E366" s="3" t="s">
        <v>9</v>
      </c>
      <c r="F366">
        <f t="shared" ca="1" si="14"/>
        <v>54.373999999999995</v>
      </c>
      <c r="G366" t="s">
        <v>746</v>
      </c>
    </row>
    <row r="367" spans="2:7" x14ac:dyDescent="0.15">
      <c r="B367" s="4" t="s">
        <v>118</v>
      </c>
      <c r="C367" s="1">
        <v>18</v>
      </c>
      <c r="D367" s="6">
        <v>2.7129629629629632E-2</v>
      </c>
      <c r="E367" s="3" t="s">
        <v>9</v>
      </c>
      <c r="F367">
        <f t="shared" ca="1" si="14"/>
        <v>53.983999999999995</v>
      </c>
      <c r="G367" t="s">
        <v>746</v>
      </c>
    </row>
    <row r="368" spans="2:7" x14ac:dyDescent="0.15">
      <c r="B368" s="4" t="s">
        <v>81</v>
      </c>
      <c r="C368" s="1">
        <v>20</v>
      </c>
      <c r="D368" s="6">
        <v>2.7685185185185188E-2</v>
      </c>
      <c r="E368" s="3" t="s">
        <v>9</v>
      </c>
      <c r="F368">
        <f t="shared" ca="1" si="14"/>
        <v>53.477999999999994</v>
      </c>
      <c r="G368" t="s">
        <v>746</v>
      </c>
    </row>
    <row r="369" spans="2:7" x14ac:dyDescent="0.15">
      <c r="B369" s="4" t="s">
        <v>89</v>
      </c>
      <c r="C369" s="1">
        <v>24</v>
      </c>
      <c r="D369" s="6">
        <v>2.9131944444444446E-2</v>
      </c>
      <c r="E369" s="3" t="s">
        <v>9</v>
      </c>
      <c r="F369">
        <f t="shared" ca="1" si="14"/>
        <v>52.16</v>
      </c>
      <c r="G369" t="s">
        <v>746</v>
      </c>
    </row>
    <row r="370" spans="2:7" x14ac:dyDescent="0.15">
      <c r="B370" s="4" t="s">
        <v>72</v>
      </c>
      <c r="C370" s="1">
        <v>25</v>
      </c>
      <c r="D370" s="6">
        <v>3.0335648148148143E-2</v>
      </c>
      <c r="E370" s="3" t="s">
        <v>9</v>
      </c>
      <c r="F370">
        <f t="shared" ca="1" si="14"/>
        <v>51.062999999999995</v>
      </c>
      <c r="G370" t="s">
        <v>746</v>
      </c>
    </row>
    <row r="371" spans="2:7" x14ac:dyDescent="0.15">
      <c r="B371" s="4" t="s">
        <v>135</v>
      </c>
      <c r="C371" s="1">
        <v>32</v>
      </c>
      <c r="D371" s="6">
        <v>4.1203703703703708E-2</v>
      </c>
      <c r="E371" s="3" t="s">
        <v>9</v>
      </c>
      <c r="F371">
        <f t="shared" ca="1" si="14"/>
        <v>41.161999999999999</v>
      </c>
      <c r="G371" t="s">
        <v>746</v>
      </c>
    </row>
    <row r="372" spans="2:7" x14ac:dyDescent="0.15">
      <c r="B372" s="4" t="s">
        <v>66</v>
      </c>
      <c r="C372" s="1">
        <v>33</v>
      </c>
      <c r="D372" s="6">
        <v>4.2141203703703702E-2</v>
      </c>
      <c r="E372" s="3" t="s">
        <v>9</v>
      </c>
      <c r="F372">
        <f t="shared" ca="1" si="14"/>
        <v>40.308</v>
      </c>
      <c r="G372" t="s">
        <v>746</v>
      </c>
    </row>
    <row r="373" spans="2:7" x14ac:dyDescent="0.15">
      <c r="B373" s="4" t="s">
        <v>78</v>
      </c>
      <c r="C373" s="1">
        <v>37</v>
      </c>
      <c r="D373" s="6">
        <v>5.9791666666666667E-2</v>
      </c>
      <c r="E373" s="3" t="s">
        <v>9</v>
      </c>
      <c r="F373">
        <f t="shared" ca="1" si="14"/>
        <v>24.227</v>
      </c>
      <c r="G373" t="s">
        <v>746</v>
      </c>
    </row>
    <row r="374" spans="2:7" x14ac:dyDescent="0.15">
      <c r="B374" s="4" t="s">
        <v>91</v>
      </c>
      <c r="C374" s="1"/>
      <c r="D374" s="3" t="s">
        <v>22</v>
      </c>
      <c r="E374" s="3" t="s">
        <v>9</v>
      </c>
      <c r="F374">
        <v>0</v>
      </c>
      <c r="G374" t="s">
        <v>746</v>
      </c>
    </row>
    <row r="375" spans="2:7" x14ac:dyDescent="0.15">
      <c r="B375" s="4" t="s">
        <v>747</v>
      </c>
      <c r="C375" s="1">
        <v>1</v>
      </c>
      <c r="D375" s="6">
        <v>1.7928240740740741E-2</v>
      </c>
      <c r="E375" s="3" t="s">
        <v>8</v>
      </c>
      <c r="F375">
        <f t="shared" ref="F375:F384" ca="1" si="15">ROUNDUP( (VLOOKUP(G375,$K$5:$N$9,2,FALSE) - D375) * 10 / VLOOKUP(G375,$K$5:$N$9,3,FALSE)+50,3)</f>
        <v>62.366999999999997</v>
      </c>
      <c r="G375" t="s">
        <v>746</v>
      </c>
    </row>
    <row r="376" spans="2:7" x14ac:dyDescent="0.15">
      <c r="B376" s="4" t="s">
        <v>748</v>
      </c>
      <c r="C376" s="1">
        <v>1</v>
      </c>
      <c r="D376" s="6">
        <v>1.7928240740740741E-2</v>
      </c>
      <c r="E376" s="3" t="s">
        <v>8</v>
      </c>
      <c r="F376">
        <f t="shared" ca="1" si="15"/>
        <v>62.366999999999997</v>
      </c>
      <c r="G376" t="s">
        <v>746</v>
      </c>
    </row>
    <row r="377" spans="2:7" x14ac:dyDescent="0.15">
      <c r="B377" s="4" t="s">
        <v>751</v>
      </c>
      <c r="C377" s="1">
        <v>9</v>
      </c>
      <c r="D377" s="6">
        <v>2.4247685185185181E-2</v>
      </c>
      <c r="E377" s="3" t="s">
        <v>8</v>
      </c>
      <c r="F377">
        <f t="shared" ca="1" si="15"/>
        <v>56.61</v>
      </c>
      <c r="G377" t="s">
        <v>746</v>
      </c>
    </row>
    <row r="378" spans="2:7" x14ac:dyDescent="0.15">
      <c r="B378" s="4" t="s">
        <v>753</v>
      </c>
      <c r="C378" s="1">
        <v>17</v>
      </c>
      <c r="D378" s="6">
        <v>2.6759259259259257E-2</v>
      </c>
      <c r="E378" s="3" t="s">
        <v>8</v>
      </c>
      <c r="F378">
        <f t="shared" ca="1" si="15"/>
        <v>54.321999999999996</v>
      </c>
      <c r="G378" t="s">
        <v>746</v>
      </c>
    </row>
    <row r="379" spans="2:7" x14ac:dyDescent="0.15">
      <c r="B379" s="4" t="s">
        <v>754</v>
      </c>
      <c r="C379" s="1">
        <v>19</v>
      </c>
      <c r="D379" s="6">
        <v>2.7673611111111111E-2</v>
      </c>
      <c r="E379" s="3" t="s">
        <v>8</v>
      </c>
      <c r="F379">
        <f t="shared" ca="1" si="15"/>
        <v>53.488999999999997</v>
      </c>
      <c r="G379" t="s">
        <v>746</v>
      </c>
    </row>
    <row r="380" spans="2:7" x14ac:dyDescent="0.15">
      <c r="B380" s="4" t="s">
        <v>757</v>
      </c>
      <c r="C380" s="1">
        <v>23</v>
      </c>
      <c r="D380" s="6">
        <v>2.8946759259259255E-2</v>
      </c>
      <c r="E380" s="3" t="s">
        <v>8</v>
      </c>
      <c r="F380">
        <f t="shared" ca="1" si="15"/>
        <v>52.329000000000001</v>
      </c>
      <c r="G380" t="s">
        <v>746</v>
      </c>
    </row>
    <row r="381" spans="2:7" x14ac:dyDescent="0.15">
      <c r="B381" s="4" t="s">
        <v>762</v>
      </c>
      <c r="C381" s="1">
        <v>30</v>
      </c>
      <c r="D381" s="6">
        <v>3.6701388888888888E-2</v>
      </c>
      <c r="E381" s="3" t="s">
        <v>8</v>
      </c>
      <c r="F381">
        <f t="shared" ca="1" si="15"/>
        <v>45.263999999999996</v>
      </c>
      <c r="G381" t="s">
        <v>746</v>
      </c>
    </row>
    <row r="382" spans="2:7" x14ac:dyDescent="0.15">
      <c r="B382" s="4" t="s">
        <v>750</v>
      </c>
      <c r="C382" s="1">
        <v>8</v>
      </c>
      <c r="D382" s="6">
        <v>2.3854166666666666E-2</v>
      </c>
      <c r="E382" s="3" t="s">
        <v>5</v>
      </c>
      <c r="F382">
        <f t="shared" ca="1" si="15"/>
        <v>56.967999999999996</v>
      </c>
      <c r="G382" t="s">
        <v>746</v>
      </c>
    </row>
    <row r="383" spans="2:7" x14ac:dyDescent="0.15">
      <c r="B383" s="4" t="s">
        <v>749</v>
      </c>
      <c r="C383" s="1">
        <v>7</v>
      </c>
      <c r="D383" s="6">
        <v>2.2962962962962966E-2</v>
      </c>
      <c r="E383" s="3" t="s">
        <v>745</v>
      </c>
      <c r="F383">
        <f t="shared" ca="1" si="15"/>
        <v>57.78</v>
      </c>
      <c r="G383" t="s">
        <v>746</v>
      </c>
    </row>
    <row r="384" spans="2:7" x14ac:dyDescent="0.15">
      <c r="B384" s="4" t="s">
        <v>765</v>
      </c>
      <c r="C384" s="1">
        <v>38</v>
      </c>
      <c r="D384" s="6">
        <v>6.7777777777777784E-2</v>
      </c>
      <c r="E384" s="3" t="s">
        <v>14</v>
      </c>
      <c r="F384">
        <f t="shared" ca="1" si="15"/>
        <v>16.952000000000002</v>
      </c>
      <c r="G384" t="s">
        <v>746</v>
      </c>
    </row>
    <row r="385" spans="2:7" x14ac:dyDescent="0.15">
      <c r="B385" s="4" t="s">
        <v>766</v>
      </c>
      <c r="C385" s="1"/>
      <c r="D385" s="3" t="s">
        <v>22</v>
      </c>
      <c r="E385" s="3" t="s">
        <v>4</v>
      </c>
      <c r="F385">
        <v>0</v>
      </c>
      <c r="G385" t="s">
        <v>746</v>
      </c>
    </row>
    <row r="386" spans="2:7" x14ac:dyDescent="0.15">
      <c r="B386" s="4" t="s">
        <v>756</v>
      </c>
      <c r="C386" s="1">
        <v>22</v>
      </c>
      <c r="D386" s="6">
        <v>2.8321759259259258E-2</v>
      </c>
      <c r="E386" s="3" t="s">
        <v>21</v>
      </c>
      <c r="F386">
        <f t="shared" ref="F386:F396" ca="1" si="16">ROUNDUP( (VLOOKUP(G386,$K$5:$N$9,2,FALSE) - D386) * 10 / VLOOKUP(G386,$K$5:$N$9,3,FALSE)+50,3)</f>
        <v>52.897999999999996</v>
      </c>
      <c r="G386" t="s">
        <v>746</v>
      </c>
    </row>
    <row r="387" spans="2:7" x14ac:dyDescent="0.15">
      <c r="B387" s="4" t="s">
        <v>86</v>
      </c>
      <c r="C387" s="1">
        <v>31</v>
      </c>
      <c r="D387" s="6">
        <v>3.9814814814814817E-2</v>
      </c>
      <c r="E387" s="3" t="s">
        <v>29</v>
      </c>
      <c r="F387">
        <f t="shared" ca="1" si="16"/>
        <v>42.427</v>
      </c>
      <c r="G387" t="s">
        <v>746</v>
      </c>
    </row>
    <row r="388" spans="2:7" x14ac:dyDescent="0.15">
      <c r="B388" s="4" t="s">
        <v>105</v>
      </c>
      <c r="C388" s="1">
        <v>36</v>
      </c>
      <c r="D388" s="6">
        <v>4.927083333333334E-2</v>
      </c>
      <c r="E388" s="3" t="s">
        <v>29</v>
      </c>
      <c r="F388">
        <f t="shared" ca="1" si="16"/>
        <v>33.811999999999998</v>
      </c>
      <c r="G388" t="s">
        <v>746</v>
      </c>
    </row>
    <row r="389" spans="2:7" x14ac:dyDescent="0.15">
      <c r="B389" s="4" t="s">
        <v>543</v>
      </c>
      <c r="C389" s="1">
        <v>4</v>
      </c>
      <c r="D389" s="6">
        <v>2.179398148148148E-2</v>
      </c>
      <c r="E389" s="3" t="s">
        <v>11</v>
      </c>
      <c r="F389">
        <f t="shared" ca="1" si="16"/>
        <v>58.844999999999999</v>
      </c>
      <c r="G389" t="s">
        <v>746</v>
      </c>
    </row>
    <row r="390" spans="2:7" x14ac:dyDescent="0.15">
      <c r="B390" s="4" t="s">
        <v>764</v>
      </c>
      <c r="C390" s="1">
        <v>35</v>
      </c>
      <c r="D390" s="6">
        <v>4.9155092592592597E-2</v>
      </c>
      <c r="E390" s="3" t="s">
        <v>616</v>
      </c>
      <c r="F390">
        <f t="shared" ca="1" si="16"/>
        <v>33.917999999999999</v>
      </c>
      <c r="G390" t="s">
        <v>746</v>
      </c>
    </row>
    <row r="391" spans="2:7" x14ac:dyDescent="0.15">
      <c r="B391" s="4" t="s">
        <v>752</v>
      </c>
      <c r="C391" s="1">
        <v>11</v>
      </c>
      <c r="D391" s="6">
        <v>2.5150462962962961E-2</v>
      </c>
      <c r="E391" s="3" t="s">
        <v>7</v>
      </c>
      <c r="F391">
        <f t="shared" ca="1" si="16"/>
        <v>55.786999999999999</v>
      </c>
      <c r="G391" t="s">
        <v>746</v>
      </c>
    </row>
    <row r="392" spans="2:7" x14ac:dyDescent="0.15">
      <c r="B392" s="4" t="s">
        <v>758</v>
      </c>
      <c r="C392" s="1">
        <v>26</v>
      </c>
      <c r="D392" s="6">
        <v>3.2233796296296295E-2</v>
      </c>
      <c r="E392" s="3" t="s">
        <v>7</v>
      </c>
      <c r="F392">
        <f t="shared" ca="1" si="16"/>
        <v>49.333999999999996</v>
      </c>
      <c r="G392" t="s">
        <v>746</v>
      </c>
    </row>
    <row r="393" spans="2:7" x14ac:dyDescent="0.15">
      <c r="B393" s="4" t="s">
        <v>759</v>
      </c>
      <c r="C393" s="1">
        <v>27</v>
      </c>
      <c r="D393" s="6">
        <v>3.5277777777777776E-2</v>
      </c>
      <c r="E393" s="3" t="s">
        <v>7</v>
      </c>
      <c r="F393">
        <f t="shared" ca="1" si="16"/>
        <v>46.561</v>
      </c>
      <c r="G393" t="s">
        <v>746</v>
      </c>
    </row>
    <row r="394" spans="2:7" x14ac:dyDescent="0.15">
      <c r="B394" s="4" t="s">
        <v>760</v>
      </c>
      <c r="C394" s="1">
        <v>28</v>
      </c>
      <c r="D394" s="6">
        <v>3.5578703703703703E-2</v>
      </c>
      <c r="E394" s="3" t="s">
        <v>7</v>
      </c>
      <c r="F394">
        <f t="shared" ca="1" si="16"/>
        <v>46.286999999999999</v>
      </c>
      <c r="G394" t="s">
        <v>746</v>
      </c>
    </row>
    <row r="395" spans="2:7" x14ac:dyDescent="0.15">
      <c r="B395" s="4" t="s">
        <v>761</v>
      </c>
      <c r="C395" s="1">
        <v>29</v>
      </c>
      <c r="D395" s="6">
        <v>3.6655092592592593E-2</v>
      </c>
      <c r="E395" s="3" t="s">
        <v>7</v>
      </c>
      <c r="F395">
        <f t="shared" ca="1" si="16"/>
        <v>45.305999999999997</v>
      </c>
      <c r="G395" t="s">
        <v>746</v>
      </c>
    </row>
    <row r="396" spans="2:7" x14ac:dyDescent="0.15">
      <c r="B396" s="4" t="s">
        <v>763</v>
      </c>
      <c r="C396" s="1">
        <v>34</v>
      </c>
      <c r="D396" s="6">
        <v>4.4467592592592593E-2</v>
      </c>
      <c r="E396" s="3" t="s">
        <v>7</v>
      </c>
      <c r="F396">
        <f t="shared" ca="1" si="16"/>
        <v>38.187999999999995</v>
      </c>
      <c r="G396" t="s">
        <v>746</v>
      </c>
    </row>
    <row r="397" spans="2:7" x14ac:dyDescent="0.15">
      <c r="B397" s="4" t="s">
        <v>767</v>
      </c>
      <c r="C397" s="1"/>
      <c r="D397" s="3" t="s">
        <v>22</v>
      </c>
      <c r="E397" s="3" t="s">
        <v>7</v>
      </c>
      <c r="F397">
        <v>0</v>
      </c>
      <c r="G397" t="s">
        <v>746</v>
      </c>
    </row>
    <row r="398" spans="2:7" x14ac:dyDescent="0.15">
      <c r="B398" s="4" t="s">
        <v>755</v>
      </c>
      <c r="C398" s="1">
        <v>21</v>
      </c>
      <c r="D398" s="6">
        <v>2.7777777777777776E-2</v>
      </c>
      <c r="E398" s="3" t="s">
        <v>242</v>
      </c>
      <c r="F398">
        <f ca="1">ROUNDUP( (VLOOKUP(G398,$K$5:$N$9,2,FALSE) - D398) * 10 / VLOOKUP(G398,$K$5:$N$9,3,FALSE)+50,3)</f>
        <v>53.393999999999998</v>
      </c>
      <c r="G398" t="s">
        <v>746</v>
      </c>
    </row>
  </sheetData>
  <sortState ref="B6:G75">
    <sortCondition ref="D6:D75"/>
  </sortState>
  <phoneticPr fontId="3"/>
  <hyperlinks>
    <hyperlink ref="B99" r:id="rId1" display="https://mulka2.com/lapcenter/lapcombat2/runner.jsp?event=4823&amp;file=1&amp;runner=75"/>
    <hyperlink ref="B85" r:id="rId2" display="https://mulka2.com/lapcenter/lapcombat2/runner.jsp?event=4823&amp;file=1&amp;runner=76"/>
    <hyperlink ref="B163" r:id="rId3" display="https://mulka2.com/lapcenter/lapcombat2/runner.jsp?event=4823&amp;file=1&amp;runner=77"/>
    <hyperlink ref="B147" r:id="rId4" display="https://mulka2.com/lapcenter/lapcombat2/runner.jsp?event=4823&amp;file=1&amp;runner=78"/>
    <hyperlink ref="B127" r:id="rId5" display="https://mulka2.com/lapcenter/lapcombat2/runner.jsp?event=4823&amp;file=1&amp;runner=79"/>
    <hyperlink ref="B80" r:id="rId6" display="https://mulka2.com/lapcenter/lapcombat2/runner.jsp?event=4823&amp;file=1&amp;runner=80"/>
    <hyperlink ref="B118" r:id="rId7" display="https://mulka2.com/lapcenter/lapcombat2/runner.jsp?event=4823&amp;file=1&amp;runner=81"/>
    <hyperlink ref="B86" r:id="rId8" display="https://mulka2.com/lapcenter/lapcombat2/runner.jsp?event=4823&amp;file=1&amp;runner=82"/>
    <hyperlink ref="B169" r:id="rId9" display="https://mulka2.com/lapcenter/lapcombat2/runner.jsp?event=4823&amp;file=1&amp;runner=83"/>
    <hyperlink ref="B87" r:id="rId10" display="https://mulka2.com/lapcenter/lapcombat2/runner.jsp?event=4823&amp;file=1&amp;runner=84"/>
    <hyperlink ref="B134" r:id="rId11" display="https://mulka2.com/lapcenter/lapcombat2/runner.jsp?event=4823&amp;file=1&amp;runner=85"/>
    <hyperlink ref="B88" r:id="rId12" display="https://mulka2.com/lapcenter/lapcombat2/runner.jsp?event=4823&amp;file=1&amp;runner=86"/>
    <hyperlink ref="B153" r:id="rId13" display="https://mulka2.com/lapcenter/lapcombat2/runner.jsp?event=4823&amp;file=1&amp;runner=87"/>
    <hyperlink ref="B100" r:id="rId14" display="https://mulka2.com/lapcenter/lapcombat2/runner.jsp?event=4823&amp;file=1&amp;runner=88"/>
    <hyperlink ref="B150" r:id="rId15" display="https://mulka2.com/lapcenter/lapcombat2/runner.jsp?event=4823&amp;file=1&amp;runner=89"/>
    <hyperlink ref="B101" r:id="rId16" display="https://mulka2.com/lapcenter/lapcombat2/runner.jsp?event=4823&amp;file=1&amp;runner=90"/>
    <hyperlink ref="B89" r:id="rId17" display="https://mulka2.com/lapcenter/lapcombat2/runner.jsp?event=4823&amp;file=1&amp;runner=91"/>
    <hyperlink ref="B90" r:id="rId18" display="https://mulka2.com/lapcenter/lapcombat2/runner.jsp?event=4823&amp;file=1&amp;runner=92"/>
    <hyperlink ref="B91" r:id="rId19" display="https://mulka2.com/lapcenter/lapcombat2/runner.jsp?event=4823&amp;file=1&amp;runner=93"/>
    <hyperlink ref="B148" r:id="rId20" display="https://mulka2.com/lapcenter/lapcombat2/runner.jsp?event=4823&amp;file=1&amp;runner=94"/>
    <hyperlink ref="B119" r:id="rId21" display="https://mulka2.com/lapcenter/lapcombat2/runner.jsp?event=4823&amp;file=1&amp;runner=95"/>
    <hyperlink ref="B92" r:id="rId22" display="https://mulka2.com/lapcenter/lapcombat2/runner.jsp?event=4823&amp;file=1&amp;runner=96"/>
    <hyperlink ref="B106" r:id="rId23" display="https://mulka2.com/lapcenter/lapcombat2/runner.jsp?event=4823&amp;file=1&amp;runner=97"/>
    <hyperlink ref="B115" r:id="rId24" display="https://mulka2.com/lapcenter/lapcombat2/runner.jsp?event=4823&amp;file=1&amp;runner=98"/>
    <hyperlink ref="B161" r:id="rId25" display="https://mulka2.com/lapcenter/lapcombat2/runner.jsp?event=4823&amp;file=1&amp;runner=99"/>
    <hyperlink ref="B120" r:id="rId26" display="https://mulka2.com/lapcenter/lapcombat2/runner.jsp?event=4823&amp;file=1&amp;runner=100"/>
    <hyperlink ref="B76" r:id="rId27" display="https://mulka2.com/lapcenter/lapcombat2/runner.jsp?event=4823&amp;file=1&amp;runner=101"/>
    <hyperlink ref="B93" r:id="rId28" display="https://mulka2.com/lapcenter/lapcombat2/runner.jsp?event=4823&amp;file=1&amp;runner=102"/>
    <hyperlink ref="B135" r:id="rId29" display="https://mulka2.com/lapcenter/lapcombat2/runner.jsp?event=4823&amp;file=1&amp;runner=103"/>
    <hyperlink ref="B154" r:id="rId30" display="https://mulka2.com/lapcenter/lapcombat2/runner.jsp?event=4823&amp;file=1&amp;runner=104"/>
    <hyperlink ref="B94" r:id="rId31" display="https://mulka2.com/lapcenter/lapcombat2/runner.jsp?event=4823&amp;file=1&amp;runner=105"/>
    <hyperlink ref="B123" r:id="rId32" display="https://mulka2.com/lapcenter/lapcombat2/runner.jsp?event=4823&amp;file=1&amp;runner=106"/>
    <hyperlink ref="B136" r:id="rId33" display="https://mulka2.com/lapcenter/lapcombat2/runner.jsp?event=4823&amp;file=1&amp;runner=107"/>
    <hyperlink ref="B77" r:id="rId34" display="https://mulka2.com/lapcenter/lapcombat2/runner.jsp?event=4823&amp;file=1&amp;runner=108"/>
    <hyperlink ref="B116" r:id="rId35" display="https://mulka2.com/lapcenter/lapcombat2/runner.jsp?event=4823&amp;file=1&amp;runner=110"/>
    <hyperlink ref="B164" r:id="rId36" display="https://mulka2.com/lapcenter/lapcombat2/runner.jsp?event=4823&amp;file=1&amp;runner=109"/>
    <hyperlink ref="B128" r:id="rId37" display="https://mulka2.com/lapcenter/lapcombat2/runner.jsp?event=4823&amp;file=1&amp;runner=111"/>
    <hyperlink ref="B137" r:id="rId38" display="https://mulka2.com/lapcenter/lapcombat2/runner.jsp?event=4823&amp;file=1&amp;runner=112"/>
    <hyperlink ref="B102" r:id="rId39" display="https://mulka2.com/lapcenter/lapcombat2/runner.jsp?event=4823&amp;file=1&amp;runner=113"/>
    <hyperlink ref="B107" r:id="rId40" display="https://mulka2.com/lapcenter/lapcombat2/runner.jsp?event=4823&amp;file=1&amp;runner=114"/>
    <hyperlink ref="B149" r:id="rId41" display="https://mulka2.com/lapcenter/lapcombat2/runner.jsp?event=4823&amp;file=1&amp;runner=115"/>
    <hyperlink ref="B95" r:id="rId42" display="https://mulka2.com/lapcenter/lapcombat2/runner.jsp?event=4823&amp;file=1&amp;runner=116"/>
    <hyperlink ref="B138" r:id="rId43" display="https://mulka2.com/lapcenter/lapcombat2/runner.jsp?event=4823&amp;file=1&amp;runner=117"/>
    <hyperlink ref="B121" r:id="rId44" display="https://mulka2.com/lapcenter/lapcombat2/runner.jsp?event=4823&amp;file=1&amp;runner=118"/>
    <hyperlink ref="B159" r:id="rId45" display="https://mulka2.com/lapcenter/lapcombat2/runner.jsp?event=4823&amp;file=1&amp;runner=119"/>
    <hyperlink ref="B139" r:id="rId46" display="https://mulka2.com/lapcenter/lapcombat2/runner.jsp?event=4823&amp;file=1&amp;runner=120"/>
    <hyperlink ref="B155" r:id="rId47" display="https://mulka2.com/lapcenter/lapcombat2/runner.jsp?event=4823&amp;file=1&amp;runner=121"/>
    <hyperlink ref="B108" r:id="rId48" display="https://mulka2.com/lapcenter/lapcombat2/runner.jsp?event=4823&amp;file=1&amp;runner=122"/>
    <hyperlink ref="B129" r:id="rId49" display="https://mulka2.com/lapcenter/lapcombat2/runner.jsp?event=4823&amp;file=1&amp;runner=123"/>
    <hyperlink ref="B103" r:id="rId50" display="https://mulka2.com/lapcenter/lapcombat2/runner.jsp?event=4823&amp;file=1&amp;runner=124"/>
    <hyperlink ref="B124" r:id="rId51" display="https://mulka2.com/lapcenter/lapcombat2/runner.jsp?event=4823&amp;file=1&amp;runner=125"/>
    <hyperlink ref="B81" r:id="rId52" display="https://mulka2.com/lapcenter/lapcombat2/runner.jsp?event=4823&amp;file=1&amp;runner=126"/>
    <hyperlink ref="B162" r:id="rId53" display="https://mulka2.com/lapcenter/lapcombat2/runner.jsp?event=4823&amp;file=1&amp;runner=127"/>
    <hyperlink ref="B170" r:id="rId54" display="https://mulka2.com/lapcenter/lapcombat2/runner.jsp?event=4823&amp;file=1&amp;runner=128"/>
    <hyperlink ref="B130" r:id="rId55" display="https://mulka2.com/lapcenter/lapcombat2/runner.jsp?event=4823&amp;file=1&amp;runner=129"/>
    <hyperlink ref="B131" r:id="rId56" display="https://mulka2.com/lapcenter/lapcombat2/runner.jsp?event=4823&amp;file=1&amp;runner=130"/>
    <hyperlink ref="B146" r:id="rId57" display="https://mulka2.com/lapcenter/lapcombat2/runner.jsp?event=4823&amp;file=1&amp;runner=131"/>
    <hyperlink ref="B156" r:id="rId58" display="https://mulka2.com/lapcenter/lapcombat2/runner.jsp?event=4823&amp;file=1&amp;runner=132"/>
    <hyperlink ref="B117" r:id="rId59" display="https://mulka2.com/lapcenter/lapcombat2/runner.jsp?event=4823&amp;file=1&amp;runner=133"/>
    <hyperlink ref="B109" r:id="rId60" display="https://mulka2.com/lapcenter/lapcombat2/runner.jsp?event=4823&amp;file=1&amp;runner=134"/>
    <hyperlink ref="B104" r:id="rId61" display="https://mulka2.com/lapcenter/lapcombat2/runner.jsp?event=4823&amp;file=1&amp;runner=135"/>
    <hyperlink ref="B160" r:id="rId62" display="https://mulka2.com/lapcenter/lapcombat2/runner.jsp?event=4823&amp;file=1&amp;runner=136"/>
    <hyperlink ref="B140" r:id="rId63" display="https://mulka2.com/lapcenter/lapcombat2/runner.jsp?event=4823&amp;file=1&amp;runner=137"/>
    <hyperlink ref="B141" r:id="rId64" display="https://mulka2.com/lapcenter/lapcombat2/runner.jsp?event=4823&amp;file=1&amp;runner=138"/>
    <hyperlink ref="B84" r:id="rId65" display="https://mulka2.com/lapcenter/lapcombat2/runner.jsp?event=4823&amp;file=1&amp;runner=139"/>
    <hyperlink ref="B165" r:id="rId66" display="https://mulka2.com/lapcenter/lapcombat2/runner.jsp?event=4823&amp;file=1&amp;runner=140"/>
    <hyperlink ref="B78" r:id="rId67" display="https://mulka2.com/lapcenter/lapcombat2/runner.jsp?event=4823&amp;file=1&amp;runner=141"/>
    <hyperlink ref="B96" r:id="rId68" display="https://mulka2.com/lapcenter/lapcombat2/runner.jsp?event=4823&amp;file=1&amp;runner=142"/>
    <hyperlink ref="B151" r:id="rId69" display="https://mulka2.com/lapcenter/lapcombat2/runner.jsp?event=4823&amp;file=1&amp;runner=143"/>
    <hyperlink ref="B168" r:id="rId70" display="https://mulka2.com/lapcenter/lapcombat2/runner.jsp?event=4823&amp;file=1&amp;runner=144"/>
    <hyperlink ref="B122" r:id="rId71" display="https://mulka2.com/lapcenter/lapcombat2/runner.jsp?event=4823&amp;file=1&amp;runner=145"/>
    <hyperlink ref="B132" r:id="rId72" display="https://mulka2.com/lapcenter/lapcombat2/runner.jsp?event=4823&amp;file=1&amp;runner=146"/>
    <hyperlink ref="B82" r:id="rId73" display="https://mulka2.com/lapcenter/lapcombat2/runner.jsp?event=4823&amp;file=1&amp;runner=147"/>
    <hyperlink ref="B113" r:id="rId74" display="https://mulka2.com/lapcenter/lapcombat2/runner.jsp?event=4823&amp;file=1&amp;runner=148"/>
    <hyperlink ref="B114" r:id="rId75" display="https://mulka2.com/lapcenter/lapcombat2/runner.jsp?event=4823&amp;file=1&amp;runner=149"/>
    <hyperlink ref="B97" r:id="rId76" display="https://mulka2.com/lapcenter/lapcombat2/runner.jsp?event=4823&amp;file=1&amp;runner=150"/>
    <hyperlink ref="B125" r:id="rId77" display="https://mulka2.com/lapcenter/lapcombat2/runner.jsp?event=4823&amp;file=1&amp;runner=151"/>
    <hyperlink ref="B110" r:id="rId78" display="https://mulka2.com/lapcenter/lapcombat2/runner.jsp?event=4823&amp;file=1&amp;runner=152"/>
    <hyperlink ref="B157" r:id="rId79" display="https://mulka2.com/lapcenter/lapcombat2/runner.jsp?event=4823&amp;file=1&amp;runner=153"/>
    <hyperlink ref="B111" r:id="rId80" display="https://mulka2.com/lapcenter/lapcombat2/runner.jsp?event=4823&amp;file=1&amp;runner=154"/>
    <hyperlink ref="B142" r:id="rId81" display="https://mulka2.com/lapcenter/lapcombat2/runner.jsp?event=4823&amp;file=1&amp;runner=155"/>
    <hyperlink ref="B79" r:id="rId82" display="https://mulka2.com/lapcenter/lapcombat2/runner.jsp?event=4823&amp;file=1&amp;runner=156"/>
    <hyperlink ref="B166" r:id="rId83" display="https://mulka2.com/lapcenter/lapcombat2/runner.jsp?event=4823&amp;file=1&amp;runner=157"/>
    <hyperlink ref="B98" r:id="rId84" display="https://mulka2.com/lapcenter/lapcombat2/runner.jsp?event=4823&amp;file=1&amp;runner=158"/>
    <hyperlink ref="B126" r:id="rId85" display="https://mulka2.com/lapcenter/lapcombat2/runner.jsp?event=4823&amp;file=1&amp;runner=159"/>
    <hyperlink ref="B112" r:id="rId86" display="https://mulka2.com/lapcenter/lapcombat2/runner.jsp?event=4823&amp;file=1&amp;runner=160"/>
    <hyperlink ref="B133" r:id="rId87" display="https://mulka2.com/lapcenter/lapcombat2/runner.jsp?event=4823&amp;file=1&amp;runner=161"/>
    <hyperlink ref="B143" r:id="rId88" display="https://mulka2.com/lapcenter/lapcombat2/runner.jsp?event=4823&amp;file=1&amp;runner=162"/>
    <hyperlink ref="B83" r:id="rId89" display="https://mulka2.com/lapcenter/lapcombat2/runner.jsp?event=4823&amp;file=1&amp;runner=163"/>
    <hyperlink ref="B171" r:id="rId90" display="https://mulka2.com/lapcenter/lapcombat2/runner.jsp?event=4823&amp;file=1&amp;runner=164"/>
    <hyperlink ref="B152" r:id="rId91" display="https://mulka2.com/lapcenter/lapcombat2/runner.jsp?event=4823&amp;file=1&amp;runner=165"/>
    <hyperlink ref="B144" r:id="rId92" display="https://mulka2.com/lapcenter/lapcombat2/runner.jsp?event=4823&amp;file=1&amp;runner=166"/>
    <hyperlink ref="B105" r:id="rId93" display="https://mulka2.com/lapcenter/lapcombat2/runner.jsp?event=4823&amp;file=1&amp;runner=167"/>
    <hyperlink ref="B167" r:id="rId94" display="https://mulka2.com/lapcenter/lapcombat2/runner.jsp?event=4823&amp;file=1&amp;runner=169"/>
    <hyperlink ref="B158" r:id="rId95" display="https://mulka2.com/lapcenter/lapcombat2/runner.jsp?event=4823&amp;file=1&amp;runner=170"/>
    <hyperlink ref="B145" r:id="rId96" display="https://mulka2.com/lapcenter/lapcombat2/runner.jsp?event=4823&amp;file=1&amp;runner=168"/>
    <hyperlink ref="B232" r:id="rId97" display="https://mulka2.com/lapcenter/lapcombat2/runner.jsp?event=4823&amp;file=1&amp;runner=171"/>
    <hyperlink ref="B180" r:id="rId98" display="https://mulka2.com/lapcenter/lapcombat2/runner.jsp?event=4823&amp;file=1&amp;runner=172"/>
    <hyperlink ref="B181" r:id="rId99" display="https://mulka2.com/lapcenter/lapcombat2/runner.jsp?event=4823&amp;file=1&amp;runner=173"/>
    <hyperlink ref="B233" r:id="rId100" display="https://mulka2.com/lapcenter/lapcombat2/runner.jsp?event=4823&amp;file=1&amp;runner=174"/>
    <hyperlink ref="B243" r:id="rId101" display="https://mulka2.com/lapcenter/lapcombat2/runner.jsp?event=4823&amp;file=1&amp;runner=175"/>
    <hyperlink ref="B258" r:id="rId102" display="https://mulka2.com/lapcenter/lapcombat2/runner.jsp?event=4823&amp;file=1&amp;runner=176"/>
    <hyperlink ref="B182" r:id="rId103" display="https://mulka2.com/lapcenter/lapcombat2/runner.jsp?event=4823&amp;file=1&amp;runner=177"/>
    <hyperlink ref="B178" r:id="rId104" display="https://mulka2.com/lapcenter/lapcombat2/runner.jsp?event=4823&amp;file=1&amp;runner=178"/>
    <hyperlink ref="B259" r:id="rId105" display="https://mulka2.com/lapcenter/lapcombat2/runner.jsp?event=4823&amp;file=1&amp;runner=179"/>
    <hyperlink ref="B244" r:id="rId106" display="https://mulka2.com/lapcenter/lapcombat2/runner.jsp?event=4823&amp;file=1&amp;runner=180"/>
    <hyperlink ref="B260" r:id="rId107" display="https://mulka2.com/lapcenter/lapcombat2/runner.jsp?event=4823&amp;file=1&amp;runner=182"/>
    <hyperlink ref="B261" r:id="rId108" display="https://mulka2.com/lapcenter/lapcombat2/runner.jsp?event=4823&amp;file=1&amp;runner=181"/>
    <hyperlink ref="B210" r:id="rId109" display="https://mulka2.com/lapcenter/lapcombat2/runner.jsp?event=4823&amp;file=1&amp;runner=183"/>
    <hyperlink ref="B211" r:id="rId110" display="https://mulka2.com/lapcenter/lapcombat2/runner.jsp?event=4823&amp;file=1&amp;runner=184"/>
    <hyperlink ref="B183" r:id="rId111" display="https://mulka2.com/lapcenter/lapcombat2/runner.jsp?event=4823&amp;file=1&amp;runner=185"/>
    <hyperlink ref="B184" r:id="rId112" display="https://mulka2.com/lapcenter/lapcombat2/runner.jsp?event=4823&amp;file=1&amp;runner=186"/>
    <hyperlink ref="B172" r:id="rId113" display="https://mulka2.com/lapcenter/lapcombat2/runner.jsp?event=4823&amp;file=1&amp;runner=187"/>
    <hyperlink ref="B173" r:id="rId114" display="https://mulka2.com/lapcenter/lapcombat2/runner.jsp?event=4823&amp;file=1&amp;runner=188"/>
    <hyperlink ref="B234" r:id="rId115" display="https://mulka2.com/lapcenter/lapcombat2/runner.jsp?event=4823&amp;file=1&amp;runner=189"/>
    <hyperlink ref="B195" r:id="rId116" display="https://mulka2.com/lapcenter/lapcombat2/runner.jsp?event=4823&amp;file=1&amp;runner=190"/>
    <hyperlink ref="B235" r:id="rId117" display="https://mulka2.com/lapcenter/lapcombat2/runner.jsp?event=4823&amp;file=1&amp;runner=191"/>
    <hyperlink ref="B185" r:id="rId118" display="https://mulka2.com/lapcenter/lapcombat2/runner.jsp?event=4823&amp;file=1&amp;runner=192"/>
    <hyperlink ref="B174" r:id="rId119" display="https://mulka2.com/lapcenter/lapcombat2/runner.jsp?event=4823&amp;file=1&amp;runner=193"/>
    <hyperlink ref="B196" r:id="rId120" display="https://mulka2.com/lapcenter/lapcombat2/runner.jsp?event=4823&amp;file=1&amp;runner=194"/>
    <hyperlink ref="B186" r:id="rId121" display="https://mulka2.com/lapcenter/lapcombat2/runner.jsp?event=4823&amp;file=1&amp;runner=195"/>
    <hyperlink ref="B231" r:id="rId122" display="https://mulka2.com/lapcenter/lapcombat2/runner.jsp?event=4823&amp;file=1&amp;runner=196"/>
    <hyperlink ref="B214" r:id="rId123" display="https://mulka2.com/lapcenter/lapcombat2/runner.jsp?event=4823&amp;file=1&amp;runner=197"/>
    <hyperlink ref="B219" r:id="rId124" display="https://mulka2.com/lapcenter/lapcombat2/runner.jsp?event=4823&amp;file=1&amp;runner=198"/>
    <hyperlink ref="B255" r:id="rId125" display="https://mulka2.com/lapcenter/lapcombat2/runner.jsp?event=4823&amp;file=1&amp;runner=200"/>
    <hyperlink ref="B245" r:id="rId126" display="https://mulka2.com/lapcenter/lapcombat2/runner.jsp?event=4823&amp;file=1&amp;runner=199"/>
    <hyperlink ref="B187" r:id="rId127" display="https://mulka2.com/lapcenter/lapcombat2/runner.jsp?event=4823&amp;file=1&amp;runner=201"/>
    <hyperlink ref="B227" r:id="rId128" display="https://mulka2.com/lapcenter/lapcombat2/runner.jsp?event=4823&amp;file=1&amp;runner=202"/>
    <hyperlink ref="B246" r:id="rId129" display="https://mulka2.com/lapcenter/lapcombat2/runner.jsp?event=4823&amp;file=1&amp;runner=203"/>
    <hyperlink ref="B188" r:id="rId130" display="https://mulka2.com/lapcenter/lapcombat2/runner.jsp?event=4823&amp;file=1&amp;runner=204"/>
    <hyperlink ref="B247" r:id="rId131" display="https://mulka2.com/lapcenter/lapcombat2/runner.jsp?event=4823&amp;file=1&amp;runner=205"/>
    <hyperlink ref="B189" r:id="rId132" display="https://mulka2.com/lapcenter/lapcombat2/runner.jsp?event=4823&amp;file=1&amp;runner=206"/>
    <hyperlink ref="B175" r:id="rId133" display="https://mulka2.com/lapcenter/lapcombat2/runner.jsp?event=4823&amp;file=1&amp;runner=207"/>
    <hyperlink ref="B197" r:id="rId134" display="https://mulka2.com/lapcenter/lapcombat2/runner.jsp?event=4823&amp;file=1&amp;runner=208"/>
    <hyperlink ref="B176" r:id="rId135" display="https://mulka2.com/lapcenter/lapcombat2/runner.jsp?event=4823&amp;file=1&amp;runner=209"/>
    <hyperlink ref="B236" r:id="rId136" display="https://mulka2.com/lapcenter/lapcombat2/runner.jsp?event=4823&amp;file=1&amp;runner=210"/>
    <hyperlink ref="B190" r:id="rId137" display="https://mulka2.com/lapcenter/lapcombat2/runner.jsp?event=4823&amp;file=1&amp;runner=211"/>
    <hyperlink ref="B212" r:id="rId138" display="https://mulka2.com/lapcenter/lapcombat2/runner.jsp?event=4823&amp;file=1&amp;runner=212"/>
    <hyperlink ref="B256" r:id="rId139" display="https://mulka2.com/lapcenter/lapcombat2/runner.jsp?event=4823&amp;file=1&amp;runner=213"/>
    <hyperlink ref="B198" r:id="rId140" display="https://mulka2.com/lapcenter/lapcombat2/runner.jsp?event=4823&amp;file=1&amp;runner=214"/>
    <hyperlink ref="B215" r:id="rId141" display="https://mulka2.com/lapcenter/lapcombat2/runner.jsp?event=4823&amp;file=1&amp;runner=215"/>
    <hyperlink ref="B237" r:id="rId142" display="https://mulka2.com/lapcenter/lapcombat2/runner.jsp?event=4823&amp;file=1&amp;runner=216"/>
    <hyperlink ref="B201" r:id="rId143" display="https://mulka2.com/lapcenter/lapcombat2/runner.jsp?event=4823&amp;file=1&amp;runner=217"/>
    <hyperlink ref="B202" r:id="rId144" display="https://mulka2.com/lapcenter/lapcombat2/runner.jsp?event=4823&amp;file=1&amp;runner=218"/>
    <hyperlink ref="B228" r:id="rId145" display="https://mulka2.com/lapcenter/lapcombat2/runner.jsp?event=4823&amp;file=1&amp;runner=219"/>
    <hyperlink ref="B216" r:id="rId146" display="https://mulka2.com/lapcenter/lapcombat2/runner.jsp?event=4823&amp;file=1&amp;runner=220"/>
    <hyperlink ref="B205" r:id="rId147" display="https://mulka2.com/lapcenter/lapcombat2/runner.jsp?event=4823&amp;file=1&amp;runner=221"/>
    <hyperlink ref="B248" r:id="rId148" display="https://mulka2.com/lapcenter/lapcombat2/runner.jsp?event=4823&amp;file=1&amp;runner=222"/>
    <hyperlink ref="B203" r:id="rId149" display="https://mulka2.com/lapcenter/lapcombat2/runner.jsp?event=4823&amp;file=1&amp;runner=223"/>
    <hyperlink ref="B217" r:id="rId150" display="https://mulka2.com/lapcenter/lapcombat2/runner.jsp?event=4823&amp;file=1&amp;runner=224"/>
    <hyperlink ref="B220" r:id="rId151" display="https://mulka2.com/lapcenter/lapcombat2/runner.jsp?event=4823&amp;file=1&amp;runner=225"/>
    <hyperlink ref="B191" r:id="rId152" display="https://mulka2.com/lapcenter/lapcombat2/runner.jsp?event=4823&amp;file=1&amp;runner=226"/>
    <hyperlink ref="B206" r:id="rId153" display="https://mulka2.com/lapcenter/lapcombat2/runner.jsp?event=4823&amp;file=1&amp;runner=227"/>
    <hyperlink ref="B251" r:id="rId154" display="https://mulka2.com/lapcenter/lapcombat2/runner.jsp?event=4823&amp;file=1&amp;runner=228"/>
    <hyperlink ref="B221" r:id="rId155" display="https://mulka2.com/lapcenter/lapcombat2/runner.jsp?event=4823&amp;file=1&amp;runner=229"/>
    <hyperlink ref="B252" r:id="rId156" display="https://mulka2.com/lapcenter/lapcombat2/runner.jsp?event=4823&amp;file=1&amp;runner=230"/>
    <hyperlink ref="B262" r:id="rId157" display="https://mulka2.com/lapcenter/lapcombat2/runner.jsp?event=4823&amp;file=1&amp;runner=231"/>
    <hyperlink ref="B249" r:id="rId158" display="https://mulka2.com/lapcenter/lapcombat2/runner.jsp?event=4823&amp;file=1&amp;runner=232"/>
    <hyperlink ref="B199" r:id="rId159" display="https://mulka2.com/lapcenter/lapcombat2/runner.jsp?event=4823&amp;file=1&amp;runner=233"/>
    <hyperlink ref="B238" r:id="rId160" display="https://mulka2.com/lapcenter/lapcombat2/runner.jsp?event=4823&amp;file=1&amp;runner=234"/>
    <hyperlink ref="B177" r:id="rId161" display="https://mulka2.com/lapcenter/lapcombat2/runner.jsp?event=4823&amp;file=1&amp;runner=235"/>
    <hyperlink ref="B222" r:id="rId162" display="https://mulka2.com/lapcenter/lapcombat2/runner.jsp?event=4823&amp;file=1&amp;runner=236"/>
    <hyperlink ref="B207" r:id="rId163" display="https://mulka2.com/lapcenter/lapcombat2/runner.jsp?event=4823&amp;file=1&amp;runner=237"/>
    <hyperlink ref="B250" r:id="rId164" display="https://mulka2.com/lapcenter/lapcombat2/runner.jsp?event=4823&amp;file=1&amp;runner=238"/>
    <hyperlink ref="B257" r:id="rId165" display="https://mulka2.com/lapcenter/lapcombat2/runner.jsp?event=4823&amp;file=1&amp;runner=239"/>
    <hyperlink ref="B254" r:id="rId166" display="https://mulka2.com/lapcenter/lapcombat2/runner.jsp?event=4823&amp;file=1&amp;runner=240"/>
    <hyperlink ref="B229" r:id="rId167" display="https://mulka2.com/lapcenter/lapcombat2/runner.jsp?event=4823&amp;file=1&amp;runner=241"/>
    <hyperlink ref="B192" r:id="rId168" display="https://mulka2.com/lapcenter/lapcombat2/runner.jsp?event=4823&amp;file=1&amp;runner=242"/>
    <hyperlink ref="B230" r:id="rId169" display="https://mulka2.com/lapcenter/lapcombat2/runner.jsp?event=4823&amp;file=1&amp;runner=243"/>
    <hyperlink ref="B239" r:id="rId170" display="https://mulka2.com/lapcenter/lapcombat2/runner.jsp?event=4823&amp;file=1&amp;runner=244"/>
    <hyperlink ref="B218" r:id="rId171" display="https://mulka2.com/lapcenter/lapcombat2/runner.jsp?event=4823&amp;file=1&amp;runner=245"/>
    <hyperlink ref="B225" r:id="rId172" display="https://mulka2.com/lapcenter/lapcombat2/runner.jsp?event=4823&amp;file=1&amp;runner=246"/>
    <hyperlink ref="B213" r:id="rId173" display="https://mulka2.com/lapcenter/lapcombat2/runner.jsp?event=4823&amp;file=1&amp;runner=247"/>
    <hyperlink ref="B240" r:id="rId174" display="https://mulka2.com/lapcenter/lapcombat2/runner.jsp?event=4823&amp;file=1&amp;runner=248"/>
    <hyperlink ref="B208" r:id="rId175" display="https://mulka2.com/lapcenter/lapcombat2/runner.jsp?event=4823&amp;file=1&amp;runner=249"/>
    <hyperlink ref="B241" r:id="rId176" display="https://mulka2.com/lapcenter/lapcombat2/runner.jsp?event=4823&amp;file=1&amp;runner=250"/>
    <hyperlink ref="B223" r:id="rId177" display="https://mulka2.com/lapcenter/lapcombat2/runner.jsp?event=4823&amp;file=1&amp;runner=251"/>
    <hyperlink ref="B194" r:id="rId178" display="https://mulka2.com/lapcenter/lapcombat2/runner.jsp?event=4823&amp;file=1&amp;runner=252"/>
    <hyperlink ref="B224" r:id="rId179" display="https://mulka2.com/lapcenter/lapcombat2/runner.jsp?event=4823&amp;file=1&amp;runner=253"/>
    <hyperlink ref="B209" r:id="rId180" display="https://mulka2.com/lapcenter/lapcombat2/runner.jsp?event=4823&amp;file=1&amp;runner=254"/>
    <hyperlink ref="B193" r:id="rId181" display="https://mulka2.com/lapcenter/lapcombat2/runner.jsp?event=4823&amp;file=1&amp;runner=255"/>
    <hyperlink ref="B226" r:id="rId182" display="https://mulka2.com/lapcenter/lapcombat2/runner.jsp?event=4823&amp;file=1&amp;runner=256"/>
    <hyperlink ref="B242" r:id="rId183" display="https://mulka2.com/lapcenter/lapcombat2/runner.jsp?event=4823&amp;file=1&amp;runner=257"/>
    <hyperlink ref="B179" r:id="rId184" display="https://mulka2.com/lapcenter/lapcombat2/runner.jsp?event=4823&amp;file=1&amp;runner=258"/>
    <hyperlink ref="B204" r:id="rId185" display="https://mulka2.com/lapcenter/lapcombat2/runner.jsp?event=4823&amp;file=1&amp;runner=259"/>
    <hyperlink ref="B253" r:id="rId186" display="https://mulka2.com/lapcenter/lapcombat2/runner.jsp?event=4823&amp;file=1&amp;runner=260"/>
    <hyperlink ref="B200" r:id="rId187" display="https://mulka2.com/lapcenter/lapcombat2/runner.jsp?event=4823&amp;file=1&amp;runner=261"/>
    <hyperlink ref="B271" r:id="rId188" display="https://mulka2.com/lapcenter/lapcombat2/runner.jsp?event=4823&amp;file=1&amp;runner=262"/>
    <hyperlink ref="B358" r:id="rId189" display="https://mulka2.com/lapcenter/lapcombat2/runner.jsp?event=4823&amp;file=1&amp;runner=263"/>
    <hyperlink ref="B285" r:id="rId190" display="https://mulka2.com/lapcenter/lapcombat2/runner.jsp?event=4823&amp;file=1&amp;runner=264"/>
    <hyperlink ref="B322" r:id="rId191" display="https://mulka2.com/lapcenter/lapcombat2/runner.jsp?event=4823&amp;file=1&amp;runner=265"/>
    <hyperlink ref="B272" r:id="rId192" display="https://mulka2.com/lapcenter/lapcombat2/runner.jsp?event=4823&amp;file=1&amp;runner=266"/>
    <hyperlink ref="B341" r:id="rId193" display="https://mulka2.com/lapcenter/lapcombat2/runner.jsp?event=4823&amp;file=1&amp;runner=267"/>
    <hyperlink ref="B263" r:id="rId194" display="https://mulka2.com/lapcenter/lapcombat2/runner.jsp?event=4823&amp;file=1&amp;runner=268"/>
    <hyperlink ref="B323" r:id="rId195" display="https://mulka2.com/lapcenter/lapcombat2/runner.jsp?event=4823&amp;file=1&amp;runner=269"/>
    <hyperlink ref="B291" r:id="rId196" display="https://mulka2.com/lapcenter/lapcombat2/runner.jsp?event=4823&amp;file=1&amp;runner=270"/>
    <hyperlink ref="B292" r:id="rId197" display="https://mulka2.com/lapcenter/lapcombat2/runner.jsp?event=4823&amp;file=1&amp;runner=271"/>
    <hyperlink ref="B342" r:id="rId198" display="https://mulka2.com/lapcenter/lapcombat2/runner.jsp?event=4823&amp;file=1&amp;runner=272"/>
    <hyperlink ref="B353" r:id="rId199" display="https://mulka2.com/lapcenter/lapcombat2/runner.jsp?event=4823&amp;file=1&amp;runner=273"/>
    <hyperlink ref="B273" r:id="rId200" display="https://mulka2.com/lapcenter/lapcombat2/runner.jsp?event=4823&amp;file=1&amp;runner=274"/>
    <hyperlink ref="B295" r:id="rId201" display="https://mulka2.com/lapcenter/lapcombat2/runner.jsp?event=4823&amp;file=1&amp;runner=275"/>
    <hyperlink ref="B324" r:id="rId202" display="https://mulka2.com/lapcenter/lapcombat2/runner.jsp?event=4823&amp;file=1&amp;runner=276"/>
    <hyperlink ref="B312" r:id="rId203" display="https://mulka2.com/lapcenter/lapcombat2/runner.jsp?event=4823&amp;file=1&amp;runner=277"/>
    <hyperlink ref="B313" r:id="rId204" display="https://mulka2.com/lapcenter/lapcombat2/runner.jsp?event=4823&amp;file=1&amp;runner=278"/>
    <hyperlink ref="B274" r:id="rId205" display="https://mulka2.com/lapcenter/lapcombat2/runner.jsp?event=4823&amp;file=1&amp;runner=279"/>
    <hyperlink ref="B307" r:id="rId206" display="https://mulka2.com/lapcenter/lapcombat2/runner.jsp?event=4823&amp;file=1&amp;runner=280"/>
    <hyperlink ref="B296" r:id="rId207" display="https://mulka2.com/lapcenter/lapcombat2/runner.jsp?event=4823&amp;file=1&amp;runner=281"/>
    <hyperlink ref="B297" r:id="rId208" display="https://mulka2.com/lapcenter/lapcombat2/runner.jsp?event=4823&amp;file=1&amp;runner=283"/>
    <hyperlink ref="B275" r:id="rId209" display="https://mulka2.com/lapcenter/lapcombat2/runner.jsp?event=4823&amp;file=1&amp;runner=282"/>
    <hyperlink ref="B286" r:id="rId210" display="https://mulka2.com/lapcenter/lapcombat2/runner.jsp?event=4823&amp;file=1&amp;runner=284"/>
    <hyperlink ref="B314" r:id="rId211" display="https://mulka2.com/lapcenter/lapcombat2/runner.jsp?event=4823&amp;file=1&amp;runner=285"/>
    <hyperlink ref="B334" r:id="rId212" display="https://mulka2.com/lapcenter/lapcombat2/runner.jsp?event=4823&amp;file=1&amp;runner=286"/>
    <hyperlink ref="B325" r:id="rId213" display="https://mulka2.com/lapcenter/lapcombat2/runner.jsp?event=4823&amp;file=1&amp;runner=288"/>
    <hyperlink ref="B276" r:id="rId214" display="https://mulka2.com/lapcenter/lapcombat2/runner.jsp?event=4823&amp;file=1&amp;runner=287"/>
    <hyperlink ref="B287" r:id="rId215" display="https://mulka2.com/lapcenter/lapcombat2/runner.jsp?event=4823&amp;file=1&amp;runner=289"/>
    <hyperlink ref="B350" r:id="rId216" display="https://mulka2.com/lapcenter/lapcombat2/runner.jsp?event=4823&amp;file=1&amp;runner=290"/>
    <hyperlink ref="B288" r:id="rId217" display="https://mulka2.com/lapcenter/lapcombat2/runner.jsp?event=4823&amp;file=1&amp;runner=291"/>
    <hyperlink ref="B335" r:id="rId218" display="https://mulka2.com/lapcenter/lapcombat2/runner.jsp?event=4823&amp;file=1&amp;runner=292"/>
    <hyperlink ref="B326" r:id="rId219" display="https://mulka2.com/lapcenter/lapcombat2/runner.jsp?event=4823&amp;file=1&amp;runner=293"/>
    <hyperlink ref="B356" r:id="rId220" display="https://mulka2.com/lapcenter/lapcombat2/runner.jsp?event=4823&amp;file=1&amp;runner=294"/>
    <hyperlink ref="B343" r:id="rId221" display="https://mulka2.com/lapcenter/lapcombat2/runner.jsp?event=4823&amp;file=1&amp;runner=295"/>
    <hyperlink ref="B348" r:id="rId222" display="https://mulka2.com/lapcenter/lapcombat2/runner.jsp?event=4823&amp;file=1&amp;runner=296"/>
    <hyperlink ref="B277" r:id="rId223" display="https://mulka2.com/lapcenter/lapcombat2/runner.jsp?event=4823&amp;file=1&amp;runner=297"/>
    <hyperlink ref="B349" r:id="rId224" display="https://mulka2.com/lapcenter/lapcombat2/runner.jsp?event=4823&amp;file=1&amp;runner=298"/>
    <hyperlink ref="B315" r:id="rId225" display="https://mulka2.com/lapcenter/lapcombat2/runner.jsp?event=4823&amp;file=1&amp;runner=299"/>
    <hyperlink ref="B345" r:id="rId226" display="https://mulka2.com/lapcenter/lapcombat2/runner.jsp?event=4823&amp;file=1&amp;runner=300"/>
    <hyperlink ref="B351" r:id="rId227" display="https://mulka2.com/lapcenter/lapcombat2/runner.jsp?event=4823&amp;file=1&amp;runner=301"/>
    <hyperlink ref="B298" r:id="rId228" display="https://mulka2.com/lapcenter/lapcombat2/runner.jsp?event=4823&amp;file=1&amp;runner=302"/>
    <hyperlink ref="B299" r:id="rId229" display="https://mulka2.com/lapcenter/lapcombat2/runner.jsp?event=4823&amp;file=1&amp;runner=303"/>
    <hyperlink ref="B308" r:id="rId230" display="https://mulka2.com/lapcenter/lapcombat2/runner.jsp?event=4823&amp;file=1&amp;runner=304"/>
    <hyperlink ref="B264" r:id="rId231" display="https://mulka2.com/lapcenter/lapcombat2/runner.jsp?event=4823&amp;file=1&amp;runner=305"/>
    <hyperlink ref="B265" r:id="rId232" display="https://mulka2.com/lapcenter/lapcombat2/runner.jsp?event=4823&amp;file=1&amp;runner=306"/>
    <hyperlink ref="B278" r:id="rId233" display="https://mulka2.com/lapcenter/lapcombat2/runner.jsp?event=4823&amp;file=1&amp;runner=307"/>
    <hyperlink ref="B300" r:id="rId234" display="https://mulka2.com/lapcenter/lapcombat2/runner.jsp?event=4823&amp;file=1&amp;runner=308"/>
    <hyperlink ref="B344" r:id="rId235" display="https://mulka2.com/lapcenter/lapcombat2/runner.jsp?event=4823&amp;file=1&amp;runner=309"/>
    <hyperlink ref="B333" r:id="rId236" display="https://mulka2.com/lapcenter/lapcombat2/runner.jsp?event=4823&amp;file=1&amp;runner=310"/>
    <hyperlink ref="B301" r:id="rId237" display="https://mulka2.com/lapcenter/lapcombat2/runner.jsp?event=4823&amp;file=1&amp;runner=311"/>
    <hyperlink ref="B320" r:id="rId238" display="https://mulka2.com/lapcenter/lapcombat2/runner.jsp?event=4823&amp;file=1&amp;runner=312"/>
    <hyperlink ref="B336" r:id="rId239" display="https://mulka2.com/lapcenter/lapcombat2/runner.jsp?event=4823&amp;file=1&amp;runner=313"/>
    <hyperlink ref="B279" r:id="rId240" display="https://mulka2.com/lapcenter/lapcombat2/runner.jsp?event=4823&amp;file=1&amp;runner=314"/>
    <hyperlink ref="B302" r:id="rId241" display="https://mulka2.com/lapcenter/lapcombat2/runner.jsp?event=4823&amp;file=1&amp;runner=315"/>
    <hyperlink ref="B266" r:id="rId242" display="https://mulka2.com/lapcenter/lapcombat2/runner.jsp?event=4823&amp;file=1&amp;runner=316"/>
    <hyperlink ref="B289" r:id="rId243" display="https://mulka2.com/lapcenter/lapcombat2/runner.jsp?event=4823&amp;file=1&amp;runner=317"/>
    <hyperlink ref="B280" r:id="rId244" display="https://mulka2.com/lapcenter/lapcombat2/runner.jsp?event=4823&amp;file=1&amp;runner=318"/>
    <hyperlink ref="B303" r:id="rId245" display="https://mulka2.com/lapcenter/lapcombat2/runner.jsp?event=4823&amp;file=1&amp;runner=319"/>
    <hyperlink ref="B293" r:id="rId246" display="https://mulka2.com/lapcenter/lapcombat2/runner.jsp?event=4823&amp;file=1&amp;runner=320"/>
    <hyperlink ref="B346" r:id="rId247" display="https://mulka2.com/lapcenter/lapcombat2/runner.jsp?event=4823&amp;file=1&amp;runner=321"/>
    <hyperlink ref="B327" r:id="rId248" display="https://mulka2.com/lapcenter/lapcombat2/runner.jsp?event=4823&amp;file=1&amp;runner=322"/>
    <hyperlink ref="B304" r:id="rId249" display="https://mulka2.com/lapcenter/lapcombat2/runner.jsp?event=4823&amp;file=1&amp;runner=323"/>
    <hyperlink ref="B354" r:id="rId250" display="https://mulka2.com/lapcenter/lapcombat2/runner.jsp?event=4823&amp;file=1&amp;runner=324"/>
    <hyperlink ref="B284" r:id="rId251" display="https://mulka2.com/lapcenter/lapcombat2/runner.jsp?event=4823&amp;file=1&amp;runner=325"/>
    <hyperlink ref="B318" r:id="rId252" display="https://mulka2.com/lapcenter/lapcombat2/runner.jsp?event=4823&amp;file=1&amp;runner=326"/>
    <hyperlink ref="B328" r:id="rId253" display="https://mulka2.com/lapcenter/lapcombat2/runner.jsp?event=4823&amp;file=1&amp;runner=327"/>
    <hyperlink ref="B329" r:id="rId254" display="https://mulka2.com/lapcenter/lapcombat2/runner.jsp?event=4823&amp;file=1&amp;runner=328"/>
    <hyperlink ref="B305" r:id="rId255" display="https://mulka2.com/lapcenter/lapcombat2/runner.jsp?event=4823&amp;file=1&amp;runner=329"/>
    <hyperlink ref="B319" r:id="rId256" display="https://mulka2.com/lapcenter/lapcombat2/runner.jsp?event=4823&amp;file=1&amp;runner=330"/>
    <hyperlink ref="B347" r:id="rId257" display="https://mulka2.com/lapcenter/lapcombat2/runner.jsp?event=4823&amp;file=1&amp;runner=331"/>
    <hyperlink ref="B321" r:id="rId258" display="https://mulka2.com/lapcenter/lapcombat2/runner.jsp?event=4823&amp;file=1&amp;runner=332"/>
    <hyperlink ref="B294" r:id="rId259" display="https://mulka2.com/lapcenter/lapcombat2/runner.jsp?event=4823&amp;file=1&amp;runner=333"/>
    <hyperlink ref="B337" r:id="rId260" display="https://mulka2.com/lapcenter/lapcombat2/runner.jsp?event=4823&amp;file=1&amp;runner=334"/>
    <hyperlink ref="B330" r:id="rId261" display="https://mulka2.com/lapcenter/lapcombat2/runner.jsp?event=4823&amp;file=1&amp;runner=335"/>
    <hyperlink ref="B281" r:id="rId262" display="https://mulka2.com/lapcenter/lapcombat2/runner.jsp?event=4823&amp;file=1&amp;runner=336"/>
    <hyperlink ref="B331" r:id="rId263" display="https://mulka2.com/lapcenter/lapcombat2/runner.jsp?event=4823&amp;file=1&amp;runner=337"/>
    <hyperlink ref="B269" r:id="rId264" display="https://mulka2.com/lapcenter/lapcombat2/runner.jsp?event=4823&amp;file=1&amp;runner=338"/>
    <hyperlink ref="B290" r:id="rId265" display="https://mulka2.com/lapcenter/lapcombat2/runner.jsp?event=4823&amp;file=1&amp;runner=339"/>
    <hyperlink ref="B309" r:id="rId266" display="https://mulka2.com/lapcenter/lapcombat2/runner.jsp?event=4823&amp;file=1&amp;runner=340"/>
    <hyperlink ref="B338" r:id="rId267" display="https://mulka2.com/lapcenter/lapcombat2/runner.jsp?event=4823&amp;file=1&amp;runner=341"/>
    <hyperlink ref="B316" r:id="rId268" display="https://mulka2.com/lapcenter/lapcombat2/runner.jsp?event=4823&amp;file=1&amp;runner=342"/>
    <hyperlink ref="B282" r:id="rId269" display="https://mulka2.com/lapcenter/lapcombat2/runner.jsp?event=4823&amp;file=1&amp;runner=343"/>
    <hyperlink ref="B310" r:id="rId270" display="https://mulka2.com/lapcenter/lapcombat2/runner.jsp?event=4823&amp;file=1&amp;runner=344"/>
    <hyperlink ref="B355" r:id="rId271" display="https://mulka2.com/lapcenter/lapcombat2/runner.jsp?event=4823&amp;file=1&amp;runner=345"/>
    <hyperlink ref="B357" r:id="rId272" display="https://mulka2.com/lapcenter/lapcombat2/runner.jsp?event=4823&amp;file=1&amp;runner=346"/>
    <hyperlink ref="B352" r:id="rId273" display="https://mulka2.com/lapcenter/lapcombat2/runner.jsp?event=4823&amp;file=1&amp;runner=347"/>
    <hyperlink ref="B306" r:id="rId274" display="https://mulka2.com/lapcenter/lapcombat2/runner.jsp?event=4823&amp;file=1&amp;runner=348"/>
    <hyperlink ref="B267" r:id="rId275" display="https://mulka2.com/lapcenter/lapcombat2/runner.jsp?event=4823&amp;file=1&amp;runner=349"/>
    <hyperlink ref="B268" r:id="rId276" display="https://mulka2.com/lapcenter/lapcombat2/runner.jsp?event=4823&amp;file=1&amp;runner=350"/>
    <hyperlink ref="B270" r:id="rId277" display="https://mulka2.com/lapcenter/lapcombat2/runner.jsp?event=4823&amp;file=1&amp;runner=351"/>
    <hyperlink ref="B340" r:id="rId278" display="https://mulka2.com/lapcenter/lapcombat2/runner.jsp?event=4823&amp;file=1&amp;runner=352"/>
    <hyperlink ref="B339" r:id="rId279" display="https://mulka2.com/lapcenter/lapcombat2/runner.jsp?event=4823&amp;file=1&amp;runner=353"/>
    <hyperlink ref="B311" r:id="rId280" display="https://mulka2.com/lapcenter/lapcombat2/runner.jsp?event=4823&amp;file=1&amp;runner=354"/>
    <hyperlink ref="B317" r:id="rId281" display="https://mulka2.com/lapcenter/lapcombat2/runner.jsp?event=4823&amp;file=1&amp;runner=355"/>
    <hyperlink ref="B332" r:id="rId282" display="https://mulka2.com/lapcenter/lapcombat2/runner.jsp?event=4823&amp;file=1&amp;runner=356"/>
    <hyperlink ref="B283" r:id="rId283" display="https://mulka2.com/lapcenter/lapcombat2/runner.jsp?event=4823&amp;file=1&amp;runner=357"/>
    <hyperlink ref="B375" r:id="rId284" display="https://mulka2.com/lapcenter/lapcombat2/runner.jsp?event=4823&amp;file=1&amp;runner=359"/>
    <hyperlink ref="B376" r:id="rId285" display="https://mulka2.com/lapcenter/lapcombat2/runner.jsp?event=4823&amp;file=1&amp;runner=358"/>
    <hyperlink ref="B4" r:id="rId286" display="https://mulka2.com/lapcenter/lapcombat2/runner.jsp?event=4823&amp;file=1&amp;runner=360"/>
    <hyperlink ref="B389" r:id="rId287" display="https://mulka2.com/lapcenter/lapcombat2/runner.jsp?event=4823&amp;file=1&amp;runner=361"/>
    <hyperlink ref="B359" r:id="rId288" display="https://mulka2.com/lapcenter/lapcombat2/runner.jsp?event=4823&amp;file=1&amp;runner=362"/>
    <hyperlink ref="B360" r:id="rId289" display="https://mulka2.com/lapcenter/lapcombat2/runner.jsp?event=4823&amp;file=1&amp;runner=363"/>
    <hyperlink ref="B383" r:id="rId290" display="https://mulka2.com/lapcenter/lapcombat2/runner.jsp?event=4823&amp;file=1&amp;runner=364"/>
    <hyperlink ref="B382" r:id="rId291" display="https://mulka2.com/lapcenter/lapcombat2/runner.jsp?event=4823&amp;file=1&amp;runner=365"/>
    <hyperlink ref="B377" r:id="rId292" display="https://mulka2.com/lapcenter/lapcombat2/runner.jsp?event=4823&amp;file=1&amp;runner=366"/>
    <hyperlink ref="B361" r:id="rId293" display="https://mulka2.com/lapcenter/lapcombat2/runner.jsp?event=4823&amp;file=1&amp;runner=367"/>
    <hyperlink ref="B391" r:id="rId294" display="https://mulka2.com/lapcenter/lapcombat2/runner.jsp?event=4823&amp;file=1&amp;runner=368"/>
    <hyperlink ref="B362" r:id="rId295" display="https://mulka2.com/lapcenter/lapcombat2/runner.jsp?event=4823&amp;file=1&amp;runner=369"/>
    <hyperlink ref="B363" r:id="rId296" display="https://mulka2.com/lapcenter/lapcombat2/runner.jsp?event=4823&amp;file=1&amp;runner=370"/>
    <hyperlink ref="B364" r:id="rId297" display="https://mulka2.com/lapcenter/lapcombat2/runner.jsp?event=4823&amp;file=1&amp;runner=371"/>
    <hyperlink ref="B365" r:id="rId298" display="https://mulka2.com/lapcenter/lapcombat2/runner.jsp?event=4823&amp;file=1&amp;runner=372"/>
    <hyperlink ref="B366" r:id="rId299" display="https://mulka2.com/lapcenter/lapcombat2/runner.jsp?event=4823&amp;file=1&amp;runner=373"/>
    <hyperlink ref="B378" r:id="rId300" display="https://mulka2.com/lapcenter/lapcombat2/runner.jsp?event=4823&amp;file=1&amp;runner=374"/>
    <hyperlink ref="B367" r:id="rId301" display="https://mulka2.com/lapcenter/lapcombat2/runner.jsp?event=4823&amp;file=1&amp;runner=375"/>
    <hyperlink ref="B379" r:id="rId302" display="https://mulka2.com/lapcenter/lapcombat2/runner.jsp?event=4823&amp;file=1&amp;runner=376"/>
    <hyperlink ref="B368" r:id="rId303" display="https://mulka2.com/lapcenter/lapcombat2/runner.jsp?event=4823&amp;file=1&amp;runner=377"/>
    <hyperlink ref="B398" r:id="rId304" display="https://mulka2.com/lapcenter/lapcombat2/runner.jsp?event=4823&amp;file=1&amp;runner=378"/>
    <hyperlink ref="B386" r:id="rId305" display="https://mulka2.com/lapcenter/lapcombat2/runner.jsp?event=4823&amp;file=1&amp;runner=379"/>
    <hyperlink ref="B380" r:id="rId306" display="https://mulka2.com/lapcenter/lapcombat2/runner.jsp?event=4823&amp;file=1&amp;runner=380"/>
    <hyperlink ref="B369" r:id="rId307" display="https://mulka2.com/lapcenter/lapcombat2/runner.jsp?event=4823&amp;file=1&amp;runner=381"/>
    <hyperlink ref="B370" r:id="rId308" display="https://mulka2.com/lapcenter/lapcombat2/runner.jsp?event=4823&amp;file=1&amp;runner=382"/>
    <hyperlink ref="B392" r:id="rId309" display="https://mulka2.com/lapcenter/lapcombat2/runner.jsp?event=4823&amp;file=1&amp;runner=383"/>
    <hyperlink ref="B393" r:id="rId310" display="https://mulka2.com/lapcenter/lapcombat2/runner.jsp?event=4823&amp;file=1&amp;runner=384"/>
    <hyperlink ref="B394" r:id="rId311" display="https://mulka2.com/lapcenter/lapcombat2/runner.jsp?event=4823&amp;file=1&amp;runner=385"/>
    <hyperlink ref="B395" r:id="rId312" display="https://mulka2.com/lapcenter/lapcombat2/runner.jsp?event=4823&amp;file=1&amp;runner=386"/>
    <hyperlink ref="B381" r:id="rId313" display="https://mulka2.com/lapcenter/lapcombat2/runner.jsp?event=4823&amp;file=1&amp;runner=387"/>
    <hyperlink ref="B387" r:id="rId314" display="https://mulka2.com/lapcenter/lapcombat2/runner.jsp?event=4823&amp;file=1&amp;runner=388"/>
    <hyperlink ref="B371" r:id="rId315" display="https://mulka2.com/lapcenter/lapcombat2/runner.jsp?event=4823&amp;file=1&amp;runner=389"/>
    <hyperlink ref="B372" r:id="rId316" display="https://mulka2.com/lapcenter/lapcombat2/runner.jsp?event=4823&amp;file=1&amp;runner=390"/>
    <hyperlink ref="B396" r:id="rId317" display="https://mulka2.com/lapcenter/lapcombat2/runner.jsp?event=4823&amp;file=1&amp;runner=391"/>
    <hyperlink ref="B390" r:id="rId318" display="https://mulka2.com/lapcenter/lapcombat2/runner.jsp?event=4823&amp;file=1&amp;runner=392"/>
    <hyperlink ref="B388" r:id="rId319" display="https://mulka2.com/lapcenter/lapcombat2/runner.jsp?event=4823&amp;file=1&amp;runner=393"/>
    <hyperlink ref="B373" r:id="rId320" display="https://mulka2.com/lapcenter/lapcombat2/runner.jsp?event=4823&amp;file=1&amp;runner=394"/>
    <hyperlink ref="B384" r:id="rId321" display="https://mulka2.com/lapcenter/lapcombat2/runner.jsp?event=4823&amp;file=1&amp;runner=395"/>
    <hyperlink ref="B374" r:id="rId322" display="https://mulka2.com/lapcenter/lapcombat2/runner.jsp?event=4823&amp;file=1&amp;runner=398"/>
    <hyperlink ref="B385" r:id="rId323" display="https://mulka2.com/lapcenter/lapcombat2/runner.jsp?event=4823&amp;file=1&amp;runner=396"/>
    <hyperlink ref="B397" r:id="rId324" display="https://mulka2.com/lapcenter/lapcombat2/runner.jsp?event=4823&amp;file=1&amp;runner=397"/>
    <hyperlink ref="B6" r:id="rId325" display="https://mulka2.com/lapcenter/lapcombat2/runner.jsp?event=4823&amp;file=1&amp;runner=0"/>
    <hyperlink ref="B7" r:id="rId326" display="https://mulka2.com/lapcenter/lapcombat2/runner.jsp?event=4823&amp;file=1&amp;runner=1"/>
    <hyperlink ref="B8" r:id="rId327" display="https://mulka2.com/lapcenter/lapcombat2/runner.jsp?event=4823&amp;file=1&amp;runner=2"/>
    <hyperlink ref="B9" r:id="rId328" display="https://mulka2.com/lapcenter/lapcombat2/runner.jsp?event=4823&amp;file=1&amp;runner=3"/>
    <hyperlink ref="B10" r:id="rId329" display="https://mulka2.com/lapcenter/lapcombat2/runner.jsp?event=4823&amp;file=1&amp;runner=4"/>
    <hyperlink ref="B11" r:id="rId330" display="https://mulka2.com/lapcenter/lapcombat2/runner.jsp?event=4823&amp;file=1&amp;runner=5"/>
    <hyperlink ref="B12" r:id="rId331" display="https://mulka2.com/lapcenter/lapcombat2/runner.jsp?event=4823&amp;file=1&amp;runner=6"/>
    <hyperlink ref="B13" r:id="rId332" display="https://mulka2.com/lapcenter/lapcombat2/runner.jsp?event=4823&amp;file=1&amp;runner=7"/>
    <hyperlink ref="B14" r:id="rId333" display="https://mulka2.com/lapcenter/lapcombat2/runner.jsp?event=4823&amp;file=1&amp;runner=8"/>
    <hyperlink ref="B15" r:id="rId334" display="https://mulka2.com/lapcenter/lapcombat2/runner.jsp?event=4823&amp;file=1&amp;runner=9"/>
    <hyperlink ref="B5" r:id="rId335" display="https://mulka2.com/lapcenter/lapcombat2/runner.jsp?event=4823&amp;file=1&amp;runner=10"/>
    <hyperlink ref="B16" r:id="rId336" display="https://mulka2.com/lapcenter/lapcombat2/runner.jsp?event=4823&amp;file=1&amp;runner=11"/>
    <hyperlink ref="B17" r:id="rId337" display="https://mulka2.com/lapcenter/lapcombat2/runner.jsp?event=4823&amp;file=1&amp;runner=12"/>
    <hyperlink ref="B18" r:id="rId338" display="https://mulka2.com/lapcenter/lapcombat2/runner.jsp?event=4823&amp;file=1&amp;runner=13"/>
    <hyperlink ref="B19" r:id="rId339" display="https://mulka2.com/lapcenter/lapcombat2/runner.jsp?event=4823&amp;file=1&amp;runner=14"/>
    <hyperlink ref="B20" r:id="rId340" display="https://mulka2.com/lapcenter/lapcombat2/runner.jsp?event=4823&amp;file=1&amp;runner=15"/>
    <hyperlink ref="B21" r:id="rId341" display="https://mulka2.com/lapcenter/lapcombat2/runner.jsp?event=4823&amp;file=1&amp;runner=16"/>
    <hyperlink ref="B22" r:id="rId342" display="https://mulka2.com/lapcenter/lapcombat2/runner.jsp?event=4823&amp;file=1&amp;runner=17"/>
    <hyperlink ref="B23" r:id="rId343" display="https://mulka2.com/lapcenter/lapcombat2/runner.jsp?event=4823&amp;file=1&amp;runner=18"/>
    <hyperlink ref="B24" r:id="rId344" display="https://mulka2.com/lapcenter/lapcombat2/runner.jsp?event=4823&amp;file=1&amp;runner=19"/>
    <hyperlink ref="B25" r:id="rId345" display="https://mulka2.com/lapcenter/lapcombat2/runner.jsp?event=4823&amp;file=1&amp;runner=20"/>
    <hyperlink ref="B26" r:id="rId346" display="https://mulka2.com/lapcenter/lapcombat2/runner.jsp?event=4823&amp;file=1&amp;runner=21"/>
    <hyperlink ref="B27" r:id="rId347" display="https://mulka2.com/lapcenter/lapcombat2/runner.jsp?event=4823&amp;file=1&amp;runner=22"/>
    <hyperlink ref="B28" r:id="rId348" display="https://mulka2.com/lapcenter/lapcombat2/runner.jsp?event=4823&amp;file=1&amp;runner=23"/>
    <hyperlink ref="B29" r:id="rId349" display="https://mulka2.com/lapcenter/lapcombat2/runner.jsp?event=4823&amp;file=1&amp;runner=24"/>
    <hyperlink ref="B30" r:id="rId350" display="https://mulka2.com/lapcenter/lapcombat2/runner.jsp?event=4823&amp;file=1&amp;runner=25"/>
    <hyperlink ref="B31" r:id="rId351" display="https://mulka2.com/lapcenter/lapcombat2/runner.jsp?event=4823&amp;file=1&amp;runner=26"/>
    <hyperlink ref="B32" r:id="rId352" display="https://mulka2.com/lapcenter/lapcombat2/runner.jsp?event=4823&amp;file=1&amp;runner=27"/>
    <hyperlink ref="B33" r:id="rId353" display="https://mulka2.com/lapcenter/lapcombat2/runner.jsp?event=4823&amp;file=1&amp;runner=28"/>
    <hyperlink ref="B34" r:id="rId354" display="https://mulka2.com/lapcenter/lapcombat2/runner.jsp?event=4823&amp;file=1&amp;runner=29"/>
    <hyperlink ref="B35" r:id="rId355" display="https://mulka2.com/lapcenter/lapcombat2/runner.jsp?event=4823&amp;file=1&amp;runner=30"/>
    <hyperlink ref="B36" r:id="rId356" display="https://mulka2.com/lapcenter/lapcombat2/runner.jsp?event=4823&amp;file=1&amp;runner=31"/>
    <hyperlink ref="B37" r:id="rId357" display="https://mulka2.com/lapcenter/lapcombat2/runner.jsp?event=4823&amp;file=1&amp;runner=32"/>
    <hyperlink ref="B38" r:id="rId358" display="https://mulka2.com/lapcenter/lapcombat2/runner.jsp?event=4823&amp;file=1&amp;runner=33"/>
    <hyperlink ref="B39" r:id="rId359" display="https://mulka2.com/lapcenter/lapcombat2/runner.jsp?event=4823&amp;file=1&amp;runner=34"/>
    <hyperlink ref="B40" r:id="rId360" display="https://mulka2.com/lapcenter/lapcombat2/runner.jsp?event=4823&amp;file=1&amp;runner=35"/>
    <hyperlink ref="B41" r:id="rId361" display="https://mulka2.com/lapcenter/lapcombat2/runner.jsp?event=4823&amp;file=1&amp;runner=36"/>
    <hyperlink ref="B42" r:id="rId362" display="https://mulka2.com/lapcenter/lapcombat2/runner.jsp?event=4823&amp;file=1&amp;runner=37"/>
    <hyperlink ref="B43" r:id="rId363" display="https://mulka2.com/lapcenter/lapcombat2/runner.jsp?event=4823&amp;file=1&amp;runner=38"/>
    <hyperlink ref="B44" r:id="rId364" display="https://mulka2.com/lapcenter/lapcombat2/runner.jsp?event=4823&amp;file=1&amp;runner=39"/>
    <hyperlink ref="B45" r:id="rId365" display="https://mulka2.com/lapcenter/lapcombat2/runner.jsp?event=4823&amp;file=1&amp;runner=40"/>
    <hyperlink ref="B46" r:id="rId366" display="https://mulka2.com/lapcenter/lapcombat2/runner.jsp?event=4823&amp;file=1&amp;runner=41"/>
    <hyperlink ref="B47" r:id="rId367" display="https://mulka2.com/lapcenter/lapcombat2/runner.jsp?event=4823&amp;file=1&amp;runner=42"/>
    <hyperlink ref="B48" r:id="rId368" display="https://mulka2.com/lapcenter/lapcombat2/runner.jsp?event=4823&amp;file=1&amp;runner=43"/>
    <hyperlink ref="B49" r:id="rId369" display="https://mulka2.com/lapcenter/lapcombat2/runner.jsp?event=4823&amp;file=1&amp;runner=44"/>
    <hyperlink ref="B50" r:id="rId370" display="https://mulka2.com/lapcenter/lapcombat2/runner.jsp?event=4823&amp;file=1&amp;runner=45"/>
    <hyperlink ref="B51" r:id="rId371" display="https://mulka2.com/lapcenter/lapcombat2/runner.jsp?event=4823&amp;file=1&amp;runner=46"/>
    <hyperlink ref="B52" r:id="rId372" display="https://mulka2.com/lapcenter/lapcombat2/runner.jsp?event=4823&amp;file=1&amp;runner=47"/>
    <hyperlink ref="B53" r:id="rId373" display="https://mulka2.com/lapcenter/lapcombat2/runner.jsp?event=4823&amp;file=1&amp;runner=48"/>
    <hyperlink ref="B54" r:id="rId374" display="https://mulka2.com/lapcenter/lapcombat2/runner.jsp?event=4823&amp;file=1&amp;runner=49"/>
    <hyperlink ref="B55" r:id="rId375" display="https://mulka2.com/lapcenter/lapcombat2/runner.jsp?event=4823&amp;file=1&amp;runner=50"/>
    <hyperlink ref="B56" r:id="rId376" display="https://mulka2.com/lapcenter/lapcombat2/runner.jsp?event=4823&amp;file=1&amp;runner=51"/>
    <hyperlink ref="B57" r:id="rId377" display="https://mulka2.com/lapcenter/lapcombat2/runner.jsp?event=4823&amp;file=1&amp;runner=52"/>
    <hyperlink ref="B58" r:id="rId378" display="https://mulka2.com/lapcenter/lapcombat2/runner.jsp?event=4823&amp;file=1&amp;runner=53"/>
    <hyperlink ref="B59" r:id="rId379" display="https://mulka2.com/lapcenter/lapcombat2/runner.jsp?event=4823&amp;file=1&amp;runner=54"/>
    <hyperlink ref="B60" r:id="rId380" display="https://mulka2.com/lapcenter/lapcombat2/runner.jsp?event=4823&amp;file=1&amp;runner=55"/>
    <hyperlink ref="B61" r:id="rId381" display="https://mulka2.com/lapcenter/lapcombat2/runner.jsp?event=4823&amp;file=1&amp;runner=56"/>
    <hyperlink ref="B62" r:id="rId382" display="https://mulka2.com/lapcenter/lapcombat2/runner.jsp?event=4823&amp;file=1&amp;runner=57"/>
    <hyperlink ref="B63" r:id="rId383" display="https://mulka2.com/lapcenter/lapcombat2/runner.jsp?event=4823&amp;file=1&amp;runner=58"/>
    <hyperlink ref="B64" r:id="rId384" display="https://mulka2.com/lapcenter/lapcombat2/runner.jsp?event=4823&amp;file=1&amp;runner=59"/>
    <hyperlink ref="B65" r:id="rId385" display="https://mulka2.com/lapcenter/lapcombat2/runner.jsp?event=4823&amp;file=1&amp;runner=60"/>
    <hyperlink ref="B66" r:id="rId386" display="https://mulka2.com/lapcenter/lapcombat2/runner.jsp?event=4823&amp;file=1&amp;runner=61"/>
    <hyperlink ref="B67" r:id="rId387" display="https://mulka2.com/lapcenter/lapcombat2/runner.jsp?event=4823&amp;file=1&amp;runner=62"/>
    <hyperlink ref="B68" r:id="rId388" display="https://mulka2.com/lapcenter/lapcombat2/runner.jsp?event=4823&amp;file=1&amp;runner=63"/>
    <hyperlink ref="B69" r:id="rId389" display="https://mulka2.com/lapcenter/lapcombat2/runner.jsp?event=4823&amp;file=1&amp;runner=64"/>
    <hyperlink ref="B70" r:id="rId390" display="https://mulka2.com/lapcenter/lapcombat2/runner.jsp?event=4823&amp;file=1&amp;runner=65"/>
    <hyperlink ref="B73" r:id="rId391" display="https://mulka2.com/lapcenter/lapcombat2/runner.jsp?event=4823&amp;file=1&amp;runner=67"/>
    <hyperlink ref="B75" r:id="rId392" display="https://mulka2.com/lapcenter/lapcombat2/runner.jsp?event=4823&amp;file=1&amp;runner=68"/>
    <hyperlink ref="B74" r:id="rId393" display="https://mulka2.com/lapcenter/lapcombat2/runner.jsp?event=4823&amp;file=1&amp;runner=66"/>
    <hyperlink ref="B72" r:id="rId394" display="https://mulka2.com/lapcenter/lapcombat2/runner.jsp?event=4823&amp;file=1&amp;runner=69"/>
    <hyperlink ref="B71" r:id="rId395" display="https://mulka2.com/lapcenter/lapcombat2/runner.jsp?event=4823&amp;file=1&amp;runner=70"/>
  </hyperlinks>
  <pageMargins left="0.7" right="0.7" top="0.75" bottom="0.75" header="0.3" footer="0.3"/>
  <pageSetup paperSize="9" orientation="portrait" horizontalDpi="4294967293" verticalDpi="0" r:id="rId3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11"/>
  <sheetViews>
    <sheetView topLeftCell="A172" workbookViewId="0">
      <selection activeCell="F212" sqref="F212"/>
    </sheetView>
  </sheetViews>
  <sheetFormatPr defaultRowHeight="13.5" x14ac:dyDescent="0.15"/>
  <cols>
    <col min="2" max="2" width="12.25" customWidth="1"/>
    <col min="3" max="3" width="13.625" customWidth="1"/>
    <col min="5" max="5" width="13.5" customWidth="1"/>
    <col min="13" max="13" width="12.75" bestFit="1" customWidth="1"/>
  </cols>
  <sheetData>
    <row r="3" spans="2:14" x14ac:dyDescent="0.15">
      <c r="B3" s="2" t="s">
        <v>1</v>
      </c>
      <c r="C3" s="2" t="s">
        <v>0</v>
      </c>
      <c r="D3" s="2" t="s">
        <v>2</v>
      </c>
      <c r="E3" s="2" t="s">
        <v>3</v>
      </c>
      <c r="F3" s="2" t="s">
        <v>24</v>
      </c>
      <c r="G3" s="2" t="s">
        <v>448</v>
      </c>
    </row>
    <row r="4" spans="2:14" x14ac:dyDescent="0.15">
      <c r="B4" s="4" t="s">
        <v>144</v>
      </c>
      <c r="C4" s="1">
        <v>1</v>
      </c>
      <c r="D4" s="6">
        <v>2.9247685185185186E-2</v>
      </c>
      <c r="E4" s="3" t="s">
        <v>236</v>
      </c>
      <c r="F4">
        <f t="shared" ref="F4:F67" si="0">ROUNDUP( (VLOOKUP(G4,$K$5:$N$9,2,FALSE) - D4) * 10 / VLOOKUP(G4,$K$5:$N$9,3,FALSE)+50,3)</f>
        <v>61.655000000000001</v>
      </c>
      <c r="G4" t="s">
        <v>445</v>
      </c>
      <c r="L4" t="s">
        <v>23</v>
      </c>
      <c r="M4" t="s">
        <v>26</v>
      </c>
      <c r="N4" t="s">
        <v>25</v>
      </c>
    </row>
    <row r="5" spans="2:14" x14ac:dyDescent="0.15">
      <c r="B5" s="4" t="s">
        <v>256</v>
      </c>
      <c r="C5" s="1">
        <v>2</v>
      </c>
      <c r="D5" s="6">
        <v>3.0335648148148143E-2</v>
      </c>
      <c r="E5" s="3" t="s">
        <v>235</v>
      </c>
      <c r="F5">
        <f t="shared" si="0"/>
        <v>60.239999999999995</v>
      </c>
      <c r="G5" t="s">
        <v>445</v>
      </c>
      <c r="K5" t="s">
        <v>445</v>
      </c>
      <c r="L5" s="5">
        <f>AVERAGEIF($G$4:$G$336,K5,$D$4:$D$336)</f>
        <v>3.8206719977553302E-2</v>
      </c>
      <c r="M5">
        <f t="array" ref="M5">_xlfn.STDEV.P(IF($G$4:$G$336=K5,$D$4:$D$336,""))</f>
        <v>7.6869956338774066E-3</v>
      </c>
    </row>
    <row r="6" spans="2:14" x14ac:dyDescent="0.15">
      <c r="B6" s="4" t="s">
        <v>253</v>
      </c>
      <c r="C6" s="1">
        <v>3</v>
      </c>
      <c r="D6" s="6">
        <v>3.0462962962962966E-2</v>
      </c>
      <c r="E6" s="3" t="s">
        <v>231</v>
      </c>
      <c r="F6">
        <f t="shared" si="0"/>
        <v>60.073999999999998</v>
      </c>
      <c r="G6" t="s">
        <v>445</v>
      </c>
      <c r="K6" t="s">
        <v>1136</v>
      </c>
      <c r="L6" s="5">
        <f>AVERAGEIF($G$4:$G$336,K6,$D$4:$D$336)</f>
        <v>3.8330522486772468E-2</v>
      </c>
      <c r="M6">
        <f t="array" ref="M6">_xlfn.STDEV.P(IF($G$4:$G$336=K6,$D$4:$D$336,""))</f>
        <v>1.1200226233551958E-2</v>
      </c>
    </row>
    <row r="7" spans="2:14" x14ac:dyDescent="0.15">
      <c r="B7" s="4" t="s">
        <v>251</v>
      </c>
      <c r="C7" s="1">
        <v>4</v>
      </c>
      <c r="D7" s="6">
        <v>3.125E-2</v>
      </c>
      <c r="E7" s="3" t="s">
        <v>229</v>
      </c>
      <c r="F7">
        <f t="shared" si="0"/>
        <v>59.05</v>
      </c>
      <c r="G7" t="s">
        <v>445</v>
      </c>
      <c r="K7" t="s">
        <v>1138</v>
      </c>
      <c r="L7" s="5">
        <f>AVERAGEIF($G$4:$G$336,K7,$D$4:$D$336)</f>
        <v>3.7147072248304644E-2</v>
      </c>
      <c r="M7">
        <f t="array" ref="M7">_xlfn.STDEV.P(IF($G$4:$G$336=K7,$D$4:$D$336,""))</f>
        <v>9.7086739631388943E-3</v>
      </c>
    </row>
    <row r="8" spans="2:14" x14ac:dyDescent="0.15">
      <c r="B8" s="4" t="s">
        <v>199</v>
      </c>
      <c r="C8" s="1">
        <v>5</v>
      </c>
      <c r="D8" s="6">
        <v>3.1655092592592596E-2</v>
      </c>
      <c r="E8" s="3" t="s">
        <v>14</v>
      </c>
      <c r="F8">
        <f t="shared" si="0"/>
        <v>58.524000000000001</v>
      </c>
      <c r="G8" t="s">
        <v>445</v>
      </c>
      <c r="K8" t="s">
        <v>1162</v>
      </c>
      <c r="L8" s="5">
        <f>AVERAGEIF($G$4:$G$336,K8,$D$4:$D$336)</f>
        <v>3.4778439153439152E-2</v>
      </c>
      <c r="M8">
        <f t="array" ref="M8">_xlfn.STDEV.P(IF($G$4:$G$336=K8,$D$4:$D$336,""))</f>
        <v>1.11718697922803E-2</v>
      </c>
    </row>
    <row r="9" spans="2:14" x14ac:dyDescent="0.15">
      <c r="B9" s="4" t="s">
        <v>255</v>
      </c>
      <c r="C9" s="1">
        <v>6</v>
      </c>
      <c r="D9" s="6">
        <v>3.172453703703703E-2</v>
      </c>
      <c r="E9" s="3" t="s">
        <v>232</v>
      </c>
      <c r="F9">
        <f t="shared" si="0"/>
        <v>58.433</v>
      </c>
      <c r="G9" t="s">
        <v>445</v>
      </c>
    </row>
    <row r="10" spans="2:14" x14ac:dyDescent="0.15">
      <c r="B10" s="4" t="s">
        <v>317</v>
      </c>
      <c r="C10" s="1">
        <v>7</v>
      </c>
      <c r="D10" s="6">
        <v>3.2002314814814817E-2</v>
      </c>
      <c r="E10" s="3" t="s">
        <v>1089</v>
      </c>
      <c r="F10">
        <f t="shared" si="0"/>
        <v>58.071999999999996</v>
      </c>
      <c r="G10" t="s">
        <v>445</v>
      </c>
    </row>
    <row r="11" spans="2:14" x14ac:dyDescent="0.15">
      <c r="B11" s="4" t="s">
        <v>248</v>
      </c>
      <c r="C11" s="1">
        <v>8</v>
      </c>
      <c r="D11" s="6">
        <v>3.2048611111111111E-2</v>
      </c>
      <c r="E11" s="3" t="s">
        <v>226</v>
      </c>
      <c r="F11">
        <f t="shared" si="0"/>
        <v>58.012</v>
      </c>
      <c r="G11" t="s">
        <v>445</v>
      </c>
    </row>
    <row r="12" spans="2:14" x14ac:dyDescent="0.15">
      <c r="B12" s="4" t="s">
        <v>143</v>
      </c>
      <c r="C12" s="1">
        <v>9</v>
      </c>
      <c r="D12" s="6">
        <v>3.2256944444444442E-2</v>
      </c>
      <c r="E12" s="3" t="s">
        <v>239</v>
      </c>
      <c r="F12">
        <f t="shared" si="0"/>
        <v>57.741</v>
      </c>
      <c r="G12" t="s">
        <v>445</v>
      </c>
    </row>
    <row r="13" spans="2:14" x14ac:dyDescent="0.15">
      <c r="B13" s="4" t="s">
        <v>148</v>
      </c>
      <c r="C13" s="1">
        <v>10</v>
      </c>
      <c r="D13" s="6">
        <v>3.243055555555556E-2</v>
      </c>
      <c r="E13" s="3" t="s">
        <v>243</v>
      </c>
      <c r="F13">
        <f t="shared" si="0"/>
        <v>57.515000000000001</v>
      </c>
      <c r="G13" t="s">
        <v>445</v>
      </c>
    </row>
    <row r="14" spans="2:14" x14ac:dyDescent="0.15">
      <c r="B14" s="4" t="s">
        <v>262</v>
      </c>
      <c r="C14" s="1">
        <v>11</v>
      </c>
      <c r="D14" s="6">
        <v>3.2476851851851847E-2</v>
      </c>
      <c r="E14" s="3" t="s">
        <v>1090</v>
      </c>
      <c r="F14">
        <f t="shared" si="0"/>
        <v>57.454000000000001</v>
      </c>
      <c r="G14" t="s">
        <v>445</v>
      </c>
    </row>
    <row r="15" spans="2:14" x14ac:dyDescent="0.15">
      <c r="B15" s="4" t="s">
        <v>191</v>
      </c>
      <c r="C15" s="1">
        <v>12</v>
      </c>
      <c r="D15" s="6">
        <v>3.2870370370370376E-2</v>
      </c>
      <c r="E15" s="3" t="s">
        <v>234</v>
      </c>
      <c r="F15">
        <f t="shared" si="0"/>
        <v>56.942999999999998</v>
      </c>
      <c r="G15" t="s">
        <v>445</v>
      </c>
    </row>
    <row r="16" spans="2:14" x14ac:dyDescent="0.15">
      <c r="B16" s="4" t="s">
        <v>260</v>
      </c>
      <c r="C16" s="1">
        <v>13</v>
      </c>
      <c r="D16" s="6">
        <v>3.3958333333333333E-2</v>
      </c>
      <c r="E16" s="3" t="s">
        <v>237</v>
      </c>
      <c r="F16">
        <f t="shared" si="0"/>
        <v>55.527000000000001</v>
      </c>
      <c r="G16" t="s">
        <v>445</v>
      </c>
    </row>
    <row r="17" spans="2:7" x14ac:dyDescent="0.15">
      <c r="B17" s="4" t="s">
        <v>854</v>
      </c>
      <c r="C17" s="1">
        <v>14</v>
      </c>
      <c r="D17" s="6">
        <v>3.425925925925926E-2</v>
      </c>
      <c r="E17" s="3" t="s">
        <v>371</v>
      </c>
      <c r="F17">
        <f t="shared" si="0"/>
        <v>55.135999999999996</v>
      </c>
      <c r="G17" t="s">
        <v>445</v>
      </c>
    </row>
    <row r="18" spans="2:7" x14ac:dyDescent="0.15">
      <c r="B18" s="4" t="s">
        <v>863</v>
      </c>
      <c r="C18" s="1">
        <v>15</v>
      </c>
      <c r="D18" s="6">
        <v>3.4745370370370371E-2</v>
      </c>
      <c r="E18" s="3" t="s">
        <v>294</v>
      </c>
      <c r="F18">
        <f t="shared" si="0"/>
        <v>54.503</v>
      </c>
      <c r="G18" t="s">
        <v>445</v>
      </c>
    </row>
    <row r="19" spans="2:7" x14ac:dyDescent="0.15">
      <c r="B19" s="4" t="s">
        <v>40</v>
      </c>
      <c r="C19" s="1">
        <v>16</v>
      </c>
      <c r="D19" s="6">
        <v>3.5196759259259254E-2</v>
      </c>
      <c r="E19" s="3" t="s">
        <v>1091</v>
      </c>
      <c r="F19">
        <f t="shared" si="0"/>
        <v>53.915999999999997</v>
      </c>
      <c r="G19" t="s">
        <v>445</v>
      </c>
    </row>
    <row r="20" spans="2:7" x14ac:dyDescent="0.15">
      <c r="B20" s="4" t="s">
        <v>164</v>
      </c>
      <c r="C20" s="1">
        <v>17</v>
      </c>
      <c r="D20" s="6">
        <v>3.5752314814814813E-2</v>
      </c>
      <c r="E20" s="3" t="s">
        <v>297</v>
      </c>
      <c r="F20">
        <f t="shared" si="0"/>
        <v>53.192999999999998</v>
      </c>
      <c r="G20" t="s">
        <v>445</v>
      </c>
    </row>
    <row r="21" spans="2:7" x14ac:dyDescent="0.15">
      <c r="B21" s="4" t="s">
        <v>165</v>
      </c>
      <c r="C21" s="1">
        <v>18</v>
      </c>
      <c r="D21" s="6">
        <v>3.6030092592592593E-2</v>
      </c>
      <c r="E21" s="3" t="s">
        <v>16</v>
      </c>
      <c r="F21">
        <f t="shared" si="0"/>
        <v>52.832000000000001</v>
      </c>
      <c r="G21" t="s">
        <v>445</v>
      </c>
    </row>
    <row r="22" spans="2:7" x14ac:dyDescent="0.15">
      <c r="B22" s="4" t="s">
        <v>377</v>
      </c>
      <c r="C22" s="1">
        <v>19</v>
      </c>
      <c r="D22" s="6">
        <v>3.6307870370370372E-2</v>
      </c>
      <c r="E22" s="3" t="s">
        <v>360</v>
      </c>
      <c r="F22">
        <f t="shared" si="0"/>
        <v>52.470999999999997</v>
      </c>
      <c r="G22" t="s">
        <v>445</v>
      </c>
    </row>
    <row r="23" spans="2:7" x14ac:dyDescent="0.15">
      <c r="B23" s="4" t="s">
        <v>214</v>
      </c>
      <c r="C23" s="1">
        <v>20</v>
      </c>
      <c r="D23" s="6">
        <v>3.75462962962963E-2</v>
      </c>
      <c r="E23" s="3" t="s">
        <v>488</v>
      </c>
      <c r="F23">
        <f t="shared" si="0"/>
        <v>50.86</v>
      </c>
      <c r="G23" t="s">
        <v>445</v>
      </c>
    </row>
    <row r="24" spans="2:7" x14ac:dyDescent="0.15">
      <c r="B24" s="4" t="s">
        <v>379</v>
      </c>
      <c r="C24" s="1">
        <v>21</v>
      </c>
      <c r="D24" s="6">
        <v>3.8182870370370374E-2</v>
      </c>
      <c r="E24" s="3" t="s">
        <v>361</v>
      </c>
      <c r="F24">
        <f t="shared" si="0"/>
        <v>50.031999999999996</v>
      </c>
      <c r="G24" t="s">
        <v>445</v>
      </c>
    </row>
    <row r="25" spans="2:7" x14ac:dyDescent="0.15">
      <c r="B25" s="4" t="s">
        <v>382</v>
      </c>
      <c r="C25" s="1">
        <v>22</v>
      </c>
      <c r="D25" s="6">
        <v>3.9907407407407412E-2</v>
      </c>
      <c r="E25" s="3" t="s">
        <v>1092</v>
      </c>
      <c r="F25">
        <f t="shared" si="0"/>
        <v>47.787999999999997</v>
      </c>
      <c r="G25" t="s">
        <v>445</v>
      </c>
    </row>
    <row r="26" spans="2:7" x14ac:dyDescent="0.15">
      <c r="B26" s="4" t="s">
        <v>331</v>
      </c>
      <c r="C26" s="1">
        <v>23</v>
      </c>
      <c r="D26" s="6">
        <v>4.0011574074074074E-2</v>
      </c>
      <c r="E26" s="3" t="s">
        <v>301</v>
      </c>
      <c r="F26">
        <f t="shared" si="0"/>
        <v>47.652999999999999</v>
      </c>
      <c r="G26" t="s">
        <v>445</v>
      </c>
    </row>
    <row r="27" spans="2:7" x14ac:dyDescent="0.15">
      <c r="B27" s="4" t="s">
        <v>1027</v>
      </c>
      <c r="C27" s="1">
        <v>24</v>
      </c>
      <c r="D27" s="6">
        <v>4.1527777777777775E-2</v>
      </c>
      <c r="E27" s="3" t="s">
        <v>228</v>
      </c>
      <c r="F27">
        <f t="shared" si="0"/>
        <v>45.68</v>
      </c>
      <c r="G27" t="s">
        <v>445</v>
      </c>
    </row>
    <row r="28" spans="2:7" x14ac:dyDescent="0.15">
      <c r="B28" s="4" t="s">
        <v>285</v>
      </c>
      <c r="C28" s="1">
        <v>25</v>
      </c>
      <c r="D28" s="6">
        <v>4.1759259259259253E-2</v>
      </c>
      <c r="E28" s="3" t="s">
        <v>275</v>
      </c>
      <c r="F28">
        <f t="shared" si="0"/>
        <v>45.378999999999998</v>
      </c>
      <c r="G28" t="s">
        <v>445</v>
      </c>
    </row>
    <row r="29" spans="2:7" x14ac:dyDescent="0.15">
      <c r="B29" s="4" t="s">
        <v>388</v>
      </c>
      <c r="C29" s="1">
        <v>26</v>
      </c>
      <c r="D29" s="6">
        <v>4.2407407407407401E-2</v>
      </c>
      <c r="E29" s="3" t="s">
        <v>311</v>
      </c>
      <c r="F29">
        <f t="shared" si="0"/>
        <v>44.535999999999994</v>
      </c>
      <c r="G29" t="s">
        <v>445</v>
      </c>
    </row>
    <row r="30" spans="2:7" x14ac:dyDescent="0.15">
      <c r="B30" s="4" t="s">
        <v>1098</v>
      </c>
      <c r="C30" s="1">
        <v>27</v>
      </c>
      <c r="D30" s="6">
        <v>4.282407407407407E-2</v>
      </c>
      <c r="E30" s="3" t="s">
        <v>1093</v>
      </c>
      <c r="F30">
        <f t="shared" si="0"/>
        <v>43.994</v>
      </c>
      <c r="G30" t="s">
        <v>445</v>
      </c>
    </row>
    <row r="31" spans="2:7" x14ac:dyDescent="0.15">
      <c r="B31" s="4" t="s">
        <v>180</v>
      </c>
      <c r="C31" s="1">
        <v>28</v>
      </c>
      <c r="D31" s="6">
        <v>4.5613425925925925E-2</v>
      </c>
      <c r="E31" s="3" t="s">
        <v>292</v>
      </c>
      <c r="F31">
        <f t="shared" si="0"/>
        <v>40.364999999999995</v>
      </c>
      <c r="G31" t="s">
        <v>445</v>
      </c>
    </row>
    <row r="32" spans="2:7" x14ac:dyDescent="0.15">
      <c r="B32" s="4" t="s">
        <v>1099</v>
      </c>
      <c r="C32" s="1">
        <v>29</v>
      </c>
      <c r="D32" s="6">
        <v>4.7037037037037037E-2</v>
      </c>
      <c r="E32" s="3" t="s">
        <v>1094</v>
      </c>
      <c r="F32">
        <f t="shared" si="0"/>
        <v>38.512999999999998</v>
      </c>
      <c r="G32" t="s">
        <v>445</v>
      </c>
    </row>
    <row r="33" spans="2:7" x14ac:dyDescent="0.15">
      <c r="B33" s="4" t="s">
        <v>396</v>
      </c>
      <c r="C33" s="1">
        <v>30</v>
      </c>
      <c r="D33" s="6">
        <v>5.1446759259259262E-2</v>
      </c>
      <c r="E33" s="3" t="s">
        <v>366</v>
      </c>
      <c r="F33">
        <f t="shared" si="0"/>
        <v>32.777000000000001</v>
      </c>
      <c r="G33" t="s">
        <v>445</v>
      </c>
    </row>
    <row r="34" spans="2:7" x14ac:dyDescent="0.15">
      <c r="B34" s="4" t="s">
        <v>1100</v>
      </c>
      <c r="C34" s="1">
        <v>31</v>
      </c>
      <c r="D34" s="6">
        <v>5.1724537037037034E-2</v>
      </c>
      <c r="E34" s="3" t="s">
        <v>359</v>
      </c>
      <c r="F34">
        <f t="shared" si="0"/>
        <v>32.414999999999999</v>
      </c>
      <c r="G34" t="s">
        <v>445</v>
      </c>
    </row>
    <row r="35" spans="2:7" ht="27" x14ac:dyDescent="0.15">
      <c r="B35" s="4" t="s">
        <v>1101</v>
      </c>
      <c r="C35" s="1">
        <v>32</v>
      </c>
      <c r="D35" s="6">
        <v>5.6828703703703708E-2</v>
      </c>
      <c r="E35" s="3" t="s">
        <v>1095</v>
      </c>
      <c r="F35">
        <f t="shared" si="0"/>
        <v>25.775000000000002</v>
      </c>
      <c r="G35" t="s">
        <v>445</v>
      </c>
    </row>
    <row r="36" spans="2:7" x14ac:dyDescent="0.15">
      <c r="B36" s="4" t="s">
        <v>345</v>
      </c>
      <c r="C36" s="1">
        <v>33</v>
      </c>
      <c r="D36" s="6">
        <v>5.8993055555555556E-2</v>
      </c>
      <c r="E36" s="3" t="s">
        <v>1096</v>
      </c>
      <c r="F36">
        <f t="shared" si="0"/>
        <v>22.96</v>
      </c>
      <c r="G36" t="s">
        <v>445</v>
      </c>
    </row>
    <row r="37" spans="2:7" x14ac:dyDescent="0.15">
      <c r="B37" s="4" t="s">
        <v>152</v>
      </c>
      <c r="C37" s="1"/>
      <c r="D37" s="3" t="s">
        <v>22</v>
      </c>
      <c r="E37" s="3" t="s">
        <v>1097</v>
      </c>
      <c r="F37" t="e">
        <f t="shared" si="0"/>
        <v>#VALUE!</v>
      </c>
      <c r="G37" t="s">
        <v>445</v>
      </c>
    </row>
    <row r="38" spans="2:7" x14ac:dyDescent="0.15">
      <c r="B38" s="4" t="s">
        <v>195</v>
      </c>
      <c r="C38" s="1">
        <v>1</v>
      </c>
      <c r="D38" s="6">
        <v>2.5057870370370373E-2</v>
      </c>
      <c r="E38" s="3" t="s">
        <v>243</v>
      </c>
      <c r="F38">
        <f t="shared" si="0"/>
        <v>61.850999999999999</v>
      </c>
      <c r="G38" t="s">
        <v>1136</v>
      </c>
    </row>
    <row r="39" spans="2:7" x14ac:dyDescent="0.15">
      <c r="B39" s="4" t="s">
        <v>271</v>
      </c>
      <c r="C39" s="1">
        <v>2</v>
      </c>
      <c r="D39" s="6">
        <v>2.6030092592592594E-2</v>
      </c>
      <c r="E39" s="3" t="s">
        <v>231</v>
      </c>
      <c r="F39">
        <f t="shared" si="0"/>
        <v>60.982999999999997</v>
      </c>
      <c r="G39" t="s">
        <v>1136</v>
      </c>
    </row>
    <row r="40" spans="2:7" x14ac:dyDescent="0.15">
      <c r="B40" s="4" t="s">
        <v>159</v>
      </c>
      <c r="C40" s="1">
        <v>3</v>
      </c>
      <c r="D40" s="6">
        <v>2.6724537037037036E-2</v>
      </c>
      <c r="E40" s="3" t="s">
        <v>239</v>
      </c>
      <c r="F40">
        <f t="shared" si="0"/>
        <v>60.363</v>
      </c>
      <c r="G40" t="s">
        <v>1135</v>
      </c>
    </row>
    <row r="41" spans="2:7" x14ac:dyDescent="0.15">
      <c r="B41" s="4" t="s">
        <v>201</v>
      </c>
      <c r="C41" s="1">
        <v>4</v>
      </c>
      <c r="D41" s="6">
        <v>2.7141203703703706E-2</v>
      </c>
      <c r="E41" s="3" t="s">
        <v>1097</v>
      </c>
      <c r="F41">
        <f t="shared" si="0"/>
        <v>59.991</v>
      </c>
      <c r="G41" t="s">
        <v>1135</v>
      </c>
    </row>
    <row r="42" spans="2:7" x14ac:dyDescent="0.15">
      <c r="B42" s="4" t="s">
        <v>147</v>
      </c>
      <c r="C42" s="1">
        <v>5</v>
      </c>
      <c r="D42" s="6">
        <v>2.7210648148148147E-2</v>
      </c>
      <c r="E42" s="3" t="s">
        <v>1097</v>
      </c>
      <c r="F42">
        <f t="shared" si="0"/>
        <v>59.928999999999995</v>
      </c>
      <c r="G42" t="s">
        <v>1135</v>
      </c>
    </row>
    <row r="43" spans="2:7" x14ac:dyDescent="0.15">
      <c r="B43" s="4" t="s">
        <v>196</v>
      </c>
      <c r="C43" s="1">
        <v>6</v>
      </c>
      <c r="D43" s="6">
        <v>2.7384259259259257E-2</v>
      </c>
      <c r="E43" s="3" t="s">
        <v>239</v>
      </c>
      <c r="F43">
        <f t="shared" si="0"/>
        <v>59.774000000000001</v>
      </c>
      <c r="G43" t="s">
        <v>1135</v>
      </c>
    </row>
    <row r="44" spans="2:7" x14ac:dyDescent="0.15">
      <c r="B44" s="4" t="s">
        <v>315</v>
      </c>
      <c r="C44" s="1">
        <v>7</v>
      </c>
      <c r="D44" s="6">
        <v>2.7673611111111111E-2</v>
      </c>
      <c r="E44" s="3" t="s">
        <v>275</v>
      </c>
      <c r="F44">
        <f t="shared" si="0"/>
        <v>59.515000000000001</v>
      </c>
      <c r="G44" t="s">
        <v>1135</v>
      </c>
    </row>
    <row r="45" spans="2:7" x14ac:dyDescent="0.15">
      <c r="B45" s="4" t="s">
        <v>686</v>
      </c>
      <c r="C45" s="1">
        <v>8</v>
      </c>
      <c r="D45" s="6">
        <v>2.7881944444444445E-2</v>
      </c>
      <c r="E45" s="3" t="s">
        <v>243</v>
      </c>
      <c r="F45">
        <f t="shared" si="0"/>
        <v>59.329000000000001</v>
      </c>
      <c r="G45" t="s">
        <v>1135</v>
      </c>
    </row>
    <row r="46" spans="2:7" x14ac:dyDescent="0.15">
      <c r="B46" s="4" t="s">
        <v>184</v>
      </c>
      <c r="C46" s="1">
        <v>9</v>
      </c>
      <c r="D46" s="6">
        <v>2.7928240740740743E-2</v>
      </c>
      <c r="E46" s="3" t="s">
        <v>236</v>
      </c>
      <c r="F46">
        <f t="shared" si="0"/>
        <v>59.287999999999997</v>
      </c>
      <c r="G46" t="s">
        <v>1135</v>
      </c>
    </row>
    <row r="47" spans="2:7" x14ac:dyDescent="0.15">
      <c r="B47" s="4" t="s">
        <v>318</v>
      </c>
      <c r="C47" s="1">
        <v>10</v>
      </c>
      <c r="D47" s="6">
        <v>2.7974537037037034E-2</v>
      </c>
      <c r="E47" s="3" t="s">
        <v>231</v>
      </c>
      <c r="F47">
        <f t="shared" si="0"/>
        <v>59.247</v>
      </c>
      <c r="G47" t="s">
        <v>1135</v>
      </c>
    </row>
    <row r="48" spans="2:7" x14ac:dyDescent="0.15">
      <c r="B48" s="4" t="s">
        <v>172</v>
      </c>
      <c r="C48" s="1">
        <v>11</v>
      </c>
      <c r="D48" s="6">
        <v>2.8009259259259262E-2</v>
      </c>
      <c r="E48" s="3" t="s">
        <v>239</v>
      </c>
      <c r="F48">
        <f t="shared" si="0"/>
        <v>59.216000000000001</v>
      </c>
      <c r="G48" t="s">
        <v>1135</v>
      </c>
    </row>
    <row r="49" spans="2:7" x14ac:dyDescent="0.15">
      <c r="B49" s="4" t="s">
        <v>264</v>
      </c>
      <c r="C49" s="1">
        <v>12</v>
      </c>
      <c r="D49" s="6">
        <v>2.8182870370370372E-2</v>
      </c>
      <c r="E49" s="3" t="s">
        <v>232</v>
      </c>
      <c r="F49">
        <f t="shared" si="0"/>
        <v>59.061</v>
      </c>
      <c r="G49" t="s">
        <v>1135</v>
      </c>
    </row>
    <row r="50" spans="2:7" x14ac:dyDescent="0.15">
      <c r="B50" s="4" t="s">
        <v>1113</v>
      </c>
      <c r="C50" s="1">
        <v>13</v>
      </c>
      <c r="D50" s="6">
        <v>2.8819444444444443E-2</v>
      </c>
      <c r="E50" s="3" t="s">
        <v>301</v>
      </c>
      <c r="F50">
        <f t="shared" si="0"/>
        <v>58.491999999999997</v>
      </c>
      <c r="G50" t="s">
        <v>1135</v>
      </c>
    </row>
    <row r="51" spans="2:7" x14ac:dyDescent="0.15">
      <c r="B51" s="4" t="s">
        <v>173</v>
      </c>
      <c r="C51" s="1">
        <v>14</v>
      </c>
      <c r="D51" s="6">
        <v>2.8935185185185185E-2</v>
      </c>
      <c r="E51" s="3" t="s">
        <v>16</v>
      </c>
      <c r="F51">
        <f t="shared" si="0"/>
        <v>58.388999999999996</v>
      </c>
      <c r="G51" t="s">
        <v>1135</v>
      </c>
    </row>
    <row r="52" spans="2:7" x14ac:dyDescent="0.15">
      <c r="B52" s="4" t="s">
        <v>205</v>
      </c>
      <c r="C52" s="1">
        <v>15</v>
      </c>
      <c r="D52" s="6">
        <v>2.9328703703703704E-2</v>
      </c>
      <c r="E52" s="3" t="s">
        <v>232</v>
      </c>
      <c r="F52">
        <f t="shared" si="0"/>
        <v>58.037999999999997</v>
      </c>
      <c r="G52" t="s">
        <v>1135</v>
      </c>
    </row>
    <row r="53" spans="2:7" x14ac:dyDescent="0.15">
      <c r="B53" s="4" t="s">
        <v>495</v>
      </c>
      <c r="C53" s="1">
        <v>16</v>
      </c>
      <c r="D53" s="6">
        <v>3.0081018518518521E-2</v>
      </c>
      <c r="E53" s="3" t="s">
        <v>231</v>
      </c>
      <c r="F53">
        <f t="shared" si="0"/>
        <v>57.366</v>
      </c>
      <c r="G53" t="s">
        <v>1135</v>
      </c>
    </row>
    <row r="54" spans="2:7" x14ac:dyDescent="0.15">
      <c r="B54" s="4" t="s">
        <v>207</v>
      </c>
      <c r="C54" s="1">
        <v>17</v>
      </c>
      <c r="D54" s="6">
        <v>3.0127314814814815E-2</v>
      </c>
      <c r="E54" s="3" t="s">
        <v>1097</v>
      </c>
      <c r="F54">
        <f t="shared" si="0"/>
        <v>57.324999999999996</v>
      </c>
      <c r="G54" t="s">
        <v>1135</v>
      </c>
    </row>
    <row r="55" spans="2:7" x14ac:dyDescent="0.15">
      <c r="B55" s="4" t="s">
        <v>259</v>
      </c>
      <c r="C55" s="1">
        <v>18</v>
      </c>
      <c r="D55" s="6">
        <v>3.0185185185185186E-2</v>
      </c>
      <c r="E55" s="3" t="s">
        <v>226</v>
      </c>
      <c r="F55">
        <f t="shared" si="0"/>
        <v>57.272999999999996</v>
      </c>
      <c r="G55" t="s">
        <v>1135</v>
      </c>
    </row>
    <row r="56" spans="2:7" x14ac:dyDescent="0.15">
      <c r="B56" s="4" t="s">
        <v>186</v>
      </c>
      <c r="C56" s="1">
        <v>19</v>
      </c>
      <c r="D56" s="6">
        <v>3.1192129629629629E-2</v>
      </c>
      <c r="E56" s="3" t="s">
        <v>243</v>
      </c>
      <c r="F56">
        <f t="shared" si="0"/>
        <v>56.373999999999995</v>
      </c>
      <c r="G56" t="s">
        <v>1135</v>
      </c>
    </row>
    <row r="57" spans="2:7" x14ac:dyDescent="0.15">
      <c r="B57" s="4" t="s">
        <v>211</v>
      </c>
      <c r="C57" s="1">
        <v>20</v>
      </c>
      <c r="D57" s="6">
        <v>3.1793981481481479E-2</v>
      </c>
      <c r="E57" s="3" t="s">
        <v>234</v>
      </c>
      <c r="F57">
        <f t="shared" si="0"/>
        <v>55.836999999999996</v>
      </c>
      <c r="G57" t="s">
        <v>1135</v>
      </c>
    </row>
    <row r="58" spans="2:7" x14ac:dyDescent="0.15">
      <c r="B58" s="4" t="s">
        <v>206</v>
      </c>
      <c r="C58" s="1">
        <v>21</v>
      </c>
      <c r="D58" s="6">
        <v>3.2222222222222222E-2</v>
      </c>
      <c r="E58" s="3" t="s">
        <v>297</v>
      </c>
      <c r="F58">
        <f t="shared" si="0"/>
        <v>55.454000000000001</v>
      </c>
      <c r="G58" t="s">
        <v>1135</v>
      </c>
    </row>
    <row r="59" spans="2:7" x14ac:dyDescent="0.15">
      <c r="B59" s="4" t="s">
        <v>1114</v>
      </c>
      <c r="C59" s="1">
        <v>22</v>
      </c>
      <c r="D59" s="6">
        <v>3.2418981481481479E-2</v>
      </c>
      <c r="E59" s="3" t="s">
        <v>1110</v>
      </c>
      <c r="F59">
        <f t="shared" si="0"/>
        <v>55.278999999999996</v>
      </c>
      <c r="G59" t="s">
        <v>1135</v>
      </c>
    </row>
    <row r="60" spans="2:7" x14ac:dyDescent="0.15">
      <c r="B60" s="4" t="s">
        <v>1115</v>
      </c>
      <c r="C60" s="1">
        <v>23</v>
      </c>
      <c r="D60" s="6">
        <v>3.2615740740740744E-2</v>
      </c>
      <c r="E60" s="3" t="s">
        <v>232</v>
      </c>
      <c r="F60">
        <f t="shared" si="0"/>
        <v>55.102999999999994</v>
      </c>
      <c r="G60" t="s">
        <v>1135</v>
      </c>
    </row>
    <row r="61" spans="2:7" x14ac:dyDescent="0.15">
      <c r="B61" s="4" t="s">
        <v>123</v>
      </c>
      <c r="C61" s="1">
        <v>24</v>
      </c>
      <c r="D61" s="6">
        <v>3.2673611111111105E-2</v>
      </c>
      <c r="E61" s="3" t="s">
        <v>1091</v>
      </c>
      <c r="F61">
        <f t="shared" si="0"/>
        <v>55.050999999999995</v>
      </c>
      <c r="G61" t="s">
        <v>1135</v>
      </c>
    </row>
    <row r="62" spans="2:7" x14ac:dyDescent="0.15">
      <c r="B62" s="4" t="s">
        <v>342</v>
      </c>
      <c r="C62" s="1">
        <v>25</v>
      </c>
      <c r="D62" s="6">
        <v>3.2789351851851854E-2</v>
      </c>
      <c r="E62" s="3" t="s">
        <v>301</v>
      </c>
      <c r="F62">
        <f t="shared" si="0"/>
        <v>54.948</v>
      </c>
      <c r="G62" t="s">
        <v>1135</v>
      </c>
    </row>
    <row r="63" spans="2:7" x14ac:dyDescent="0.15">
      <c r="B63" s="4" t="s">
        <v>204</v>
      </c>
      <c r="C63" s="1">
        <v>26</v>
      </c>
      <c r="D63" s="6">
        <v>3.2824074074074075E-2</v>
      </c>
      <c r="E63" s="3" t="s">
        <v>243</v>
      </c>
      <c r="F63">
        <f t="shared" si="0"/>
        <v>54.916999999999994</v>
      </c>
      <c r="G63" t="s">
        <v>1135</v>
      </c>
    </row>
    <row r="64" spans="2:7" x14ac:dyDescent="0.15">
      <c r="B64" s="4" t="s">
        <v>463</v>
      </c>
      <c r="C64" s="1">
        <v>27</v>
      </c>
      <c r="D64" s="6">
        <v>3.3611111111111112E-2</v>
      </c>
      <c r="E64" s="3" t="s">
        <v>231</v>
      </c>
      <c r="F64">
        <f t="shared" si="0"/>
        <v>54.213999999999999</v>
      </c>
      <c r="G64" t="s">
        <v>1135</v>
      </c>
    </row>
    <row r="65" spans="2:7" x14ac:dyDescent="0.15">
      <c r="B65" s="4" t="s">
        <v>52</v>
      </c>
      <c r="C65" s="1">
        <v>28</v>
      </c>
      <c r="D65" s="6">
        <v>3.4016203703703708E-2</v>
      </c>
      <c r="E65" s="3" t="s">
        <v>1091</v>
      </c>
      <c r="F65">
        <f t="shared" si="0"/>
        <v>53.851999999999997</v>
      </c>
      <c r="G65" t="s">
        <v>1135</v>
      </c>
    </row>
    <row r="66" spans="2:7" x14ac:dyDescent="0.15">
      <c r="B66" s="4" t="s">
        <v>1116</v>
      </c>
      <c r="C66" s="1">
        <v>29</v>
      </c>
      <c r="D66" s="6">
        <v>3.4039351851851855E-2</v>
      </c>
      <c r="E66" s="3" t="s">
        <v>237</v>
      </c>
      <c r="F66">
        <f t="shared" si="0"/>
        <v>53.832000000000001</v>
      </c>
      <c r="G66" t="s">
        <v>1135</v>
      </c>
    </row>
    <row r="67" spans="2:7" x14ac:dyDescent="0.15">
      <c r="B67" s="4" t="s">
        <v>1035</v>
      </c>
      <c r="C67" s="1">
        <v>30</v>
      </c>
      <c r="D67" s="6">
        <v>3.4166666666666672E-2</v>
      </c>
      <c r="E67" s="3" t="s">
        <v>229</v>
      </c>
      <c r="F67">
        <f t="shared" si="0"/>
        <v>53.717999999999996</v>
      </c>
      <c r="G67" t="s">
        <v>1135</v>
      </c>
    </row>
    <row r="68" spans="2:7" x14ac:dyDescent="0.15">
      <c r="B68" s="4" t="s">
        <v>531</v>
      </c>
      <c r="C68" s="1">
        <v>31</v>
      </c>
      <c r="D68" s="6">
        <v>3.4236111111111113E-2</v>
      </c>
      <c r="E68" s="3" t="s">
        <v>234</v>
      </c>
      <c r="F68">
        <f t="shared" ref="F68:F113" si="1">ROUNDUP( (VLOOKUP(G68,$K$5:$N$9,2,FALSE) - D68) * 10 / VLOOKUP(G68,$K$5:$N$9,3,FALSE)+50,3)</f>
        <v>53.655999999999999</v>
      </c>
      <c r="G68" t="s">
        <v>1135</v>
      </c>
    </row>
    <row r="69" spans="2:7" x14ac:dyDescent="0.15">
      <c r="B69" s="4" t="s">
        <v>269</v>
      </c>
      <c r="C69" s="1">
        <v>32</v>
      </c>
      <c r="D69" s="6">
        <v>3.4421296296296297E-2</v>
      </c>
      <c r="E69" s="3" t="s">
        <v>229</v>
      </c>
      <c r="F69">
        <f t="shared" si="1"/>
        <v>53.491</v>
      </c>
      <c r="G69" t="s">
        <v>1135</v>
      </c>
    </row>
    <row r="70" spans="2:7" x14ac:dyDescent="0.15">
      <c r="B70" s="4" t="s">
        <v>336</v>
      </c>
      <c r="C70" s="1"/>
      <c r="D70" s="6">
        <v>3.5046296296296298E-2</v>
      </c>
      <c r="E70" s="3" t="s">
        <v>311</v>
      </c>
      <c r="F70">
        <f t="shared" si="1"/>
        <v>52.933</v>
      </c>
      <c r="G70" t="s">
        <v>1135</v>
      </c>
    </row>
    <row r="71" spans="2:7" x14ac:dyDescent="0.15">
      <c r="B71" s="4" t="s">
        <v>1117</v>
      </c>
      <c r="C71" s="1">
        <v>33</v>
      </c>
      <c r="D71" s="6">
        <v>3.5208333333333335E-2</v>
      </c>
      <c r="E71" s="3" t="s">
        <v>232</v>
      </c>
      <c r="F71">
        <f t="shared" si="1"/>
        <v>52.787999999999997</v>
      </c>
      <c r="G71" t="s">
        <v>1135</v>
      </c>
    </row>
    <row r="72" spans="2:7" x14ac:dyDescent="0.15">
      <c r="B72" s="4" t="s">
        <v>1118</v>
      </c>
      <c r="C72" s="1">
        <v>34</v>
      </c>
      <c r="D72" s="6">
        <v>3.5451388888888886E-2</v>
      </c>
      <c r="E72" s="3" t="s">
        <v>229</v>
      </c>
      <c r="F72">
        <f t="shared" si="1"/>
        <v>52.570999999999998</v>
      </c>
      <c r="G72" t="s">
        <v>1135</v>
      </c>
    </row>
    <row r="73" spans="2:7" x14ac:dyDescent="0.15">
      <c r="B73" s="4" t="s">
        <v>561</v>
      </c>
      <c r="C73" s="1">
        <v>35</v>
      </c>
      <c r="D73" s="6">
        <v>3.5659722222222225E-2</v>
      </c>
      <c r="E73" s="3" t="s">
        <v>234</v>
      </c>
      <c r="F73">
        <f t="shared" si="1"/>
        <v>52.384999999999998</v>
      </c>
      <c r="G73" t="s">
        <v>1135</v>
      </c>
    </row>
    <row r="74" spans="2:7" x14ac:dyDescent="0.15">
      <c r="B74" s="4" t="s">
        <v>389</v>
      </c>
      <c r="C74" s="1">
        <v>36</v>
      </c>
      <c r="D74" s="6">
        <v>3.577546296296296E-2</v>
      </c>
      <c r="E74" s="3" t="s">
        <v>231</v>
      </c>
      <c r="F74">
        <f t="shared" si="1"/>
        <v>52.281999999999996</v>
      </c>
      <c r="G74" t="s">
        <v>1135</v>
      </c>
    </row>
    <row r="75" spans="2:7" x14ac:dyDescent="0.15">
      <c r="B75" s="4" t="s">
        <v>282</v>
      </c>
      <c r="C75" s="1">
        <v>37</v>
      </c>
      <c r="D75" s="6">
        <v>3.5879629629629629E-2</v>
      </c>
      <c r="E75" s="3" t="s">
        <v>14</v>
      </c>
      <c r="F75">
        <f t="shared" si="1"/>
        <v>52.189</v>
      </c>
      <c r="G75" t="s">
        <v>1135</v>
      </c>
    </row>
    <row r="76" spans="2:7" x14ac:dyDescent="0.15">
      <c r="B76" s="4" t="s">
        <v>338</v>
      </c>
      <c r="C76" s="1">
        <v>38</v>
      </c>
      <c r="D76" s="6">
        <v>3.6458333333333336E-2</v>
      </c>
      <c r="E76" s="3" t="s">
        <v>239</v>
      </c>
      <c r="F76">
        <f t="shared" si="1"/>
        <v>51.671999999999997</v>
      </c>
      <c r="G76" t="s">
        <v>1135</v>
      </c>
    </row>
    <row r="77" spans="2:7" x14ac:dyDescent="0.15">
      <c r="B77" s="4" t="s">
        <v>1119</v>
      </c>
      <c r="C77" s="1"/>
      <c r="D77" s="6">
        <v>3.6736111111111108E-2</v>
      </c>
      <c r="E77" s="3" t="s">
        <v>311</v>
      </c>
      <c r="F77">
        <f t="shared" si="1"/>
        <v>51.423999999999999</v>
      </c>
      <c r="G77" t="s">
        <v>1135</v>
      </c>
    </row>
    <row r="78" spans="2:7" x14ac:dyDescent="0.15">
      <c r="B78" s="4" t="s">
        <v>351</v>
      </c>
      <c r="C78" s="1"/>
      <c r="D78" s="6">
        <v>3.7488425925925925E-2</v>
      </c>
      <c r="E78" s="3" t="s">
        <v>311</v>
      </c>
      <c r="F78">
        <f t="shared" si="1"/>
        <v>50.751999999999995</v>
      </c>
      <c r="G78" t="s">
        <v>1135</v>
      </c>
    </row>
    <row r="79" spans="2:7" x14ac:dyDescent="0.15">
      <c r="B79" s="4" t="s">
        <v>1120</v>
      </c>
      <c r="C79" s="1">
        <v>39</v>
      </c>
      <c r="D79" s="6">
        <v>3.8229166666666668E-2</v>
      </c>
      <c r="E79" s="3" t="s">
        <v>1111</v>
      </c>
      <c r="F79">
        <f t="shared" si="1"/>
        <v>50.091000000000001</v>
      </c>
      <c r="G79" t="s">
        <v>1135</v>
      </c>
    </row>
    <row r="80" spans="2:7" x14ac:dyDescent="0.15">
      <c r="B80" s="4" t="s">
        <v>499</v>
      </c>
      <c r="C80" s="1">
        <v>40</v>
      </c>
      <c r="D80" s="6">
        <v>3.8414351851851852E-2</v>
      </c>
      <c r="E80" s="3" t="s">
        <v>228</v>
      </c>
      <c r="F80">
        <f t="shared" si="1"/>
        <v>49.925999999999995</v>
      </c>
      <c r="G80" t="s">
        <v>1135</v>
      </c>
    </row>
    <row r="81" spans="2:7" x14ac:dyDescent="0.15">
      <c r="B81" s="4" t="s">
        <v>161</v>
      </c>
      <c r="C81" s="1">
        <v>41</v>
      </c>
      <c r="D81" s="6">
        <v>3.90625E-2</v>
      </c>
      <c r="E81" s="3" t="s">
        <v>239</v>
      </c>
      <c r="F81">
        <f t="shared" si="1"/>
        <v>49.346999999999994</v>
      </c>
      <c r="G81" t="s">
        <v>1135</v>
      </c>
    </row>
    <row r="82" spans="2:7" x14ac:dyDescent="0.15">
      <c r="B82" s="4" t="s">
        <v>750</v>
      </c>
      <c r="C82" s="1"/>
      <c r="D82" s="6">
        <v>3.9479166666666669E-2</v>
      </c>
      <c r="E82" s="3" t="s">
        <v>239</v>
      </c>
      <c r="F82">
        <f t="shared" si="1"/>
        <v>48.974999999999994</v>
      </c>
      <c r="G82" t="s">
        <v>1135</v>
      </c>
    </row>
    <row r="83" spans="2:7" x14ac:dyDescent="0.15">
      <c r="B83" s="4" t="s">
        <v>1121</v>
      </c>
      <c r="C83" s="1">
        <v>42</v>
      </c>
      <c r="D83" s="6">
        <v>3.9594907407407405E-2</v>
      </c>
      <c r="E83" s="3" t="s">
        <v>235</v>
      </c>
      <c r="F83">
        <f t="shared" si="1"/>
        <v>48.872</v>
      </c>
      <c r="G83" t="s">
        <v>1135</v>
      </c>
    </row>
    <row r="84" spans="2:7" x14ac:dyDescent="0.15">
      <c r="B84" s="4" t="s">
        <v>507</v>
      </c>
      <c r="C84" s="1">
        <v>43</v>
      </c>
      <c r="D84" s="6">
        <v>3.9733796296296302E-2</v>
      </c>
      <c r="E84" s="3" t="s">
        <v>231</v>
      </c>
      <c r="F84">
        <f t="shared" si="1"/>
        <v>48.747999999999998</v>
      </c>
      <c r="G84" t="s">
        <v>1135</v>
      </c>
    </row>
    <row r="85" spans="2:7" x14ac:dyDescent="0.15">
      <c r="B85" s="4" t="s">
        <v>340</v>
      </c>
      <c r="C85" s="1"/>
      <c r="D85" s="6">
        <v>4.0011574074074074E-2</v>
      </c>
      <c r="E85" s="3" t="s">
        <v>247</v>
      </c>
      <c r="F85">
        <f t="shared" si="1"/>
        <v>48.5</v>
      </c>
      <c r="G85" t="s">
        <v>1135</v>
      </c>
    </row>
    <row r="86" spans="2:7" x14ac:dyDescent="0.15">
      <c r="B86" s="4" t="s">
        <v>1122</v>
      </c>
      <c r="C86" s="1"/>
      <c r="D86" s="6">
        <v>4.1574074074074076E-2</v>
      </c>
      <c r="E86" s="3" t="s">
        <v>311</v>
      </c>
      <c r="F86">
        <f t="shared" si="1"/>
        <v>47.104999999999997</v>
      </c>
      <c r="G86" t="s">
        <v>1135</v>
      </c>
    </row>
    <row r="87" spans="2:7" x14ac:dyDescent="0.15">
      <c r="B87" s="4" t="s">
        <v>386</v>
      </c>
      <c r="C87" s="1">
        <v>44</v>
      </c>
      <c r="D87" s="6">
        <v>4.1736111111111113E-2</v>
      </c>
      <c r="E87" s="3" t="s">
        <v>235</v>
      </c>
      <c r="F87">
        <f t="shared" si="1"/>
        <v>46.96</v>
      </c>
      <c r="G87" t="s">
        <v>1135</v>
      </c>
    </row>
    <row r="88" spans="2:7" x14ac:dyDescent="0.15">
      <c r="B88" s="4" t="s">
        <v>1123</v>
      </c>
      <c r="C88" s="1">
        <v>45</v>
      </c>
      <c r="D88" s="6">
        <v>4.1759259259259253E-2</v>
      </c>
      <c r="E88" s="3" t="s">
        <v>311</v>
      </c>
      <c r="F88">
        <f t="shared" si="1"/>
        <v>46.939</v>
      </c>
      <c r="G88" t="s">
        <v>1135</v>
      </c>
    </row>
    <row r="89" spans="2:7" x14ac:dyDescent="0.15">
      <c r="B89" s="4" t="s">
        <v>354</v>
      </c>
      <c r="C89" s="1">
        <v>46</v>
      </c>
      <c r="D89" s="6">
        <v>4.1909722222222223E-2</v>
      </c>
      <c r="E89" s="3" t="s">
        <v>16</v>
      </c>
      <c r="F89">
        <f t="shared" si="1"/>
        <v>46.805</v>
      </c>
      <c r="G89" t="s">
        <v>1135</v>
      </c>
    </row>
    <row r="90" spans="2:7" x14ac:dyDescent="0.15">
      <c r="B90" s="4" t="s">
        <v>1124</v>
      </c>
      <c r="C90" s="1">
        <v>47</v>
      </c>
      <c r="D90" s="6">
        <v>4.1967592592592591E-2</v>
      </c>
      <c r="E90" s="3" t="s">
        <v>231</v>
      </c>
      <c r="F90">
        <f t="shared" si="1"/>
        <v>46.753</v>
      </c>
      <c r="G90" t="s">
        <v>1135</v>
      </c>
    </row>
    <row r="91" spans="2:7" x14ac:dyDescent="0.15">
      <c r="B91" s="4" t="s">
        <v>339</v>
      </c>
      <c r="C91" s="1">
        <v>48</v>
      </c>
      <c r="D91" s="6">
        <v>4.2083333333333334E-2</v>
      </c>
      <c r="E91" s="3" t="s">
        <v>236</v>
      </c>
      <c r="F91">
        <f t="shared" si="1"/>
        <v>46.65</v>
      </c>
      <c r="G91" t="s">
        <v>1135</v>
      </c>
    </row>
    <row r="92" spans="2:7" x14ac:dyDescent="0.15">
      <c r="B92" s="4" t="s">
        <v>222</v>
      </c>
      <c r="C92" s="1">
        <v>49</v>
      </c>
      <c r="D92" s="6">
        <v>4.2164351851851856E-2</v>
      </c>
      <c r="E92" s="3" t="s">
        <v>14</v>
      </c>
      <c r="F92">
        <f t="shared" si="1"/>
        <v>46.577999999999996</v>
      </c>
      <c r="G92" t="s">
        <v>1135</v>
      </c>
    </row>
    <row r="93" spans="2:7" x14ac:dyDescent="0.15">
      <c r="B93" s="4" t="s">
        <v>291</v>
      </c>
      <c r="C93" s="1">
        <v>50</v>
      </c>
      <c r="D93" s="6">
        <v>4.2245370370370371E-2</v>
      </c>
      <c r="E93" s="3" t="s">
        <v>14</v>
      </c>
      <c r="F93">
        <f t="shared" si="1"/>
        <v>46.504999999999995</v>
      </c>
      <c r="G93" t="s">
        <v>1135</v>
      </c>
    </row>
    <row r="94" spans="2:7" x14ac:dyDescent="0.15">
      <c r="B94" s="4" t="s">
        <v>1125</v>
      </c>
      <c r="C94" s="1">
        <v>51</v>
      </c>
      <c r="D94" s="6">
        <v>4.4328703703703703E-2</v>
      </c>
      <c r="E94" s="3" t="s">
        <v>1110</v>
      </c>
      <c r="F94">
        <f t="shared" si="1"/>
        <v>44.644999999999996</v>
      </c>
      <c r="G94" t="s">
        <v>1135</v>
      </c>
    </row>
    <row r="95" spans="2:7" x14ac:dyDescent="0.15">
      <c r="B95" s="4" t="s">
        <v>1126</v>
      </c>
      <c r="C95" s="1">
        <v>52</v>
      </c>
      <c r="D95" s="6">
        <v>4.4722222222222219E-2</v>
      </c>
      <c r="E95" s="3" t="s">
        <v>234</v>
      </c>
      <c r="F95">
        <f t="shared" si="1"/>
        <v>44.293999999999997</v>
      </c>
      <c r="G95" t="s">
        <v>1135</v>
      </c>
    </row>
    <row r="96" spans="2:7" x14ac:dyDescent="0.15">
      <c r="B96" s="4" t="s">
        <v>1127</v>
      </c>
      <c r="C96" s="1">
        <v>53</v>
      </c>
      <c r="D96" s="6">
        <v>4.6053240740740742E-2</v>
      </c>
      <c r="E96" s="3" t="s">
        <v>301</v>
      </c>
      <c r="F96">
        <f t="shared" si="1"/>
        <v>43.104999999999997</v>
      </c>
      <c r="G96" t="s">
        <v>1135</v>
      </c>
    </row>
    <row r="97" spans="2:7" x14ac:dyDescent="0.15">
      <c r="B97" s="4" t="s">
        <v>988</v>
      </c>
      <c r="C97" s="1">
        <v>54</v>
      </c>
      <c r="D97" s="6">
        <v>4.7268518518518515E-2</v>
      </c>
      <c r="E97" s="3" t="s">
        <v>488</v>
      </c>
      <c r="F97">
        <f t="shared" si="1"/>
        <v>42.019999999999996</v>
      </c>
      <c r="G97" t="s">
        <v>1135</v>
      </c>
    </row>
    <row r="98" spans="2:7" x14ac:dyDescent="0.15">
      <c r="B98" s="4" t="s">
        <v>1128</v>
      </c>
      <c r="C98" s="1">
        <v>55</v>
      </c>
      <c r="D98" s="6">
        <v>4.7523148148148148E-2</v>
      </c>
      <c r="E98" s="3" t="s">
        <v>235</v>
      </c>
      <c r="F98">
        <f t="shared" si="1"/>
        <v>41.792999999999999</v>
      </c>
      <c r="G98" t="s">
        <v>1135</v>
      </c>
    </row>
    <row r="99" spans="2:7" x14ac:dyDescent="0.15">
      <c r="B99" s="4" t="s">
        <v>1129</v>
      </c>
      <c r="C99" s="1">
        <v>56</v>
      </c>
      <c r="D99" s="6">
        <v>4.8634259259259259E-2</v>
      </c>
      <c r="E99" s="3" t="s">
        <v>243</v>
      </c>
      <c r="F99">
        <f t="shared" si="1"/>
        <v>40.800999999999995</v>
      </c>
      <c r="G99" t="s">
        <v>1135</v>
      </c>
    </row>
    <row r="100" spans="2:7" x14ac:dyDescent="0.15">
      <c r="B100" s="4" t="s">
        <v>1040</v>
      </c>
      <c r="C100" s="1">
        <v>57</v>
      </c>
      <c r="D100" s="6">
        <v>5.4386574074074073E-2</v>
      </c>
      <c r="E100" s="3" t="s">
        <v>1112</v>
      </c>
      <c r="F100">
        <f t="shared" si="1"/>
        <v>35.664999999999999</v>
      </c>
      <c r="G100" t="s">
        <v>1135</v>
      </c>
    </row>
    <row r="101" spans="2:7" x14ac:dyDescent="0.15">
      <c r="B101" s="4" t="s">
        <v>1130</v>
      </c>
      <c r="C101" s="1">
        <v>58</v>
      </c>
      <c r="D101" s="6">
        <v>5.5289351851851853E-2</v>
      </c>
      <c r="E101" s="3" t="s">
        <v>234</v>
      </c>
      <c r="F101">
        <f t="shared" si="1"/>
        <v>34.858999999999995</v>
      </c>
      <c r="G101" t="s">
        <v>1135</v>
      </c>
    </row>
    <row r="102" spans="2:7" x14ac:dyDescent="0.15">
      <c r="B102" s="4" t="s">
        <v>1131</v>
      </c>
      <c r="C102" s="1"/>
      <c r="D102" s="6">
        <v>5.6435185185185179E-2</v>
      </c>
      <c r="E102" s="3" t="s">
        <v>311</v>
      </c>
      <c r="F102">
        <f t="shared" si="1"/>
        <v>33.835999999999999</v>
      </c>
      <c r="G102" t="s">
        <v>1135</v>
      </c>
    </row>
    <row r="103" spans="2:7" x14ac:dyDescent="0.15">
      <c r="B103" s="4" t="s">
        <v>625</v>
      </c>
      <c r="C103" s="1">
        <v>59</v>
      </c>
      <c r="D103" s="6">
        <v>5.800925925925926E-2</v>
      </c>
      <c r="E103" s="3" t="s">
        <v>239</v>
      </c>
      <c r="F103">
        <f t="shared" si="1"/>
        <v>32.430999999999997</v>
      </c>
      <c r="G103" t="s">
        <v>1135</v>
      </c>
    </row>
    <row r="104" spans="2:7" x14ac:dyDescent="0.15">
      <c r="B104" s="4" t="s">
        <v>1132</v>
      </c>
      <c r="C104" s="1">
        <v>60</v>
      </c>
      <c r="D104" s="6">
        <v>5.8055555555555555E-2</v>
      </c>
      <c r="E104" s="3" t="s">
        <v>1110</v>
      </c>
      <c r="F104">
        <f t="shared" si="1"/>
        <v>32.388999999999996</v>
      </c>
      <c r="G104" t="s">
        <v>1135</v>
      </c>
    </row>
    <row r="105" spans="2:7" x14ac:dyDescent="0.15">
      <c r="B105" s="4" t="s">
        <v>977</v>
      </c>
      <c r="C105" s="1"/>
      <c r="D105" s="6">
        <v>6.2581018518518508E-2</v>
      </c>
      <c r="E105" s="3" t="s">
        <v>488</v>
      </c>
      <c r="F105">
        <f t="shared" si="1"/>
        <v>28.349</v>
      </c>
      <c r="G105" t="s">
        <v>1135</v>
      </c>
    </row>
    <row r="106" spans="2:7" x14ac:dyDescent="0.15">
      <c r="B106" s="4" t="s">
        <v>1133</v>
      </c>
      <c r="C106" s="1"/>
      <c r="D106" s="6">
        <v>6.7384259259259269E-2</v>
      </c>
      <c r="E106" s="3" t="s">
        <v>1110</v>
      </c>
      <c r="F106">
        <f t="shared" si="1"/>
        <v>24.060000000000002</v>
      </c>
      <c r="G106" t="s">
        <v>1135</v>
      </c>
    </row>
    <row r="107" spans="2:7" x14ac:dyDescent="0.15">
      <c r="B107" s="4" t="s">
        <v>380</v>
      </c>
      <c r="C107" s="1"/>
      <c r="D107" s="6">
        <v>9.1099537037037034E-2</v>
      </c>
      <c r="E107" s="3" t="s">
        <v>362</v>
      </c>
      <c r="F107">
        <f t="shared" si="1"/>
        <v>2.8859999999999997</v>
      </c>
      <c r="G107" t="s">
        <v>1135</v>
      </c>
    </row>
    <row r="108" spans="2:7" x14ac:dyDescent="0.15">
      <c r="B108" s="4" t="s">
        <v>624</v>
      </c>
      <c r="C108" s="1"/>
      <c r="D108" s="3" t="s">
        <v>22</v>
      </c>
      <c r="E108" s="3" t="s">
        <v>488</v>
      </c>
      <c r="F108">
        <v>0</v>
      </c>
      <c r="G108" t="s">
        <v>1135</v>
      </c>
    </row>
    <row r="109" spans="2:7" x14ac:dyDescent="0.15">
      <c r="B109" s="4" t="s">
        <v>696</v>
      </c>
      <c r="C109" s="1"/>
      <c r="D109" s="3" t="s">
        <v>22</v>
      </c>
      <c r="E109" s="3" t="s">
        <v>14</v>
      </c>
      <c r="F109">
        <v>0</v>
      </c>
      <c r="G109" t="s">
        <v>1135</v>
      </c>
    </row>
    <row r="110" spans="2:7" x14ac:dyDescent="0.15">
      <c r="B110" s="4" t="s">
        <v>660</v>
      </c>
      <c r="C110" s="1"/>
      <c r="D110" s="3" t="s">
        <v>22</v>
      </c>
      <c r="E110" s="3" t="s">
        <v>1097</v>
      </c>
      <c r="F110">
        <v>0</v>
      </c>
      <c r="G110" t="s">
        <v>1135</v>
      </c>
    </row>
    <row r="111" spans="2:7" x14ac:dyDescent="0.15">
      <c r="B111" s="4" t="s">
        <v>1134</v>
      </c>
      <c r="C111" s="1"/>
      <c r="D111" s="3" t="s">
        <v>22</v>
      </c>
      <c r="F111">
        <v>0</v>
      </c>
      <c r="G111" t="s">
        <v>1135</v>
      </c>
    </row>
    <row r="112" spans="2:7" x14ac:dyDescent="0.15">
      <c r="B112" s="4" t="s">
        <v>146</v>
      </c>
      <c r="C112" s="1">
        <v>1</v>
      </c>
      <c r="D112" s="6">
        <v>2.4074074074074071E-2</v>
      </c>
      <c r="E112" s="3" t="s">
        <v>236</v>
      </c>
      <c r="F112">
        <f t="shared" si="1"/>
        <v>63.466000000000001</v>
      </c>
      <c r="G112" t="s">
        <v>1138</v>
      </c>
    </row>
    <row r="113" spans="2:7" x14ac:dyDescent="0.15">
      <c r="B113" s="4" t="s">
        <v>192</v>
      </c>
      <c r="C113" s="1">
        <v>2</v>
      </c>
      <c r="D113" s="6">
        <v>2.4097222222222225E-2</v>
      </c>
      <c r="E113" s="3" t="s">
        <v>236</v>
      </c>
      <c r="F113">
        <f t="shared" si="1"/>
        <v>63.442</v>
      </c>
      <c r="G113" t="s">
        <v>1138</v>
      </c>
    </row>
    <row r="114" spans="2:7" x14ac:dyDescent="0.15">
      <c r="B114" s="4" t="s">
        <v>145</v>
      </c>
      <c r="C114" s="1">
        <v>3</v>
      </c>
      <c r="D114" s="6">
        <v>2.4537037037037038E-2</v>
      </c>
      <c r="E114" s="3" t="s">
        <v>239</v>
      </c>
      <c r="F114">
        <f t="shared" ref="F114:F177" si="2">ROUNDUP( (VLOOKUP(G114,$K$5:$N$9,2,FALSE) - D114) * 10 / VLOOKUP(G114,$K$5:$N$9,3,FALSE)+50,3)</f>
        <v>62.988999999999997</v>
      </c>
      <c r="G114" t="s">
        <v>1137</v>
      </c>
    </row>
    <row r="115" spans="2:7" x14ac:dyDescent="0.15">
      <c r="B115" s="4" t="s">
        <v>194</v>
      </c>
      <c r="C115" s="1">
        <v>4</v>
      </c>
      <c r="D115" s="6">
        <v>2.5162037037037038E-2</v>
      </c>
      <c r="E115" s="3" t="s">
        <v>1097</v>
      </c>
      <c r="F115">
        <f t="shared" si="2"/>
        <v>62.344999999999999</v>
      </c>
      <c r="G115" t="s">
        <v>1137</v>
      </c>
    </row>
    <row r="116" spans="2:7" x14ac:dyDescent="0.15">
      <c r="B116" s="4" t="s">
        <v>157</v>
      </c>
      <c r="C116" s="1">
        <v>5</v>
      </c>
      <c r="D116" s="6">
        <v>2.5960648148148149E-2</v>
      </c>
      <c r="E116" s="3" t="s">
        <v>231</v>
      </c>
      <c r="F116">
        <f t="shared" si="2"/>
        <v>61.522999999999996</v>
      </c>
      <c r="G116" t="s">
        <v>1137</v>
      </c>
    </row>
    <row r="117" spans="2:7" x14ac:dyDescent="0.15">
      <c r="B117" s="4" t="s">
        <v>166</v>
      </c>
      <c r="C117" s="1">
        <v>6</v>
      </c>
      <c r="D117" s="6">
        <v>2.6921296296296294E-2</v>
      </c>
      <c r="E117" s="3" t="s">
        <v>297</v>
      </c>
      <c r="F117">
        <f t="shared" si="2"/>
        <v>60.532999999999994</v>
      </c>
      <c r="G117" t="s">
        <v>1137</v>
      </c>
    </row>
    <row r="118" spans="2:7" x14ac:dyDescent="0.15">
      <c r="B118" s="4" t="s">
        <v>254</v>
      </c>
      <c r="C118" s="1">
        <v>7</v>
      </c>
      <c r="D118" s="6">
        <v>2.7685185185185188E-2</v>
      </c>
      <c r="E118" s="3" t="s">
        <v>232</v>
      </c>
      <c r="F118">
        <f t="shared" si="2"/>
        <v>59.745999999999995</v>
      </c>
      <c r="G118" t="s">
        <v>1137</v>
      </c>
    </row>
    <row r="119" spans="2:7" x14ac:dyDescent="0.15">
      <c r="B119" s="4" t="s">
        <v>572</v>
      </c>
      <c r="C119" s="1">
        <v>8</v>
      </c>
      <c r="D119" s="6">
        <v>2.7847222222222221E-2</v>
      </c>
      <c r="E119" s="3" t="s">
        <v>243</v>
      </c>
      <c r="F119">
        <f t="shared" si="2"/>
        <v>59.579000000000001</v>
      </c>
      <c r="G119" t="s">
        <v>1137</v>
      </c>
    </row>
    <row r="120" spans="2:7" x14ac:dyDescent="0.15">
      <c r="B120" s="4" t="s">
        <v>525</v>
      </c>
      <c r="C120" s="1">
        <v>9</v>
      </c>
      <c r="D120" s="6">
        <v>2.8402777777777777E-2</v>
      </c>
      <c r="E120" s="3" t="s">
        <v>237</v>
      </c>
      <c r="F120">
        <f t="shared" si="2"/>
        <v>59.006999999999998</v>
      </c>
      <c r="G120" t="s">
        <v>1137</v>
      </c>
    </row>
    <row r="121" spans="2:7" x14ac:dyDescent="0.15">
      <c r="B121" s="4" t="s">
        <v>811</v>
      </c>
      <c r="C121" s="1">
        <v>10</v>
      </c>
      <c r="D121" s="6">
        <v>2.8425925925925924E-2</v>
      </c>
      <c r="E121" s="3" t="s">
        <v>235</v>
      </c>
      <c r="F121">
        <f t="shared" si="2"/>
        <v>58.982999999999997</v>
      </c>
      <c r="G121" t="s">
        <v>1137</v>
      </c>
    </row>
    <row r="122" spans="2:7" x14ac:dyDescent="0.15">
      <c r="B122" s="4" t="s">
        <v>150</v>
      </c>
      <c r="C122" s="1">
        <v>11</v>
      </c>
      <c r="D122" s="6">
        <v>2.9305555555555557E-2</v>
      </c>
      <c r="E122" s="3" t="s">
        <v>1097</v>
      </c>
      <c r="F122">
        <f t="shared" si="2"/>
        <v>58.076999999999998</v>
      </c>
      <c r="G122" t="s">
        <v>1137</v>
      </c>
    </row>
    <row r="123" spans="2:7" x14ac:dyDescent="0.15">
      <c r="B123" s="4" t="s">
        <v>193</v>
      </c>
      <c r="C123" s="1">
        <v>12</v>
      </c>
      <c r="D123" s="6">
        <v>2.9409722222222223E-2</v>
      </c>
      <c r="E123" s="3" t="s">
        <v>239</v>
      </c>
      <c r="F123">
        <f t="shared" si="2"/>
        <v>57.97</v>
      </c>
      <c r="G123" t="s">
        <v>1137</v>
      </c>
    </row>
    <row r="124" spans="2:7" x14ac:dyDescent="0.15">
      <c r="B124" s="4" t="s">
        <v>47</v>
      </c>
      <c r="C124" s="1">
        <v>13</v>
      </c>
      <c r="D124" s="6">
        <v>2.946759259259259E-2</v>
      </c>
      <c r="E124" s="3" t="s">
        <v>1091</v>
      </c>
      <c r="F124">
        <f t="shared" si="2"/>
        <v>57.91</v>
      </c>
      <c r="G124" t="s">
        <v>1137</v>
      </c>
    </row>
    <row r="125" spans="2:7" x14ac:dyDescent="0.15">
      <c r="B125" s="4" t="s">
        <v>208</v>
      </c>
      <c r="C125" s="1">
        <v>14</v>
      </c>
      <c r="D125" s="6">
        <v>2.9803240740740741E-2</v>
      </c>
      <c r="E125" s="3" t="s">
        <v>1097</v>
      </c>
      <c r="F125">
        <f t="shared" si="2"/>
        <v>57.564999999999998</v>
      </c>
      <c r="G125" t="s">
        <v>1137</v>
      </c>
    </row>
    <row r="126" spans="2:7" x14ac:dyDescent="0.15">
      <c r="B126" s="4" t="s">
        <v>322</v>
      </c>
      <c r="C126" s="1">
        <v>14</v>
      </c>
      <c r="D126" s="6">
        <v>2.9803240740740741E-2</v>
      </c>
      <c r="E126" s="3" t="s">
        <v>229</v>
      </c>
      <c r="F126">
        <f t="shared" si="2"/>
        <v>57.564999999999998</v>
      </c>
      <c r="G126" t="s">
        <v>1137</v>
      </c>
    </row>
    <row r="127" spans="2:7" x14ac:dyDescent="0.15">
      <c r="B127" s="4" t="s">
        <v>220</v>
      </c>
      <c r="C127" s="1">
        <v>16</v>
      </c>
      <c r="D127" s="6">
        <v>3.0439814814814819E-2</v>
      </c>
      <c r="E127" s="3" t="s">
        <v>236</v>
      </c>
      <c r="F127">
        <f t="shared" si="2"/>
        <v>56.908999999999999</v>
      </c>
      <c r="G127" t="s">
        <v>1137</v>
      </c>
    </row>
    <row r="128" spans="2:7" x14ac:dyDescent="0.15">
      <c r="B128" s="4" t="s">
        <v>1141</v>
      </c>
      <c r="C128" s="1">
        <v>17</v>
      </c>
      <c r="D128" s="6">
        <v>3.0833333333333334E-2</v>
      </c>
      <c r="E128" s="3" t="s">
        <v>239</v>
      </c>
      <c r="F128">
        <f t="shared" si="2"/>
        <v>56.503999999999998</v>
      </c>
      <c r="G128" t="s">
        <v>1137</v>
      </c>
    </row>
    <row r="129" spans="2:7" x14ac:dyDescent="0.15">
      <c r="B129" s="4" t="s">
        <v>648</v>
      </c>
      <c r="C129" s="1"/>
      <c r="D129" s="6">
        <v>3.1053240740740742E-2</v>
      </c>
      <c r="E129" s="3" t="s">
        <v>234</v>
      </c>
      <c r="F129">
        <f t="shared" si="2"/>
        <v>56.277000000000001</v>
      </c>
      <c r="G129" t="s">
        <v>1137</v>
      </c>
    </row>
    <row r="130" spans="2:7" x14ac:dyDescent="0.15">
      <c r="B130" s="4" t="s">
        <v>326</v>
      </c>
      <c r="C130" s="1">
        <v>18</v>
      </c>
      <c r="D130" s="6">
        <v>3.123842592592593E-2</v>
      </c>
      <c r="E130" s="3" t="s">
        <v>237</v>
      </c>
      <c r="F130">
        <f t="shared" si="2"/>
        <v>56.085999999999999</v>
      </c>
      <c r="G130" t="s">
        <v>1137</v>
      </c>
    </row>
    <row r="131" spans="2:7" x14ac:dyDescent="0.15">
      <c r="B131" s="4" t="s">
        <v>630</v>
      </c>
      <c r="C131" s="1">
        <v>18</v>
      </c>
      <c r="D131" s="6">
        <v>3.123842592592593E-2</v>
      </c>
      <c r="E131" s="3" t="s">
        <v>239</v>
      </c>
      <c r="F131">
        <f t="shared" si="2"/>
        <v>56.085999999999999</v>
      </c>
      <c r="G131" t="s">
        <v>1137</v>
      </c>
    </row>
    <row r="132" spans="2:7" x14ac:dyDescent="0.15">
      <c r="B132" s="4" t="s">
        <v>169</v>
      </c>
      <c r="C132" s="1">
        <v>20</v>
      </c>
      <c r="D132" s="6">
        <v>3.1273148148148147E-2</v>
      </c>
      <c r="E132" s="3" t="s">
        <v>234</v>
      </c>
      <c r="F132">
        <f t="shared" si="2"/>
        <v>56.050999999999995</v>
      </c>
      <c r="G132" t="s">
        <v>1137</v>
      </c>
    </row>
    <row r="133" spans="2:7" x14ac:dyDescent="0.15">
      <c r="B133" s="4" t="s">
        <v>1009</v>
      </c>
      <c r="C133" s="1">
        <v>21</v>
      </c>
      <c r="D133" s="6">
        <v>3.1331018518518515E-2</v>
      </c>
      <c r="E133" s="3" t="s">
        <v>292</v>
      </c>
      <c r="F133">
        <f t="shared" si="2"/>
        <v>55.991</v>
      </c>
      <c r="G133" t="s">
        <v>1137</v>
      </c>
    </row>
    <row r="134" spans="2:7" x14ac:dyDescent="0.15">
      <c r="B134" s="4" t="s">
        <v>530</v>
      </c>
      <c r="C134" s="1">
        <v>22</v>
      </c>
      <c r="D134" s="6">
        <v>3.1342592592592596E-2</v>
      </c>
      <c r="E134" s="3" t="s">
        <v>231</v>
      </c>
      <c r="F134">
        <f t="shared" si="2"/>
        <v>55.978999999999999</v>
      </c>
      <c r="G134" t="s">
        <v>1137</v>
      </c>
    </row>
    <row r="135" spans="2:7" x14ac:dyDescent="0.15">
      <c r="B135" s="4" t="s">
        <v>810</v>
      </c>
      <c r="C135" s="1">
        <v>23</v>
      </c>
      <c r="D135" s="6">
        <v>3.1921296296296302E-2</v>
      </c>
      <c r="E135" s="3" t="s">
        <v>231</v>
      </c>
      <c r="F135">
        <f t="shared" si="2"/>
        <v>55.382999999999996</v>
      </c>
      <c r="G135" t="s">
        <v>1137</v>
      </c>
    </row>
    <row r="136" spans="2:7" x14ac:dyDescent="0.15">
      <c r="B136" s="4" t="s">
        <v>506</v>
      </c>
      <c r="C136" s="1">
        <v>24</v>
      </c>
      <c r="D136" s="6">
        <v>3.2233796296296295E-2</v>
      </c>
      <c r="E136" s="3" t="s">
        <v>231</v>
      </c>
      <c r="F136">
        <f t="shared" si="2"/>
        <v>55.061</v>
      </c>
      <c r="G136" t="s">
        <v>1137</v>
      </c>
    </row>
    <row r="137" spans="2:7" x14ac:dyDescent="0.15">
      <c r="B137" s="4" t="s">
        <v>500</v>
      </c>
      <c r="C137" s="1">
        <v>25</v>
      </c>
      <c r="D137" s="6">
        <v>3.2442129629629633E-2</v>
      </c>
      <c r="E137" s="3" t="s">
        <v>236</v>
      </c>
      <c r="F137">
        <f t="shared" si="2"/>
        <v>54.846999999999994</v>
      </c>
      <c r="G137" t="s">
        <v>1137</v>
      </c>
    </row>
    <row r="138" spans="2:7" x14ac:dyDescent="0.15">
      <c r="B138" s="4" t="s">
        <v>1142</v>
      </c>
      <c r="C138" s="1">
        <v>26</v>
      </c>
      <c r="D138" s="6">
        <v>3.24537037037037E-2</v>
      </c>
      <c r="E138" s="3" t="s">
        <v>243</v>
      </c>
      <c r="F138">
        <f t="shared" si="2"/>
        <v>54.835000000000001</v>
      </c>
      <c r="G138" t="s">
        <v>1137</v>
      </c>
    </row>
    <row r="139" spans="2:7" x14ac:dyDescent="0.15">
      <c r="B139" s="4" t="s">
        <v>1056</v>
      </c>
      <c r="C139" s="1">
        <v>27</v>
      </c>
      <c r="D139" s="6">
        <v>3.2499999999999994E-2</v>
      </c>
      <c r="E139" s="3" t="s">
        <v>361</v>
      </c>
      <c r="F139">
        <f t="shared" si="2"/>
        <v>54.786999999999999</v>
      </c>
      <c r="G139" t="s">
        <v>1137</v>
      </c>
    </row>
    <row r="140" spans="2:7" x14ac:dyDescent="0.15">
      <c r="B140" s="4" t="s">
        <v>464</v>
      </c>
      <c r="C140" s="1">
        <v>28</v>
      </c>
      <c r="D140" s="6">
        <v>3.2557870370370369E-2</v>
      </c>
      <c r="E140" s="3" t="s">
        <v>1097</v>
      </c>
      <c r="F140">
        <f t="shared" si="2"/>
        <v>54.726999999999997</v>
      </c>
      <c r="G140" t="s">
        <v>1137</v>
      </c>
    </row>
    <row r="141" spans="2:7" x14ac:dyDescent="0.15">
      <c r="B141" s="4" t="s">
        <v>45</v>
      </c>
      <c r="C141" s="1">
        <v>28</v>
      </c>
      <c r="D141" s="6">
        <v>3.2557870370370369E-2</v>
      </c>
      <c r="E141" s="3" t="s">
        <v>1091</v>
      </c>
      <c r="F141">
        <f t="shared" si="2"/>
        <v>54.726999999999997</v>
      </c>
      <c r="G141" t="s">
        <v>1137</v>
      </c>
    </row>
    <row r="142" spans="2:7" x14ac:dyDescent="0.15">
      <c r="B142" s="4" t="s">
        <v>647</v>
      </c>
      <c r="C142" s="1">
        <v>30</v>
      </c>
      <c r="D142" s="6">
        <v>3.2962962962962965E-2</v>
      </c>
      <c r="E142" s="3" t="s">
        <v>239</v>
      </c>
      <c r="F142">
        <f t="shared" si="2"/>
        <v>54.309999999999995</v>
      </c>
      <c r="G142" t="s">
        <v>1137</v>
      </c>
    </row>
    <row r="143" spans="2:7" x14ac:dyDescent="0.15">
      <c r="B143" s="4" t="s">
        <v>1052</v>
      </c>
      <c r="C143" s="1">
        <v>31</v>
      </c>
      <c r="D143" s="6">
        <v>3.3298611111111112E-2</v>
      </c>
      <c r="E143" s="3" t="s">
        <v>229</v>
      </c>
      <c r="F143">
        <f t="shared" si="2"/>
        <v>53.963999999999999</v>
      </c>
      <c r="G143" t="s">
        <v>1137</v>
      </c>
    </row>
    <row r="144" spans="2:7" x14ac:dyDescent="0.15">
      <c r="B144" s="4" t="s">
        <v>890</v>
      </c>
      <c r="C144" s="1">
        <v>32</v>
      </c>
      <c r="D144" s="6">
        <v>3.3553240740740745E-2</v>
      </c>
      <c r="E144" s="3" t="s">
        <v>231</v>
      </c>
      <c r="F144">
        <f t="shared" si="2"/>
        <v>53.701999999999998</v>
      </c>
      <c r="G144" t="s">
        <v>1137</v>
      </c>
    </row>
    <row r="145" spans="2:7" x14ac:dyDescent="0.15">
      <c r="B145" s="4" t="s">
        <v>178</v>
      </c>
      <c r="C145" s="1">
        <v>33</v>
      </c>
      <c r="D145" s="6">
        <v>3.3935185185185186E-2</v>
      </c>
      <c r="E145" s="3" t="s">
        <v>243</v>
      </c>
      <c r="F145">
        <f t="shared" si="2"/>
        <v>53.308999999999997</v>
      </c>
      <c r="G145" t="s">
        <v>1137</v>
      </c>
    </row>
    <row r="146" spans="2:7" x14ac:dyDescent="0.15">
      <c r="B146" s="4" t="s">
        <v>633</v>
      </c>
      <c r="C146" s="1">
        <v>34</v>
      </c>
      <c r="D146" s="6">
        <v>3.4236111111111113E-2</v>
      </c>
      <c r="E146" s="3" t="s">
        <v>239</v>
      </c>
      <c r="F146">
        <f t="shared" si="2"/>
        <v>52.998999999999995</v>
      </c>
      <c r="G146" t="s">
        <v>1137</v>
      </c>
    </row>
    <row r="147" spans="2:7" x14ac:dyDescent="0.15">
      <c r="B147" s="4" t="s">
        <v>510</v>
      </c>
      <c r="C147" s="1">
        <v>35</v>
      </c>
      <c r="D147" s="6">
        <v>3.4953703703703702E-2</v>
      </c>
      <c r="E147" s="3" t="s">
        <v>488</v>
      </c>
      <c r="F147">
        <f t="shared" si="2"/>
        <v>52.26</v>
      </c>
      <c r="G147" t="s">
        <v>1137</v>
      </c>
    </row>
    <row r="148" spans="2:7" x14ac:dyDescent="0.15">
      <c r="B148" s="4" t="s">
        <v>334</v>
      </c>
      <c r="C148" s="1">
        <v>36</v>
      </c>
      <c r="D148" s="6">
        <v>3.5081018518518518E-2</v>
      </c>
      <c r="E148" s="3" t="s">
        <v>232</v>
      </c>
      <c r="F148">
        <f t="shared" si="2"/>
        <v>52.128999999999998</v>
      </c>
      <c r="G148" t="s">
        <v>1137</v>
      </c>
    </row>
    <row r="149" spans="2:7" x14ac:dyDescent="0.15">
      <c r="B149" s="4" t="s">
        <v>690</v>
      </c>
      <c r="C149" s="1">
        <v>37</v>
      </c>
      <c r="D149" s="6">
        <v>3.5104166666666665E-2</v>
      </c>
      <c r="E149" s="3" t="s">
        <v>239</v>
      </c>
      <c r="F149">
        <f t="shared" si="2"/>
        <v>52.104999999999997</v>
      </c>
      <c r="G149" t="s">
        <v>1137</v>
      </c>
    </row>
    <row r="150" spans="2:7" x14ac:dyDescent="0.15">
      <c r="B150" s="4" t="s">
        <v>528</v>
      </c>
      <c r="C150" s="1">
        <v>38</v>
      </c>
      <c r="D150" s="6">
        <v>3.532407407407407E-2</v>
      </c>
      <c r="E150" s="3" t="s">
        <v>16</v>
      </c>
      <c r="F150">
        <f t="shared" si="2"/>
        <v>51.878</v>
      </c>
      <c r="G150" t="s">
        <v>1137</v>
      </c>
    </row>
    <row r="151" spans="2:7" x14ac:dyDescent="0.15">
      <c r="B151" s="4" t="s">
        <v>1143</v>
      </c>
      <c r="C151" s="1">
        <v>39</v>
      </c>
      <c r="D151" s="6">
        <v>3.5879629629629629E-2</v>
      </c>
      <c r="E151" s="3" t="s">
        <v>229</v>
      </c>
      <c r="F151">
        <f t="shared" si="2"/>
        <v>51.305999999999997</v>
      </c>
      <c r="G151" t="s">
        <v>1137</v>
      </c>
    </row>
    <row r="152" spans="2:7" x14ac:dyDescent="0.15">
      <c r="B152" s="4" t="s">
        <v>1144</v>
      </c>
      <c r="C152" s="1">
        <v>40</v>
      </c>
      <c r="D152" s="6">
        <v>3.5902777777777777E-2</v>
      </c>
      <c r="E152" s="3" t="s">
        <v>232</v>
      </c>
      <c r="F152">
        <f t="shared" si="2"/>
        <v>51.281999999999996</v>
      </c>
      <c r="G152" t="s">
        <v>1137</v>
      </c>
    </row>
    <row r="153" spans="2:7" x14ac:dyDescent="0.15">
      <c r="B153" s="4" t="s">
        <v>50</v>
      </c>
      <c r="C153" s="1">
        <v>41</v>
      </c>
      <c r="D153" s="6">
        <v>3.6111111111111115E-2</v>
      </c>
      <c r="E153" s="3" t="s">
        <v>1091</v>
      </c>
      <c r="F153">
        <f t="shared" si="2"/>
        <v>51.067999999999998</v>
      </c>
      <c r="G153" t="s">
        <v>1137</v>
      </c>
    </row>
    <row r="154" spans="2:7" x14ac:dyDescent="0.15">
      <c r="B154" s="4" t="s">
        <v>1030</v>
      </c>
      <c r="C154" s="1">
        <v>42</v>
      </c>
      <c r="D154" s="6">
        <v>3.6851851851851851E-2</v>
      </c>
      <c r="E154" s="3" t="s">
        <v>1112</v>
      </c>
      <c r="F154">
        <f t="shared" si="2"/>
        <v>50.305</v>
      </c>
      <c r="G154" t="s">
        <v>1137</v>
      </c>
    </row>
    <row r="155" spans="2:7" x14ac:dyDescent="0.15">
      <c r="B155" s="4" t="s">
        <v>324</v>
      </c>
      <c r="C155" s="1">
        <v>43</v>
      </c>
      <c r="D155" s="6">
        <v>3.7025462962962961E-2</v>
      </c>
      <c r="E155" s="3" t="s">
        <v>228</v>
      </c>
      <c r="F155">
        <f t="shared" si="2"/>
        <v>50.125999999999998</v>
      </c>
      <c r="G155" t="s">
        <v>1137</v>
      </c>
    </row>
    <row r="156" spans="2:7" x14ac:dyDescent="0.15">
      <c r="B156" s="4" t="s">
        <v>280</v>
      </c>
      <c r="C156" s="1">
        <v>44</v>
      </c>
      <c r="D156" s="6">
        <v>3.7141203703703704E-2</v>
      </c>
      <c r="E156" s="3" t="s">
        <v>243</v>
      </c>
      <c r="F156">
        <f t="shared" si="2"/>
        <v>50.006999999999998</v>
      </c>
      <c r="G156" t="s">
        <v>1137</v>
      </c>
    </row>
    <row r="157" spans="2:7" x14ac:dyDescent="0.15">
      <c r="B157" s="4" t="s">
        <v>1145</v>
      </c>
      <c r="C157" s="1"/>
      <c r="D157" s="6">
        <v>3.7372685185185189E-2</v>
      </c>
      <c r="E157" s="3" t="s">
        <v>247</v>
      </c>
      <c r="F157">
        <f t="shared" si="2"/>
        <v>49.768000000000001</v>
      </c>
      <c r="G157" t="s">
        <v>1137</v>
      </c>
    </row>
    <row r="158" spans="2:7" x14ac:dyDescent="0.15">
      <c r="B158" s="4" t="s">
        <v>871</v>
      </c>
      <c r="C158" s="1">
        <v>45</v>
      </c>
      <c r="D158" s="6">
        <v>3.8194444444444441E-2</v>
      </c>
      <c r="E158" s="3" t="s">
        <v>237</v>
      </c>
      <c r="F158">
        <f t="shared" si="2"/>
        <v>48.921999999999997</v>
      </c>
      <c r="G158" t="s">
        <v>1137</v>
      </c>
    </row>
    <row r="159" spans="2:7" x14ac:dyDescent="0.15">
      <c r="B159" s="4" t="s">
        <v>1146</v>
      </c>
      <c r="C159" s="1">
        <v>46</v>
      </c>
      <c r="D159" s="6">
        <v>3.8553240740740742E-2</v>
      </c>
      <c r="E159" s="3" t="s">
        <v>1139</v>
      </c>
      <c r="F159">
        <f t="shared" si="2"/>
        <v>48.552</v>
      </c>
      <c r="G159" t="s">
        <v>1137</v>
      </c>
    </row>
    <row r="160" spans="2:7" x14ac:dyDescent="0.15">
      <c r="B160" s="4" t="s">
        <v>476</v>
      </c>
      <c r="C160" s="1">
        <v>47</v>
      </c>
      <c r="D160" s="6">
        <v>3.8576388888888889E-2</v>
      </c>
      <c r="E160" s="3" t="s">
        <v>457</v>
      </c>
      <c r="F160">
        <f t="shared" si="2"/>
        <v>48.527999999999999</v>
      </c>
      <c r="G160" t="s">
        <v>1137</v>
      </c>
    </row>
    <row r="161" spans="2:7" x14ac:dyDescent="0.15">
      <c r="B161" s="4" t="s">
        <v>344</v>
      </c>
      <c r="C161" s="1"/>
      <c r="D161" s="6">
        <v>3.8854166666666669E-2</v>
      </c>
      <c r="E161" s="3" t="s">
        <v>294</v>
      </c>
      <c r="F161">
        <f t="shared" si="2"/>
        <v>48.241999999999997</v>
      </c>
      <c r="G161" t="s">
        <v>1137</v>
      </c>
    </row>
    <row r="162" spans="2:7" x14ac:dyDescent="0.15">
      <c r="B162" s="4" t="s">
        <v>1147</v>
      </c>
      <c r="C162" s="1">
        <v>48</v>
      </c>
      <c r="D162" s="6">
        <v>3.9016203703703699E-2</v>
      </c>
      <c r="E162" s="3" t="s">
        <v>235</v>
      </c>
      <c r="F162">
        <f t="shared" si="2"/>
        <v>48.074999999999996</v>
      </c>
      <c r="G162" t="s">
        <v>1137</v>
      </c>
    </row>
    <row r="163" spans="2:7" x14ac:dyDescent="0.15">
      <c r="B163" s="4" t="s">
        <v>1148</v>
      </c>
      <c r="C163" s="1"/>
      <c r="D163" s="6">
        <v>3.9351851851851853E-2</v>
      </c>
      <c r="E163" s="3" t="s">
        <v>311</v>
      </c>
      <c r="F163">
        <f t="shared" si="2"/>
        <v>47.73</v>
      </c>
      <c r="G163" t="s">
        <v>1137</v>
      </c>
    </row>
    <row r="164" spans="2:7" x14ac:dyDescent="0.15">
      <c r="B164" s="4" t="s">
        <v>401</v>
      </c>
      <c r="C164" s="1">
        <v>49</v>
      </c>
      <c r="D164" s="6">
        <v>3.9502314814814816E-2</v>
      </c>
      <c r="E164" s="3" t="s">
        <v>232</v>
      </c>
      <c r="F164">
        <f t="shared" si="2"/>
        <v>47.574999999999996</v>
      </c>
      <c r="G164" t="s">
        <v>1137</v>
      </c>
    </row>
    <row r="165" spans="2:7" x14ac:dyDescent="0.15">
      <c r="B165" s="4" t="s">
        <v>578</v>
      </c>
      <c r="C165" s="1"/>
      <c r="D165" s="6">
        <v>4.0451388888888891E-2</v>
      </c>
      <c r="E165" s="3" t="s">
        <v>234</v>
      </c>
      <c r="F165">
        <f t="shared" si="2"/>
        <v>46.596999999999994</v>
      </c>
      <c r="G165" t="s">
        <v>1137</v>
      </c>
    </row>
    <row r="166" spans="2:7" x14ac:dyDescent="0.15">
      <c r="B166" s="4" t="s">
        <v>42</v>
      </c>
      <c r="C166" s="1">
        <v>50</v>
      </c>
      <c r="D166" s="6">
        <v>4.0671296296296296E-2</v>
      </c>
      <c r="E166" s="3" t="s">
        <v>1091</v>
      </c>
      <c r="F166">
        <f t="shared" si="2"/>
        <v>46.370999999999995</v>
      </c>
      <c r="G166" t="s">
        <v>1137</v>
      </c>
    </row>
    <row r="167" spans="2:7" x14ac:dyDescent="0.15">
      <c r="B167" s="4" t="s">
        <v>544</v>
      </c>
      <c r="C167" s="1">
        <v>51</v>
      </c>
      <c r="D167" s="6">
        <v>4.1076388888888891E-2</v>
      </c>
      <c r="E167" s="3" t="s">
        <v>234</v>
      </c>
      <c r="F167">
        <f t="shared" si="2"/>
        <v>45.952999999999996</v>
      </c>
      <c r="G167" t="s">
        <v>1137</v>
      </c>
    </row>
    <row r="168" spans="2:7" x14ac:dyDescent="0.15">
      <c r="B168" s="4" t="s">
        <v>687</v>
      </c>
      <c r="C168" s="1"/>
      <c r="D168" s="6">
        <v>4.1631944444444451E-2</v>
      </c>
      <c r="E168" s="3" t="s">
        <v>239</v>
      </c>
      <c r="F168">
        <f t="shared" si="2"/>
        <v>45.381</v>
      </c>
      <c r="G168" t="s">
        <v>1137</v>
      </c>
    </row>
    <row r="169" spans="2:7" x14ac:dyDescent="0.15">
      <c r="B169" s="4" t="s">
        <v>641</v>
      </c>
      <c r="C169" s="1">
        <v>52</v>
      </c>
      <c r="D169" s="6">
        <v>4.2152777777777782E-2</v>
      </c>
      <c r="E169" s="3" t="s">
        <v>1097</v>
      </c>
      <c r="F169">
        <f t="shared" si="2"/>
        <v>44.844999999999999</v>
      </c>
      <c r="G169" t="s">
        <v>1137</v>
      </c>
    </row>
    <row r="170" spans="2:7" x14ac:dyDescent="0.15">
      <c r="B170" s="4" t="s">
        <v>563</v>
      </c>
      <c r="C170" s="1">
        <v>53</v>
      </c>
      <c r="D170" s="6">
        <v>4.3587962962962967E-2</v>
      </c>
      <c r="E170" s="3" t="s">
        <v>243</v>
      </c>
      <c r="F170">
        <f t="shared" si="2"/>
        <v>43.366</v>
      </c>
      <c r="G170" t="s">
        <v>1137</v>
      </c>
    </row>
    <row r="171" spans="2:7" x14ac:dyDescent="0.15">
      <c r="B171" s="4" t="s">
        <v>575</v>
      </c>
      <c r="C171" s="1"/>
      <c r="D171" s="6">
        <v>4.5370370370370366E-2</v>
      </c>
      <c r="E171" s="3" t="s">
        <v>239</v>
      </c>
      <c r="F171">
        <f t="shared" si="2"/>
        <v>41.53</v>
      </c>
      <c r="G171" t="s">
        <v>1137</v>
      </c>
    </row>
    <row r="172" spans="2:7" x14ac:dyDescent="0.15">
      <c r="B172" s="4" t="s">
        <v>622</v>
      </c>
      <c r="C172" s="1">
        <v>54</v>
      </c>
      <c r="D172" s="6">
        <v>4.6793981481481478E-2</v>
      </c>
      <c r="E172" s="3" t="s">
        <v>488</v>
      </c>
      <c r="F172">
        <f t="shared" si="2"/>
        <v>40.064</v>
      </c>
      <c r="G172" t="s">
        <v>1137</v>
      </c>
    </row>
    <row r="173" spans="2:7" x14ac:dyDescent="0.15">
      <c r="B173" s="4" t="s">
        <v>407</v>
      </c>
      <c r="C173" s="1">
        <v>55</v>
      </c>
      <c r="D173" s="6">
        <v>5.077546296296296E-2</v>
      </c>
      <c r="E173" s="3" t="s">
        <v>16</v>
      </c>
      <c r="F173">
        <f t="shared" si="2"/>
        <v>35.963000000000001</v>
      </c>
      <c r="G173" t="s">
        <v>1137</v>
      </c>
    </row>
    <row r="174" spans="2:7" x14ac:dyDescent="0.15">
      <c r="B174" s="4" t="s">
        <v>1149</v>
      </c>
      <c r="C174" s="1">
        <v>56</v>
      </c>
      <c r="D174" s="6">
        <v>5.1585648148148144E-2</v>
      </c>
      <c r="E174" s="3" t="s">
        <v>1140</v>
      </c>
      <c r="F174">
        <f t="shared" si="2"/>
        <v>35.128999999999998</v>
      </c>
      <c r="G174" t="s">
        <v>1137</v>
      </c>
    </row>
    <row r="175" spans="2:7" x14ac:dyDescent="0.15">
      <c r="B175" s="4" t="s">
        <v>348</v>
      </c>
      <c r="C175" s="1">
        <v>57</v>
      </c>
      <c r="D175" s="6">
        <v>5.2326388888888888E-2</v>
      </c>
      <c r="E175" s="3" t="s">
        <v>16</v>
      </c>
      <c r="F175">
        <f t="shared" si="2"/>
        <v>34.366</v>
      </c>
      <c r="G175" t="s">
        <v>1137</v>
      </c>
    </row>
    <row r="176" spans="2:7" x14ac:dyDescent="0.15">
      <c r="B176" s="4" t="s">
        <v>675</v>
      </c>
      <c r="C176" s="1">
        <v>58</v>
      </c>
      <c r="D176" s="6">
        <v>5.4791666666666662E-2</v>
      </c>
      <c r="E176" s="3" t="s">
        <v>16</v>
      </c>
      <c r="F176">
        <f t="shared" si="2"/>
        <v>31.826000000000001</v>
      </c>
      <c r="G176" t="s">
        <v>1137</v>
      </c>
    </row>
    <row r="177" spans="2:7" x14ac:dyDescent="0.15">
      <c r="B177" s="4" t="s">
        <v>408</v>
      </c>
      <c r="C177" s="1"/>
      <c r="D177" s="6">
        <v>5.6469907407407406E-2</v>
      </c>
      <c r="E177" s="3" t="s">
        <v>239</v>
      </c>
      <c r="F177">
        <f t="shared" si="2"/>
        <v>30.098000000000003</v>
      </c>
      <c r="G177" t="s">
        <v>1137</v>
      </c>
    </row>
    <row r="178" spans="2:7" x14ac:dyDescent="0.15">
      <c r="B178" s="4" t="s">
        <v>1150</v>
      </c>
      <c r="C178" s="1">
        <v>59</v>
      </c>
      <c r="D178" s="6">
        <v>5.67824074074074E-2</v>
      </c>
      <c r="E178" s="3" t="s">
        <v>231</v>
      </c>
      <c r="F178">
        <f t="shared" ref="F178:F187" si="3">ROUNDUP( (VLOOKUP(G178,$K$5:$N$9,2,FALSE) - D178) * 10 / VLOOKUP(G178,$K$5:$N$9,3,FALSE)+50,3)</f>
        <v>29.776</v>
      </c>
      <c r="G178" t="s">
        <v>1137</v>
      </c>
    </row>
    <row r="179" spans="2:7" x14ac:dyDescent="0.15">
      <c r="B179" s="4" t="s">
        <v>1151</v>
      </c>
      <c r="C179" s="1"/>
      <c r="D179" s="6">
        <v>5.7129629629629634E-2</v>
      </c>
      <c r="E179" s="3" t="s">
        <v>232</v>
      </c>
      <c r="F179">
        <f t="shared" si="3"/>
        <v>29.418000000000003</v>
      </c>
      <c r="G179" t="s">
        <v>1137</v>
      </c>
    </row>
    <row r="180" spans="2:7" x14ac:dyDescent="0.15">
      <c r="B180" s="4" t="s">
        <v>1152</v>
      </c>
      <c r="C180" s="1">
        <v>60</v>
      </c>
      <c r="D180" s="6">
        <v>5.9085648148148151E-2</v>
      </c>
      <c r="E180" s="3" t="s">
        <v>234</v>
      </c>
      <c r="F180">
        <f t="shared" si="3"/>
        <v>27.404</v>
      </c>
      <c r="G180" t="s">
        <v>1137</v>
      </c>
    </row>
    <row r="181" spans="2:7" x14ac:dyDescent="0.15">
      <c r="B181" s="4" t="s">
        <v>723</v>
      </c>
      <c r="C181" s="1"/>
      <c r="D181" s="6">
        <v>6.3796296296296295E-2</v>
      </c>
      <c r="E181" s="3" t="s">
        <v>239</v>
      </c>
      <c r="F181">
        <f t="shared" si="3"/>
        <v>22.552</v>
      </c>
      <c r="G181" t="s">
        <v>1137</v>
      </c>
    </row>
    <row r="182" spans="2:7" x14ac:dyDescent="0.15">
      <c r="B182" s="4" t="s">
        <v>1153</v>
      </c>
      <c r="C182" s="1"/>
      <c r="D182" s="6">
        <v>6.986111111111111E-2</v>
      </c>
      <c r="E182" s="3" t="s">
        <v>292</v>
      </c>
      <c r="F182">
        <f t="shared" si="3"/>
        <v>16.305</v>
      </c>
      <c r="G182" t="s">
        <v>1137</v>
      </c>
    </row>
    <row r="183" spans="2:7" x14ac:dyDescent="0.15">
      <c r="B183" s="4" t="s">
        <v>629</v>
      </c>
      <c r="C183" s="1"/>
      <c r="D183" s="3" t="s">
        <v>22</v>
      </c>
      <c r="E183" s="3" t="s">
        <v>292</v>
      </c>
      <c r="F183">
        <v>0</v>
      </c>
      <c r="G183" t="s">
        <v>1137</v>
      </c>
    </row>
    <row r="184" spans="2:7" x14ac:dyDescent="0.15">
      <c r="B184" s="4" t="s">
        <v>972</v>
      </c>
      <c r="C184" s="1"/>
      <c r="D184" s="3" t="s">
        <v>22</v>
      </c>
      <c r="E184" s="3" t="s">
        <v>488</v>
      </c>
      <c r="F184">
        <v>0</v>
      </c>
      <c r="G184" t="s">
        <v>1137</v>
      </c>
    </row>
    <row r="185" spans="2:7" x14ac:dyDescent="0.15">
      <c r="B185" s="4" t="s">
        <v>1154</v>
      </c>
      <c r="C185" s="1"/>
      <c r="D185" s="3" t="s">
        <v>22</v>
      </c>
      <c r="E185" s="3" t="s">
        <v>1110</v>
      </c>
      <c r="F185">
        <v>0</v>
      </c>
      <c r="G185" t="s">
        <v>1137</v>
      </c>
    </row>
    <row r="186" spans="2:7" x14ac:dyDescent="0.15">
      <c r="B186" s="4" t="s">
        <v>188</v>
      </c>
      <c r="C186" s="1"/>
      <c r="D186" s="3" t="s">
        <v>22</v>
      </c>
      <c r="E186" s="3" t="s">
        <v>239</v>
      </c>
      <c r="F186">
        <v>0</v>
      </c>
      <c r="G186" t="s">
        <v>1137</v>
      </c>
    </row>
    <row r="187" spans="2:7" x14ac:dyDescent="0.15">
      <c r="B187" s="4" t="s">
        <v>155</v>
      </c>
      <c r="C187" s="1">
        <v>1</v>
      </c>
      <c r="D187" s="6">
        <v>2.2175925925925929E-2</v>
      </c>
      <c r="E187" s="3" t="s">
        <v>239</v>
      </c>
      <c r="F187">
        <f t="shared" si="3"/>
        <v>61.280999999999999</v>
      </c>
      <c r="G187" t="s">
        <v>1162</v>
      </c>
    </row>
    <row r="188" spans="2:7" x14ac:dyDescent="0.15">
      <c r="B188" s="4" t="s">
        <v>210</v>
      </c>
      <c r="C188" s="1">
        <v>2</v>
      </c>
      <c r="D188" s="6">
        <v>2.3564814814814813E-2</v>
      </c>
      <c r="E188" s="3" t="s">
        <v>1097</v>
      </c>
      <c r="F188">
        <f t="shared" ref="F188:F211" si="4">ROUNDUP( (VLOOKUP(G188,$K$5:$N$9,2,FALSE) - D188) * 10 / VLOOKUP(G188,$K$5:$N$9,3,FALSE)+50,3)</f>
        <v>60.037999999999997</v>
      </c>
      <c r="G188" t="s">
        <v>1162</v>
      </c>
    </row>
    <row r="189" spans="2:7" x14ac:dyDescent="0.15">
      <c r="B189" s="4" t="s">
        <v>46</v>
      </c>
      <c r="C189" s="1">
        <v>3</v>
      </c>
      <c r="D189" s="6">
        <v>2.4918981481481483E-2</v>
      </c>
      <c r="E189" s="3" t="s">
        <v>1091</v>
      </c>
      <c r="F189">
        <f t="shared" si="4"/>
        <v>58.826000000000001</v>
      </c>
      <c r="G189" t="s">
        <v>1162</v>
      </c>
    </row>
    <row r="190" spans="2:7" x14ac:dyDescent="0.15">
      <c r="B190" s="4" t="s">
        <v>127</v>
      </c>
      <c r="C190" s="1">
        <v>4</v>
      </c>
      <c r="D190" s="6">
        <v>2.4988425925925928E-2</v>
      </c>
      <c r="E190" s="3" t="s">
        <v>1091</v>
      </c>
      <c r="F190">
        <f t="shared" si="4"/>
        <v>58.763999999999996</v>
      </c>
      <c r="G190" t="s">
        <v>1162</v>
      </c>
    </row>
    <row r="191" spans="2:7" x14ac:dyDescent="0.15">
      <c r="B191" s="4" t="s">
        <v>163</v>
      </c>
      <c r="C191" s="1">
        <v>5</v>
      </c>
      <c r="D191" s="6">
        <v>2.5358796296296296E-2</v>
      </c>
      <c r="E191" s="3" t="s">
        <v>297</v>
      </c>
      <c r="F191">
        <f t="shared" si="4"/>
        <v>58.431999999999995</v>
      </c>
      <c r="G191" t="s">
        <v>1162</v>
      </c>
    </row>
    <row r="192" spans="2:7" x14ac:dyDescent="0.15">
      <c r="B192" s="4" t="s">
        <v>943</v>
      </c>
      <c r="C192" s="1">
        <v>6</v>
      </c>
      <c r="D192" s="6">
        <v>2.5821759259259256E-2</v>
      </c>
      <c r="E192" s="3" t="s">
        <v>236</v>
      </c>
      <c r="F192">
        <f t="shared" si="4"/>
        <v>58.018000000000001</v>
      </c>
      <c r="G192" t="s">
        <v>1162</v>
      </c>
    </row>
    <row r="193" spans="2:7" x14ac:dyDescent="0.15">
      <c r="B193" s="4" t="s">
        <v>284</v>
      </c>
      <c r="C193" s="1">
        <v>7</v>
      </c>
      <c r="D193" s="6">
        <v>2.7268518518518515E-2</v>
      </c>
      <c r="E193" s="3" t="s">
        <v>236</v>
      </c>
      <c r="F193">
        <f t="shared" si="4"/>
        <v>56.722999999999999</v>
      </c>
      <c r="G193" t="s">
        <v>1162</v>
      </c>
    </row>
    <row r="194" spans="2:7" x14ac:dyDescent="0.15">
      <c r="B194" s="4" t="s">
        <v>465</v>
      </c>
      <c r="C194" s="1">
        <v>8</v>
      </c>
      <c r="D194" s="6">
        <v>2.7766203703703706E-2</v>
      </c>
      <c r="E194" s="3" t="s">
        <v>1097</v>
      </c>
      <c r="F194">
        <f t="shared" si="4"/>
        <v>56.277000000000001</v>
      </c>
      <c r="G194" t="s">
        <v>1162</v>
      </c>
    </row>
    <row r="195" spans="2:7" x14ac:dyDescent="0.15">
      <c r="B195" s="4" t="s">
        <v>54</v>
      </c>
      <c r="C195" s="1">
        <v>9</v>
      </c>
      <c r="D195" s="6">
        <v>2.7847222222222221E-2</v>
      </c>
      <c r="E195" s="3" t="s">
        <v>1091</v>
      </c>
      <c r="F195">
        <f t="shared" si="4"/>
        <v>56.204999999999998</v>
      </c>
      <c r="G195" t="s">
        <v>1162</v>
      </c>
    </row>
    <row r="196" spans="2:7" x14ac:dyDescent="0.15">
      <c r="B196" s="4" t="s">
        <v>593</v>
      </c>
      <c r="C196" s="1">
        <v>10</v>
      </c>
      <c r="D196" s="6">
        <v>2.8043981481481479E-2</v>
      </c>
      <c r="E196" s="3" t="s">
        <v>236</v>
      </c>
      <c r="F196">
        <f t="shared" si="4"/>
        <v>56.028999999999996</v>
      </c>
      <c r="G196" t="s">
        <v>1162</v>
      </c>
    </row>
    <row r="197" spans="2:7" x14ac:dyDescent="0.15">
      <c r="B197" s="4" t="s">
        <v>637</v>
      </c>
      <c r="C197" s="1">
        <v>11</v>
      </c>
      <c r="D197" s="6">
        <v>2.9212962962962965E-2</v>
      </c>
      <c r="E197" s="3" t="s">
        <v>236</v>
      </c>
      <c r="F197">
        <f t="shared" si="4"/>
        <v>54.981999999999999</v>
      </c>
      <c r="G197" t="s">
        <v>1162</v>
      </c>
    </row>
    <row r="198" spans="2:7" x14ac:dyDescent="0.15">
      <c r="B198" s="4" t="s">
        <v>974</v>
      </c>
      <c r="C198" s="1">
        <v>12</v>
      </c>
      <c r="D198" s="6">
        <v>3.0694444444444444E-2</v>
      </c>
      <c r="E198" s="3" t="s">
        <v>488</v>
      </c>
      <c r="F198">
        <f t="shared" si="4"/>
        <v>53.655999999999999</v>
      </c>
      <c r="G198" t="s">
        <v>1162</v>
      </c>
    </row>
    <row r="199" spans="2:7" x14ac:dyDescent="0.15">
      <c r="B199" s="4" t="s">
        <v>904</v>
      </c>
      <c r="C199" s="1">
        <v>13</v>
      </c>
      <c r="D199" s="6">
        <v>3.123842592592593E-2</v>
      </c>
      <c r="E199" s="3" t="s">
        <v>239</v>
      </c>
      <c r="F199">
        <f t="shared" si="4"/>
        <v>53.168999999999997</v>
      </c>
      <c r="G199" t="s">
        <v>1162</v>
      </c>
    </row>
    <row r="200" spans="2:7" x14ac:dyDescent="0.15">
      <c r="B200" s="4" t="s">
        <v>951</v>
      </c>
      <c r="C200" s="1"/>
      <c r="D200" s="6">
        <v>3.6747685185185182E-2</v>
      </c>
      <c r="E200" s="3" t="s">
        <v>236</v>
      </c>
      <c r="F200">
        <f t="shared" si="4"/>
        <v>48.238</v>
      </c>
      <c r="G200" t="s">
        <v>1162</v>
      </c>
    </row>
    <row r="201" spans="2:7" x14ac:dyDescent="0.15">
      <c r="B201" s="4" t="s">
        <v>946</v>
      </c>
      <c r="C201" s="1"/>
      <c r="D201" s="6">
        <v>4.1458333333333333E-2</v>
      </c>
      <c r="E201" s="3" t="s">
        <v>297</v>
      </c>
      <c r="F201">
        <f t="shared" si="4"/>
        <v>44.021000000000001</v>
      </c>
      <c r="G201" t="s">
        <v>1162</v>
      </c>
    </row>
    <row r="202" spans="2:7" x14ac:dyDescent="0.15">
      <c r="B202" s="4" t="s">
        <v>1155</v>
      </c>
      <c r="C202" s="1"/>
      <c r="D202" s="6">
        <v>4.4409722222222225E-2</v>
      </c>
      <c r="E202" s="3" t="s">
        <v>236</v>
      </c>
      <c r="F202">
        <f t="shared" si="4"/>
        <v>41.378999999999998</v>
      </c>
      <c r="G202" t="s">
        <v>1162</v>
      </c>
    </row>
    <row r="203" spans="2:7" ht="27" x14ac:dyDescent="0.15">
      <c r="B203" s="4" t="s">
        <v>1156</v>
      </c>
      <c r="C203" s="1">
        <v>14</v>
      </c>
      <c r="D203" s="6">
        <v>4.4432870370370366E-2</v>
      </c>
      <c r="E203" s="3" t="s">
        <v>1095</v>
      </c>
      <c r="F203">
        <f t="shared" si="4"/>
        <v>41.358999999999995</v>
      </c>
      <c r="G203" t="s">
        <v>1162</v>
      </c>
    </row>
    <row r="204" spans="2:7" x14ac:dyDescent="0.15">
      <c r="B204" s="4" t="s">
        <v>1157</v>
      </c>
      <c r="C204" s="1">
        <v>15</v>
      </c>
      <c r="D204" s="6">
        <v>4.7615740740740743E-2</v>
      </c>
      <c r="E204" s="3" t="s">
        <v>236</v>
      </c>
      <c r="F204">
        <f t="shared" si="4"/>
        <v>38.51</v>
      </c>
      <c r="G204" t="s">
        <v>1162</v>
      </c>
    </row>
    <row r="205" spans="2:7" x14ac:dyDescent="0.15">
      <c r="B205" s="4" t="s">
        <v>414</v>
      </c>
      <c r="C205" s="1"/>
      <c r="D205" s="6">
        <v>5.3333333333333337E-2</v>
      </c>
      <c r="E205" s="3" t="s">
        <v>239</v>
      </c>
      <c r="F205">
        <f t="shared" si="4"/>
        <v>33.391999999999996</v>
      </c>
      <c r="G205" t="s">
        <v>1162</v>
      </c>
    </row>
    <row r="206" spans="2:7" x14ac:dyDescent="0.15">
      <c r="B206" s="4" t="s">
        <v>1158</v>
      </c>
      <c r="C206" s="1">
        <v>16</v>
      </c>
      <c r="D206" s="6">
        <v>5.4664351851851846E-2</v>
      </c>
      <c r="E206" s="3" t="s">
        <v>236</v>
      </c>
      <c r="F206">
        <f t="shared" si="4"/>
        <v>32.201000000000001</v>
      </c>
      <c r="G206" t="s">
        <v>1162</v>
      </c>
    </row>
    <row r="207" spans="2:7" x14ac:dyDescent="0.15">
      <c r="B207" s="4" t="s">
        <v>1159</v>
      </c>
      <c r="C207" s="1">
        <v>17</v>
      </c>
      <c r="D207" s="6">
        <v>5.8784722222222224E-2</v>
      </c>
      <c r="E207" s="3" t="s">
        <v>236</v>
      </c>
      <c r="F207">
        <f t="shared" si="4"/>
        <v>28.512</v>
      </c>
      <c r="G207" t="s">
        <v>1162</v>
      </c>
    </row>
    <row r="208" spans="2:7" x14ac:dyDescent="0.15">
      <c r="B208" s="4" t="s">
        <v>1160</v>
      </c>
      <c r="C208" s="1"/>
      <c r="D208" s="3" t="s">
        <v>22</v>
      </c>
      <c r="E208" s="3" t="s">
        <v>236</v>
      </c>
      <c r="F208">
        <v>0</v>
      </c>
      <c r="G208" t="s">
        <v>1162</v>
      </c>
    </row>
    <row r="209" spans="2:7" x14ac:dyDescent="0.15">
      <c r="B209" s="4" t="s">
        <v>1161</v>
      </c>
      <c r="C209" s="1"/>
      <c r="D209" s="3" t="s">
        <v>22</v>
      </c>
      <c r="E209" s="3" t="s">
        <v>16</v>
      </c>
      <c r="F209">
        <v>0</v>
      </c>
      <c r="G209" t="s">
        <v>1162</v>
      </c>
    </row>
    <row r="210" spans="2:7" x14ac:dyDescent="0.15">
      <c r="B210" s="4" t="s">
        <v>926</v>
      </c>
      <c r="C210" s="1"/>
      <c r="D210" s="3" t="s">
        <v>22</v>
      </c>
      <c r="E210" s="3" t="s">
        <v>236</v>
      </c>
      <c r="F210">
        <v>0</v>
      </c>
      <c r="G210" t="s">
        <v>1162</v>
      </c>
    </row>
    <row r="211" spans="2:7" x14ac:dyDescent="0.15">
      <c r="B211" s="4" t="s">
        <v>483</v>
      </c>
      <c r="C211" s="1"/>
      <c r="D211" s="3" t="s">
        <v>22</v>
      </c>
      <c r="E211" s="3" t="s">
        <v>236</v>
      </c>
      <c r="F211">
        <v>0</v>
      </c>
      <c r="G211" t="s">
        <v>1162</v>
      </c>
    </row>
  </sheetData>
  <phoneticPr fontId="3"/>
  <hyperlinks>
    <hyperlink ref="B4" r:id="rId1" display="https://mulka2.com/lapcenter/lapcombat2/runner.jsp?event=4858&amp;file=1&amp;runner=0"/>
    <hyperlink ref="B5" r:id="rId2" display="https://mulka2.com/lapcenter/lapcombat2/runner.jsp?event=4858&amp;file=1&amp;runner=1"/>
    <hyperlink ref="B6" r:id="rId3" display="https://mulka2.com/lapcenter/lapcombat2/runner.jsp?event=4858&amp;file=1&amp;runner=2"/>
    <hyperlink ref="B7" r:id="rId4" display="https://mulka2.com/lapcenter/lapcombat2/runner.jsp?event=4858&amp;file=1&amp;runner=3"/>
    <hyperlink ref="B8" r:id="rId5" display="https://mulka2.com/lapcenter/lapcombat2/runner.jsp?event=4858&amp;file=1&amp;runner=4"/>
    <hyperlink ref="B9" r:id="rId6" display="https://mulka2.com/lapcenter/lapcombat2/runner.jsp?event=4858&amp;file=1&amp;runner=5"/>
    <hyperlink ref="B10" r:id="rId7" display="https://mulka2.com/lapcenter/lapcombat2/runner.jsp?event=4858&amp;file=1&amp;runner=6"/>
    <hyperlink ref="B11" r:id="rId8" display="https://mulka2.com/lapcenter/lapcombat2/runner.jsp?event=4858&amp;file=1&amp;runner=7"/>
    <hyperlink ref="B12" r:id="rId9" display="https://mulka2.com/lapcenter/lapcombat2/runner.jsp?event=4858&amp;file=1&amp;runner=8"/>
    <hyperlink ref="B13" r:id="rId10" display="https://mulka2.com/lapcenter/lapcombat2/runner.jsp?event=4858&amp;file=1&amp;runner=9"/>
    <hyperlink ref="B14" r:id="rId11" display="https://mulka2.com/lapcenter/lapcombat2/runner.jsp?event=4858&amp;file=1&amp;runner=10"/>
    <hyperlink ref="B15" r:id="rId12" display="https://mulka2.com/lapcenter/lapcombat2/runner.jsp?event=4858&amp;file=1&amp;runner=11"/>
    <hyperlink ref="B16" r:id="rId13" display="https://mulka2.com/lapcenter/lapcombat2/runner.jsp?event=4858&amp;file=1&amp;runner=12"/>
    <hyperlink ref="B17" r:id="rId14" display="https://mulka2.com/lapcenter/lapcombat2/runner.jsp?event=4858&amp;file=1&amp;runner=13"/>
    <hyperlink ref="B18" r:id="rId15" display="https://mulka2.com/lapcenter/lapcombat2/runner.jsp?event=4858&amp;file=1&amp;runner=14"/>
    <hyperlink ref="B19" r:id="rId16" display="https://mulka2.com/lapcenter/lapcombat2/runner.jsp?event=4858&amp;file=1&amp;runner=15"/>
    <hyperlink ref="B20" r:id="rId17" display="https://mulka2.com/lapcenter/lapcombat2/runner.jsp?event=4858&amp;file=1&amp;runner=16"/>
    <hyperlink ref="B21" r:id="rId18" display="https://mulka2.com/lapcenter/lapcombat2/runner.jsp?event=4858&amp;file=1&amp;runner=17"/>
    <hyperlink ref="B22" r:id="rId19" display="https://mulka2.com/lapcenter/lapcombat2/runner.jsp?event=4858&amp;file=1&amp;runner=18"/>
    <hyperlink ref="B23" r:id="rId20" display="https://mulka2.com/lapcenter/lapcombat2/runner.jsp?event=4858&amp;file=1&amp;runner=19"/>
    <hyperlink ref="B24" r:id="rId21" display="https://mulka2.com/lapcenter/lapcombat2/runner.jsp?event=4858&amp;file=1&amp;runner=20"/>
    <hyperlink ref="B25" r:id="rId22" display="https://mulka2.com/lapcenter/lapcombat2/runner.jsp?event=4858&amp;file=1&amp;runner=21"/>
    <hyperlink ref="B26" r:id="rId23" display="https://mulka2.com/lapcenter/lapcombat2/runner.jsp?event=4858&amp;file=1&amp;runner=22"/>
    <hyperlink ref="B27" r:id="rId24" display="https://mulka2.com/lapcenter/lapcombat2/runner.jsp?event=4858&amp;file=1&amp;runner=23"/>
    <hyperlink ref="B28" r:id="rId25" display="https://mulka2.com/lapcenter/lapcombat2/runner.jsp?event=4858&amp;file=1&amp;runner=24"/>
    <hyperlink ref="B29" r:id="rId26" display="https://mulka2.com/lapcenter/lapcombat2/runner.jsp?event=4858&amp;file=1&amp;runner=25"/>
    <hyperlink ref="B30" r:id="rId27" display="https://mulka2.com/lapcenter/lapcombat2/runner.jsp?event=4858&amp;file=1&amp;runner=26"/>
    <hyperlink ref="B31" r:id="rId28" display="https://mulka2.com/lapcenter/lapcombat2/runner.jsp?event=4858&amp;file=1&amp;runner=27"/>
    <hyperlink ref="B32" r:id="rId29" display="https://mulka2.com/lapcenter/lapcombat2/runner.jsp?event=4858&amp;file=1&amp;runner=28"/>
    <hyperlink ref="B33" r:id="rId30" display="https://mulka2.com/lapcenter/lapcombat2/runner.jsp?event=4858&amp;file=1&amp;runner=29"/>
    <hyperlink ref="B34" r:id="rId31" display="https://mulka2.com/lapcenter/lapcombat2/runner.jsp?event=4858&amp;file=1&amp;runner=30"/>
    <hyperlink ref="B35" r:id="rId32" display="https://mulka2.com/lapcenter/lapcombat2/runner.jsp?event=4858&amp;file=1&amp;runner=31"/>
    <hyperlink ref="B36" r:id="rId33" display="https://mulka2.com/lapcenter/lapcombat2/runner.jsp?event=4858&amp;file=1&amp;runner=32"/>
    <hyperlink ref="B37" r:id="rId34" display="https://mulka2.com/lapcenter/lapcombat2/runner.jsp?event=4858&amp;file=1&amp;runner=33"/>
    <hyperlink ref="B111" r:id="rId35" display="https://mulka2.com/lapcenter/lapcombat2/runner.jsp?event=4858&amp;file=1&amp;runner=123"/>
    <hyperlink ref="B110" r:id="rId36" display="https://mulka2.com/lapcenter/lapcombat2/runner.jsp?event=4858&amp;file=1&amp;runner=124"/>
    <hyperlink ref="B109" r:id="rId37" display="https://mulka2.com/lapcenter/lapcombat2/runner.jsp?event=4858&amp;file=1&amp;runner=125"/>
    <hyperlink ref="B108" r:id="rId38" display="https://mulka2.com/lapcenter/lapcombat2/runner.jsp?event=4858&amp;file=1&amp;runner=126"/>
    <hyperlink ref="B107" r:id="rId39" display="https://mulka2.com/lapcenter/lapcombat2/runner.jsp?event=4858&amp;file=1&amp;runner=122"/>
    <hyperlink ref="B106" r:id="rId40" display="https://mulka2.com/lapcenter/lapcombat2/runner.jsp?event=4858&amp;file=1&amp;runner=121"/>
    <hyperlink ref="B105" r:id="rId41" display="https://mulka2.com/lapcenter/lapcombat2/runner.jsp?event=4858&amp;file=1&amp;runner=120"/>
    <hyperlink ref="B104" r:id="rId42" display="https://mulka2.com/lapcenter/lapcombat2/runner.jsp?event=4858&amp;file=1&amp;runner=119"/>
    <hyperlink ref="B103" r:id="rId43" display="https://mulka2.com/lapcenter/lapcombat2/runner.jsp?event=4858&amp;file=1&amp;runner=118"/>
    <hyperlink ref="B102" r:id="rId44" display="https://mulka2.com/lapcenter/lapcombat2/runner.jsp?event=4858&amp;file=1&amp;runner=117"/>
    <hyperlink ref="B101" r:id="rId45" display="https://mulka2.com/lapcenter/lapcombat2/runner.jsp?event=4858&amp;file=1&amp;runner=116"/>
    <hyperlink ref="B100" r:id="rId46" display="https://mulka2.com/lapcenter/lapcombat2/runner.jsp?event=4858&amp;file=1&amp;runner=115"/>
    <hyperlink ref="B99" r:id="rId47" display="https://mulka2.com/lapcenter/lapcombat2/runner.jsp?event=4858&amp;file=1&amp;runner=114"/>
    <hyperlink ref="B98" r:id="rId48" display="https://mulka2.com/lapcenter/lapcombat2/runner.jsp?event=4858&amp;file=1&amp;runner=113"/>
    <hyperlink ref="B97" r:id="rId49" display="https://mulka2.com/lapcenter/lapcombat2/runner.jsp?event=4858&amp;file=1&amp;runner=112"/>
    <hyperlink ref="B96" r:id="rId50" display="https://mulka2.com/lapcenter/lapcombat2/runner.jsp?event=4858&amp;file=1&amp;runner=111"/>
    <hyperlink ref="B95" r:id="rId51" display="https://mulka2.com/lapcenter/lapcombat2/runner.jsp?event=4858&amp;file=1&amp;runner=110"/>
    <hyperlink ref="B94" r:id="rId52" display="https://mulka2.com/lapcenter/lapcombat2/runner.jsp?event=4858&amp;file=1&amp;runner=109"/>
    <hyperlink ref="B93" r:id="rId53" display="https://mulka2.com/lapcenter/lapcombat2/runner.jsp?event=4858&amp;file=1&amp;runner=108"/>
    <hyperlink ref="B92" r:id="rId54" display="https://mulka2.com/lapcenter/lapcombat2/runner.jsp?event=4858&amp;file=1&amp;runner=107"/>
    <hyperlink ref="B91" r:id="rId55" display="https://mulka2.com/lapcenter/lapcombat2/runner.jsp?event=4858&amp;file=1&amp;runner=106"/>
    <hyperlink ref="B90" r:id="rId56" display="https://mulka2.com/lapcenter/lapcombat2/runner.jsp?event=4858&amp;file=1&amp;runner=105"/>
    <hyperlink ref="B89" r:id="rId57" display="https://mulka2.com/lapcenter/lapcombat2/runner.jsp?event=4858&amp;file=1&amp;runner=104"/>
    <hyperlink ref="B88" r:id="rId58" display="https://mulka2.com/lapcenter/lapcombat2/runner.jsp?event=4858&amp;file=1&amp;runner=103"/>
    <hyperlink ref="B87" r:id="rId59" display="https://mulka2.com/lapcenter/lapcombat2/runner.jsp?event=4858&amp;file=1&amp;runner=102"/>
    <hyperlink ref="B86" r:id="rId60" display="https://mulka2.com/lapcenter/lapcombat2/runner.jsp?event=4858&amp;file=1&amp;runner=101"/>
    <hyperlink ref="B85" r:id="rId61" display="https://mulka2.com/lapcenter/lapcombat2/runner.jsp?event=4858&amp;file=1&amp;runner=100"/>
    <hyperlink ref="B84" r:id="rId62" display="https://mulka2.com/lapcenter/lapcombat2/runner.jsp?event=4858&amp;file=1&amp;runner=99"/>
    <hyperlink ref="B83" r:id="rId63" display="https://mulka2.com/lapcenter/lapcombat2/runner.jsp?event=4858&amp;file=1&amp;runner=98"/>
    <hyperlink ref="B82" r:id="rId64" display="https://mulka2.com/lapcenter/lapcombat2/runner.jsp?event=4858&amp;file=1&amp;runner=97"/>
    <hyperlink ref="B81" r:id="rId65" display="https://mulka2.com/lapcenter/lapcombat2/runner.jsp?event=4858&amp;file=1&amp;runner=96"/>
    <hyperlink ref="B80" r:id="rId66" display="https://mulka2.com/lapcenter/lapcombat2/runner.jsp?event=4858&amp;file=1&amp;runner=95"/>
    <hyperlink ref="B79" r:id="rId67" display="https://mulka2.com/lapcenter/lapcombat2/runner.jsp?event=4858&amp;file=1&amp;runner=94"/>
    <hyperlink ref="B78" r:id="rId68" display="https://mulka2.com/lapcenter/lapcombat2/runner.jsp?event=4858&amp;file=1&amp;runner=93"/>
    <hyperlink ref="B77" r:id="rId69" display="https://mulka2.com/lapcenter/lapcombat2/runner.jsp?event=4858&amp;file=1&amp;runner=92"/>
    <hyperlink ref="B76" r:id="rId70" display="https://mulka2.com/lapcenter/lapcombat2/runner.jsp?event=4858&amp;file=1&amp;runner=91"/>
    <hyperlink ref="B75" r:id="rId71" display="https://mulka2.com/lapcenter/lapcombat2/runner.jsp?event=4858&amp;file=1&amp;runner=90"/>
    <hyperlink ref="B74" r:id="rId72" display="https://mulka2.com/lapcenter/lapcombat2/runner.jsp?event=4858&amp;file=1&amp;runner=89"/>
    <hyperlink ref="B73" r:id="rId73" display="https://mulka2.com/lapcenter/lapcombat2/runner.jsp?event=4858&amp;file=1&amp;runner=88"/>
    <hyperlink ref="B72" r:id="rId74" display="https://mulka2.com/lapcenter/lapcombat2/runner.jsp?event=4858&amp;file=1&amp;runner=87"/>
    <hyperlink ref="B71" r:id="rId75" display="https://mulka2.com/lapcenter/lapcombat2/runner.jsp?event=4858&amp;file=1&amp;runner=86"/>
    <hyperlink ref="B70" r:id="rId76" display="https://mulka2.com/lapcenter/lapcombat2/runner.jsp?event=4858&amp;file=1&amp;runner=85"/>
    <hyperlink ref="B69" r:id="rId77" display="https://mulka2.com/lapcenter/lapcombat2/runner.jsp?event=4858&amp;file=1&amp;runner=84"/>
    <hyperlink ref="B68" r:id="rId78" display="https://mulka2.com/lapcenter/lapcombat2/runner.jsp?event=4858&amp;file=1&amp;runner=83"/>
    <hyperlink ref="B67" r:id="rId79" display="https://mulka2.com/lapcenter/lapcombat2/runner.jsp?event=4858&amp;file=1&amp;runner=82"/>
    <hyperlink ref="B66" r:id="rId80" display="https://mulka2.com/lapcenter/lapcombat2/runner.jsp?event=4858&amp;file=1&amp;runner=81"/>
    <hyperlink ref="B65" r:id="rId81" display="https://mulka2.com/lapcenter/lapcombat2/runner.jsp?event=4858&amp;file=1&amp;runner=80"/>
    <hyperlink ref="B64" r:id="rId82" display="https://mulka2.com/lapcenter/lapcombat2/runner.jsp?event=4858&amp;file=1&amp;runner=79"/>
    <hyperlink ref="B63" r:id="rId83" display="https://mulka2.com/lapcenter/lapcombat2/runner.jsp?event=4858&amp;file=1&amp;runner=78"/>
    <hyperlink ref="B62" r:id="rId84" display="https://mulka2.com/lapcenter/lapcombat2/runner.jsp?event=4858&amp;file=1&amp;runner=77"/>
    <hyperlink ref="B61" r:id="rId85" display="https://mulka2.com/lapcenter/lapcombat2/runner.jsp?event=4858&amp;file=1&amp;runner=76"/>
    <hyperlink ref="B60" r:id="rId86" display="https://mulka2.com/lapcenter/lapcombat2/runner.jsp?event=4858&amp;file=1&amp;runner=75"/>
    <hyperlink ref="B59" r:id="rId87" display="https://mulka2.com/lapcenter/lapcombat2/runner.jsp?event=4858&amp;file=1&amp;runner=74"/>
    <hyperlink ref="B58" r:id="rId88" display="https://mulka2.com/lapcenter/lapcombat2/runner.jsp?event=4858&amp;file=1&amp;runner=73"/>
    <hyperlink ref="B57" r:id="rId89" display="https://mulka2.com/lapcenter/lapcombat2/runner.jsp?event=4858&amp;file=1&amp;runner=72"/>
    <hyperlink ref="B56" r:id="rId90" display="https://mulka2.com/lapcenter/lapcombat2/runner.jsp?event=4858&amp;file=1&amp;runner=71"/>
    <hyperlink ref="B55" r:id="rId91" display="https://mulka2.com/lapcenter/lapcombat2/runner.jsp?event=4858&amp;file=1&amp;runner=70"/>
    <hyperlink ref="B54" r:id="rId92" display="https://mulka2.com/lapcenter/lapcombat2/runner.jsp?event=4858&amp;file=1&amp;runner=69"/>
    <hyperlink ref="B53" r:id="rId93" display="https://mulka2.com/lapcenter/lapcombat2/runner.jsp?event=4858&amp;file=1&amp;runner=68"/>
    <hyperlink ref="B52" r:id="rId94" display="https://mulka2.com/lapcenter/lapcombat2/runner.jsp?event=4858&amp;file=1&amp;runner=67"/>
    <hyperlink ref="B51" r:id="rId95" display="https://mulka2.com/lapcenter/lapcombat2/runner.jsp?event=4858&amp;file=1&amp;runner=66"/>
    <hyperlink ref="B50" r:id="rId96" display="https://mulka2.com/lapcenter/lapcombat2/runner.jsp?event=4858&amp;file=1&amp;runner=65"/>
    <hyperlink ref="B49" r:id="rId97" display="https://mulka2.com/lapcenter/lapcombat2/runner.jsp?event=4858&amp;file=1&amp;runner=64"/>
    <hyperlink ref="B48" r:id="rId98" display="https://mulka2.com/lapcenter/lapcombat2/runner.jsp?event=4858&amp;file=1&amp;runner=63"/>
    <hyperlink ref="B47" r:id="rId99" display="https://mulka2.com/lapcenter/lapcombat2/runner.jsp?event=4858&amp;file=1&amp;runner=62"/>
    <hyperlink ref="B46" r:id="rId100" display="https://mulka2.com/lapcenter/lapcombat2/runner.jsp?event=4858&amp;file=1&amp;runner=61"/>
    <hyperlink ref="B45" r:id="rId101" display="https://mulka2.com/lapcenter/lapcombat2/runner.jsp?event=4858&amp;file=1&amp;runner=60"/>
    <hyperlink ref="B44" r:id="rId102" display="https://mulka2.com/lapcenter/lapcombat2/runner.jsp?event=4858&amp;file=1&amp;runner=59"/>
    <hyperlink ref="B43" r:id="rId103" display="https://mulka2.com/lapcenter/lapcombat2/runner.jsp?event=4858&amp;file=1&amp;runner=58"/>
    <hyperlink ref="B42" r:id="rId104" display="https://mulka2.com/lapcenter/lapcombat2/runner.jsp?event=4858&amp;file=1&amp;runner=57"/>
    <hyperlink ref="B41" r:id="rId105" display="https://mulka2.com/lapcenter/lapcombat2/runner.jsp?event=4858&amp;file=1&amp;runner=56"/>
    <hyperlink ref="B40" r:id="rId106" display="https://mulka2.com/lapcenter/lapcombat2/runner.jsp?event=4858&amp;file=1&amp;runner=55"/>
    <hyperlink ref="B39" r:id="rId107" display="https://mulka2.com/lapcenter/lapcombat2/runner.jsp?event=4858&amp;file=1&amp;runner=54"/>
    <hyperlink ref="B38" r:id="rId108" display="https://mulka2.com/lapcenter/lapcombat2/runner.jsp?event=4858&amp;file=1&amp;runner=53"/>
    <hyperlink ref="B112" r:id="rId109" display="https://mulka2.com/lapcenter/lapcombat2/runner.jsp?event=4858&amp;file=1&amp;runner=127"/>
    <hyperlink ref="B113" r:id="rId110" display="https://mulka2.com/lapcenter/lapcombat2/runner.jsp?event=4858&amp;file=1&amp;runner=128"/>
    <hyperlink ref="B114" r:id="rId111" display="https://mulka2.com/lapcenter/lapcombat2/runner.jsp?event=4858&amp;file=1&amp;runner=129"/>
    <hyperlink ref="B115" r:id="rId112" display="https://mulka2.com/lapcenter/lapcombat2/runner.jsp?event=4858&amp;file=1&amp;runner=130"/>
    <hyperlink ref="B116" r:id="rId113" display="https://mulka2.com/lapcenter/lapcombat2/runner.jsp?event=4858&amp;file=1&amp;runner=131"/>
    <hyperlink ref="B117" r:id="rId114" display="https://mulka2.com/lapcenter/lapcombat2/runner.jsp?event=4858&amp;file=1&amp;runner=132"/>
    <hyperlink ref="B118" r:id="rId115" display="https://mulka2.com/lapcenter/lapcombat2/runner.jsp?event=4858&amp;file=1&amp;runner=133"/>
    <hyperlink ref="B119" r:id="rId116" display="https://mulka2.com/lapcenter/lapcombat2/runner.jsp?event=4858&amp;file=1&amp;runner=134"/>
    <hyperlink ref="B120" r:id="rId117" display="https://mulka2.com/lapcenter/lapcombat2/runner.jsp?event=4858&amp;file=1&amp;runner=135"/>
    <hyperlink ref="B121" r:id="rId118" display="https://mulka2.com/lapcenter/lapcombat2/runner.jsp?event=4858&amp;file=1&amp;runner=136"/>
    <hyperlink ref="B122" r:id="rId119" display="https://mulka2.com/lapcenter/lapcombat2/runner.jsp?event=4858&amp;file=1&amp;runner=137"/>
    <hyperlink ref="B123" r:id="rId120" display="https://mulka2.com/lapcenter/lapcombat2/runner.jsp?event=4858&amp;file=1&amp;runner=138"/>
    <hyperlink ref="B124" r:id="rId121" display="https://mulka2.com/lapcenter/lapcombat2/runner.jsp?event=4858&amp;file=1&amp;runner=139"/>
    <hyperlink ref="B125" r:id="rId122" display="https://mulka2.com/lapcenter/lapcombat2/runner.jsp?event=4858&amp;file=1&amp;runner=141"/>
    <hyperlink ref="B126" r:id="rId123" display="https://mulka2.com/lapcenter/lapcombat2/runner.jsp?event=4858&amp;file=1&amp;runner=140"/>
    <hyperlink ref="B127" r:id="rId124" display="https://mulka2.com/lapcenter/lapcombat2/runner.jsp?event=4858&amp;file=1&amp;runner=142"/>
    <hyperlink ref="B128" r:id="rId125" display="https://mulka2.com/lapcenter/lapcombat2/runner.jsp?event=4858&amp;file=1&amp;runner=143"/>
    <hyperlink ref="B129" r:id="rId126" display="https://mulka2.com/lapcenter/lapcombat2/runner.jsp?event=4858&amp;file=1&amp;runner=144"/>
    <hyperlink ref="B130" r:id="rId127" display="https://mulka2.com/lapcenter/lapcombat2/runner.jsp?event=4858&amp;file=1&amp;runner=146"/>
    <hyperlink ref="B131" r:id="rId128" display="https://mulka2.com/lapcenter/lapcombat2/runner.jsp?event=4858&amp;file=1&amp;runner=145"/>
    <hyperlink ref="B132" r:id="rId129" display="https://mulka2.com/lapcenter/lapcombat2/runner.jsp?event=4858&amp;file=1&amp;runner=147"/>
    <hyperlink ref="B133" r:id="rId130" display="https://mulka2.com/lapcenter/lapcombat2/runner.jsp?event=4858&amp;file=1&amp;runner=148"/>
    <hyperlink ref="B134" r:id="rId131" display="https://mulka2.com/lapcenter/lapcombat2/runner.jsp?event=4858&amp;file=1&amp;runner=149"/>
    <hyperlink ref="B135" r:id="rId132" display="https://mulka2.com/lapcenter/lapcombat2/runner.jsp?event=4858&amp;file=1&amp;runner=150"/>
    <hyperlink ref="B136" r:id="rId133" display="https://mulka2.com/lapcenter/lapcombat2/runner.jsp?event=4858&amp;file=1&amp;runner=151"/>
    <hyperlink ref="B137" r:id="rId134" display="https://mulka2.com/lapcenter/lapcombat2/runner.jsp?event=4858&amp;file=1&amp;runner=152"/>
    <hyperlink ref="B138" r:id="rId135" display="https://mulka2.com/lapcenter/lapcombat2/runner.jsp?event=4858&amp;file=1&amp;runner=153"/>
    <hyperlink ref="B139" r:id="rId136" display="https://mulka2.com/lapcenter/lapcombat2/runner.jsp?event=4858&amp;file=1&amp;runner=154"/>
    <hyperlink ref="B140" r:id="rId137" display="https://mulka2.com/lapcenter/lapcombat2/runner.jsp?event=4858&amp;file=1&amp;runner=156"/>
    <hyperlink ref="B141" r:id="rId138" display="https://mulka2.com/lapcenter/lapcombat2/runner.jsp?event=4858&amp;file=1&amp;runner=155"/>
    <hyperlink ref="B142" r:id="rId139" display="https://mulka2.com/lapcenter/lapcombat2/runner.jsp?event=4858&amp;file=1&amp;runner=157"/>
    <hyperlink ref="B143" r:id="rId140" display="https://mulka2.com/lapcenter/lapcombat2/runner.jsp?event=4858&amp;file=1&amp;runner=158"/>
    <hyperlink ref="B144" r:id="rId141" display="https://mulka2.com/lapcenter/lapcombat2/runner.jsp?event=4858&amp;file=1&amp;runner=159"/>
    <hyperlink ref="B145" r:id="rId142" display="https://mulka2.com/lapcenter/lapcombat2/runner.jsp?event=4858&amp;file=1&amp;runner=160"/>
    <hyperlink ref="B146" r:id="rId143" display="https://mulka2.com/lapcenter/lapcombat2/runner.jsp?event=4858&amp;file=1&amp;runner=161"/>
    <hyperlink ref="B147" r:id="rId144" display="https://mulka2.com/lapcenter/lapcombat2/runner.jsp?event=4858&amp;file=1&amp;runner=162"/>
    <hyperlink ref="B148" r:id="rId145" display="https://mulka2.com/lapcenter/lapcombat2/runner.jsp?event=4858&amp;file=1&amp;runner=163"/>
    <hyperlink ref="B149" r:id="rId146" display="https://mulka2.com/lapcenter/lapcombat2/runner.jsp?event=4858&amp;file=1&amp;runner=164"/>
    <hyperlink ref="B150" r:id="rId147" display="https://mulka2.com/lapcenter/lapcombat2/runner.jsp?event=4858&amp;file=1&amp;runner=165"/>
    <hyperlink ref="B151" r:id="rId148" display="https://mulka2.com/lapcenter/lapcombat2/runner.jsp?event=4858&amp;file=1&amp;runner=166"/>
    <hyperlink ref="B152" r:id="rId149" display="https://mulka2.com/lapcenter/lapcombat2/runner.jsp?event=4858&amp;file=1&amp;runner=167"/>
    <hyperlink ref="B153" r:id="rId150" display="https://mulka2.com/lapcenter/lapcombat2/runner.jsp?event=4858&amp;file=1&amp;runner=168"/>
    <hyperlink ref="B154" r:id="rId151" display="https://mulka2.com/lapcenter/lapcombat2/runner.jsp?event=4858&amp;file=1&amp;runner=169"/>
    <hyperlink ref="B155" r:id="rId152" display="https://mulka2.com/lapcenter/lapcombat2/runner.jsp?event=4858&amp;file=1&amp;runner=170"/>
    <hyperlink ref="B156" r:id="rId153" display="https://mulka2.com/lapcenter/lapcombat2/runner.jsp?event=4858&amp;file=1&amp;runner=171"/>
    <hyperlink ref="B157" r:id="rId154" display="https://mulka2.com/lapcenter/lapcombat2/runner.jsp?event=4858&amp;file=1&amp;runner=172"/>
    <hyperlink ref="B158" r:id="rId155" display="https://mulka2.com/lapcenter/lapcombat2/runner.jsp?event=4858&amp;file=1&amp;runner=173"/>
    <hyperlink ref="B159" r:id="rId156" display="https://mulka2.com/lapcenter/lapcombat2/runner.jsp?event=4858&amp;file=1&amp;runner=174"/>
    <hyperlink ref="B160" r:id="rId157" display="https://mulka2.com/lapcenter/lapcombat2/runner.jsp?event=4858&amp;file=1&amp;runner=175"/>
    <hyperlink ref="B161" r:id="rId158" display="https://mulka2.com/lapcenter/lapcombat2/runner.jsp?event=4858&amp;file=1&amp;runner=176"/>
    <hyperlink ref="B162" r:id="rId159" display="https://mulka2.com/lapcenter/lapcombat2/runner.jsp?event=4858&amp;file=1&amp;runner=177"/>
    <hyperlink ref="B163" r:id="rId160" display="https://mulka2.com/lapcenter/lapcombat2/runner.jsp?event=4858&amp;file=1&amp;runner=178"/>
    <hyperlink ref="B164" r:id="rId161" display="https://mulka2.com/lapcenter/lapcombat2/runner.jsp?event=4858&amp;file=1&amp;runner=179"/>
    <hyperlink ref="B165" r:id="rId162" display="https://mulka2.com/lapcenter/lapcombat2/runner.jsp?event=4858&amp;file=1&amp;runner=180"/>
    <hyperlink ref="B166" r:id="rId163" display="https://mulka2.com/lapcenter/lapcombat2/runner.jsp?event=4858&amp;file=1&amp;runner=181"/>
    <hyperlink ref="B167" r:id="rId164" display="https://mulka2.com/lapcenter/lapcombat2/runner.jsp?event=4858&amp;file=1&amp;runner=182"/>
    <hyperlink ref="B168" r:id="rId165" display="https://mulka2.com/lapcenter/lapcombat2/runner.jsp?event=4858&amp;file=1&amp;runner=183"/>
    <hyperlink ref="B169" r:id="rId166" display="https://mulka2.com/lapcenter/lapcombat2/runner.jsp?event=4858&amp;file=1&amp;runner=184"/>
    <hyperlink ref="B170" r:id="rId167" display="https://mulka2.com/lapcenter/lapcombat2/runner.jsp?event=4858&amp;file=1&amp;runner=185"/>
    <hyperlink ref="B171" r:id="rId168" display="https://mulka2.com/lapcenter/lapcombat2/runner.jsp?event=4858&amp;file=1&amp;runner=186"/>
    <hyperlink ref="B172" r:id="rId169" display="https://mulka2.com/lapcenter/lapcombat2/runner.jsp?event=4858&amp;file=1&amp;runner=187"/>
    <hyperlink ref="B173" r:id="rId170" display="https://mulka2.com/lapcenter/lapcombat2/runner.jsp?event=4858&amp;file=1&amp;runner=188"/>
    <hyperlink ref="B174" r:id="rId171" display="https://mulka2.com/lapcenter/lapcombat2/runner.jsp?event=4858&amp;file=1&amp;runner=189"/>
    <hyperlink ref="B175" r:id="rId172" display="https://mulka2.com/lapcenter/lapcombat2/runner.jsp?event=4858&amp;file=1&amp;runner=190"/>
    <hyperlink ref="B176" r:id="rId173" display="https://mulka2.com/lapcenter/lapcombat2/runner.jsp?event=4858&amp;file=1&amp;runner=191"/>
    <hyperlink ref="B177" r:id="rId174" display="https://mulka2.com/lapcenter/lapcombat2/runner.jsp?event=4858&amp;file=1&amp;runner=192"/>
    <hyperlink ref="B178" r:id="rId175" display="https://mulka2.com/lapcenter/lapcombat2/runner.jsp?event=4858&amp;file=1&amp;runner=193"/>
    <hyperlink ref="B179" r:id="rId176" display="https://mulka2.com/lapcenter/lapcombat2/runner.jsp?event=4858&amp;file=1&amp;runner=194"/>
    <hyperlink ref="B180" r:id="rId177" display="https://mulka2.com/lapcenter/lapcombat2/runner.jsp?event=4858&amp;file=1&amp;runner=195"/>
    <hyperlink ref="B181" r:id="rId178" display="https://mulka2.com/lapcenter/lapcombat2/runner.jsp?event=4858&amp;file=1&amp;runner=196"/>
    <hyperlink ref="B182" r:id="rId179" display="https://mulka2.com/lapcenter/lapcombat2/runner.jsp?event=4858&amp;file=1&amp;runner=197"/>
    <hyperlink ref="B183" r:id="rId180" display="https://mulka2.com/lapcenter/lapcombat2/runner.jsp?event=4858&amp;file=1&amp;runner=200"/>
    <hyperlink ref="B184" r:id="rId181" display="https://mulka2.com/lapcenter/lapcombat2/runner.jsp?event=4858&amp;file=1&amp;runner=199"/>
    <hyperlink ref="B185" r:id="rId182" display="https://mulka2.com/lapcenter/lapcombat2/runner.jsp?event=4858&amp;file=1&amp;runner=198"/>
    <hyperlink ref="B186" r:id="rId183" display="https://mulka2.com/lapcenter/lapcombat2/runner.jsp?event=4858&amp;file=1&amp;runner=201"/>
    <hyperlink ref="B187" r:id="rId184" display="https://mulka2.com/lapcenter/lapcombat2/runner.jsp?event=4858&amp;file=1&amp;runner=381"/>
    <hyperlink ref="B188" r:id="rId185" display="https://mulka2.com/lapcenter/lapcombat2/runner.jsp?event=4858&amp;file=1&amp;runner=382"/>
    <hyperlink ref="B189" r:id="rId186" display="https://mulka2.com/lapcenter/lapcombat2/runner.jsp?event=4858&amp;file=1&amp;runner=383"/>
    <hyperlink ref="B190" r:id="rId187" display="https://mulka2.com/lapcenter/lapcombat2/runner.jsp?event=4858&amp;file=1&amp;runner=384"/>
    <hyperlink ref="B191" r:id="rId188" display="https://mulka2.com/lapcenter/lapcombat2/runner.jsp?event=4858&amp;file=1&amp;runner=385"/>
    <hyperlink ref="B192" r:id="rId189" display="https://mulka2.com/lapcenter/lapcombat2/runner.jsp?event=4858&amp;file=1&amp;runner=386"/>
    <hyperlink ref="B193" r:id="rId190" display="https://mulka2.com/lapcenter/lapcombat2/runner.jsp?event=4858&amp;file=1&amp;runner=387"/>
    <hyperlink ref="B194" r:id="rId191" display="https://mulka2.com/lapcenter/lapcombat2/runner.jsp?event=4858&amp;file=1&amp;runner=388"/>
    <hyperlink ref="B195" r:id="rId192" display="https://mulka2.com/lapcenter/lapcombat2/runner.jsp?event=4858&amp;file=1&amp;runner=389"/>
    <hyperlink ref="B196" r:id="rId193" display="https://mulka2.com/lapcenter/lapcombat2/runner.jsp?event=4858&amp;file=1&amp;runner=390"/>
    <hyperlink ref="B197" r:id="rId194" display="https://mulka2.com/lapcenter/lapcombat2/runner.jsp?event=4858&amp;file=1&amp;runner=391"/>
    <hyperlink ref="B198" r:id="rId195" display="https://mulka2.com/lapcenter/lapcombat2/runner.jsp?event=4858&amp;file=1&amp;runner=392"/>
    <hyperlink ref="B199" r:id="rId196" display="https://mulka2.com/lapcenter/lapcombat2/runner.jsp?event=4858&amp;file=1&amp;runner=393"/>
    <hyperlink ref="B200" r:id="rId197" display="https://mulka2.com/lapcenter/lapcombat2/runner.jsp?event=4858&amp;file=1&amp;runner=394"/>
    <hyperlink ref="B201" r:id="rId198" display="https://mulka2.com/lapcenter/lapcombat2/runner.jsp?event=4858&amp;file=1&amp;runner=395"/>
    <hyperlink ref="B202" r:id="rId199" display="https://mulka2.com/lapcenter/lapcombat2/runner.jsp?event=4858&amp;file=1&amp;runner=396"/>
    <hyperlink ref="B203" r:id="rId200" display="https://mulka2.com/lapcenter/lapcombat2/runner.jsp?event=4858&amp;file=1&amp;runner=397"/>
    <hyperlink ref="B204" r:id="rId201" display="https://mulka2.com/lapcenter/lapcombat2/runner.jsp?event=4858&amp;file=1&amp;runner=398"/>
    <hyperlink ref="B205" r:id="rId202" display="https://mulka2.com/lapcenter/lapcombat2/runner.jsp?event=4858&amp;file=1&amp;runner=399"/>
    <hyperlink ref="B206" r:id="rId203" display="https://mulka2.com/lapcenter/lapcombat2/runner.jsp?event=4858&amp;file=1&amp;runner=400"/>
    <hyperlink ref="B207" r:id="rId204" display="https://mulka2.com/lapcenter/lapcombat2/runner.jsp?event=4858&amp;file=1&amp;runner=401"/>
    <hyperlink ref="B208" r:id="rId205" display="https://mulka2.com/lapcenter/lapcombat2/runner.jsp?event=4858&amp;file=1&amp;runner=404"/>
    <hyperlink ref="B209" r:id="rId206" display="https://mulka2.com/lapcenter/lapcombat2/runner.jsp?event=4858&amp;file=1&amp;runner=403"/>
    <hyperlink ref="B210" r:id="rId207" display="https://mulka2.com/lapcenter/lapcombat2/runner.jsp?event=4858&amp;file=1&amp;runner=402"/>
    <hyperlink ref="B211" r:id="rId208" display="https://mulka2.com/lapcenter/lapcombat2/runner.jsp?event=4858&amp;file=1&amp;runner=405"/>
  </hyperlinks>
  <pageMargins left="0.7" right="0.7" top="0.75" bottom="0.75" header="0.3" footer="0.3"/>
  <pageSetup paperSize="9" orientation="portrait" horizontalDpi="4294967293" verticalDpi="0" r:id="rId20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53"/>
  <sheetViews>
    <sheetView topLeftCell="A28" workbookViewId="0">
      <selection activeCell="E54" sqref="E54"/>
    </sheetView>
  </sheetViews>
  <sheetFormatPr defaultRowHeight="13.5" x14ac:dyDescent="0.15"/>
  <cols>
    <col min="3" max="3" width="19.375" customWidth="1"/>
    <col min="4" max="4" width="12" customWidth="1"/>
  </cols>
  <sheetData>
    <row r="4" spans="3:5" x14ac:dyDescent="0.15">
      <c r="C4" t="s">
        <v>486</v>
      </c>
      <c r="D4" t="s">
        <v>487</v>
      </c>
      <c r="E4">
        <v>1</v>
      </c>
    </row>
    <row r="5" spans="3:5" x14ac:dyDescent="0.15">
      <c r="D5" t="s">
        <v>802</v>
      </c>
      <c r="E5">
        <v>1.2</v>
      </c>
    </row>
    <row r="7" spans="3:5" x14ac:dyDescent="0.15">
      <c r="C7" t="s">
        <v>553</v>
      </c>
      <c r="D7" t="s">
        <v>432</v>
      </c>
      <c r="E7">
        <v>1</v>
      </c>
    </row>
    <row r="8" spans="3:5" x14ac:dyDescent="0.15">
      <c r="D8" t="s">
        <v>434</v>
      </c>
      <c r="E8">
        <v>1</v>
      </c>
    </row>
    <row r="9" spans="3:5" x14ac:dyDescent="0.15">
      <c r="D9" t="s">
        <v>873</v>
      </c>
      <c r="E9">
        <v>1.2</v>
      </c>
    </row>
    <row r="10" spans="3:5" x14ac:dyDescent="0.15">
      <c r="D10" t="s">
        <v>829</v>
      </c>
      <c r="E10">
        <v>0.8</v>
      </c>
    </row>
    <row r="12" spans="3:5" x14ac:dyDescent="0.15">
      <c r="C12" t="s">
        <v>835</v>
      </c>
      <c r="D12" t="s">
        <v>430</v>
      </c>
      <c r="E12">
        <v>0.8</v>
      </c>
    </row>
    <row r="13" spans="3:5" x14ac:dyDescent="0.15">
      <c r="D13" t="s">
        <v>429</v>
      </c>
      <c r="E13">
        <v>0.95</v>
      </c>
    </row>
    <row r="14" spans="3:5" x14ac:dyDescent="0.15">
      <c r="D14" t="s">
        <v>432</v>
      </c>
      <c r="E14">
        <v>1</v>
      </c>
    </row>
    <row r="15" spans="3:5" x14ac:dyDescent="0.15">
      <c r="D15" t="s">
        <v>434</v>
      </c>
      <c r="E15">
        <v>1</v>
      </c>
    </row>
    <row r="16" spans="3:5" x14ac:dyDescent="0.15">
      <c r="D16" t="s">
        <v>442</v>
      </c>
      <c r="E16">
        <v>1.3</v>
      </c>
    </row>
    <row r="17" spans="3:5" x14ac:dyDescent="0.15">
      <c r="D17" t="s">
        <v>836</v>
      </c>
      <c r="E17">
        <v>1</v>
      </c>
    </row>
    <row r="19" spans="3:5" x14ac:dyDescent="0.15">
      <c r="C19" t="s">
        <v>993</v>
      </c>
      <c r="D19" t="s">
        <v>994</v>
      </c>
      <c r="E19">
        <v>1</v>
      </c>
    </row>
    <row r="20" spans="3:5" x14ac:dyDescent="0.15">
      <c r="D20" t="s">
        <v>995</v>
      </c>
      <c r="E20">
        <v>1</v>
      </c>
    </row>
    <row r="21" spans="3:5" x14ac:dyDescent="0.15">
      <c r="D21" t="s">
        <v>996</v>
      </c>
      <c r="E21">
        <v>0.8</v>
      </c>
    </row>
    <row r="23" spans="3:5" x14ac:dyDescent="0.15">
      <c r="C23" t="s">
        <v>141</v>
      </c>
      <c r="D23" t="s">
        <v>802</v>
      </c>
      <c r="E23">
        <v>1</v>
      </c>
    </row>
    <row r="24" spans="3:5" x14ac:dyDescent="0.15">
      <c r="C24" t="s">
        <v>36</v>
      </c>
      <c r="D24" t="s">
        <v>892</v>
      </c>
      <c r="E24">
        <v>1</v>
      </c>
    </row>
    <row r="25" spans="3:5" x14ac:dyDescent="0.15">
      <c r="C25" t="s">
        <v>807</v>
      </c>
      <c r="D25" t="s">
        <v>802</v>
      </c>
      <c r="E25">
        <v>1</v>
      </c>
    </row>
    <row r="26" spans="3:5" x14ac:dyDescent="0.15">
      <c r="C26" t="s">
        <v>827</v>
      </c>
      <c r="D26" t="s">
        <v>826</v>
      </c>
      <c r="E26">
        <v>1</v>
      </c>
    </row>
    <row r="28" spans="3:5" x14ac:dyDescent="0.15">
      <c r="C28" t="s">
        <v>1074</v>
      </c>
      <c r="D28" t="s">
        <v>1075</v>
      </c>
      <c r="E28">
        <v>1.2</v>
      </c>
    </row>
    <row r="29" spans="3:5" x14ac:dyDescent="0.15">
      <c r="D29" t="s">
        <v>1076</v>
      </c>
      <c r="E29">
        <v>1</v>
      </c>
    </row>
    <row r="30" spans="3:5" x14ac:dyDescent="0.15">
      <c r="D30" t="s">
        <v>1077</v>
      </c>
      <c r="E30">
        <v>0.85</v>
      </c>
    </row>
    <row r="31" spans="3:5" x14ac:dyDescent="0.15">
      <c r="D31" t="s">
        <v>1078</v>
      </c>
      <c r="E31">
        <v>0.8</v>
      </c>
    </row>
    <row r="33" spans="3:5" x14ac:dyDescent="0.15">
      <c r="C33" t="s">
        <v>443</v>
      </c>
      <c r="D33" t="s">
        <v>445</v>
      </c>
      <c r="E33">
        <v>1.2</v>
      </c>
    </row>
    <row r="34" spans="3:5" x14ac:dyDescent="0.15">
      <c r="D34" t="s">
        <v>803</v>
      </c>
      <c r="E34">
        <v>1</v>
      </c>
    </row>
    <row r="35" spans="3:5" x14ac:dyDescent="0.15">
      <c r="D35" t="s">
        <v>804</v>
      </c>
      <c r="E35">
        <v>1</v>
      </c>
    </row>
    <row r="36" spans="3:5" x14ac:dyDescent="0.15">
      <c r="D36" t="s">
        <v>780</v>
      </c>
      <c r="E36">
        <v>1</v>
      </c>
    </row>
    <row r="38" spans="3:5" x14ac:dyDescent="0.15">
      <c r="C38" t="s">
        <v>444</v>
      </c>
      <c r="D38" t="s">
        <v>445</v>
      </c>
      <c r="E38">
        <v>1.2</v>
      </c>
    </row>
    <row r="39" spans="3:5" x14ac:dyDescent="0.15">
      <c r="D39" t="s">
        <v>798</v>
      </c>
      <c r="E39">
        <v>1</v>
      </c>
    </row>
    <row r="40" spans="3:5" x14ac:dyDescent="0.15">
      <c r="D40" t="s">
        <v>799</v>
      </c>
      <c r="E40">
        <v>1</v>
      </c>
    </row>
    <row r="41" spans="3:5" x14ac:dyDescent="0.15">
      <c r="D41" t="s">
        <v>685</v>
      </c>
      <c r="E41">
        <v>1</v>
      </c>
    </row>
    <row r="42" spans="3:5" x14ac:dyDescent="0.15">
      <c r="D42" t="s">
        <v>746</v>
      </c>
      <c r="E42">
        <v>0.8</v>
      </c>
    </row>
    <row r="44" spans="3:5" x14ac:dyDescent="0.15">
      <c r="D44" t="s">
        <v>1108</v>
      </c>
      <c r="E44">
        <v>1.3</v>
      </c>
    </row>
    <row r="45" spans="3:5" x14ac:dyDescent="0.15">
      <c r="D45" t="s">
        <v>1107</v>
      </c>
      <c r="E45">
        <v>1.2</v>
      </c>
    </row>
    <row r="46" spans="3:5" x14ac:dyDescent="0.15">
      <c r="D46" t="s">
        <v>1102</v>
      </c>
      <c r="E46">
        <v>1.2</v>
      </c>
    </row>
    <row r="47" spans="3:5" x14ac:dyDescent="0.15">
      <c r="D47" t="s">
        <v>1104</v>
      </c>
      <c r="E47">
        <v>1</v>
      </c>
    </row>
    <row r="48" spans="3:5" x14ac:dyDescent="0.15">
      <c r="D48" t="s">
        <v>1105</v>
      </c>
      <c r="E48">
        <v>0.8</v>
      </c>
    </row>
    <row r="49" spans="4:5" x14ac:dyDescent="0.15">
      <c r="D49" t="s">
        <v>1106</v>
      </c>
      <c r="E49">
        <v>0.85</v>
      </c>
    </row>
    <row r="50" spans="4:5" x14ac:dyDescent="0.15">
      <c r="D50" t="s">
        <v>1103</v>
      </c>
      <c r="E50">
        <v>1</v>
      </c>
    </row>
    <row r="51" spans="4:5" x14ac:dyDescent="0.15">
      <c r="D51" t="s">
        <v>1163</v>
      </c>
      <c r="E51">
        <v>0.8</v>
      </c>
    </row>
    <row r="52" spans="4:5" x14ac:dyDescent="0.15">
      <c r="D52" t="s">
        <v>1164</v>
      </c>
      <c r="E52">
        <v>1</v>
      </c>
    </row>
    <row r="53" spans="4:5" x14ac:dyDescent="0.15">
      <c r="D53" t="s">
        <v>1165</v>
      </c>
      <c r="E53">
        <v>1</v>
      </c>
    </row>
  </sheetData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35"/>
  <sheetViews>
    <sheetView topLeftCell="Q1" zoomScaleNormal="100" workbookViewId="0">
      <selection activeCell="AE19" sqref="AE19"/>
    </sheetView>
  </sheetViews>
  <sheetFormatPr defaultRowHeight="13.5" x14ac:dyDescent="0.15"/>
  <cols>
    <col min="2" max="2" width="12" customWidth="1"/>
    <col min="3" max="3" width="9.875" customWidth="1"/>
    <col min="4" max="4" width="5.25" style="14" customWidth="1"/>
    <col min="5" max="5" width="7.25" style="9" customWidth="1"/>
    <col min="6" max="6" width="5.875" style="10" customWidth="1"/>
    <col min="7" max="7" width="7.875" customWidth="1"/>
    <col min="8" max="8" width="7.25" style="9" customWidth="1"/>
    <col min="9" max="9" width="6.875" customWidth="1"/>
    <col min="10" max="10" width="8.125" customWidth="1"/>
    <col min="11" max="11" width="8.75" style="9" customWidth="1"/>
    <col min="12" max="12" width="6" customWidth="1"/>
    <col min="13" max="13" width="7.625" customWidth="1"/>
    <col min="14" max="14" width="7.625" style="9" customWidth="1"/>
    <col min="15" max="15" width="5.375" style="10" customWidth="1"/>
    <col min="16" max="16" width="8.875" customWidth="1"/>
    <col min="17" max="17" width="6.25" style="9" customWidth="1"/>
    <col min="18" max="18" width="5.875" style="10" customWidth="1"/>
    <col min="19" max="19" width="9.5" customWidth="1"/>
    <col min="20" max="20" width="7.25" style="9" customWidth="1"/>
    <col min="21" max="21" width="5.875" style="10" customWidth="1"/>
    <col min="22" max="22" width="10.625" customWidth="1"/>
    <col min="23" max="23" width="5.875" style="9" customWidth="1"/>
    <col min="24" max="24" width="5.75" style="10" customWidth="1"/>
    <col min="25" max="25" width="8.375" customWidth="1"/>
    <col min="26" max="26" width="5.625" style="9" customWidth="1"/>
    <col min="27" max="27" width="5.625" customWidth="1"/>
    <col min="29" max="29" width="5.625" style="9" customWidth="1"/>
    <col min="30" max="30" width="5.625" customWidth="1"/>
    <col min="33" max="33" width="9.625" style="9" customWidth="1"/>
    <col min="34" max="34" width="9.125" customWidth="1"/>
    <col min="35" max="35" width="9.25" customWidth="1"/>
  </cols>
  <sheetData>
    <row r="2" spans="2:36" x14ac:dyDescent="0.15">
      <c r="G2" t="s">
        <v>486</v>
      </c>
      <c r="J2" t="s">
        <v>553</v>
      </c>
      <c r="M2" t="s">
        <v>441</v>
      </c>
      <c r="P2" t="s">
        <v>796</v>
      </c>
      <c r="S2" t="s">
        <v>797</v>
      </c>
      <c r="V2" t="s">
        <v>1079</v>
      </c>
      <c r="W2" s="12"/>
      <c r="X2" s="13"/>
      <c r="Y2" s="13" t="s">
        <v>438</v>
      </c>
      <c r="Z2" s="12"/>
      <c r="AB2" s="13" t="s">
        <v>439</v>
      </c>
      <c r="AC2" s="12"/>
      <c r="AE2" s="13" t="s">
        <v>1109</v>
      </c>
      <c r="AF2" s="13"/>
    </row>
    <row r="3" spans="2:36" x14ac:dyDescent="0.15">
      <c r="B3" t="s">
        <v>1</v>
      </c>
      <c r="C3" t="s">
        <v>3</v>
      </c>
      <c r="D3" s="14" t="s">
        <v>893</v>
      </c>
      <c r="E3" s="9" t="s">
        <v>448</v>
      </c>
      <c r="F3" s="10" t="s">
        <v>435</v>
      </c>
      <c r="G3" t="s">
        <v>440</v>
      </c>
      <c r="H3" s="9" t="s">
        <v>448</v>
      </c>
      <c r="I3" s="11" t="s">
        <v>435</v>
      </c>
      <c r="J3" s="11" t="s">
        <v>440</v>
      </c>
      <c r="K3" s="9" t="s">
        <v>448</v>
      </c>
      <c r="L3" t="s">
        <v>435</v>
      </c>
      <c r="M3" t="s">
        <v>440</v>
      </c>
      <c r="N3" s="9" t="s">
        <v>448</v>
      </c>
      <c r="O3" s="10" t="s">
        <v>435</v>
      </c>
      <c r="P3" t="s">
        <v>440</v>
      </c>
      <c r="Q3" s="9" t="s">
        <v>448</v>
      </c>
      <c r="R3" s="10" t="s">
        <v>435</v>
      </c>
      <c r="S3" t="s">
        <v>440</v>
      </c>
      <c r="T3" s="9" t="s">
        <v>448</v>
      </c>
      <c r="U3" s="10" t="s">
        <v>435</v>
      </c>
      <c r="V3" t="s">
        <v>440</v>
      </c>
      <c r="W3" s="9" t="s">
        <v>448</v>
      </c>
      <c r="X3" s="11" t="s">
        <v>435</v>
      </c>
      <c r="Y3" t="s">
        <v>440</v>
      </c>
      <c r="Z3" s="9" t="s">
        <v>448</v>
      </c>
      <c r="AA3" s="11" t="s">
        <v>435</v>
      </c>
      <c r="AB3" t="s">
        <v>440</v>
      </c>
      <c r="AC3" s="9" t="s">
        <v>448</v>
      </c>
      <c r="AD3" s="11" t="s">
        <v>435</v>
      </c>
      <c r="AE3" t="s">
        <v>440</v>
      </c>
      <c r="AG3" s="9" t="s">
        <v>768</v>
      </c>
      <c r="AH3" t="s">
        <v>446</v>
      </c>
      <c r="AI3" t="s">
        <v>447</v>
      </c>
      <c r="AJ3" t="s">
        <v>1086</v>
      </c>
    </row>
    <row r="4" spans="2:36" x14ac:dyDescent="0.15">
      <c r="B4" t="s">
        <v>147</v>
      </c>
      <c r="C4" t="s">
        <v>894</v>
      </c>
      <c r="D4" s="14">
        <v>4</v>
      </c>
      <c r="E4" s="9" t="str">
        <f>IFERROR(VLOOKUP($B4,根ノ上高原!$B$5:$G$338,6,FALSE),"")</f>
        <v/>
      </c>
      <c r="F4" s="10" t="str">
        <f>IFERROR(VLOOKUP($B4,根ノ上高原!$B$5:$G$338,2,FALSE),"")</f>
        <v/>
      </c>
      <c r="G4" s="10" t="str">
        <f>IFERROR(VLOOKUP($B4,根ノ上高原!$B$5:$G$338,5,FALSE)*VLOOKUP(E4,大会ごとのスコア!$D$4:$E$5,2,FALSE),"")</f>
        <v/>
      </c>
      <c r="H4" s="9" t="str">
        <f>IFERROR(VLOOKUP($B4,東大OLK大会!$B$5:$G$338,6,FALSE),"")</f>
        <v>M21E</v>
      </c>
      <c r="I4" s="10">
        <f>IFERROR(VLOOKUP($B4,東大OLK大会!$B$5:$G$338,2,FALSE),"")</f>
        <v>10</v>
      </c>
      <c r="J4" s="10">
        <f>IFERROR(VLOOKUP($B4,東大OLK大会!$B$5:$G$338,5,FALSE)*VLOOKUP(H4,大会ごとのスコア!$D$7:$E$11,2,FALSE),"")</f>
        <v>70.113599999999991</v>
      </c>
      <c r="K4" s="9" t="str">
        <f>IFERROR(VLOOKUP($B4,全日本ロング!$B$5:$G$338,6,FALSE),"")</f>
        <v>M21E</v>
      </c>
      <c r="L4" s="10">
        <f>IFERROR(VLOOKUP($B4,全日本ロング!$B$5:$G$338,2,FALSE),"")</f>
        <v>8</v>
      </c>
      <c r="M4" s="10">
        <f>IFERROR(VLOOKUP($B4,全日本ロング!$B$5:$G$338,5,FALSE)*VLOOKUP(K4,大会ごとのスコア!$D$12:$E$17,2,FALSE),"")</f>
        <v>75.769199999999998</v>
      </c>
      <c r="N4" s="9" t="str">
        <f>IFERROR(VLOOKUP($B4,関西スプリントセレ!$B$5:$G$400,6,FALSE),"")</f>
        <v>MA</v>
      </c>
      <c r="O4" s="10">
        <f>IFERROR(VLOOKUP($B4,関西スプリントセレ!$B$5:$G$400,2,FALSE),"")</f>
        <v>6</v>
      </c>
      <c r="P4" s="10">
        <f>IFERROR(VLOOKUP($B4,関西スプリントセレ!$B$5:$G$400,5,FALSE)*VLOOKUP(N4,大会ごとのスコア!$D$26:$E$26,2,FALSE),"")</f>
        <v>60.55</v>
      </c>
      <c r="Q4" s="9" t="str">
        <f>IFERROR(VLOOKUP($B4,関西インカレ!$B$5:$G$400,6,FALSE),"")</f>
        <v>ME</v>
      </c>
      <c r="R4" s="10">
        <f>IFERROR(VLOOKUP($B4,関西インカレ!$B$5:$G$400,2,FALSE),"")</f>
        <v>2</v>
      </c>
      <c r="S4" s="10">
        <f>IFERROR(VLOOKUP($B4,関西インカレ!$B$5:$G$400,5,FALSE)*VLOOKUP(Q4,大会ごとのスコア!$D$33:$E$36,2,FALSE),"")</f>
        <v>75.275999999999996</v>
      </c>
      <c r="T4" s="9" t="str">
        <f>IFERROR(VLOOKUP($B4,名椙大会2日目!$B$5:$G$338,6,FALSE),"")</f>
        <v>ME</v>
      </c>
      <c r="U4" s="10">
        <f>IFERROR(VLOOKUP($B4,名椙大会2日目!$B$5:$G$338,2,FALSE),"")</f>
        <v>5</v>
      </c>
      <c r="V4" s="10">
        <f>IFERROR(VLOOKUP($B4,名椙大会2日目!$B$5:$G$338,5,FALSE)*VLOOKUP(T4,大会ごとのスコア!$D$28:$E$31,2,FALSE),"")</f>
        <v>72.417599999999993</v>
      </c>
      <c r="W4" s="9" t="str">
        <f>IFERROR(VLOOKUP($B4,インカレスプリント2018!$B$5:$G$400,6,FALSE),"")</f>
        <v>ME</v>
      </c>
      <c r="X4" s="10">
        <f>IFERROR(VLOOKUP($B4,インカレスプリント2018!$B$5:$G$400,2,FALSE),"")</f>
        <v>6</v>
      </c>
      <c r="Y4" s="10">
        <f>IFERROR(VLOOKUP($B4,インカレスプリント2018!$B$5:$G$400,5,FALSE)*VLOOKUP(W4,大会ごとのスコア!$D$33:$E$36,2,FALSE),"")</f>
        <v>74.414400000000001</v>
      </c>
      <c r="Z4" s="9" t="str">
        <f>IFERROR(VLOOKUP($B4,インカレロング2018!$B$5:$G$400,6,FALSE),"")</f>
        <v>ME</v>
      </c>
      <c r="AA4" s="10">
        <f>IFERROR(VLOOKUP($B4,インカレロング2018!$B$5:$G$400,2,FALSE),"")</f>
        <v>15</v>
      </c>
      <c r="AB4" s="10">
        <f ca="1">IFERROR(VLOOKUP($B4,インカレロング2018!$B$5:$G$400,5,FALSE)*VLOOKUP(Z4,大会ごとのスコア!$D$38:$E$42,2,FALSE),"")</f>
        <v>68.769599999999997</v>
      </c>
      <c r="AC4" s="9" t="str">
        <f>IFERROR(VLOOKUP($B4,クラブカップミドル!$B$4:$G$400,6,FALSE),"")</f>
        <v>MA-1</v>
      </c>
      <c r="AD4" s="10">
        <f>IFERROR(VLOOKUP($B4,クラブカップミドル!$B$4:$G$400,2,FALSE),"")</f>
        <v>5</v>
      </c>
      <c r="AE4" s="10">
        <f>IFERROR(VLOOKUP($B4,クラブカップミドル!$B$4:$G$400,5,FALSE)*VLOOKUP(AC4,大会ごとのスコア!$D$44:$E$53,2,FALSE),"")</f>
        <v>59.928999999999995</v>
      </c>
      <c r="AG4" s="9">
        <f t="array" aca="1" ref="AG4" ca="1">IFERROR(ROUNDUP(AVERAGE(LARGE(IF($A$3:$AB$3="スコア",$A4:$AB4,""),{1,2,3})),2),0)</f>
        <v>75.160000000000011</v>
      </c>
      <c r="AH4">
        <f t="array" aca="1" ref="AH4" ca="1">IFERROR(LARGE(IF($A$3:$AB$3="スコア",$A4:$AB4,""),1),"")</f>
        <v>75.769199999999998</v>
      </c>
      <c r="AI4" t="str">
        <f t="shared" ref="AI4:AI49" ca="1" si="0">IFERROR(INDEX($B$2:$AF$3,1,MATCH(AH4,B4:AF4,0)),"")</f>
        <v>全日本</v>
      </c>
      <c r="AJ4" t="str">
        <f ca="1">IFERROR(INDEX($A4:$AB4,1,-2+MATCH(AH4,A4:AB4,0)),"")</f>
        <v>M21E</v>
      </c>
    </row>
    <row r="5" spans="2:36" x14ac:dyDescent="0.15">
      <c r="B5" t="s">
        <v>152</v>
      </c>
      <c r="C5" t="s">
        <v>894</v>
      </c>
      <c r="D5" s="14">
        <v>3</v>
      </c>
      <c r="E5" s="9" t="str">
        <f>IFERROR(VLOOKUP($B5,根ノ上高原!$B$5:$G$338,6,FALSE),"")</f>
        <v>ME</v>
      </c>
      <c r="F5" s="10">
        <f>IFERROR(VLOOKUP($B5,根ノ上高原!$B$5:$G$338,2,FALSE),"")</f>
        <v>24</v>
      </c>
      <c r="G5" s="10">
        <f>IFERROR(VLOOKUP($B5,根ノ上高原!$B$5:$G$338,5,FALSE)*VLOOKUP(E5,大会ごとのスコア!$D$4:$E$5,2,FALSE),"")</f>
        <v>58.126799999999996</v>
      </c>
      <c r="H5" s="9" t="str">
        <f>IFERROR(VLOOKUP($B5,東大OLK大会!$B$5:$G$338,6,FALSE),"")</f>
        <v>M21E</v>
      </c>
      <c r="I5" s="10">
        <f>IFERROR(VLOOKUP($B5,東大OLK大会!$B$5:$G$338,2,FALSE),"")</f>
        <v>15</v>
      </c>
      <c r="J5" s="10">
        <f>IFERROR(VLOOKUP($B5,東大OLK大会!$B$5:$G$338,5,FALSE)*VLOOKUP(H5,大会ごとのスコア!$D$7:$E$11,2,FALSE),"")</f>
        <v>67.265999999999991</v>
      </c>
      <c r="K5" s="9" t="str">
        <f>IFERROR(VLOOKUP($B5,全日本ロング!$B$5:$G$338,6,FALSE),"")</f>
        <v>M21A2</v>
      </c>
      <c r="L5" s="10">
        <f>IFERROR(VLOOKUP($B5,全日本ロング!$B$5:$G$338,2,FALSE),"")</f>
        <v>8</v>
      </c>
      <c r="M5" s="10">
        <f>IFERROR(VLOOKUP($B5,全日本ロング!$B$5:$G$338,5,FALSE)*VLOOKUP(K5,大会ごとのスコア!$D$12:$E$17,2,FALSE),"")</f>
        <v>59.582999999999998</v>
      </c>
      <c r="N5" s="9" t="str">
        <f>IFERROR(VLOOKUP($B5,関西スプリントセレ!$B$5:$G$400,6,FALSE),"")</f>
        <v>MA</v>
      </c>
      <c r="O5" s="10">
        <f>IFERROR(VLOOKUP($B5,関西スプリントセレ!$B$5:$G$400,2,FALSE),"")</f>
        <v>2</v>
      </c>
      <c r="P5" s="10">
        <f>IFERROR(VLOOKUP($B5,関西スプリントセレ!$B$5:$G$400,5,FALSE)*VLOOKUP(N5,大会ごとのスコア!$D$26:$E$26,2,FALSE),"")</f>
        <v>63.357999999999997</v>
      </c>
      <c r="Q5" s="9" t="str">
        <f>IFERROR(VLOOKUP($B5,関西インカレ!$B$5:$G$400,6,FALSE),"")</f>
        <v>ME</v>
      </c>
      <c r="R5" s="10">
        <f>IFERROR(VLOOKUP($B5,関西インカレ!$B$5:$G$400,2,FALSE),"")</f>
        <v>1</v>
      </c>
      <c r="S5" s="10">
        <f>IFERROR(VLOOKUP($B5,関西インカレ!$B$5:$G$400,5,FALSE)*VLOOKUP(Q5,大会ごとのスコア!$D$33:$E$36,2,FALSE),"")</f>
        <v>76.191599999999994</v>
      </c>
      <c r="T5" s="9" t="str">
        <f>IFERROR(VLOOKUP($B5,名椙大会2日目!$B$5:$G$338,6,FALSE),"")</f>
        <v>ME</v>
      </c>
      <c r="U5" s="10">
        <f>IFERROR(VLOOKUP($B5,名椙大会2日目!$B$5:$G$338,2,FALSE),"")</f>
        <v>14</v>
      </c>
      <c r="V5" s="10">
        <f>IFERROR(VLOOKUP($B5,名椙大会2日目!$B$5:$G$338,5,FALSE)*VLOOKUP(T5,大会ごとのスコア!$D$28:$E$31,2,FALSE),"")</f>
        <v>68.797199999999989</v>
      </c>
      <c r="W5" s="9" t="str">
        <f>IFERROR(VLOOKUP($B5,インカレスプリント2018!$B$5:$G$400,6,FALSE),"")</f>
        <v>ME</v>
      </c>
      <c r="X5" s="10">
        <f>IFERROR(VLOOKUP($B5,インカレスプリント2018!$B$5:$G$400,2,FALSE),"")</f>
        <v>13</v>
      </c>
      <c r="Y5" s="10">
        <f>IFERROR(VLOOKUP($B5,インカレスプリント2018!$B$5:$G$400,5,FALSE)*VLOOKUP(W5,大会ごとのスコア!$D$33:$E$36,2,FALSE),"")</f>
        <v>66.609599999999986</v>
      </c>
      <c r="Z5" s="9" t="str">
        <f>IFERROR(VLOOKUP($B5,インカレロング2018!$B$5:$G$400,6,FALSE),"")</f>
        <v>ME</v>
      </c>
      <c r="AA5" s="10">
        <f>IFERROR(VLOOKUP($B5,インカレロング2018!$B$5:$G$400,2,FALSE),"")</f>
        <v>7</v>
      </c>
      <c r="AB5" s="10">
        <f ca="1">IFERROR(VLOOKUP($B5,インカレロング2018!$B$5:$G$400,5,FALSE)*VLOOKUP(Z5,大会ごとのスコア!$D$38:$E$42,2,FALSE),"")</f>
        <v>71.687999999999988</v>
      </c>
      <c r="AC5" s="9" t="str">
        <f>IFERROR(VLOOKUP($B5,クラブカップミドル!$B$4:$G$400,6,FALSE),"")</f>
        <v>ME</v>
      </c>
      <c r="AD5" s="10">
        <f>IFERROR(VLOOKUP($B5,クラブカップミドル!$B$4:$G$400,2,FALSE),"")</f>
        <v>0</v>
      </c>
      <c r="AE5" s="10" t="str">
        <f>IFERROR(VLOOKUP($B5,クラブカップミドル!$B$4:$G$400,5,FALSE)*VLOOKUP(AC5,大会ごとのスコア!$D$44:$E$53,2,FALSE),"")</f>
        <v/>
      </c>
      <c r="AG5" s="9">
        <f t="array" aca="1" ref="AG5" ca="1">IFERROR(ROUNDUP(AVERAGE(LARGE(IF($A$3:$AB$3="スコア",$A5:$AB5,""),{1,2,3})),2),0)</f>
        <v>72.23</v>
      </c>
      <c r="AH5">
        <f t="array" aca="1" ref="AH5" ca="1">IFERROR(LARGE(IF($A$3:$AB$3="スコア",$A5:$AB5,""),1),"")</f>
        <v>76.191599999999994</v>
      </c>
      <c r="AI5" t="str">
        <f t="shared" ca="1" si="0"/>
        <v>関西IC</v>
      </c>
      <c r="AJ5" t="str">
        <f ca="1">IFERROR(INDEX($A5:$AB5,1,-2+MATCH(AH5,A5:AB5,0)),"")</f>
        <v>ME</v>
      </c>
    </row>
    <row r="6" spans="2:36" x14ac:dyDescent="0.15">
      <c r="B6" t="s">
        <v>194</v>
      </c>
      <c r="C6" t="s">
        <v>894</v>
      </c>
      <c r="D6" s="14">
        <v>3</v>
      </c>
      <c r="E6" s="9" t="str">
        <f>IFERROR(VLOOKUP($B6,根ノ上高原!$B$5:$G$338,6,FALSE),"")</f>
        <v/>
      </c>
      <c r="F6" s="10" t="str">
        <f>IFERROR(VLOOKUP($B6,根ノ上高原!$B$5:$G$338,2,FALSE),"")</f>
        <v/>
      </c>
      <c r="G6" s="10" t="str">
        <f>IFERROR(VLOOKUP($B6,根ノ上高原!$B$5:$G$338,5,FALSE)*VLOOKUP(E6,大会ごとのスコア!$D$4:$E$5,2,FALSE),"")</f>
        <v/>
      </c>
      <c r="H6" s="9" t="str">
        <f>IFERROR(VLOOKUP($B6,東大OLK大会!$B$5:$G$338,6,FALSE),"")</f>
        <v/>
      </c>
      <c r="I6" s="10" t="str">
        <f>IFERROR(VLOOKUP($B6,東大OLK大会!$B$5:$G$338,2,FALSE),"")</f>
        <v/>
      </c>
      <c r="J6" s="10" t="str">
        <f>IFERROR(VLOOKUP($B6,東大OLK大会!$B$5:$G$338,5,FALSE)*VLOOKUP(H6,大会ごとのスコア!$D$7:$E$11,2,FALSE),"")</f>
        <v/>
      </c>
      <c r="K6" s="9" t="str">
        <f>IFERROR(VLOOKUP($B6,全日本ロング!$B$5:$G$338,6,FALSE),"")</f>
        <v>M20E</v>
      </c>
      <c r="L6" s="10">
        <f>IFERROR(VLOOKUP($B6,全日本ロング!$B$5:$G$338,2,FALSE),"")</f>
        <v>1</v>
      </c>
      <c r="M6" s="10">
        <f>IFERROR(VLOOKUP($B6,全日本ロング!$B$5:$G$338,5,FALSE)*VLOOKUP(K6,大会ごとのスコア!$D$12:$E$17,2,FALSE),"")</f>
        <v>59.308499999999995</v>
      </c>
      <c r="N6" s="9" t="str">
        <f>IFERROR(VLOOKUP($B6,関西スプリントセレ!$B$5:$G$400,6,FALSE),"")</f>
        <v>MA</v>
      </c>
      <c r="O6" s="10">
        <f>IFERROR(VLOOKUP($B6,関西スプリントセレ!$B$5:$G$400,2,FALSE),"")</f>
        <v>3</v>
      </c>
      <c r="P6" s="10">
        <f>IFERROR(VLOOKUP($B6,関西スプリントセレ!$B$5:$G$400,5,FALSE)*VLOOKUP(N6,大会ごとのスコア!$D$26:$E$26,2,FALSE),"")</f>
        <v>62.16</v>
      </c>
      <c r="Q6" s="9" t="str">
        <f>IFERROR(VLOOKUP($B6,関西インカレ!$B$5:$G$400,6,FALSE),"")</f>
        <v>ME</v>
      </c>
      <c r="R6" s="10">
        <f>IFERROR(VLOOKUP($B6,関西インカレ!$B$5:$G$400,2,FALSE),"")</f>
        <v>3</v>
      </c>
      <c r="S6" s="10">
        <f>IFERROR(VLOOKUP($B6,関西インカレ!$B$5:$G$400,5,FALSE)*VLOOKUP(Q6,大会ごとのスコア!$D$33:$E$36,2,FALSE),"")</f>
        <v>75.2376</v>
      </c>
      <c r="T6" s="9" t="str">
        <f>IFERROR(VLOOKUP($B6,名椙大会2日目!$B$5:$G$338,6,FALSE),"")</f>
        <v>ME</v>
      </c>
      <c r="U6" s="10">
        <f>IFERROR(VLOOKUP($B6,名椙大会2日目!$B$5:$G$338,2,FALSE),"")</f>
        <v>6</v>
      </c>
      <c r="V6" s="10">
        <f>IFERROR(VLOOKUP($B6,名椙大会2日目!$B$5:$G$338,5,FALSE)*VLOOKUP(T6,大会ごとのスコア!$D$28:$E$31,2,FALSE),"")</f>
        <v>72.218399999999988</v>
      </c>
      <c r="W6" s="9" t="str">
        <f>IFERROR(VLOOKUP($B6,インカレスプリント2018!$B$5:$G$400,6,FALSE),"")</f>
        <v>ME</v>
      </c>
      <c r="X6" s="10">
        <f>IFERROR(VLOOKUP($B6,インカレスプリント2018!$B$5:$G$400,2,FALSE),"")</f>
        <v>0</v>
      </c>
      <c r="Y6" s="10">
        <f>IFERROR(VLOOKUP($B6,インカレスプリント2018!$B$5:$G$400,5,FALSE)*VLOOKUP(W6,大会ごとのスコア!$D$33:$E$36,2,FALSE),"")</f>
        <v>0</v>
      </c>
      <c r="Z6" s="9" t="str">
        <f>IFERROR(VLOOKUP($B6,インカレロング2018!$B$5:$G$400,6,FALSE),"")</f>
        <v>ME</v>
      </c>
      <c r="AA6" s="10">
        <f>IFERROR(VLOOKUP($B6,インカレロング2018!$B$5:$G$400,2,FALSE),"")</f>
        <v>16</v>
      </c>
      <c r="AB6" s="10">
        <f ca="1">IFERROR(VLOOKUP($B6,インカレロング2018!$B$5:$G$400,5,FALSE)*VLOOKUP(Z6,大会ごとのスコア!$D$38:$E$42,2,FALSE),"")</f>
        <v>68.054399999999987</v>
      </c>
      <c r="AC6" s="9" t="str">
        <f>IFERROR(VLOOKUP($B6,クラブカップミドル!$B$4:$G$400,6,FALSE),"")</f>
        <v>MA-2</v>
      </c>
      <c r="AD6" s="10">
        <f>IFERROR(VLOOKUP($B6,クラブカップミドル!$B$4:$G$400,2,FALSE),"")</f>
        <v>4</v>
      </c>
      <c r="AE6" s="10">
        <f>IFERROR(VLOOKUP($B6,クラブカップミドル!$B$4:$G$400,5,FALSE)*VLOOKUP(AC6,大会ごとのスコア!$D$44:$E$53,2,FALSE),"")</f>
        <v>62.344999999999999</v>
      </c>
      <c r="AG6" s="9">
        <f t="array" aca="1" ref="AG6" ca="1">IFERROR(ROUNDUP(AVERAGE(LARGE(IF($A$3:$AB$3="スコア",$A6:$AB6,""),{1,2,3})),2),0)</f>
        <v>71.84</v>
      </c>
      <c r="AH6">
        <f t="array" aca="1" ref="AH6" ca="1">IFERROR(LARGE(IF($A$3:$AB$3="スコア",$A6:$AB6,""),1),"")</f>
        <v>75.2376</v>
      </c>
      <c r="AI6" t="str">
        <f t="shared" ca="1" si="0"/>
        <v>関西IC</v>
      </c>
      <c r="AJ6" t="str">
        <f t="shared" ref="AJ6:AJ49" ca="1" si="1">IFERROR(INDEX($A6:$AB6,1,-2+MATCH(AH6,A6:AB6,0)),"")</f>
        <v>ME</v>
      </c>
    </row>
    <row r="7" spans="2:36" x14ac:dyDescent="0.15">
      <c r="B7" t="s">
        <v>151</v>
      </c>
      <c r="C7" t="s">
        <v>895</v>
      </c>
      <c r="D7" s="14">
        <v>3</v>
      </c>
      <c r="E7" s="9" t="str">
        <f>IFERROR(VLOOKUP($B7,根ノ上高原!$B$5:$G$338,6,FALSE),"")</f>
        <v/>
      </c>
      <c r="F7" s="10" t="str">
        <f>IFERROR(VLOOKUP($B7,根ノ上高原!$B$5:$G$338,2,FALSE),"")</f>
        <v/>
      </c>
      <c r="G7" s="10" t="str">
        <f>IFERROR(VLOOKUP($B7,根ノ上高原!$B$5:$G$338,5,FALSE)*VLOOKUP(E7,大会ごとのスコア!$D$4:$E$5,2,FALSE),"")</f>
        <v/>
      </c>
      <c r="H7" s="9" t="str">
        <f>IFERROR(VLOOKUP($B7,東大OLK大会!$B$5:$G$338,6,FALSE),"")</f>
        <v>M21A2</v>
      </c>
      <c r="I7" s="10">
        <f>IFERROR(VLOOKUP($B7,東大OLK大会!$B$5:$G$338,2,FALSE),"")</f>
        <v>4</v>
      </c>
      <c r="J7" s="10">
        <f>IFERROR(VLOOKUP($B7,東大OLK大会!$B$5:$G$338,5,FALSE)*VLOOKUP(H7,大会ごとのスコア!$D$7:$E$11,2,FALSE),"")</f>
        <v>62.921999999999997</v>
      </c>
      <c r="K7" s="9" t="str">
        <f>IFERROR(VLOOKUP($B7,全日本ロング!$B$5:$G$338,6,FALSE),"")</f>
        <v>Ms</v>
      </c>
      <c r="L7" s="10">
        <f>IFERROR(VLOOKUP($B7,全日本ロング!$B$5:$G$338,2,FALSE),"")</f>
        <v>3</v>
      </c>
      <c r="M7" s="10">
        <f>IFERROR(VLOOKUP($B7,全日本ロング!$B$5:$G$338,5,FALSE)*VLOOKUP(K7,大会ごとのスコア!$D$12:$E$17,2,FALSE),"")</f>
        <v>62.427999999999997</v>
      </c>
      <c r="N7" s="9" t="str">
        <f>IFERROR(VLOOKUP($B7,関西スプリントセレ!$B$5:$G$400,6,FALSE),"")</f>
        <v>MA</v>
      </c>
      <c r="O7" s="10">
        <f>IFERROR(VLOOKUP($B7,関西スプリントセレ!$B$5:$G$400,2,FALSE),"")</f>
        <v>8</v>
      </c>
      <c r="P7" s="10">
        <f>IFERROR(VLOOKUP($B7,関西スプリントセレ!$B$5:$G$400,5,FALSE)*VLOOKUP(N7,大会ごとのスコア!$D$26:$E$26,2,FALSE),"")</f>
        <v>59.683</v>
      </c>
      <c r="Q7" s="9" t="str">
        <f>IFERROR(VLOOKUP($B7,関西インカレ!$B$5:$G$400,6,FALSE),"")</f>
        <v>ME</v>
      </c>
      <c r="R7" s="10">
        <f>IFERROR(VLOOKUP($B7,関西インカレ!$B$5:$G$400,2,FALSE),"")</f>
        <v>8</v>
      </c>
      <c r="S7" s="10">
        <f>IFERROR(VLOOKUP($B7,関西インカレ!$B$5:$G$400,5,FALSE)*VLOOKUP(Q7,大会ごとのスコア!$D$33:$E$36,2,FALSE),"")</f>
        <v>71.828400000000002</v>
      </c>
      <c r="T7" s="9" t="str">
        <f>IFERROR(VLOOKUP($B7,名椙大会2日目!$B$5:$G$338,6,FALSE),"")</f>
        <v>ME</v>
      </c>
      <c r="U7" s="10">
        <f>IFERROR(VLOOKUP($B7,名椙大会2日目!$B$5:$G$338,2,FALSE),"")</f>
        <v>21</v>
      </c>
      <c r="V7" s="10">
        <f>IFERROR(VLOOKUP($B7,名椙大会2日目!$B$5:$G$338,5,FALSE)*VLOOKUP(T7,大会ごとのスコア!$D$28:$E$31,2,FALSE),"")</f>
        <v>64.085999999999999</v>
      </c>
      <c r="W7" s="9" t="str">
        <f>IFERROR(VLOOKUP($B7,インカレスプリント2018!$B$5:$G$400,6,FALSE),"")</f>
        <v>ME</v>
      </c>
      <c r="X7" s="10">
        <f>IFERROR(VLOOKUP($B7,インカレスプリント2018!$B$5:$G$400,2,FALSE),"")</f>
        <v>12</v>
      </c>
      <c r="Y7" s="10">
        <f>IFERROR(VLOOKUP($B7,インカレスプリント2018!$B$5:$G$400,5,FALSE)*VLOOKUP(W7,大会ごとのスコア!$D$33:$E$36,2,FALSE),"")</f>
        <v>67.718399999999988</v>
      </c>
      <c r="Z7" s="9" t="str">
        <f>IFERROR(VLOOKUP($B7,インカレロング2018!$B$5:$G$400,6,FALSE),"")</f>
        <v>ME</v>
      </c>
      <c r="AA7" s="10">
        <f>IFERROR(VLOOKUP($B7,インカレロング2018!$B$5:$G$400,2,FALSE),"")</f>
        <v>25</v>
      </c>
      <c r="AB7" s="10">
        <f ca="1">IFERROR(VLOOKUP($B7,インカレロング2018!$B$5:$G$400,5,FALSE)*VLOOKUP(Z7,大会ごとのスコア!$D$38:$E$42,2,FALSE),"")</f>
        <v>66.173999999999992</v>
      </c>
      <c r="AC7" s="9" t="str">
        <f>IFERROR(VLOOKUP($B7,クラブカップミドル!$B$4:$G$400,6,FALSE),"")</f>
        <v/>
      </c>
      <c r="AD7" s="10" t="str">
        <f>IFERROR(VLOOKUP($B7,クラブカップミドル!$B$4:$G$400,2,FALSE),"")</f>
        <v/>
      </c>
      <c r="AE7" s="10" t="str">
        <f>IFERROR(VLOOKUP($B7,クラブカップミドル!$B$4:$G$400,5,FALSE)*VLOOKUP(AC7,大会ごとのスコア!$D$44:$E$53,2,FALSE),"")</f>
        <v/>
      </c>
      <c r="AG7" s="9">
        <f t="array" aca="1" ref="AG7" ca="1">IFERROR(ROUNDUP(AVERAGE(LARGE(IF($A$3:$AB$3="スコア",$A7:$AB7,""),{1,2,3})),2),0)</f>
        <v>68.58</v>
      </c>
      <c r="AH7">
        <f t="array" aca="1" ref="AH7" ca="1">IFERROR(LARGE(IF($A$3:$AB$3="スコア",$A7:$AB7,""),1),"")</f>
        <v>71.828400000000002</v>
      </c>
      <c r="AI7" t="str">
        <f t="shared" ca="1" si="0"/>
        <v>関西IC</v>
      </c>
      <c r="AJ7" t="str">
        <f t="shared" ca="1" si="1"/>
        <v>ME</v>
      </c>
    </row>
    <row r="8" spans="2:36" x14ac:dyDescent="0.15">
      <c r="B8" t="s">
        <v>197</v>
      </c>
      <c r="C8" t="s">
        <v>896</v>
      </c>
      <c r="D8" s="14">
        <v>4</v>
      </c>
      <c r="E8" s="9" t="str">
        <f>IFERROR(VLOOKUP($B8,根ノ上高原!$B$5:$G$338,6,FALSE),"")</f>
        <v>ME</v>
      </c>
      <c r="F8" s="10">
        <f>IFERROR(VLOOKUP($B8,根ノ上高原!$B$5:$G$338,2,FALSE),"")</f>
        <v>12</v>
      </c>
      <c r="G8" s="10">
        <f>IFERROR(VLOOKUP($B8,根ノ上高原!$B$5:$G$338,5,FALSE)*VLOOKUP(E8,大会ごとのスコア!$D$4:$E$5,2,FALSE),"")</f>
        <v>64.966799999999992</v>
      </c>
      <c r="H8" s="9" t="str">
        <f>IFERROR(VLOOKUP($B8,東大OLK大会!$B$5:$G$338,6,FALSE),"")</f>
        <v>M21E</v>
      </c>
      <c r="I8" s="10">
        <f>IFERROR(VLOOKUP($B8,東大OLK大会!$B$5:$G$338,2,FALSE),"")</f>
        <v>37</v>
      </c>
      <c r="J8" s="10">
        <f>IFERROR(VLOOKUP($B8,東大OLK大会!$B$5:$G$338,5,FALSE)*VLOOKUP(H8,大会ごとのスコア!$D$7:$E$11,2,FALSE),"")</f>
        <v>51.622799999999998</v>
      </c>
      <c r="K8" s="9" t="str">
        <f>IFERROR(VLOOKUP($B8,全日本ロング!$B$5:$G$338,6,FALSE),"")</f>
        <v>M21E</v>
      </c>
      <c r="L8" s="10">
        <f>IFERROR(VLOOKUP($B8,全日本ロング!$B$5:$G$338,2,FALSE),"")</f>
        <v>20</v>
      </c>
      <c r="M8" s="10">
        <f>IFERROR(VLOOKUP($B8,全日本ロング!$B$5:$G$338,5,FALSE)*VLOOKUP(K8,大会ごとのスコア!$D$12:$E$17,2,FALSE),"")</f>
        <v>64.412399999999991</v>
      </c>
      <c r="N8" s="9" t="str">
        <f>IFERROR(VLOOKUP($B8,関西スプリントセレ!$B$5:$G$400,6,FALSE),"")</f>
        <v>MA</v>
      </c>
      <c r="O8" s="10">
        <f>IFERROR(VLOOKUP($B8,関西スプリントセレ!$B$5:$G$400,2,FALSE),"")</f>
        <v>20</v>
      </c>
      <c r="P8" s="10">
        <f>IFERROR(VLOOKUP($B8,関西スプリントセレ!$B$5:$G$400,5,FALSE)*VLOOKUP(N8,大会ごとのスコア!$D$26:$E$26,2,FALSE),"")</f>
        <v>55.347999999999999</v>
      </c>
      <c r="Q8" s="9" t="str">
        <f>IFERROR(VLOOKUP($B8,関西インカレ!$B$5:$G$400,6,FALSE),"")</f>
        <v>ME</v>
      </c>
      <c r="R8" s="10">
        <f>IFERROR(VLOOKUP($B8,関西インカレ!$B$5:$G$400,2,FALSE),"")</f>
        <v>5</v>
      </c>
      <c r="S8" s="10">
        <f>IFERROR(VLOOKUP($B8,関西インカレ!$B$5:$G$400,5,FALSE)*VLOOKUP(Q8,大会ごとのスコア!$D$33:$E$36,2,FALSE),"")</f>
        <v>71.921999999999997</v>
      </c>
      <c r="T8" s="9" t="str">
        <f>IFERROR(VLOOKUP($B8,名椙大会2日目!$B$5:$G$338,6,FALSE),"")</f>
        <v>ME</v>
      </c>
      <c r="U8" s="10">
        <f>IFERROR(VLOOKUP($B8,名椙大会2日目!$B$5:$G$338,2,FALSE),"")</f>
        <v>22</v>
      </c>
      <c r="V8" s="10">
        <f>IFERROR(VLOOKUP($B8,名椙大会2日目!$B$5:$G$338,5,FALSE)*VLOOKUP(T8,大会ごとのスコア!$D$28:$E$31,2,FALSE),"")</f>
        <v>62.846399999999996</v>
      </c>
      <c r="W8" s="9" t="str">
        <f>IFERROR(VLOOKUP($B8,インカレスプリント2018!$B$5:$G$400,6,FALSE),"")</f>
        <v>MUA2</v>
      </c>
      <c r="X8" s="10">
        <f>IFERROR(VLOOKUP($B8,インカレスプリント2018!$B$5:$G$400,2,FALSE),"")</f>
        <v>1</v>
      </c>
      <c r="Y8" s="10">
        <f>IFERROR(VLOOKUP($B8,インカレスプリント2018!$B$5:$G$400,5,FALSE)*VLOOKUP(W8,大会ごとのスコア!$D$33:$E$36,2,FALSE),"")</f>
        <v>64.317999999999998</v>
      </c>
      <c r="Z8" s="9" t="str">
        <f>IFERROR(VLOOKUP($B8,インカレロング2018!$B$5:$G$400,6,FALSE),"")</f>
        <v>ME</v>
      </c>
      <c r="AA8" s="10">
        <f>IFERROR(VLOOKUP($B8,インカレロング2018!$B$5:$G$400,2,FALSE),"")</f>
        <v>22</v>
      </c>
      <c r="AB8" s="10">
        <f ca="1">IFERROR(VLOOKUP($B8,インカレロング2018!$B$5:$G$400,5,FALSE)*VLOOKUP(Z8,大会ごとのスコア!$D$38:$E$42,2,FALSE),"")</f>
        <v>66.847199999999987</v>
      </c>
      <c r="AC8" s="9" t="str">
        <f>IFERROR(VLOOKUP($B8,クラブカップミドル!$B$4:$G$400,6,FALSE),"")</f>
        <v/>
      </c>
      <c r="AD8" s="10" t="str">
        <f>IFERROR(VLOOKUP($B8,クラブカップミドル!$B$4:$G$400,2,FALSE),"")</f>
        <v/>
      </c>
      <c r="AE8" s="10" t="str">
        <f>IFERROR(VLOOKUP($B8,クラブカップミドル!$B$4:$G$400,5,FALSE)*VLOOKUP(AC8,大会ごとのスコア!$D$44:$E$53,2,FALSE),"")</f>
        <v/>
      </c>
      <c r="AG8" s="9">
        <f t="array" aca="1" ref="AG8" ca="1">IFERROR(ROUNDUP(AVERAGE(LARGE(IF($A$3:$AB$3="スコア",$A8:$AB8,""),{1,2,3})),2),0)</f>
        <v>67.92</v>
      </c>
      <c r="AH8">
        <f t="array" aca="1" ref="AH8" ca="1">IFERROR(LARGE(IF($A$3:$AB$3="スコア",$A8:$AB8,""),1),"")</f>
        <v>71.921999999999997</v>
      </c>
      <c r="AI8" t="str">
        <f t="shared" ca="1" si="0"/>
        <v>関西IC</v>
      </c>
      <c r="AJ8" t="str">
        <f t="shared" ca="1" si="1"/>
        <v>ME</v>
      </c>
    </row>
    <row r="9" spans="2:36" x14ac:dyDescent="0.15">
      <c r="B9" t="s">
        <v>150</v>
      </c>
      <c r="C9" t="s">
        <v>894</v>
      </c>
      <c r="D9" s="14">
        <v>4</v>
      </c>
      <c r="E9" s="9" t="str">
        <f>IFERROR(VLOOKUP($B9,根ノ上高原!$B$5:$G$338,6,FALSE),"")</f>
        <v/>
      </c>
      <c r="F9" s="10" t="str">
        <f>IFERROR(VLOOKUP($B9,根ノ上高原!$B$5:$G$338,2,FALSE),"")</f>
        <v/>
      </c>
      <c r="G9" s="10" t="str">
        <f>IFERROR(VLOOKUP($B9,根ノ上高原!$B$5:$G$338,5,FALSE)*VLOOKUP(E9,大会ごとのスコア!$D$4:$E$5,2,FALSE),"")</f>
        <v/>
      </c>
      <c r="H9" s="9" t="str">
        <f>IFERROR(VLOOKUP($B9,東大OLK大会!$B$5:$G$338,6,FALSE),"")</f>
        <v>M21A2</v>
      </c>
      <c r="I9" s="10">
        <f>IFERROR(VLOOKUP($B9,東大OLK大会!$B$5:$G$338,2,FALSE),"")</f>
        <v>18</v>
      </c>
      <c r="J9" s="10">
        <f>IFERROR(VLOOKUP($B9,東大OLK大会!$B$5:$G$338,5,FALSE)*VLOOKUP(H9,大会ごとのスコア!$D$7:$E$11,2,FALSE),"")</f>
        <v>56.657999999999994</v>
      </c>
      <c r="K9" s="9" t="str">
        <f>IFERROR(VLOOKUP($B9,全日本ロング!$B$5:$G$338,6,FALSE),"")</f>
        <v>Ms</v>
      </c>
      <c r="L9" s="10">
        <f>IFERROR(VLOOKUP($B9,全日本ロング!$B$5:$G$338,2,FALSE),"")</f>
        <v>2</v>
      </c>
      <c r="M9" s="10">
        <f>IFERROR(VLOOKUP($B9,全日本ロング!$B$5:$G$338,5,FALSE)*VLOOKUP(K9,大会ごとのスコア!$D$12:$E$17,2,FALSE),"")</f>
        <v>62.466000000000001</v>
      </c>
      <c r="N9" s="9" t="str">
        <f>IFERROR(VLOOKUP($B9,関西スプリントセレ!$B$5:$G$400,6,FALSE),"")</f>
        <v>MA</v>
      </c>
      <c r="O9" s="10">
        <f>IFERROR(VLOOKUP($B9,関西スプリントセレ!$B$5:$G$400,2,FALSE),"")</f>
        <v>12</v>
      </c>
      <c r="P9" s="10">
        <f>IFERROR(VLOOKUP($B9,関西スプリントセレ!$B$5:$G$400,5,FALSE)*VLOOKUP(N9,大会ごとのスコア!$D$26:$E$26,2,FALSE),"")</f>
        <v>58.485999999999997</v>
      </c>
      <c r="Q9" s="9" t="str">
        <f>IFERROR(VLOOKUP($B9,関西インカレ!$B$5:$G$400,6,FALSE),"")</f>
        <v>ME</v>
      </c>
      <c r="R9" s="10">
        <f>IFERROR(VLOOKUP($B9,関西インカレ!$B$5:$G$400,2,FALSE),"")</f>
        <v>6</v>
      </c>
      <c r="S9" s="10">
        <f>IFERROR(VLOOKUP($B9,関西インカレ!$B$5:$G$400,5,FALSE)*VLOOKUP(Q9,大会ごとのスコア!$D$33:$E$36,2,FALSE),"")</f>
        <v>71.855999999999995</v>
      </c>
      <c r="T9" s="9" t="str">
        <f>IFERROR(VLOOKUP($B9,名椙大会2日目!$B$5:$G$338,6,FALSE),"")</f>
        <v>ME</v>
      </c>
      <c r="U9" s="10">
        <f>IFERROR(VLOOKUP($B9,名椙大会2日目!$B$5:$G$338,2,FALSE),"")</f>
        <v>24</v>
      </c>
      <c r="V9" s="10">
        <f>IFERROR(VLOOKUP($B9,名椙大会2日目!$B$5:$G$338,5,FALSE)*VLOOKUP(T9,大会ごとのスコア!$D$28:$E$31,2,FALSE),"")</f>
        <v>61.15079999999999</v>
      </c>
      <c r="W9" s="9" t="str">
        <f>IFERROR(VLOOKUP($B9,インカレスプリント2018!$B$5:$G$400,6,FALSE),"")</f>
        <v>ME</v>
      </c>
      <c r="X9" s="10">
        <f>IFERROR(VLOOKUP($B9,インカレスプリント2018!$B$5:$G$400,2,FALSE),"")</f>
        <v>11</v>
      </c>
      <c r="Y9" s="10">
        <f>IFERROR(VLOOKUP($B9,インカレスプリント2018!$B$5:$G$400,5,FALSE)*VLOOKUP(W9,大会ごとのスコア!$D$33:$E$36,2,FALSE),"")</f>
        <v>69.111599999999996</v>
      </c>
      <c r="Z9" s="9" t="str">
        <f>IFERROR(VLOOKUP($B9,インカレロング2018!$B$5:$G$400,6,FALSE),"")</f>
        <v>ME</v>
      </c>
      <c r="AA9" s="10">
        <f>IFERROR(VLOOKUP($B9,インカレロング2018!$B$5:$G$400,2,FALSE),"")</f>
        <v>35</v>
      </c>
      <c r="AB9" s="10">
        <f ca="1">IFERROR(VLOOKUP($B9,インカレロング2018!$B$5:$G$400,5,FALSE)*VLOOKUP(Z9,大会ごとのスコア!$D$38:$E$42,2,FALSE),"")</f>
        <v>61.823999999999991</v>
      </c>
      <c r="AC9" s="9" t="str">
        <f>IFERROR(VLOOKUP($B9,クラブカップミドル!$B$4:$G$400,6,FALSE),"")</f>
        <v>MA-2</v>
      </c>
      <c r="AD9" s="10">
        <f>IFERROR(VLOOKUP($B9,クラブカップミドル!$B$4:$G$400,2,FALSE),"")</f>
        <v>11</v>
      </c>
      <c r="AE9" s="10">
        <f>IFERROR(VLOOKUP($B9,クラブカップミドル!$B$4:$G$400,5,FALSE)*VLOOKUP(AC9,大会ごとのスコア!$D$44:$E$53,2,FALSE),"")</f>
        <v>58.076999999999998</v>
      </c>
      <c r="AG9" s="9">
        <f t="array" aca="1" ref="AG9" ca="1">IFERROR(ROUNDUP(AVERAGE(LARGE(IF($A$3:$AB$3="スコア",$A9:$AB9,""),{1,2,3})),2),0)</f>
        <v>67.820000000000007</v>
      </c>
      <c r="AH9">
        <f t="array" aca="1" ref="AH9" ca="1">IFERROR(LARGE(IF($A$3:$AB$3="スコア",$A9:$AB9,""),1),"")</f>
        <v>71.855999999999995</v>
      </c>
      <c r="AI9" t="str">
        <f t="shared" ca="1" si="0"/>
        <v>関西IC</v>
      </c>
      <c r="AJ9" t="str">
        <f t="shared" ca="1" si="1"/>
        <v>ME</v>
      </c>
    </row>
    <row r="10" spans="2:36" x14ac:dyDescent="0.15">
      <c r="B10" t="s">
        <v>201</v>
      </c>
      <c r="C10" t="s">
        <v>894</v>
      </c>
      <c r="D10" s="14">
        <v>4</v>
      </c>
      <c r="E10" s="9" t="str">
        <f>IFERROR(VLOOKUP($B10,根ノ上高原!$B$5:$G$338,6,FALSE),"")</f>
        <v/>
      </c>
      <c r="F10" s="10" t="str">
        <f>IFERROR(VLOOKUP($B10,根ノ上高原!$B$5:$G$338,2,FALSE),"")</f>
        <v/>
      </c>
      <c r="G10" s="10" t="str">
        <f>IFERROR(VLOOKUP($B10,根ノ上高原!$B$5:$G$338,5,FALSE)*VLOOKUP(E10,大会ごとのスコア!$D$4:$E$5,2,FALSE),"")</f>
        <v/>
      </c>
      <c r="H10" s="9" t="str">
        <f>IFERROR(VLOOKUP($B10,東大OLK大会!$B$5:$G$338,6,FALSE),"")</f>
        <v/>
      </c>
      <c r="I10" s="10" t="str">
        <f>IFERROR(VLOOKUP($B10,東大OLK大会!$B$5:$G$338,2,FALSE),"")</f>
        <v/>
      </c>
      <c r="J10" s="10" t="str">
        <f>IFERROR(VLOOKUP($B10,東大OLK大会!$B$5:$G$338,5,FALSE)*VLOOKUP(H10,大会ごとのスコア!$D$7:$E$11,2,FALSE),"")</f>
        <v/>
      </c>
      <c r="K10" s="9" t="str">
        <f>IFERROR(VLOOKUP($B10,全日本ロング!$B$5:$G$338,6,FALSE),"")</f>
        <v>Ms</v>
      </c>
      <c r="L10" s="10">
        <f>IFERROR(VLOOKUP($B10,全日本ロング!$B$5:$G$338,2,FALSE),"")</f>
        <v>5</v>
      </c>
      <c r="M10" s="10">
        <f>IFERROR(VLOOKUP($B10,全日本ロング!$B$5:$G$338,5,FALSE)*VLOOKUP(K10,大会ごとのスコア!$D$12:$E$17,2,FALSE),"")</f>
        <v>60.195999999999998</v>
      </c>
      <c r="N10" s="9" t="str">
        <f>IFERROR(VLOOKUP($B10,関西スプリントセレ!$B$5:$G$400,6,FALSE),"")</f>
        <v>MA</v>
      </c>
      <c r="O10" s="10">
        <f>IFERROR(VLOOKUP($B10,関西スプリントセレ!$B$5:$G$400,2,FALSE),"")</f>
        <v>15</v>
      </c>
      <c r="P10" s="10">
        <f>IFERROR(VLOOKUP($B10,関西スプリントセレ!$B$5:$G$400,5,FALSE)*VLOOKUP(N10,大会ごとのスコア!$D$26:$E$26,2,FALSE),"")</f>
        <v>58.196999999999996</v>
      </c>
      <c r="Q10" s="9" t="str">
        <f>IFERROR(VLOOKUP($B10,関西インカレ!$B$5:$G$400,6,FALSE),"")</f>
        <v>ME</v>
      </c>
      <c r="R10" s="10">
        <f>IFERROR(VLOOKUP($B10,関西インカレ!$B$5:$G$400,2,FALSE),"")</f>
        <v>4</v>
      </c>
      <c r="S10" s="10">
        <f>IFERROR(VLOOKUP($B10,関西インカレ!$B$5:$G$400,5,FALSE)*VLOOKUP(Q10,大会ごとのスコア!$D$33:$E$36,2,FALSE),"")</f>
        <v>74.183999999999997</v>
      </c>
      <c r="T10" s="9" t="str">
        <f>IFERROR(VLOOKUP($B10,名椙大会2日目!$B$5:$G$338,6,FALSE),"")</f>
        <v/>
      </c>
      <c r="U10" s="10" t="str">
        <f>IFERROR(VLOOKUP($B10,名椙大会2日目!$B$5:$G$338,2,FALSE),"")</f>
        <v/>
      </c>
      <c r="V10" s="10" t="str">
        <f>IFERROR(VLOOKUP($B10,名椙大会2日目!$B$5:$G$338,5,FALSE)*VLOOKUP(T10,大会ごとのスコア!$D$28:$E$31,2,FALSE),"")</f>
        <v/>
      </c>
      <c r="W10" s="9" t="str">
        <f>IFERROR(VLOOKUP($B10,インカレスプリント2018!$B$5:$G$400,6,FALSE),"")</f>
        <v>MUA1</v>
      </c>
      <c r="X10" s="10">
        <f>IFERROR(VLOOKUP($B10,インカレスプリント2018!$B$5:$G$400,2,FALSE),"")</f>
        <v>0</v>
      </c>
      <c r="Y10" s="10">
        <f>IFERROR(VLOOKUP($B10,インカレスプリント2018!$B$5:$G$400,5,FALSE)*VLOOKUP(W10,大会ごとのスコア!$D$33:$E$36,2,FALSE),"")</f>
        <v>0</v>
      </c>
      <c r="Z10" s="9" t="str">
        <f>IFERROR(VLOOKUP($B10,インカレロング2018!$B$5:$G$400,6,FALSE),"")</f>
        <v>ME</v>
      </c>
      <c r="AA10" s="10">
        <f>IFERROR(VLOOKUP($B10,インカレロング2018!$B$5:$G$400,2,FALSE),"")</f>
        <v>30</v>
      </c>
      <c r="AB10" s="10">
        <f ca="1">IFERROR(VLOOKUP($B10,インカレロング2018!$B$5:$G$400,5,FALSE)*VLOOKUP(Z10,大会ごとのスコア!$D$38:$E$42,2,FALSE),"")</f>
        <v>63.591599999999993</v>
      </c>
      <c r="AC10" s="9" t="str">
        <f>IFERROR(VLOOKUP($B10,クラブカップミドル!$B$4:$G$400,6,FALSE),"")</f>
        <v>MA-1</v>
      </c>
      <c r="AD10" s="10">
        <f>IFERROR(VLOOKUP($B10,クラブカップミドル!$B$4:$G$400,2,FALSE),"")</f>
        <v>4</v>
      </c>
      <c r="AE10" s="10">
        <f>IFERROR(VLOOKUP($B10,クラブカップミドル!$B$4:$G$400,5,FALSE)*VLOOKUP(AC10,大会ごとのスコア!$D$44:$E$53,2,FALSE),"")</f>
        <v>59.991</v>
      </c>
      <c r="AG10" s="9">
        <f t="array" aca="1" ref="AG10" ca="1">IFERROR(ROUNDUP(AVERAGE(LARGE(IF($A$3:$AB$3="スコア",$A10:$AB10,""),{1,2,3})),2),0)</f>
        <v>66</v>
      </c>
      <c r="AH10">
        <f t="array" aca="1" ref="AH10" ca="1">IFERROR(LARGE(IF($A$3:$AB$3="スコア",$A10:$AB10,""),1),"")</f>
        <v>74.183999999999997</v>
      </c>
      <c r="AI10" t="str">
        <f t="shared" ca="1" si="0"/>
        <v>関西IC</v>
      </c>
      <c r="AJ10" t="str">
        <f t="shared" ca="1" si="1"/>
        <v>ME</v>
      </c>
    </row>
    <row r="11" spans="2:36" x14ac:dyDescent="0.15">
      <c r="B11" t="s">
        <v>208</v>
      </c>
      <c r="C11" t="s">
        <v>894</v>
      </c>
      <c r="D11" s="14">
        <v>2</v>
      </c>
      <c r="E11" s="9" t="str">
        <f>IFERROR(VLOOKUP($B11,根ノ上高原!$B$5:$G$338,6,FALSE),"")</f>
        <v>MA</v>
      </c>
      <c r="F11" s="10">
        <f>IFERROR(VLOOKUP($B11,根ノ上高原!$B$5:$G$338,2,FALSE),"")</f>
        <v>28</v>
      </c>
      <c r="G11" s="10">
        <f>IFERROR(VLOOKUP($B11,根ノ上高原!$B$5:$G$338,5,FALSE)*VLOOKUP(E11,大会ごとのスコア!$D$4:$E$5,2,FALSE),"")</f>
        <v>51.863</v>
      </c>
      <c r="H11" s="9" t="str">
        <f>IFERROR(VLOOKUP($B11,東大OLK大会!$B$5:$G$338,6,FALSE),"")</f>
        <v/>
      </c>
      <c r="I11" s="10" t="str">
        <f>IFERROR(VLOOKUP($B11,東大OLK大会!$B$5:$G$338,2,FALSE),"")</f>
        <v/>
      </c>
      <c r="J11" s="10" t="str">
        <f>IFERROR(VLOOKUP($B11,東大OLK大会!$B$5:$G$338,5,FALSE)*VLOOKUP(H11,大会ごとのスコア!$D$7:$E$11,2,FALSE),"")</f>
        <v/>
      </c>
      <c r="K11" s="9" t="str">
        <f>IFERROR(VLOOKUP($B11,全日本ロング!$B$5:$G$338,6,FALSE),"")</f>
        <v>Ms</v>
      </c>
      <c r="L11" s="10">
        <f>IFERROR(VLOOKUP($B11,全日本ロング!$B$5:$G$338,2,FALSE),"")</f>
        <v>6</v>
      </c>
      <c r="M11" s="10">
        <f>IFERROR(VLOOKUP($B11,全日本ロング!$B$5:$G$338,5,FALSE)*VLOOKUP(K11,大会ごとのスコア!$D$12:$E$17,2,FALSE),"")</f>
        <v>59.927</v>
      </c>
      <c r="N11" s="9" t="str">
        <f>IFERROR(VLOOKUP($B11,関西スプリントセレ!$B$5:$G$400,6,FALSE),"")</f>
        <v>MA</v>
      </c>
      <c r="O11" s="10">
        <f>IFERROR(VLOOKUP($B11,関西スプリントセレ!$B$5:$G$400,2,FALSE),"")</f>
        <v>0</v>
      </c>
      <c r="P11" s="10">
        <f>IFERROR(VLOOKUP($B11,関西スプリントセレ!$B$5:$G$400,5,FALSE)*VLOOKUP(N11,大会ごとのスコア!$D$26:$E$26,2,FALSE),"")</f>
        <v>0</v>
      </c>
      <c r="Q11" s="9" t="str">
        <f>IFERROR(VLOOKUP($B11,関西インカレ!$B$5:$G$400,6,FALSE),"")</f>
        <v>ME</v>
      </c>
      <c r="R11" s="10">
        <f>IFERROR(VLOOKUP($B11,関西インカレ!$B$5:$G$400,2,FALSE),"")</f>
        <v>7</v>
      </c>
      <c r="S11" s="10">
        <f>IFERROR(VLOOKUP($B11,関西インカレ!$B$5:$G$400,5,FALSE)*VLOOKUP(Q11,大会ごとのスコア!$D$33:$E$36,2,FALSE),"")</f>
        <v>71.834399999999988</v>
      </c>
      <c r="T11" s="9" t="str">
        <f>IFERROR(VLOOKUP($B11,名椙大会2日目!$B$5:$G$338,6,FALSE),"")</f>
        <v>ME</v>
      </c>
      <c r="U11" s="10">
        <f>IFERROR(VLOOKUP($B11,名椙大会2日目!$B$5:$G$338,2,FALSE),"")</f>
        <v>23</v>
      </c>
      <c r="V11" s="10">
        <f>IFERROR(VLOOKUP($B11,名椙大会2日目!$B$5:$G$338,5,FALSE)*VLOOKUP(T11,大会ごとのスコア!$D$28:$E$31,2,FALSE),"")</f>
        <v>62.420399999999994</v>
      </c>
      <c r="W11" s="9" t="str">
        <f>IFERROR(VLOOKUP($B11,インカレスプリント2018!$B$5:$G$400,6,FALSE),"")</f>
        <v>MUA2</v>
      </c>
      <c r="X11" s="10">
        <f>IFERROR(VLOOKUP($B11,インカレスプリント2018!$B$5:$G$400,2,FALSE),"")</f>
        <v>5</v>
      </c>
      <c r="Y11" s="10">
        <f>IFERROR(VLOOKUP($B11,インカレスプリント2018!$B$5:$G$400,5,FALSE)*VLOOKUP(W11,大会ごとのスコア!$D$33:$E$36,2,FALSE),"")</f>
        <v>62.564</v>
      </c>
      <c r="Z11" s="9" t="str">
        <f>IFERROR(VLOOKUP($B11,インカレロング2018!$B$5:$G$400,6,FALSE),"")</f>
        <v>ME</v>
      </c>
      <c r="AA11" s="10">
        <f>IFERROR(VLOOKUP($B11,インカレロング2018!$B$5:$G$400,2,FALSE),"")</f>
        <v>47</v>
      </c>
      <c r="AB11" s="10">
        <f ca="1">IFERROR(VLOOKUP($B11,インカレロング2018!$B$5:$G$400,5,FALSE)*VLOOKUP(Z11,大会ごとのスコア!$D$38:$E$42,2,FALSE),"")</f>
        <v>54.513599999999997</v>
      </c>
      <c r="AC11" s="9" t="str">
        <f>IFERROR(VLOOKUP($B11,クラブカップミドル!$B$4:$G$400,6,FALSE),"")</f>
        <v>MA-2</v>
      </c>
      <c r="AD11" s="10">
        <f>IFERROR(VLOOKUP($B11,クラブカップミドル!$B$4:$G$400,2,FALSE),"")</f>
        <v>14</v>
      </c>
      <c r="AE11" s="10">
        <f>IFERROR(VLOOKUP($B11,クラブカップミドル!$B$4:$G$400,5,FALSE)*VLOOKUP(AC11,大会ごとのスコア!$D$44:$E$53,2,FALSE),"")</f>
        <v>57.564999999999998</v>
      </c>
      <c r="AG11" s="9">
        <f t="array" aca="1" ref="AG11" ca="1">IFERROR(ROUNDUP(AVERAGE(LARGE(IF($A$3:$AB$3="スコア",$A11:$AB11,""),{1,2,3})),2),0)</f>
        <v>65.61</v>
      </c>
      <c r="AH11">
        <f t="array" aca="1" ref="AH11" ca="1">IFERROR(LARGE(IF($A$3:$AB$3="スコア",$A11:$AB11,""),1),"")</f>
        <v>71.834399999999988</v>
      </c>
      <c r="AI11" t="str">
        <f t="shared" ca="1" si="0"/>
        <v>関西IC</v>
      </c>
      <c r="AJ11" t="str">
        <f t="shared" ca="1" si="1"/>
        <v>ME</v>
      </c>
    </row>
    <row r="12" spans="2:36" x14ac:dyDescent="0.15">
      <c r="B12" t="s">
        <v>224</v>
      </c>
      <c r="C12" t="s">
        <v>894</v>
      </c>
      <c r="D12" s="14">
        <v>2</v>
      </c>
      <c r="E12" s="9" t="str">
        <f>IFERROR(VLOOKUP($B12,根ノ上高原!$B$5:$G$338,6,FALSE),"")</f>
        <v>MA</v>
      </c>
      <c r="F12" s="10">
        <f>IFERROR(VLOOKUP($B12,根ノ上高原!$B$5:$G$338,2,FALSE),"")</f>
        <v>22</v>
      </c>
      <c r="G12" s="10">
        <f>IFERROR(VLOOKUP($B12,根ノ上高原!$B$5:$G$338,5,FALSE)*VLOOKUP(E12,大会ごとのスコア!$D$4:$E$5,2,FALSE),"")</f>
        <v>54.440999999999995</v>
      </c>
      <c r="H12" s="9" t="str">
        <f>IFERROR(VLOOKUP($B12,東大OLK大会!$B$5:$G$338,6,FALSE),"")</f>
        <v/>
      </c>
      <c r="I12" s="10" t="str">
        <f>IFERROR(VLOOKUP($B12,東大OLK大会!$B$5:$G$338,2,FALSE),"")</f>
        <v/>
      </c>
      <c r="J12" s="10" t="str">
        <f>IFERROR(VLOOKUP($B12,東大OLK大会!$B$5:$G$338,5,FALSE)*VLOOKUP(H12,大会ごとのスコア!$D$7:$E$11,2,FALSE),"")</f>
        <v/>
      </c>
      <c r="K12" s="9" t="str">
        <f>IFERROR(VLOOKUP($B12,全日本ロング!$B$5:$G$338,6,FALSE),"")</f>
        <v>Ms</v>
      </c>
      <c r="L12" s="10">
        <f>IFERROR(VLOOKUP($B12,全日本ロング!$B$5:$G$338,2,FALSE),"")</f>
        <v>4</v>
      </c>
      <c r="M12" s="10">
        <f>IFERROR(VLOOKUP($B12,全日本ロング!$B$5:$G$338,5,FALSE)*VLOOKUP(K12,大会ごとのスコア!$D$12:$E$17,2,FALSE),"")</f>
        <v>60.570999999999998</v>
      </c>
      <c r="N12" s="9" t="str">
        <f>IFERROR(VLOOKUP($B12,関西スプリントセレ!$B$5:$G$400,6,FALSE),"")</f>
        <v/>
      </c>
      <c r="O12" s="10" t="str">
        <f>IFERROR(VLOOKUP($B12,関西スプリントセレ!$B$5:$G$400,2,FALSE),"")</f>
        <v/>
      </c>
      <c r="P12" s="10" t="str">
        <f>IFERROR(VLOOKUP($B12,関西スプリントセレ!$B$5:$G$400,5,FALSE)*VLOOKUP(N12,大会ごとのスコア!$D$26:$E$26,2,FALSE),"")</f>
        <v/>
      </c>
      <c r="Q12" s="9" t="str">
        <f>IFERROR(VLOOKUP($B12,関西インカレ!$B$5:$G$400,6,FALSE),"")</f>
        <v>ME</v>
      </c>
      <c r="R12" s="10">
        <f>IFERROR(VLOOKUP($B12,関西インカレ!$B$5:$G$400,2,FALSE),"")</f>
        <v>9</v>
      </c>
      <c r="S12" s="10">
        <f>IFERROR(VLOOKUP($B12,関西インカレ!$B$5:$G$400,5,FALSE)*VLOOKUP(Q12,大会ごとのスコア!$D$33:$E$36,2,FALSE),"")</f>
        <v>69.727199999999996</v>
      </c>
      <c r="T12" s="9" t="str">
        <f>IFERROR(VLOOKUP($B12,名椙大会2日目!$B$5:$G$338,6,FALSE),"")</f>
        <v/>
      </c>
      <c r="U12" s="10" t="str">
        <f>IFERROR(VLOOKUP($B12,名椙大会2日目!$B$5:$G$338,2,FALSE),"")</f>
        <v/>
      </c>
      <c r="V12" s="10" t="str">
        <f>IFERROR(VLOOKUP($B12,名椙大会2日目!$B$5:$G$338,5,FALSE)*VLOOKUP(T12,大会ごとのスコア!$D$28:$E$31,2,FALSE),"")</f>
        <v/>
      </c>
      <c r="W12" s="9" t="str">
        <f>IFERROR(VLOOKUP($B12,インカレスプリント2018!$B$5:$G$400,6,FALSE),"")</f>
        <v>MUA2</v>
      </c>
      <c r="X12" s="10">
        <f>IFERROR(VLOOKUP($B12,インカレスプリント2018!$B$5:$G$400,2,FALSE),"")</f>
        <v>15</v>
      </c>
      <c r="Y12" s="10">
        <f>IFERROR(VLOOKUP($B12,インカレスプリント2018!$B$5:$G$400,5,FALSE)*VLOOKUP(W12,大会ごとのスコア!$D$33:$E$36,2,FALSE),"")</f>
        <v>58.498999999999995</v>
      </c>
      <c r="Z12" s="9" t="str">
        <f>IFERROR(VLOOKUP($B12,インカレロング2018!$B$5:$G$400,6,FALSE),"")</f>
        <v>ME</v>
      </c>
      <c r="AA12" s="10">
        <f>IFERROR(VLOOKUP($B12,インカレロング2018!$B$5:$G$400,2,FALSE),"")</f>
        <v>0</v>
      </c>
      <c r="AB12" s="10">
        <f>IFERROR(VLOOKUP($B12,インカレロング2018!$B$5:$G$400,5,FALSE)*VLOOKUP(Z12,大会ごとのスコア!$D$38:$E$42,2,FALSE),"")</f>
        <v>0</v>
      </c>
      <c r="AC12" s="9" t="str">
        <f>IFERROR(VLOOKUP($B12,クラブカップミドル!$B$4:$G$400,6,FALSE),"")</f>
        <v/>
      </c>
      <c r="AD12" s="10" t="str">
        <f>IFERROR(VLOOKUP($B12,クラブカップミドル!$B$4:$G$400,2,FALSE),"")</f>
        <v/>
      </c>
      <c r="AE12" s="10" t="str">
        <f>IFERROR(VLOOKUP($B12,クラブカップミドル!$B$4:$G$400,5,FALSE)*VLOOKUP(AC12,大会ごとのスコア!$D$44:$E$53,2,FALSE),"")</f>
        <v/>
      </c>
      <c r="AG12" s="9">
        <f t="array" ref="AG12">IFERROR(ROUNDUP(AVERAGE(LARGE(IF($A$3:$AB$3="スコア",$A12:$AB12,""),{1,2,3})),2),0)</f>
        <v>62.94</v>
      </c>
      <c r="AH12">
        <f t="array" ref="AH12">IFERROR(LARGE(IF($A$3:$AB$3="スコア",$A12:$AB12,""),1),"")</f>
        <v>69.727199999999996</v>
      </c>
      <c r="AI12" t="str">
        <f t="shared" si="0"/>
        <v>関西IC</v>
      </c>
      <c r="AJ12" t="str">
        <f t="shared" si="1"/>
        <v>ME</v>
      </c>
    </row>
    <row r="13" spans="2:36" x14ac:dyDescent="0.15">
      <c r="B13" t="s">
        <v>465</v>
      </c>
      <c r="C13" t="s">
        <v>894</v>
      </c>
      <c r="D13" s="14">
        <v>2</v>
      </c>
      <c r="E13" s="9" t="str">
        <f>IFERROR(VLOOKUP($B13,根ノ上高原!$B$5:$G$338,6,FALSE),"")</f>
        <v>MA</v>
      </c>
      <c r="F13" s="10">
        <f>IFERROR(VLOOKUP($B13,根ノ上高原!$B$5:$G$338,2,FALSE),"")</f>
        <v>9</v>
      </c>
      <c r="G13" s="10">
        <f>IFERROR(VLOOKUP($B13,根ノ上高原!$B$5:$G$338,5,FALSE)*VLOOKUP(E13,大会ごとのスコア!$D$4:$E$5,2,FALSE),"")</f>
        <v>58.576999999999998</v>
      </c>
      <c r="H13" s="9" t="str">
        <f>IFERROR(VLOOKUP($B13,東大OLK大会!$B$5:$G$338,6,FALSE),"")</f>
        <v>M20A</v>
      </c>
      <c r="I13" s="10">
        <f>IFERROR(VLOOKUP($B13,東大OLK大会!$B$5:$G$338,2,FALSE),"")</f>
        <v>1</v>
      </c>
      <c r="J13" s="10">
        <f>IFERROR(VLOOKUP($B13,東大OLK大会!$B$5:$G$338,5,FALSE)*VLOOKUP(H13,大会ごとのスコア!$D$7:$E$11,2,FALSE),"")</f>
        <v>51.7592</v>
      </c>
      <c r="K13" s="9" t="str">
        <f>IFERROR(VLOOKUP($B13,全日本ロング!$B$5:$G$338,6,FALSE),"")</f>
        <v>Ms</v>
      </c>
      <c r="L13" s="10">
        <f>IFERROR(VLOOKUP($B13,全日本ロング!$B$5:$G$338,2,FALSE),"")</f>
        <v>0</v>
      </c>
      <c r="M13" s="10">
        <f>IFERROR(VLOOKUP($B13,全日本ロング!$B$5:$G$338,5,FALSE)*VLOOKUP(K13,大会ごとのスコア!$D$12:$E$17,2,FALSE),"")</f>
        <v>0</v>
      </c>
      <c r="N13" s="9" t="str">
        <f>IFERROR(VLOOKUP($B13,関西スプリントセレ!$B$5:$G$400,6,FALSE),"")</f>
        <v/>
      </c>
      <c r="O13" s="10" t="str">
        <f>IFERROR(VLOOKUP($B13,関西スプリントセレ!$B$5:$G$400,2,FALSE),"")</f>
        <v/>
      </c>
      <c r="P13" s="10" t="str">
        <f>IFERROR(VLOOKUP($B13,関西スプリントセレ!$B$5:$G$400,5,FALSE)*VLOOKUP(N13,大会ごとのスコア!$D$26:$E$26,2,FALSE),"")</f>
        <v/>
      </c>
      <c r="Q13" s="9" t="str">
        <f>IFERROR(VLOOKUP($B13,関西インカレ!$B$5:$G$400,6,FALSE),"")</f>
        <v>ME</v>
      </c>
      <c r="R13" s="10">
        <f>IFERROR(VLOOKUP($B13,関西インカレ!$B$5:$G$400,2,FALSE),"")</f>
        <v>11</v>
      </c>
      <c r="S13" s="10">
        <f>IFERROR(VLOOKUP($B13,関西インカレ!$B$5:$G$400,5,FALSE)*VLOOKUP(Q13,大会ごとのスコア!$D$33:$E$36,2,FALSE),"")</f>
        <v>68.58</v>
      </c>
      <c r="T13" s="9" t="str">
        <f>IFERROR(VLOOKUP($B13,名椙大会2日目!$B$5:$G$338,6,FALSE),"")</f>
        <v>ME</v>
      </c>
      <c r="U13" s="10">
        <f>IFERROR(VLOOKUP($B13,名椙大会2日目!$B$5:$G$338,2,FALSE),"")</f>
        <v>40</v>
      </c>
      <c r="V13" s="10">
        <f>IFERROR(VLOOKUP($B13,名椙大会2日目!$B$5:$G$338,5,FALSE)*VLOOKUP(T13,大会ごとのスコア!$D$28:$E$31,2,FALSE),"")</f>
        <v>44.657999999999994</v>
      </c>
      <c r="W13" s="9" t="str">
        <f>IFERROR(VLOOKUP($B13,インカレスプリント2018!$B$5:$G$400,6,FALSE),"")</f>
        <v>MUA3</v>
      </c>
      <c r="X13" s="10">
        <f>IFERROR(VLOOKUP($B13,インカレスプリント2018!$B$5:$G$400,2,FALSE),"")</f>
        <v>31</v>
      </c>
      <c r="Y13" s="10">
        <f>IFERROR(VLOOKUP($B13,インカレスプリント2018!$B$5:$G$400,5,FALSE)*VLOOKUP(W13,大会ごとのスコア!$D$33:$E$36,2,FALSE),"")</f>
        <v>56.360999999999997</v>
      </c>
      <c r="Z13" s="9" t="str">
        <f>IFERROR(VLOOKUP($B13,インカレロング2018!$B$5:$G$400,6,FALSE),"")</f>
        <v>MUL2</v>
      </c>
      <c r="AA13" s="10">
        <f>IFERROR(VLOOKUP($B13,インカレロング2018!$B$5:$G$400,2,FALSE),"")</f>
        <v>5</v>
      </c>
      <c r="AB13" s="10">
        <f ca="1">IFERROR(VLOOKUP($B13,インカレロング2018!$B$5:$G$400,5,FALSE)*VLOOKUP(Z13,大会ごとのスコア!$D$38:$E$42,2,FALSE),"")</f>
        <v>61.643000000000001</v>
      </c>
      <c r="AC13" s="9" t="str">
        <f>IFERROR(VLOOKUP($B13,クラブカップミドル!$B$4:$G$400,6,FALSE),"")</f>
        <v>MJ</v>
      </c>
      <c r="AD13" s="10">
        <f>IFERROR(VLOOKUP($B13,クラブカップミドル!$B$4:$G$400,2,FALSE),"")</f>
        <v>8</v>
      </c>
      <c r="AE13" s="10">
        <f>IFERROR(VLOOKUP($B13,クラブカップミドル!$B$4:$G$400,5,FALSE)*VLOOKUP(AC13,大会ごとのスコア!$D$44:$E$53,2,FALSE),"")</f>
        <v>45.021600000000007</v>
      </c>
      <c r="AG13" s="9">
        <f t="array" aca="1" ref="AG13" ca="1">IFERROR(ROUNDUP(AVERAGE(LARGE(IF($A$3:$AB$3="スコア",$A13:$AB13,""),{1,2,3})),2),0)</f>
        <v>62.94</v>
      </c>
      <c r="AH13">
        <f t="array" aca="1" ref="AH13" ca="1">IFERROR(LARGE(IF($A$3:$AB$3="スコア",$A13:$AB13,""),1),"")</f>
        <v>68.58</v>
      </c>
      <c r="AI13" t="str">
        <f t="shared" ca="1" si="0"/>
        <v>関西IC</v>
      </c>
      <c r="AJ13" t="str">
        <f t="shared" ca="1" si="1"/>
        <v>ME</v>
      </c>
    </row>
    <row r="14" spans="2:36" x14ac:dyDescent="0.15">
      <c r="B14" t="s">
        <v>464</v>
      </c>
      <c r="C14" t="s">
        <v>894</v>
      </c>
      <c r="D14" s="14">
        <v>2</v>
      </c>
      <c r="E14" s="9" t="str">
        <f>IFERROR(VLOOKUP($B14,根ノ上高原!$B$5:$G$338,6,FALSE),"")</f>
        <v>MA</v>
      </c>
      <c r="F14" s="10">
        <f>IFERROR(VLOOKUP($B14,根ノ上高原!$B$5:$G$338,2,FALSE),"")</f>
        <v>6</v>
      </c>
      <c r="G14" s="10">
        <f>IFERROR(VLOOKUP($B14,根ノ上高原!$B$5:$G$338,5,FALSE)*VLOOKUP(E14,大会ごとのスコア!$D$4:$E$5,2,FALSE),"")</f>
        <v>59.695999999999998</v>
      </c>
      <c r="H14" s="9" t="str">
        <f>IFERROR(VLOOKUP($B14,東大OLK大会!$B$5:$G$338,6,FALSE),"")</f>
        <v/>
      </c>
      <c r="I14" s="10" t="str">
        <f>IFERROR(VLOOKUP($B14,東大OLK大会!$B$5:$G$338,2,FALSE),"")</f>
        <v/>
      </c>
      <c r="J14" s="10" t="str">
        <f>IFERROR(VLOOKUP($B14,東大OLK大会!$B$5:$G$338,5,FALSE)*VLOOKUP(H14,大会ごとのスコア!$D$7:$E$11,2,FALSE),"")</f>
        <v/>
      </c>
      <c r="K14" s="9" t="str">
        <f>IFERROR(VLOOKUP($B14,全日本ロング!$B$5:$G$338,6,FALSE),"")</f>
        <v>Ms</v>
      </c>
      <c r="L14" s="10">
        <f>IFERROR(VLOOKUP($B14,全日本ロング!$B$5:$G$338,2,FALSE),"")</f>
        <v>13</v>
      </c>
      <c r="M14" s="10">
        <f>IFERROR(VLOOKUP($B14,全日本ロング!$B$5:$G$338,5,FALSE)*VLOOKUP(K14,大会ごとのスコア!$D$12:$E$17,2,FALSE),"")</f>
        <v>55.244999999999997</v>
      </c>
      <c r="N14" s="9" t="str">
        <f>IFERROR(VLOOKUP($B14,関西スプリントセレ!$B$5:$G$400,6,FALSE),"")</f>
        <v/>
      </c>
      <c r="O14" s="10" t="str">
        <f>IFERROR(VLOOKUP($B14,関西スプリントセレ!$B$5:$G$400,2,FALSE),"")</f>
        <v/>
      </c>
      <c r="P14" s="10" t="str">
        <f>IFERROR(VLOOKUP($B14,関西スプリントセレ!$B$5:$G$400,5,FALSE)*VLOOKUP(N14,大会ごとのスコア!$D$26:$E$26,2,FALSE),"")</f>
        <v/>
      </c>
      <c r="Q14" s="9" t="str">
        <f>IFERROR(VLOOKUP($B14,関西インカレ!$B$5:$G$400,6,FALSE),"")</f>
        <v>ME</v>
      </c>
      <c r="R14" s="10">
        <f>IFERROR(VLOOKUP($B14,関西インカレ!$B$5:$G$400,2,FALSE),"")</f>
        <v>13</v>
      </c>
      <c r="S14" s="10">
        <f>IFERROR(VLOOKUP($B14,関西インカレ!$B$5:$G$400,5,FALSE)*VLOOKUP(Q14,大会ごとのスコア!$D$33:$E$36,2,FALSE),"")</f>
        <v>66.992399999999989</v>
      </c>
      <c r="T14" s="9" t="str">
        <f>IFERROR(VLOOKUP($B14,名椙大会2日目!$B$5:$G$338,6,FALSE),"")</f>
        <v>M21A</v>
      </c>
      <c r="U14" s="10">
        <f>IFERROR(VLOOKUP($B14,名椙大会2日目!$B$5:$G$338,2,FALSE),"")</f>
        <v>23</v>
      </c>
      <c r="V14" s="10">
        <f>IFERROR(VLOOKUP($B14,名椙大会2日目!$B$5:$G$338,5,FALSE)*VLOOKUP(T14,大会ごとのスコア!$D$28:$E$31,2,FALSE),"")</f>
        <v>55.785999999999994</v>
      </c>
      <c r="W14" s="9" t="str">
        <f>IFERROR(VLOOKUP($B14,インカレスプリント2018!$B$5:$G$400,6,FALSE),"")</f>
        <v>MUA3</v>
      </c>
      <c r="X14" s="10">
        <f>IFERROR(VLOOKUP($B14,インカレスプリント2018!$B$5:$G$400,2,FALSE),"")</f>
        <v>27</v>
      </c>
      <c r="Y14" s="10">
        <f>IFERROR(VLOOKUP($B14,インカレスプリント2018!$B$5:$G$400,5,FALSE)*VLOOKUP(W14,大会ごとのスコア!$D$33:$E$36,2,FALSE),"")</f>
        <v>56.515000000000001</v>
      </c>
      <c r="Z14" s="9" t="str">
        <f>IFERROR(VLOOKUP($B14,インカレロング2018!$B$5:$G$400,6,FALSE),"")</f>
        <v>MUL3</v>
      </c>
      <c r="AA14" s="10">
        <f>IFERROR(VLOOKUP($B14,インカレロング2018!$B$5:$G$400,2,FALSE),"")</f>
        <v>11</v>
      </c>
      <c r="AB14" s="10">
        <f ca="1">IFERROR(VLOOKUP($B14,インカレロング2018!$B$5:$G$400,5,FALSE)*VLOOKUP(Z14,大会ごとのスコア!$D$38:$E$42,2,FALSE),"")</f>
        <v>59.524000000000001</v>
      </c>
      <c r="AC14" s="9" t="str">
        <f>IFERROR(VLOOKUP($B14,クラブカップミドル!$B$4:$G$400,6,FALSE),"")</f>
        <v>MA-2</v>
      </c>
      <c r="AD14" s="10">
        <f>IFERROR(VLOOKUP($B14,クラブカップミドル!$B$4:$G$400,2,FALSE),"")</f>
        <v>28</v>
      </c>
      <c r="AE14" s="10">
        <f>IFERROR(VLOOKUP($B14,クラブカップミドル!$B$4:$G$400,5,FALSE)*VLOOKUP(AC14,大会ごとのスコア!$D$44:$E$53,2,FALSE),"")</f>
        <v>54.726999999999997</v>
      </c>
      <c r="AG14" s="9">
        <f t="array" aca="1" ref="AG14" ca="1">IFERROR(ROUNDUP(AVERAGE(LARGE(IF($A$3:$AB$3="スコア",$A14:$AB14,""),{1,2,3})),2),0)</f>
        <v>62.08</v>
      </c>
      <c r="AH14">
        <f t="array" aca="1" ref="AH14" ca="1">IFERROR(LARGE(IF($A$3:$AB$3="スコア",$A14:$AB14,""),1),"")</f>
        <v>66.992399999999989</v>
      </c>
      <c r="AI14" t="str">
        <f t="shared" ca="1" si="0"/>
        <v>関西IC</v>
      </c>
      <c r="AJ14" t="str">
        <f t="shared" ca="1" si="1"/>
        <v>ME</v>
      </c>
    </row>
    <row r="15" spans="2:36" x14ac:dyDescent="0.15">
      <c r="B15" t="s">
        <v>210</v>
      </c>
      <c r="C15" t="s">
        <v>894</v>
      </c>
      <c r="D15" s="14">
        <v>1</v>
      </c>
      <c r="E15" s="9" t="str">
        <f>IFERROR(VLOOKUP($B15,根ノ上高原!$B$5:$G$338,6,FALSE),"")</f>
        <v>MA</v>
      </c>
      <c r="F15" s="10">
        <f>IFERROR(VLOOKUP($B15,根ノ上高原!$B$5:$G$338,2,FALSE),"")</f>
        <v>35</v>
      </c>
      <c r="G15" s="10">
        <f>IFERROR(VLOOKUP($B15,根ノ上高原!$B$5:$G$338,5,FALSE)*VLOOKUP(E15,大会ごとのスコア!$D$4:$E$5,2,FALSE),"")</f>
        <v>49.784999999999997</v>
      </c>
      <c r="H15" s="9" t="str">
        <f>IFERROR(VLOOKUP($B15,東大OLK大会!$B$5:$G$338,6,FALSE),"")</f>
        <v/>
      </c>
      <c r="I15" s="10" t="str">
        <f>IFERROR(VLOOKUP($B15,東大OLK大会!$B$5:$G$338,2,FALSE),"")</f>
        <v/>
      </c>
      <c r="J15" s="10" t="str">
        <f>IFERROR(VLOOKUP($B15,東大OLK大会!$B$5:$G$338,5,FALSE)*VLOOKUP(H15,大会ごとのスコア!$D$7:$E$11,2,FALSE),"")</f>
        <v/>
      </c>
      <c r="K15" s="9" t="str">
        <f>IFERROR(VLOOKUP($B15,全日本ロング!$B$5:$G$338,6,FALSE),"")</f>
        <v/>
      </c>
      <c r="L15" s="10" t="str">
        <f>IFERROR(VLOOKUP($B15,全日本ロング!$B$5:$G$338,2,FALSE),"")</f>
        <v/>
      </c>
      <c r="M15" s="10" t="str">
        <f>IFERROR(VLOOKUP($B15,全日本ロング!$B$5:$G$338,5,FALSE)*VLOOKUP(K15,大会ごとのスコア!$D$12:$E$17,2,FALSE),"")</f>
        <v/>
      </c>
      <c r="N15" s="9" t="str">
        <f>IFERROR(VLOOKUP($B15,関西スプリントセレ!$B$5:$G$400,6,FALSE),"")</f>
        <v>MA</v>
      </c>
      <c r="O15" s="10">
        <f>IFERROR(VLOOKUP($B15,関西スプリントセレ!$B$5:$G$400,2,FALSE),"")</f>
        <v>23</v>
      </c>
      <c r="P15" s="10">
        <f>IFERROR(VLOOKUP($B15,関西スプリントセレ!$B$5:$G$400,5,FALSE)*VLOOKUP(N15,大会ごとのスコア!$D$26:$E$26,2,FALSE),"")</f>
        <v>54.687999999999995</v>
      </c>
      <c r="Q15" s="9" t="str">
        <f>IFERROR(VLOOKUP($B15,関西インカレ!$B$5:$G$400,6,FALSE),"")</f>
        <v>ME</v>
      </c>
      <c r="R15" s="10">
        <f>IFERROR(VLOOKUP($B15,関西インカレ!$B$5:$G$400,2,FALSE),"")</f>
        <v>10</v>
      </c>
      <c r="S15" s="10">
        <f>IFERROR(VLOOKUP($B15,関西インカレ!$B$5:$G$400,5,FALSE)*VLOOKUP(Q15,大会ごとのスコア!$D$33:$E$36,2,FALSE),"")</f>
        <v>68.652000000000001</v>
      </c>
      <c r="T15" s="9" t="str">
        <f>IFERROR(VLOOKUP($B15,名椙大会2日目!$B$5:$G$338,6,FALSE),"")</f>
        <v>M21A</v>
      </c>
      <c r="U15" s="10">
        <f>IFERROR(VLOOKUP($B15,名椙大会2日目!$B$5:$G$338,2,FALSE),"")</f>
        <v>2</v>
      </c>
      <c r="V15" s="10">
        <f>IFERROR(VLOOKUP($B15,名椙大会2日目!$B$5:$G$338,5,FALSE)*VLOOKUP(T15,大会ごとのスコア!$D$28:$E$31,2,FALSE),"")</f>
        <v>61.664999999999999</v>
      </c>
      <c r="W15" s="9" t="str">
        <f>IFERROR(VLOOKUP($B15,インカレスプリント2018!$B$5:$G$400,6,FALSE),"")</f>
        <v/>
      </c>
      <c r="X15" s="10" t="str">
        <f>IFERROR(VLOOKUP($B15,インカレスプリント2018!$B$5:$G$400,2,FALSE),"")</f>
        <v/>
      </c>
      <c r="Y15" s="10" t="str">
        <f>IFERROR(VLOOKUP($B15,インカレスプリント2018!$B$5:$G$400,5,FALSE)*VLOOKUP(W15,大会ごとのスコア!$D$33:$E$36,2,FALSE),"")</f>
        <v/>
      </c>
      <c r="Z15" s="9" t="str">
        <f>IFERROR(VLOOKUP($B15,インカレロング2018!$B$5:$G$400,6,FALSE),"")</f>
        <v>ME</v>
      </c>
      <c r="AA15" s="10">
        <f>IFERROR(VLOOKUP($B15,インカレロング2018!$B$5:$G$400,2,FALSE),"")</f>
        <v>51</v>
      </c>
      <c r="AB15" s="10">
        <f ca="1">IFERROR(VLOOKUP($B15,インカレロング2018!$B$5:$G$400,5,FALSE)*VLOOKUP(Z15,大会ごとのスコア!$D$38:$E$42,2,FALSE),"")</f>
        <v>52.984799999999993</v>
      </c>
      <c r="AC15" s="9" t="str">
        <f>IFERROR(VLOOKUP($B15,クラブカップミドル!$B$4:$G$400,6,FALSE),"")</f>
        <v>MJ</v>
      </c>
      <c r="AD15" s="10">
        <f>IFERROR(VLOOKUP($B15,クラブカップミドル!$B$4:$G$400,2,FALSE),"")</f>
        <v>2</v>
      </c>
      <c r="AE15" s="10">
        <f>IFERROR(VLOOKUP($B15,クラブカップミドル!$B$4:$G$400,5,FALSE)*VLOOKUP(AC15,大会ごとのスコア!$D$44:$E$53,2,FALSE),"")</f>
        <v>48.0304</v>
      </c>
      <c r="AG15" s="9">
        <f t="array" aca="1" ref="AG15" ca="1">IFERROR(ROUNDUP(AVERAGE(LARGE(IF($A$3:$AB$3="スコア",$A15:$AB15,""),{1,2,3})),2),0)</f>
        <v>61.669999999999995</v>
      </c>
      <c r="AH15">
        <f t="array" aca="1" ref="AH15" ca="1">IFERROR(LARGE(IF($A$3:$AB$3="スコア",$A15:$AB15,""),1),"")</f>
        <v>68.652000000000001</v>
      </c>
      <c r="AI15" t="str">
        <f t="shared" ca="1" si="0"/>
        <v>関西IC</v>
      </c>
      <c r="AJ15" t="str">
        <f t="shared" ca="1" si="1"/>
        <v>ME</v>
      </c>
    </row>
    <row r="16" spans="2:36" x14ac:dyDescent="0.15">
      <c r="B16" t="s">
        <v>202</v>
      </c>
      <c r="C16" t="s">
        <v>894</v>
      </c>
      <c r="D16" s="14">
        <v>3</v>
      </c>
      <c r="E16" s="9" t="str">
        <f>IFERROR(VLOOKUP($B16,根ノ上高原!$B$5:$G$338,6,FALSE),"")</f>
        <v>MA</v>
      </c>
      <c r="F16" s="10">
        <f>IFERROR(VLOOKUP($B16,根ノ上高原!$B$5:$G$338,2,FALSE),"")</f>
        <v>11</v>
      </c>
      <c r="G16" s="10">
        <f>IFERROR(VLOOKUP($B16,根ノ上高原!$B$5:$G$338,5,FALSE)*VLOOKUP(E16,大会ごとのスコア!$D$4:$E$5,2,FALSE),"")</f>
        <v>57.397999999999996</v>
      </c>
      <c r="H16" s="9" t="str">
        <f>IFERROR(VLOOKUP($B16,東大OLK大会!$B$5:$G$338,6,FALSE),"")</f>
        <v>M21A2</v>
      </c>
      <c r="I16" s="10">
        <f>IFERROR(VLOOKUP($B16,東大OLK大会!$B$5:$G$338,2,FALSE),"")</f>
        <v>12</v>
      </c>
      <c r="J16" s="10">
        <f>IFERROR(VLOOKUP($B16,東大OLK大会!$B$5:$G$338,5,FALSE)*VLOOKUP(H16,大会ごとのスコア!$D$7:$E$11,2,FALSE),"")</f>
        <v>59.163999999999994</v>
      </c>
      <c r="K16" s="9" t="str">
        <f>IFERROR(VLOOKUP($B16,全日本ロング!$B$5:$G$338,6,FALSE),"")</f>
        <v>Ms</v>
      </c>
      <c r="L16" s="10">
        <f>IFERROR(VLOOKUP($B16,全日本ロング!$B$5:$G$338,2,FALSE),"")</f>
        <v>10</v>
      </c>
      <c r="M16" s="10">
        <f>IFERROR(VLOOKUP($B16,全日本ロング!$B$5:$G$338,5,FALSE)*VLOOKUP(K16,大会ごとのスコア!$D$12:$E$17,2,FALSE),"")</f>
        <v>58.488999999999997</v>
      </c>
      <c r="N16" s="9" t="str">
        <f>IFERROR(VLOOKUP($B16,関西スプリントセレ!$B$5:$G$400,6,FALSE),"")</f>
        <v>MA</v>
      </c>
      <c r="O16" s="10">
        <f>IFERROR(VLOOKUP($B16,関西スプリントセレ!$B$5:$G$400,2,FALSE),"")</f>
        <v>31</v>
      </c>
      <c r="P16" s="10">
        <f>IFERROR(VLOOKUP($B16,関西スプリントセレ!$B$5:$G$400,5,FALSE)*VLOOKUP(N16,大会ごとのスコア!$D$26:$E$26,2,FALSE),"")</f>
        <v>51.921999999999997</v>
      </c>
      <c r="Q16" s="9" t="str">
        <f>IFERROR(VLOOKUP($B16,関西インカレ!$B$5:$G$400,6,FALSE),"")</f>
        <v>ME</v>
      </c>
      <c r="R16" s="10">
        <f>IFERROR(VLOOKUP($B16,関西インカレ!$B$5:$G$400,2,FALSE),"")</f>
        <v>27</v>
      </c>
      <c r="S16" s="10">
        <f>IFERROR(VLOOKUP($B16,関西インカレ!$B$5:$G$400,5,FALSE)*VLOOKUP(Q16,大会ごとのスコア!$D$33:$E$36,2,FALSE),"")</f>
        <v>58.802399999999992</v>
      </c>
      <c r="T16" s="9" t="str">
        <f>IFERROR(VLOOKUP($B16,名椙大会2日目!$B$5:$G$338,6,FALSE),"")</f>
        <v>ME</v>
      </c>
      <c r="U16" s="10">
        <f>IFERROR(VLOOKUP($B16,名椙大会2日目!$B$5:$G$338,2,FALSE),"")</f>
        <v>41</v>
      </c>
      <c r="V16" s="10">
        <f>IFERROR(VLOOKUP($B16,名椙大会2日目!$B$5:$G$338,5,FALSE)*VLOOKUP(T16,大会ごとのスコア!$D$28:$E$31,2,FALSE),"")</f>
        <v>44.371199999999995</v>
      </c>
      <c r="W16" s="9" t="str">
        <f>IFERROR(VLOOKUP($B16,インカレスプリント2018!$B$5:$G$400,6,FALSE),"")</f>
        <v>MUA2</v>
      </c>
      <c r="X16" s="10">
        <f>IFERROR(VLOOKUP($B16,インカレスプリント2018!$B$5:$G$400,2,FALSE),"")</f>
        <v>10</v>
      </c>
      <c r="Y16" s="10">
        <f>IFERROR(VLOOKUP($B16,インカレスプリント2018!$B$5:$G$400,5,FALSE)*VLOOKUP(W16,大会ごとのスコア!$D$33:$E$36,2,FALSE),"")</f>
        <v>60.253</v>
      </c>
      <c r="Z16" s="9" t="str">
        <f>IFERROR(VLOOKUP($B16,インカレロング2018!$B$5:$G$400,6,FALSE),"")</f>
        <v>ME</v>
      </c>
      <c r="AA16" s="10">
        <f>IFERROR(VLOOKUP($B16,インカレロング2018!$B$5:$G$400,2,FALSE),"")</f>
        <v>33</v>
      </c>
      <c r="AB16" s="10">
        <f ca="1">IFERROR(VLOOKUP($B16,インカレロング2018!$B$5:$G$400,5,FALSE)*VLOOKUP(Z16,大会ごとのスコア!$D$38:$E$42,2,FALSE),"")</f>
        <v>62.652000000000001</v>
      </c>
      <c r="AC16" s="9" t="str">
        <f>IFERROR(VLOOKUP($B16,クラブカップミドル!$B$4:$G$400,6,FALSE),"")</f>
        <v/>
      </c>
      <c r="AD16" s="10" t="str">
        <f>IFERROR(VLOOKUP($B16,クラブカップミドル!$B$4:$G$400,2,FALSE),"")</f>
        <v/>
      </c>
      <c r="AE16" s="10" t="str">
        <f>IFERROR(VLOOKUP($B16,クラブカップミドル!$B$4:$G$400,5,FALSE)*VLOOKUP(AC16,大会ごとのスコア!$D$44:$E$53,2,FALSE),"")</f>
        <v/>
      </c>
      <c r="AG16" s="9">
        <f t="array" aca="1" ref="AG16" ca="1">IFERROR(ROUNDUP(AVERAGE(LARGE(IF($A$3:$AB$3="スコア",$A16:$AB16,""),{1,2,3})),2),0)</f>
        <v>60.69</v>
      </c>
      <c r="AH16">
        <f t="array" aca="1" ref="AH16" ca="1">IFERROR(LARGE(IF($A$3:$AB$3="スコア",$A16:$AB16,""),1),"")</f>
        <v>62.652000000000001</v>
      </c>
      <c r="AI16" t="str">
        <f t="shared" ca="1" si="0"/>
        <v>ICL</v>
      </c>
      <c r="AJ16" t="str">
        <f t="shared" ca="1" si="1"/>
        <v>ME</v>
      </c>
    </row>
    <row r="17" spans="2:36" x14ac:dyDescent="0.15">
      <c r="B17" t="s">
        <v>217</v>
      </c>
      <c r="C17" t="s">
        <v>894</v>
      </c>
      <c r="D17" s="14">
        <v>2</v>
      </c>
      <c r="E17" s="9" t="str">
        <f>IFERROR(VLOOKUP($B17,根ノ上高原!$B$5:$G$338,6,FALSE),"")</f>
        <v/>
      </c>
      <c r="F17" s="10" t="str">
        <f>IFERROR(VLOOKUP($B17,根ノ上高原!$B$5:$G$338,2,FALSE),"")</f>
        <v/>
      </c>
      <c r="G17" s="10" t="str">
        <f>IFERROR(VLOOKUP($B17,根ノ上高原!$B$5:$G$338,5,FALSE)*VLOOKUP(E17,大会ごとのスコア!$D$4:$E$5,2,FALSE),"")</f>
        <v/>
      </c>
      <c r="H17" s="9" t="str">
        <f>IFERROR(VLOOKUP($B17,東大OLK大会!$B$5:$G$338,6,FALSE),"")</f>
        <v/>
      </c>
      <c r="I17" s="10" t="str">
        <f>IFERROR(VLOOKUP($B17,東大OLK大会!$B$5:$G$338,2,FALSE),"")</f>
        <v/>
      </c>
      <c r="J17" s="10" t="str">
        <f>IFERROR(VLOOKUP($B17,東大OLK大会!$B$5:$G$338,5,FALSE)*VLOOKUP(H17,大会ごとのスコア!$D$7:$E$11,2,FALSE),"")</f>
        <v/>
      </c>
      <c r="K17" s="9" t="str">
        <f>IFERROR(VLOOKUP($B17,全日本ロング!$B$5:$G$338,6,FALSE),"")</f>
        <v>Ms</v>
      </c>
      <c r="L17" s="10">
        <f>IFERROR(VLOOKUP($B17,全日本ロング!$B$5:$G$338,2,FALSE),"")</f>
        <v>11</v>
      </c>
      <c r="M17" s="10">
        <f>IFERROR(VLOOKUP($B17,全日本ロング!$B$5:$G$338,5,FALSE)*VLOOKUP(K17,大会ごとのスコア!$D$12:$E$17,2,FALSE),"")</f>
        <v>56.195</v>
      </c>
      <c r="N17" s="9" t="str">
        <f>IFERROR(VLOOKUP($B17,関西スプリントセレ!$B$5:$G$400,6,FALSE),"")</f>
        <v>MA</v>
      </c>
      <c r="O17" s="10">
        <f>IFERROR(VLOOKUP($B17,関西スプリントセレ!$B$5:$G$400,2,FALSE),"")</f>
        <v>0</v>
      </c>
      <c r="P17" s="10">
        <f>IFERROR(VLOOKUP($B17,関西スプリントセレ!$B$5:$G$400,5,FALSE)*VLOOKUP(N17,大会ごとのスコア!$D$26:$E$26,2,FALSE),"")</f>
        <v>0</v>
      </c>
      <c r="Q17" s="9" t="str">
        <f>IFERROR(VLOOKUP($B17,関西インカレ!$B$5:$G$400,6,FALSE),"")</f>
        <v>ME</v>
      </c>
      <c r="R17" s="10">
        <f>IFERROR(VLOOKUP($B17,関西インカレ!$B$5:$G$400,2,FALSE),"")</f>
        <v>12</v>
      </c>
      <c r="S17" s="10">
        <f>IFERROR(VLOOKUP($B17,関西インカレ!$B$5:$G$400,5,FALSE)*VLOOKUP(Q17,大会ごとのスコア!$D$33:$E$36,2,FALSE),"")</f>
        <v>67.130399999999995</v>
      </c>
      <c r="T17" s="9" t="str">
        <f>IFERROR(VLOOKUP($B17,名椙大会2日目!$B$5:$G$338,6,FALSE),"")</f>
        <v>M21A</v>
      </c>
      <c r="U17" s="10">
        <f>IFERROR(VLOOKUP($B17,名椙大会2日目!$B$5:$G$338,2,FALSE),"")</f>
        <v>5</v>
      </c>
      <c r="V17" s="10">
        <f>IFERROR(VLOOKUP($B17,名椙大会2日目!$B$5:$G$338,5,FALSE)*VLOOKUP(T17,大会ごとのスコア!$D$28:$E$31,2,FALSE),"")</f>
        <v>59.683</v>
      </c>
      <c r="W17" s="9" t="str">
        <f>IFERROR(VLOOKUP($B17,インカレスプリント2018!$B$5:$G$400,6,FALSE),"")</f>
        <v>MUA1</v>
      </c>
      <c r="X17" s="10">
        <f>IFERROR(VLOOKUP($B17,インカレスプリント2018!$B$5:$G$400,2,FALSE),"")</f>
        <v>9</v>
      </c>
      <c r="Y17" s="10">
        <f>IFERROR(VLOOKUP($B17,インカレスプリント2018!$B$5:$G$400,5,FALSE)*VLOOKUP(W17,大会ごとのスコア!$D$33:$E$36,2,FALSE),"")</f>
        <v>59.518999999999998</v>
      </c>
      <c r="Z17" s="9" t="str">
        <f>IFERROR(VLOOKUP($B17,インカレロング2018!$B$5:$G$400,6,FALSE),"")</f>
        <v>ME</v>
      </c>
      <c r="AA17" s="10">
        <f>IFERROR(VLOOKUP($B17,インカレロング2018!$B$5:$G$400,2,FALSE),"")</f>
        <v>60</v>
      </c>
      <c r="AB17" s="10">
        <f ca="1">IFERROR(VLOOKUP($B17,インカレロング2018!$B$5:$G$400,5,FALSE)*VLOOKUP(Z17,大会ごとのスコア!$D$38:$E$42,2,FALSE),"")</f>
        <v>45.043199999999992</v>
      </c>
      <c r="AC17" s="9" t="str">
        <f>IFERROR(VLOOKUP($B17,クラブカップミドル!$B$4:$G$400,6,FALSE),"")</f>
        <v/>
      </c>
      <c r="AD17" s="10" t="str">
        <f>IFERROR(VLOOKUP($B17,クラブカップミドル!$B$4:$G$400,2,FALSE),"")</f>
        <v/>
      </c>
      <c r="AE17" s="10" t="str">
        <f>IFERROR(VLOOKUP($B17,クラブカップミドル!$B$4:$G$400,5,FALSE)*VLOOKUP(AC17,大会ごとのスコア!$D$44:$E$53,2,FALSE),"")</f>
        <v/>
      </c>
      <c r="AG17" s="9">
        <f t="array" aca="1" ref="AG17" ca="1">IFERROR(ROUNDUP(AVERAGE(LARGE(IF($A$3:$AB$3="スコア",$A17:$AB17,""),{1,2,3})),2),0)</f>
        <v>62.12</v>
      </c>
      <c r="AH17">
        <f t="array" aca="1" ref="AH17" ca="1">IFERROR(LARGE(IF($A$3:$AB$3="スコア",$A17:$AB17,""),1),"")</f>
        <v>67.130399999999995</v>
      </c>
      <c r="AI17" t="str">
        <f t="shared" ca="1" si="0"/>
        <v>関西IC</v>
      </c>
      <c r="AJ17" t="str">
        <f t="shared" ca="1" si="1"/>
        <v>ME</v>
      </c>
    </row>
    <row r="18" spans="2:36" x14ac:dyDescent="0.15">
      <c r="B18" t="s">
        <v>466</v>
      </c>
      <c r="C18" t="s">
        <v>896</v>
      </c>
      <c r="D18" s="14">
        <v>2</v>
      </c>
      <c r="E18" s="9" t="str">
        <f>IFERROR(VLOOKUP($B18,根ノ上高原!$B$5:$G$338,6,FALSE),"")</f>
        <v>MA</v>
      </c>
      <c r="F18" s="10">
        <f>IFERROR(VLOOKUP($B18,根ノ上高原!$B$5:$G$338,2,FALSE),"")</f>
        <v>10</v>
      </c>
      <c r="G18" s="10">
        <f>IFERROR(VLOOKUP($B18,根ノ上高原!$B$5:$G$338,5,FALSE)*VLOOKUP(E18,大会ごとのスコア!$D$4:$E$5,2,FALSE),"")</f>
        <v>58.336999999999996</v>
      </c>
      <c r="H18" s="9" t="str">
        <f>IFERROR(VLOOKUP($B18,東大OLK大会!$B$5:$G$338,6,FALSE),"")</f>
        <v>M21A1</v>
      </c>
      <c r="I18" s="10">
        <f>IFERROR(VLOOKUP($B18,東大OLK大会!$B$5:$G$338,2,FALSE),"")</f>
        <v>17</v>
      </c>
      <c r="J18" s="10">
        <f>IFERROR(VLOOKUP($B18,東大OLK大会!$B$5:$G$338,5,FALSE)*VLOOKUP(H18,大会ごとのスコア!$D$7:$E$11,2,FALSE),"")</f>
        <v>56.269999999999996</v>
      </c>
      <c r="K18" s="9" t="str">
        <f>IFERROR(VLOOKUP($B18,全日本ロング!$B$5:$G$338,6,FALSE),"")</f>
        <v>Ms</v>
      </c>
      <c r="L18" s="10">
        <f>IFERROR(VLOOKUP($B18,全日本ロング!$B$5:$G$338,2,FALSE),"")</f>
        <v>18</v>
      </c>
      <c r="M18" s="10">
        <f>IFERROR(VLOOKUP($B18,全日本ロング!$B$5:$G$338,5,FALSE)*VLOOKUP(K18,大会ごとのスコア!$D$12:$E$17,2,FALSE),"")</f>
        <v>50.217999999999996</v>
      </c>
      <c r="N18" s="9" t="str">
        <f>IFERROR(VLOOKUP($B18,関西スプリントセレ!$B$5:$G$400,6,FALSE),"")</f>
        <v>MA</v>
      </c>
      <c r="O18" s="10">
        <f>IFERROR(VLOOKUP($B18,関西スプリントセレ!$B$5:$G$400,2,FALSE),"")</f>
        <v>11</v>
      </c>
      <c r="P18" s="10">
        <f>IFERROR(VLOOKUP($B18,関西スプリントセレ!$B$5:$G$400,5,FALSE)*VLOOKUP(N18,大会ごとのスコア!$D$26:$E$26,2,FALSE),"")</f>
        <v>58.733999999999995</v>
      </c>
      <c r="Q18" s="9" t="str">
        <f>IFERROR(VLOOKUP($B18,関西インカレ!$B$5:$G$400,6,FALSE),"")</f>
        <v>ME</v>
      </c>
      <c r="R18" s="10">
        <f>IFERROR(VLOOKUP($B18,関西インカレ!$B$5:$G$400,2,FALSE),"")</f>
        <v>25</v>
      </c>
      <c r="S18" s="10">
        <f>IFERROR(VLOOKUP($B18,関西インカレ!$B$5:$G$400,5,FALSE)*VLOOKUP(Q18,大会ごとのスコア!$D$33:$E$36,2,FALSE),"")</f>
        <v>62.177999999999997</v>
      </c>
      <c r="T18" s="9" t="str">
        <f>IFERROR(VLOOKUP($B18,名椙大会2日目!$B$5:$G$338,6,FALSE),"")</f>
        <v>M21A</v>
      </c>
      <c r="U18" s="10">
        <f>IFERROR(VLOOKUP($B18,名椙大会2日目!$B$5:$G$338,2,FALSE),"")</f>
        <v>32</v>
      </c>
      <c r="V18" s="10">
        <f>IFERROR(VLOOKUP($B18,名椙大会2日目!$B$5:$G$338,5,FALSE)*VLOOKUP(T18,大会ごとのスコア!$D$28:$E$31,2,FALSE),"")</f>
        <v>53.214999999999996</v>
      </c>
      <c r="W18" s="9" t="str">
        <f>IFERROR(VLOOKUP($B18,インカレスプリント2018!$B$5:$G$400,6,FALSE),"")</f>
        <v>MUA1</v>
      </c>
      <c r="X18" s="10">
        <f>IFERROR(VLOOKUP($B18,インカレスプリント2018!$B$5:$G$400,2,FALSE),"")</f>
        <v>4</v>
      </c>
      <c r="Y18" s="10">
        <f>IFERROR(VLOOKUP($B18,インカレスプリント2018!$B$5:$G$400,5,FALSE)*VLOOKUP(W18,大会ごとのスコア!$D$33:$E$36,2,FALSE),"")</f>
        <v>61.455999999999996</v>
      </c>
      <c r="Z18" s="9" t="str">
        <f>IFERROR(VLOOKUP($B18,インカレロング2018!$B$5:$G$400,6,FALSE),"")</f>
        <v>MUL3</v>
      </c>
      <c r="AA18" s="10">
        <f>IFERROR(VLOOKUP($B18,インカレロング2018!$B$5:$G$400,2,FALSE),"")</f>
        <v>24</v>
      </c>
      <c r="AB18" s="10">
        <f ca="1">IFERROR(VLOOKUP($B18,インカレロング2018!$B$5:$G$400,5,FALSE)*VLOOKUP(Z18,大会ごとのスコア!$D$38:$E$42,2,FALSE),"")</f>
        <v>56.071999999999996</v>
      </c>
      <c r="AC18" s="9" t="str">
        <f>IFERROR(VLOOKUP($B18,クラブカップミドル!$B$4:$G$400,6,FALSE),"")</f>
        <v/>
      </c>
      <c r="AD18" s="10" t="str">
        <f>IFERROR(VLOOKUP($B18,クラブカップミドル!$B$4:$G$400,2,FALSE),"")</f>
        <v/>
      </c>
      <c r="AE18" s="10" t="str">
        <f>IFERROR(VLOOKUP($B18,クラブカップミドル!$B$4:$G$400,5,FALSE)*VLOOKUP(AC18,大会ごとのスコア!$D$44:$E$53,2,FALSE),"")</f>
        <v/>
      </c>
      <c r="AG18" s="9">
        <f t="array" aca="1" ref="AG18" ca="1">IFERROR(ROUNDUP(AVERAGE(LARGE(IF($A$3:$AB$3="スコア",$A18:$AB18,""),{1,2,3})),2),0)</f>
        <v>60.79</v>
      </c>
      <c r="AH18">
        <f t="array" aca="1" ref="AH18" ca="1">IFERROR(LARGE(IF($A$3:$AB$3="スコア",$A18:$AB18,""),1),"")</f>
        <v>62.177999999999997</v>
      </c>
      <c r="AI18" t="str">
        <f t="shared" ca="1" si="0"/>
        <v>関西IC</v>
      </c>
      <c r="AJ18" t="str">
        <f t="shared" ca="1" si="1"/>
        <v>ME</v>
      </c>
    </row>
    <row r="19" spans="2:36" x14ac:dyDescent="0.15">
      <c r="B19" t="s">
        <v>689</v>
      </c>
      <c r="C19" t="s">
        <v>894</v>
      </c>
      <c r="D19" s="14">
        <v>3</v>
      </c>
      <c r="E19" s="9" t="str">
        <f>IFERROR(VLOOKUP($B19,根ノ上高原!$B$5:$G$338,6,FALSE),"")</f>
        <v/>
      </c>
      <c r="F19" s="10" t="str">
        <f>IFERROR(VLOOKUP($B19,根ノ上高原!$B$5:$G$338,2,FALSE),"")</f>
        <v/>
      </c>
      <c r="G19" s="10" t="str">
        <f>IFERROR(VLOOKUP($B19,根ノ上高原!$B$5:$G$338,5,FALSE)*VLOOKUP(E19,大会ごとのスコア!$D$4:$E$5,2,FALSE),"")</f>
        <v/>
      </c>
      <c r="H19" s="9" t="str">
        <f>IFERROR(VLOOKUP($B19,東大OLK大会!$B$5:$G$338,6,FALSE),"")</f>
        <v/>
      </c>
      <c r="I19" s="10" t="str">
        <f>IFERROR(VLOOKUP($B19,東大OLK大会!$B$5:$G$338,2,FALSE),"")</f>
        <v/>
      </c>
      <c r="J19" s="10" t="str">
        <f>IFERROR(VLOOKUP($B19,東大OLK大会!$B$5:$G$338,5,FALSE)*VLOOKUP(H19,大会ごとのスコア!$D$7:$E$11,2,FALSE),"")</f>
        <v/>
      </c>
      <c r="K19" s="9" t="str">
        <f>IFERROR(VLOOKUP($B19,全日本ロング!$B$5:$G$338,6,FALSE),"")</f>
        <v>Ms</v>
      </c>
      <c r="L19" s="10">
        <f>IFERROR(VLOOKUP($B19,全日本ロング!$B$5:$G$338,2,FALSE),"")</f>
        <v>19</v>
      </c>
      <c r="M19" s="10">
        <f>IFERROR(VLOOKUP($B19,全日本ロング!$B$5:$G$338,5,FALSE)*VLOOKUP(K19,大会ごとのスコア!$D$12:$E$17,2,FALSE),"")</f>
        <v>49.911999999999999</v>
      </c>
      <c r="N19" s="9" t="str">
        <f>IFERROR(VLOOKUP($B19,関西スプリントセレ!$B$5:$G$400,6,FALSE),"")</f>
        <v/>
      </c>
      <c r="O19" s="10" t="str">
        <f>IFERROR(VLOOKUP($B19,関西スプリントセレ!$B$5:$G$400,2,FALSE),"")</f>
        <v/>
      </c>
      <c r="P19" s="10" t="str">
        <f>IFERROR(VLOOKUP($B19,関西スプリントセレ!$B$5:$G$400,5,FALSE)*VLOOKUP(N19,大会ごとのスコア!$D$26:$E$26,2,FALSE),"")</f>
        <v/>
      </c>
      <c r="Q19" s="9" t="str">
        <f>IFERROR(VLOOKUP($B19,関西インカレ!$B$5:$G$400,6,FALSE),"")</f>
        <v>ME</v>
      </c>
      <c r="R19" s="10">
        <f>IFERROR(VLOOKUP($B19,関西インカレ!$B$5:$G$400,2,FALSE),"")</f>
        <v>14</v>
      </c>
      <c r="S19" s="10">
        <f>IFERROR(VLOOKUP($B19,関西インカレ!$B$5:$G$400,5,FALSE)*VLOOKUP(Q19,大会ごとのスコア!$D$33:$E$36,2,FALSE),"")</f>
        <v>65.745599999999996</v>
      </c>
      <c r="T19" s="9" t="str">
        <f>IFERROR(VLOOKUP($B19,名椙大会2日目!$B$5:$G$338,6,FALSE),"")</f>
        <v>M21A</v>
      </c>
      <c r="U19" s="10">
        <f>IFERROR(VLOOKUP($B19,名椙大会2日目!$B$5:$G$338,2,FALSE),"")</f>
        <v>7</v>
      </c>
      <c r="V19" s="10">
        <f>IFERROR(VLOOKUP($B19,名椙大会2日目!$B$5:$G$338,5,FALSE)*VLOOKUP(T19,大会ごとのスコア!$D$28:$E$31,2,FALSE),"")</f>
        <v>58.640999999999998</v>
      </c>
      <c r="W19" s="9" t="str">
        <f>IFERROR(VLOOKUP($B19,インカレスプリント2018!$B$5:$G$400,6,FALSE),"")</f>
        <v>MUA1</v>
      </c>
      <c r="X19" s="10">
        <f>IFERROR(VLOOKUP($B19,インカレスプリント2018!$B$5:$G$400,2,FALSE),"")</f>
        <v>19</v>
      </c>
      <c r="Y19" s="10">
        <f>IFERROR(VLOOKUP($B19,インカレスプリント2018!$B$5:$G$400,5,FALSE)*VLOOKUP(W19,大会ごとのスコア!$D$33:$E$36,2,FALSE),"")</f>
        <v>57.096999999999994</v>
      </c>
      <c r="Z19" s="9" t="str">
        <f>IFERROR(VLOOKUP($B19,インカレロング2018!$B$5:$G$400,6,FALSE),"")</f>
        <v>MUL3</v>
      </c>
      <c r="AA19" s="10">
        <f>IFERROR(VLOOKUP($B19,インカレロング2018!$B$5:$G$400,2,FALSE),"")</f>
        <v>6</v>
      </c>
      <c r="AB19" s="10">
        <f ca="1">IFERROR(VLOOKUP($B19,インカレロング2018!$B$5:$G$400,5,FALSE)*VLOOKUP(Z19,大会ごとのスコア!$D$38:$E$42,2,FALSE),"")</f>
        <v>62.763999999999996</v>
      </c>
      <c r="AC19" s="9" t="str">
        <f>IFERROR(VLOOKUP($B19,クラブカップミドル!$B$4:$G$400,6,FALSE),"")</f>
        <v/>
      </c>
      <c r="AD19" s="10" t="str">
        <f>IFERROR(VLOOKUP($B19,クラブカップミドル!$B$4:$G$400,2,FALSE),"")</f>
        <v/>
      </c>
      <c r="AE19" s="10" t="str">
        <f>IFERROR(VLOOKUP($B19,クラブカップミドル!$B$4:$G$400,5,FALSE)*VLOOKUP(AC19,大会ごとのスコア!$D$44:$E$53,2,FALSE),"")</f>
        <v/>
      </c>
      <c r="AG19" s="9">
        <f t="array" aca="1" ref="AG19" ca="1">IFERROR(ROUNDUP(AVERAGE(LARGE(IF($A$3:$AB$3="スコア",$A19:$AB19,""),{1,2,3})),2),0)</f>
        <v>62.39</v>
      </c>
      <c r="AH19">
        <f t="array" aca="1" ref="AH19" ca="1">IFERROR(LARGE(IF($A$3:$AB$3="スコア",$A19:$AB19,""),1),"")</f>
        <v>65.745599999999996</v>
      </c>
      <c r="AI19" t="str">
        <f t="shared" ca="1" si="0"/>
        <v>関西IC</v>
      </c>
      <c r="AJ19" t="str">
        <f t="shared" ca="1" si="1"/>
        <v>ME</v>
      </c>
    </row>
    <row r="20" spans="2:36" x14ac:dyDescent="0.15">
      <c r="B20" t="s">
        <v>623</v>
      </c>
      <c r="C20" t="s">
        <v>894</v>
      </c>
      <c r="D20" s="14">
        <v>2</v>
      </c>
      <c r="E20" s="9" t="str">
        <f>IFERROR(VLOOKUP($B20,根ノ上高原!$B$5:$G$338,6,FALSE),"")</f>
        <v/>
      </c>
      <c r="F20" s="10" t="str">
        <f>IFERROR(VLOOKUP($B20,根ノ上高原!$B$5:$G$338,2,FALSE),"")</f>
        <v/>
      </c>
      <c r="G20" s="10" t="str">
        <f>IFERROR(VLOOKUP($B20,根ノ上高原!$B$5:$G$338,5,FALSE)*VLOOKUP(E20,大会ごとのスコア!$D$4:$E$5,2,FALSE),"")</f>
        <v/>
      </c>
      <c r="H20" s="9" t="str">
        <f>IFERROR(VLOOKUP($B20,東大OLK大会!$B$5:$G$338,6,FALSE),"")</f>
        <v>M20A</v>
      </c>
      <c r="I20" s="10">
        <f>IFERROR(VLOOKUP($B20,東大OLK大会!$B$5:$G$338,2,FALSE),"")</f>
        <v>7</v>
      </c>
      <c r="J20" s="10">
        <f>IFERROR(VLOOKUP($B20,東大OLK大会!$B$5:$G$338,5,FALSE)*VLOOKUP(H20,大会ごとのスコア!$D$7:$E$11,2,FALSE),"")</f>
        <v>47.972000000000001</v>
      </c>
      <c r="K20" s="9" t="str">
        <f>IFERROR(VLOOKUP($B20,全日本ロング!$B$5:$G$338,6,FALSE),"")</f>
        <v>Ms</v>
      </c>
      <c r="L20" s="10">
        <f>IFERROR(VLOOKUP($B20,全日本ロング!$B$5:$G$338,2,FALSE),"")</f>
        <v>20</v>
      </c>
      <c r="M20" s="10">
        <f>IFERROR(VLOOKUP($B20,全日本ロング!$B$5:$G$338,5,FALSE)*VLOOKUP(K20,大会ごとのスコア!$D$12:$E$17,2,FALSE),"")</f>
        <v>48.917999999999999</v>
      </c>
      <c r="N20" s="9" t="str">
        <f>IFERROR(VLOOKUP($B20,関西スプリントセレ!$B$5:$G$400,6,FALSE),"")</f>
        <v>MA</v>
      </c>
      <c r="O20" s="10">
        <f>IFERROR(VLOOKUP($B20,関西スプリントセレ!$B$5:$G$400,2,FALSE),"")</f>
        <v>21</v>
      </c>
      <c r="P20" s="10">
        <f>IFERROR(VLOOKUP($B20,関西スプリントセレ!$B$5:$G$400,5,FALSE)*VLOOKUP(N20,大会ごとのスコア!$D$26:$E$26,2,FALSE),"")</f>
        <v>55.306999999999995</v>
      </c>
      <c r="Q20" s="9" t="str">
        <f>IFERROR(VLOOKUP($B20,関西インカレ!$B$5:$G$400,6,FALSE),"")</f>
        <v>ME</v>
      </c>
      <c r="R20" s="10">
        <f>IFERROR(VLOOKUP($B20,関西インカレ!$B$5:$G$400,2,FALSE),"")</f>
        <v>19</v>
      </c>
      <c r="S20" s="10">
        <f>IFERROR(VLOOKUP($B20,関西インカレ!$B$5:$G$400,5,FALSE)*VLOOKUP(Q20,大会ごとのスコア!$D$33:$E$36,2,FALSE),"")</f>
        <v>63.63839999999999</v>
      </c>
      <c r="T20" s="9" t="str">
        <f>IFERROR(VLOOKUP($B20,名椙大会2日目!$B$5:$G$338,6,FALSE),"")</f>
        <v/>
      </c>
      <c r="U20" s="10" t="str">
        <f>IFERROR(VLOOKUP($B20,名椙大会2日目!$B$5:$G$338,2,FALSE),"")</f>
        <v/>
      </c>
      <c r="V20" s="10" t="str">
        <f>IFERROR(VLOOKUP($B20,名椙大会2日目!$B$5:$G$338,5,FALSE)*VLOOKUP(T20,大会ごとのスコア!$D$28:$E$31,2,FALSE),"")</f>
        <v/>
      </c>
      <c r="W20" s="9" t="str">
        <f>IFERROR(VLOOKUP($B20,インカレスプリント2018!$B$5:$G$400,6,FALSE),"")</f>
        <v>MUA3</v>
      </c>
      <c r="X20" s="10">
        <f>IFERROR(VLOOKUP($B20,インカレスプリント2018!$B$5:$G$400,2,FALSE),"")</f>
        <v>13</v>
      </c>
      <c r="Y20" s="10">
        <f>IFERROR(VLOOKUP($B20,インカレスプリント2018!$B$5:$G$400,5,FALSE)*VLOOKUP(W20,大会ごとのスコア!$D$33:$E$36,2,FALSE),"")</f>
        <v>60.247999999999998</v>
      </c>
      <c r="Z20" s="9" t="str">
        <f>IFERROR(VLOOKUP($B20,インカレロング2018!$B$5:$G$400,6,FALSE),"")</f>
        <v>MUL2</v>
      </c>
      <c r="AA20" s="10">
        <f>IFERROR(VLOOKUP($B20,インカレロング2018!$B$5:$G$400,2,FALSE),"")</f>
        <v>10</v>
      </c>
      <c r="AB20" s="10">
        <f ca="1">IFERROR(VLOOKUP($B20,インカレロング2018!$B$5:$G$400,5,FALSE)*VLOOKUP(Z20,大会ごとのスコア!$D$38:$E$42,2,FALSE),"")</f>
        <v>60.143000000000001</v>
      </c>
      <c r="AC20" s="9" t="str">
        <f>IFERROR(VLOOKUP($B20,クラブカップミドル!$B$4:$G$400,6,FALSE),"")</f>
        <v/>
      </c>
      <c r="AD20" s="10" t="str">
        <f>IFERROR(VLOOKUP($B20,クラブカップミドル!$B$4:$G$400,2,FALSE),"")</f>
        <v/>
      </c>
      <c r="AE20" s="10" t="str">
        <f>IFERROR(VLOOKUP($B20,クラブカップミドル!$B$4:$G$400,5,FALSE)*VLOOKUP(AC20,大会ごとのスコア!$D$44:$E$53,2,FALSE),"")</f>
        <v/>
      </c>
      <c r="AG20" s="9">
        <f t="array" aca="1" ref="AG20" ca="1">IFERROR(ROUNDUP(AVERAGE(LARGE(IF($A$3:$AB$3="スコア",$A20:$AB20,""),{1,2,3})),2),0)</f>
        <v>61.35</v>
      </c>
      <c r="AH20">
        <f t="array" aca="1" ref="AH20" ca="1">IFERROR(LARGE(IF($A$3:$AB$3="スコア",$A20:$AB20,""),1),"")</f>
        <v>63.63839999999999</v>
      </c>
      <c r="AI20" t="str">
        <f t="shared" ca="1" si="0"/>
        <v>関西IC</v>
      </c>
      <c r="AJ20" t="str">
        <f t="shared" ca="1" si="1"/>
        <v>ME</v>
      </c>
    </row>
    <row r="21" spans="2:36" x14ac:dyDescent="0.15">
      <c r="B21" t="s">
        <v>223</v>
      </c>
      <c r="C21" t="s">
        <v>896</v>
      </c>
      <c r="D21" s="14">
        <v>3</v>
      </c>
      <c r="E21" s="9" t="str">
        <f>IFERROR(VLOOKUP($B21,根ノ上高原!$B$5:$G$338,6,FALSE),"")</f>
        <v/>
      </c>
      <c r="F21" s="10" t="str">
        <f>IFERROR(VLOOKUP($B21,根ノ上高原!$B$5:$G$338,2,FALSE),"")</f>
        <v/>
      </c>
      <c r="G21" s="10" t="str">
        <f>IFERROR(VLOOKUP($B21,根ノ上高原!$B$5:$G$338,5,FALSE)*VLOOKUP(E21,大会ごとのスコア!$D$4:$E$5,2,FALSE),"")</f>
        <v/>
      </c>
      <c r="H21" s="9" t="str">
        <f>IFERROR(VLOOKUP($B21,東大OLK大会!$B$5:$G$338,6,FALSE),"")</f>
        <v/>
      </c>
      <c r="I21" s="10" t="str">
        <f>IFERROR(VLOOKUP($B21,東大OLK大会!$B$5:$G$338,2,FALSE),"")</f>
        <v/>
      </c>
      <c r="J21" s="10" t="str">
        <f>IFERROR(VLOOKUP($B21,東大OLK大会!$B$5:$G$338,5,FALSE)*VLOOKUP(H21,大会ごとのスコア!$D$7:$E$11,2,FALSE),"")</f>
        <v/>
      </c>
      <c r="K21" s="9" t="str">
        <f>IFERROR(VLOOKUP($B21,全日本ロング!$B$5:$G$338,6,FALSE),"")</f>
        <v>Ms</v>
      </c>
      <c r="L21" s="10">
        <f>IFERROR(VLOOKUP($B21,全日本ロング!$B$5:$G$338,2,FALSE),"")</f>
        <v>9</v>
      </c>
      <c r="M21" s="10">
        <f>IFERROR(VLOOKUP($B21,全日本ロング!$B$5:$G$338,5,FALSE)*VLOOKUP(K21,大会ごとのスコア!$D$12:$E$17,2,FALSE),"")</f>
        <v>58.501999999999995</v>
      </c>
      <c r="N21" s="9" t="str">
        <f>IFERROR(VLOOKUP($B21,関西スプリントセレ!$B$5:$G$400,6,FALSE),"")</f>
        <v>MA</v>
      </c>
      <c r="O21" s="10">
        <f>IFERROR(VLOOKUP($B21,関西スプリントセレ!$B$5:$G$400,2,FALSE),"")</f>
        <v>0</v>
      </c>
      <c r="P21" s="10">
        <f>IFERROR(VLOOKUP($B21,関西スプリントセレ!$B$5:$G$400,5,FALSE)*VLOOKUP(N21,大会ごとのスコア!$D$26:$E$26,2,FALSE),"")</f>
        <v>0</v>
      </c>
      <c r="Q21" s="9" t="str">
        <f>IFERROR(VLOOKUP($B21,関西インカレ!$B$5:$G$400,6,FALSE),"")</f>
        <v>ME</v>
      </c>
      <c r="R21" s="10">
        <f>IFERROR(VLOOKUP($B21,関西インカレ!$B$5:$G$400,2,FALSE),"")</f>
        <v>16</v>
      </c>
      <c r="S21" s="10">
        <f>IFERROR(VLOOKUP($B21,関西インカレ!$B$5:$G$400,5,FALSE)*VLOOKUP(Q21,大会ごとのスコア!$D$33:$E$36,2,FALSE),"")</f>
        <v>65.293199999999985</v>
      </c>
      <c r="T21" s="9" t="str">
        <f>IFERROR(VLOOKUP($B21,名椙大会2日目!$B$5:$G$338,6,FALSE),"")</f>
        <v>ME</v>
      </c>
      <c r="U21" s="10">
        <f>IFERROR(VLOOKUP($B21,名椙大会2日目!$B$5:$G$338,2,FALSE),"")</f>
        <v>38</v>
      </c>
      <c r="V21" s="10">
        <f>IFERROR(VLOOKUP($B21,名椙大会2日目!$B$5:$G$338,5,FALSE)*VLOOKUP(T21,大会ごとのスコア!$D$28:$E$31,2,FALSE),"")</f>
        <v>46.453199999999995</v>
      </c>
      <c r="W21" s="9" t="str">
        <f>IFERROR(VLOOKUP($B21,インカレスプリント2018!$B$5:$G$400,6,FALSE),"")</f>
        <v>MUA2</v>
      </c>
      <c r="X21" s="10">
        <f>IFERROR(VLOOKUP($B21,インカレスプリント2018!$B$5:$G$400,2,FALSE),"")</f>
        <v>34</v>
      </c>
      <c r="Y21" s="10">
        <f>IFERROR(VLOOKUP($B21,インカレスプリント2018!$B$5:$G$400,5,FALSE)*VLOOKUP(W21,大会ごとのスコア!$D$33:$E$36,2,FALSE),"")</f>
        <v>53.622</v>
      </c>
      <c r="Z21" s="9" t="str">
        <f>IFERROR(VLOOKUP($B21,インカレロング2018!$B$5:$G$400,6,FALSE),"")</f>
        <v>ME</v>
      </c>
      <c r="AA21" s="10">
        <f>IFERROR(VLOOKUP($B21,インカレロング2018!$B$5:$G$400,2,FALSE),"")</f>
        <v>0</v>
      </c>
      <c r="AB21" s="10">
        <f ca="1">IFERROR(VLOOKUP($B21,インカレロング2018!$B$5:$G$400,5,FALSE)*VLOOKUP(Z21,大会ごとのスコア!$D$38:$E$42,2,FALSE),"")</f>
        <v>0.9708</v>
      </c>
      <c r="AC21" s="9" t="str">
        <f>IFERROR(VLOOKUP($B21,クラブカップミドル!$B$4:$G$400,6,FALSE),"")</f>
        <v/>
      </c>
      <c r="AD21" s="10" t="str">
        <f>IFERROR(VLOOKUP($B21,クラブカップミドル!$B$4:$G$400,2,FALSE),"")</f>
        <v/>
      </c>
      <c r="AE21" s="10" t="str">
        <f>IFERROR(VLOOKUP($B21,クラブカップミドル!$B$4:$G$400,5,FALSE)*VLOOKUP(AC21,大会ごとのスコア!$D$44:$E$53,2,FALSE),"")</f>
        <v/>
      </c>
      <c r="AG21" s="9">
        <f t="array" aca="1" ref="AG21" ca="1">IFERROR(ROUNDUP(AVERAGE(LARGE(IF($A$3:$AB$3="スコア",$A21:$AB21,""),{1,2,3})),2),0)</f>
        <v>59.14</v>
      </c>
      <c r="AH21">
        <f t="array" aca="1" ref="AH21" ca="1">IFERROR(LARGE(IF($A$3:$AB$3="スコア",$A21:$AB21,""),1),"")</f>
        <v>65.293199999999985</v>
      </c>
      <c r="AI21" t="str">
        <f t="shared" ca="1" si="0"/>
        <v>関西IC</v>
      </c>
      <c r="AJ21" t="str">
        <f t="shared" ca="1" si="1"/>
        <v>ME</v>
      </c>
    </row>
    <row r="22" spans="2:36" x14ac:dyDescent="0.15">
      <c r="B22" t="s">
        <v>626</v>
      </c>
      <c r="C22" t="s">
        <v>896</v>
      </c>
      <c r="D22" s="14">
        <v>3</v>
      </c>
      <c r="E22" s="9" t="str">
        <f>IFERROR(VLOOKUP($B22,根ノ上高原!$B$5:$G$338,6,FALSE),"")</f>
        <v/>
      </c>
      <c r="F22" s="10" t="str">
        <f>IFERROR(VLOOKUP($B22,根ノ上高原!$B$5:$G$338,2,FALSE),"")</f>
        <v/>
      </c>
      <c r="G22" s="10" t="str">
        <f>IFERROR(VLOOKUP($B22,根ノ上高原!$B$5:$G$338,5,FALSE)*VLOOKUP(E22,大会ごとのスコア!$D$4:$E$5,2,FALSE),"")</f>
        <v/>
      </c>
      <c r="H22" s="9" t="str">
        <f>IFERROR(VLOOKUP($B22,東大OLK大会!$B$5:$G$338,6,FALSE),"")</f>
        <v/>
      </c>
      <c r="I22" s="10" t="str">
        <f>IFERROR(VLOOKUP($B22,東大OLK大会!$B$5:$G$338,2,FALSE),"")</f>
        <v/>
      </c>
      <c r="J22" s="10" t="str">
        <f>IFERROR(VLOOKUP($B22,東大OLK大会!$B$5:$G$338,5,FALSE)*VLOOKUP(H22,大会ごとのスコア!$D$7:$E$11,2,FALSE),"")</f>
        <v/>
      </c>
      <c r="K22" s="9" t="str">
        <f>IFERROR(VLOOKUP($B22,全日本ロング!$B$5:$G$338,6,FALSE),"")</f>
        <v/>
      </c>
      <c r="L22" s="10" t="str">
        <f>IFERROR(VLOOKUP($B22,全日本ロング!$B$5:$G$338,2,FALSE),"")</f>
        <v/>
      </c>
      <c r="M22" s="10" t="str">
        <f>IFERROR(VLOOKUP($B22,全日本ロング!$B$5:$G$338,5,FALSE)*VLOOKUP(K22,大会ごとのスコア!$D$12:$E$17,2,FALSE),"")</f>
        <v/>
      </c>
      <c r="N22" s="9" t="str">
        <f>IFERROR(VLOOKUP($B22,関西スプリントセレ!$B$5:$G$400,6,FALSE),"")</f>
        <v>MA</v>
      </c>
      <c r="O22" s="10">
        <f>IFERROR(VLOOKUP($B22,関西スプリントセレ!$B$5:$G$400,2,FALSE),"")</f>
        <v>25</v>
      </c>
      <c r="P22" s="10">
        <f>IFERROR(VLOOKUP($B22,関西スプリントセレ!$B$5:$G$400,5,FALSE)*VLOOKUP(N22,大会ごとのスコア!$D$26:$E$26,2,FALSE),"")</f>
        <v>54.11</v>
      </c>
      <c r="Q22" s="9" t="str">
        <f>IFERROR(VLOOKUP($B22,関西インカレ!$B$5:$G$400,6,FALSE),"")</f>
        <v>ME</v>
      </c>
      <c r="R22" s="10">
        <f>IFERROR(VLOOKUP($B22,関西インカレ!$B$5:$G$400,2,FALSE),"")</f>
        <v>20</v>
      </c>
      <c r="S22" s="10">
        <f>IFERROR(VLOOKUP($B22,関西インカレ!$B$5:$G$400,5,FALSE)*VLOOKUP(Q22,大会ごとのスコア!$D$33:$E$36,2,FALSE),"")</f>
        <v>63.076799999999999</v>
      </c>
      <c r="T22" s="9" t="str">
        <f>IFERROR(VLOOKUP($B22,名椙大会2日目!$B$5:$G$338,6,FALSE),"")</f>
        <v>M21A</v>
      </c>
      <c r="U22" s="10">
        <f>IFERROR(VLOOKUP($B22,名椙大会2日目!$B$5:$G$338,2,FALSE),"")</f>
        <v>21</v>
      </c>
      <c r="V22" s="10">
        <f>IFERROR(VLOOKUP($B22,名椙大会2日目!$B$5:$G$338,5,FALSE)*VLOOKUP(T22,大会ごとのスコア!$D$28:$E$31,2,FALSE),"")</f>
        <v>56.116999999999997</v>
      </c>
      <c r="W22" s="9" t="str">
        <f>IFERROR(VLOOKUP($B22,インカレスプリント2018!$B$5:$G$400,6,FALSE),"")</f>
        <v/>
      </c>
      <c r="X22" s="10" t="str">
        <f>IFERROR(VLOOKUP($B22,インカレスプリント2018!$B$5:$G$400,2,FALSE),"")</f>
        <v/>
      </c>
      <c r="Y22" s="10" t="str">
        <f>IFERROR(VLOOKUP($B22,インカレスプリント2018!$B$5:$G$400,5,FALSE)*VLOOKUP(W22,大会ごとのスコア!$D$33:$E$36,2,FALSE),"")</f>
        <v/>
      </c>
      <c r="Z22" s="9" t="str">
        <f>IFERROR(VLOOKUP($B22,インカレロング2018!$B$5:$G$400,6,FALSE),"")</f>
        <v>MUL2</v>
      </c>
      <c r="AA22" s="10">
        <f>IFERROR(VLOOKUP($B22,インカレロング2018!$B$5:$G$400,2,FALSE),"")</f>
        <v>13</v>
      </c>
      <c r="AB22" s="10">
        <f ca="1">IFERROR(VLOOKUP($B22,インカレロング2018!$B$5:$G$400,5,FALSE)*VLOOKUP(Z22,大会ごとのスコア!$D$38:$E$42,2,FALSE),"")</f>
        <v>59.484999999999999</v>
      </c>
      <c r="AC22" s="9" t="str">
        <f>IFERROR(VLOOKUP($B22,クラブカップミドル!$B$4:$G$400,6,FALSE),"")</f>
        <v/>
      </c>
      <c r="AD22" s="10" t="str">
        <f>IFERROR(VLOOKUP($B22,クラブカップミドル!$B$4:$G$400,2,FALSE),"")</f>
        <v/>
      </c>
      <c r="AE22" s="10" t="str">
        <f>IFERROR(VLOOKUP($B22,クラブカップミドル!$B$4:$G$400,5,FALSE)*VLOOKUP(AC22,大会ごとのスコア!$D$44:$E$53,2,FALSE),"")</f>
        <v/>
      </c>
      <c r="AG22" s="9">
        <f t="array" aca="1" ref="AG22" ca="1">IFERROR(ROUNDUP(AVERAGE(LARGE(IF($A$3:$AB$3="スコア",$A22:$AB22,""),{1,2,3})),2),0)</f>
        <v>59.559999999999995</v>
      </c>
      <c r="AH22">
        <f t="array" aca="1" ref="AH22" ca="1">IFERROR(LARGE(IF($A$3:$AB$3="スコア",$A22:$AB22,""),1),"")</f>
        <v>63.076799999999999</v>
      </c>
      <c r="AI22" t="str">
        <f t="shared" ca="1" si="0"/>
        <v>関西IC</v>
      </c>
      <c r="AJ22" t="str">
        <f t="shared" ca="1" si="1"/>
        <v>ME</v>
      </c>
    </row>
    <row r="23" spans="2:36" x14ac:dyDescent="0.15">
      <c r="B23" t="s">
        <v>519</v>
      </c>
      <c r="C23" t="s">
        <v>896</v>
      </c>
      <c r="D23" s="14">
        <v>2</v>
      </c>
      <c r="E23" s="9" t="str">
        <f>IFERROR(VLOOKUP($B23,根ノ上高原!$B$5:$G$338,6,FALSE),"")</f>
        <v/>
      </c>
      <c r="F23" s="10" t="str">
        <f>IFERROR(VLOOKUP($B23,根ノ上高原!$B$5:$G$338,2,FALSE),"")</f>
        <v/>
      </c>
      <c r="G23" s="10" t="str">
        <f>IFERROR(VLOOKUP($B23,根ノ上高原!$B$5:$G$338,5,FALSE)*VLOOKUP(E23,大会ごとのスコア!$D$4:$E$5,2,FALSE),"")</f>
        <v/>
      </c>
      <c r="H23" s="9" t="str">
        <f>IFERROR(VLOOKUP($B23,東大OLK大会!$B$5:$G$338,6,FALSE),"")</f>
        <v>M21A1</v>
      </c>
      <c r="I23" s="10">
        <f>IFERROR(VLOOKUP($B23,東大OLK大会!$B$5:$G$338,2,FALSE),"")</f>
        <v>0</v>
      </c>
      <c r="J23" s="10">
        <f>IFERROR(VLOOKUP($B23,東大OLK大会!$B$5:$G$338,5,FALSE)*VLOOKUP(H23,大会ごとのスコア!$D$7:$E$11,2,FALSE),"")</f>
        <v>0</v>
      </c>
      <c r="K23" s="9" t="str">
        <f>IFERROR(VLOOKUP($B23,全日本ロング!$B$5:$G$338,6,FALSE),"")</f>
        <v>Ms</v>
      </c>
      <c r="L23" s="10">
        <f>IFERROR(VLOOKUP($B23,全日本ロング!$B$5:$G$338,2,FALSE),"")</f>
        <v>0</v>
      </c>
      <c r="M23" s="10">
        <f>IFERROR(VLOOKUP($B23,全日本ロング!$B$5:$G$338,5,FALSE)*VLOOKUP(K23,大会ごとのスコア!$D$12:$E$17,2,FALSE),"")</f>
        <v>0</v>
      </c>
      <c r="N23" s="9" t="str">
        <f>IFERROR(VLOOKUP($B23,関西スプリントセレ!$B$5:$G$400,6,FALSE),"")</f>
        <v>MA</v>
      </c>
      <c r="O23" s="10">
        <f>IFERROR(VLOOKUP($B23,関西スプリントセレ!$B$5:$G$400,2,FALSE),"")</f>
        <v>34</v>
      </c>
      <c r="P23" s="10">
        <f>IFERROR(VLOOKUP($B23,関西スプリントセレ!$B$5:$G$400,5,FALSE)*VLOOKUP(N23,大会ごとのスコア!$D$26:$E$26,2,FALSE),"")</f>
        <v>50.022999999999996</v>
      </c>
      <c r="Q23" s="9" t="str">
        <f>IFERROR(VLOOKUP($B23,関西インカレ!$B$5:$G$400,6,FALSE),"")</f>
        <v>ME</v>
      </c>
      <c r="R23" s="10">
        <f>IFERROR(VLOOKUP($B23,関西インカレ!$B$5:$G$400,2,FALSE),"")</f>
        <v>15</v>
      </c>
      <c r="S23" s="10">
        <f>IFERROR(VLOOKUP($B23,関西インカレ!$B$5:$G$400,5,FALSE)*VLOOKUP(Q23,大会ごとのスコア!$D$33:$E$36,2,FALSE),"")</f>
        <v>65.409599999999998</v>
      </c>
      <c r="T23" s="9" t="str">
        <f>IFERROR(VLOOKUP($B23,名椙大会2日目!$B$5:$G$338,6,FALSE),"")</f>
        <v>M21A</v>
      </c>
      <c r="U23" s="10">
        <f>IFERROR(VLOOKUP($B23,名椙大会2日目!$B$5:$G$338,2,FALSE),"")</f>
        <v>19</v>
      </c>
      <c r="V23" s="10">
        <f>IFERROR(VLOOKUP($B23,名椙大会2日目!$B$5:$G$338,5,FALSE)*VLOOKUP(T23,大会ごとのスコア!$D$28:$E$31,2,FALSE),"")</f>
        <v>56.53</v>
      </c>
      <c r="W23" s="9" t="str">
        <f>IFERROR(VLOOKUP($B23,インカレスプリント2018!$B$5:$G$400,6,FALSE),"")</f>
        <v/>
      </c>
      <c r="X23" s="10" t="str">
        <f>IFERROR(VLOOKUP($B23,インカレスプリント2018!$B$5:$G$400,2,FALSE),"")</f>
        <v/>
      </c>
      <c r="Y23" s="10" t="str">
        <f>IFERROR(VLOOKUP($B23,インカレスプリント2018!$B$5:$G$400,5,FALSE)*VLOOKUP(W23,大会ごとのスコア!$D$33:$E$36,2,FALSE),"")</f>
        <v/>
      </c>
      <c r="Z23" s="9" t="str">
        <f>IFERROR(VLOOKUP($B23,インカレロング2018!$B$5:$G$400,6,FALSE),"")</f>
        <v>MUL1</v>
      </c>
      <c r="AA23" s="10">
        <f>IFERROR(VLOOKUP($B23,インカレロング2018!$B$5:$G$400,2,FALSE),"")</f>
        <v>24</v>
      </c>
      <c r="AB23" s="10">
        <f ca="1">IFERROR(VLOOKUP($B23,インカレロング2018!$B$5:$G$400,5,FALSE)*VLOOKUP(Z23,大会ごとのスコア!$D$38:$E$42,2,FALSE),"")</f>
        <v>56.393000000000001</v>
      </c>
      <c r="AC23" s="9" t="str">
        <f>IFERROR(VLOOKUP($B23,クラブカップミドル!$B$4:$G$400,6,FALSE),"")</f>
        <v/>
      </c>
      <c r="AD23" s="10" t="str">
        <f>IFERROR(VLOOKUP($B23,クラブカップミドル!$B$4:$G$400,2,FALSE),"")</f>
        <v/>
      </c>
      <c r="AE23" s="10" t="str">
        <f>IFERROR(VLOOKUP($B23,クラブカップミドル!$B$4:$G$400,5,FALSE)*VLOOKUP(AC23,大会ごとのスコア!$D$44:$E$53,2,FALSE),"")</f>
        <v/>
      </c>
      <c r="AG23" s="9">
        <f t="array" aca="1" ref="AG23" ca="1">IFERROR(ROUNDUP(AVERAGE(LARGE(IF($A$3:$AB$3="スコア",$A23:$AB23,""),{1,2,3})),2),0)</f>
        <v>59.449999999999996</v>
      </c>
      <c r="AH23">
        <f t="array" aca="1" ref="AH23" ca="1">IFERROR(LARGE(IF($A$3:$AB$3="スコア",$A23:$AB23,""),1),"")</f>
        <v>65.409599999999998</v>
      </c>
      <c r="AI23" t="str">
        <f t="shared" ca="1" si="0"/>
        <v>関西IC</v>
      </c>
      <c r="AJ23" t="str">
        <f t="shared" ca="1" si="1"/>
        <v>ME</v>
      </c>
    </row>
    <row r="24" spans="2:36" x14ac:dyDescent="0.15">
      <c r="B24" t="s">
        <v>501</v>
      </c>
      <c r="C24" t="s">
        <v>894</v>
      </c>
      <c r="D24" s="14">
        <v>4</v>
      </c>
      <c r="E24" s="9" t="str">
        <f>IFERROR(VLOOKUP($B24,根ノ上高原!$B$5:$G$338,6,FALSE),"")</f>
        <v/>
      </c>
      <c r="F24" s="10" t="str">
        <f>IFERROR(VLOOKUP($B24,根ノ上高原!$B$5:$G$338,2,FALSE),"")</f>
        <v/>
      </c>
      <c r="G24" s="10" t="str">
        <f>IFERROR(VLOOKUP($B24,根ノ上高原!$B$5:$G$338,5,FALSE)*VLOOKUP(E24,大会ごとのスコア!$D$4:$E$5,2,FALSE),"")</f>
        <v/>
      </c>
      <c r="H24" s="9" t="str">
        <f>IFERROR(VLOOKUP($B24,東大OLK大会!$B$5:$G$338,6,FALSE),"")</f>
        <v>M21A1</v>
      </c>
      <c r="I24" s="10">
        <f>IFERROR(VLOOKUP($B24,東大OLK大会!$B$5:$G$338,2,FALSE),"")</f>
        <v>32</v>
      </c>
      <c r="J24" s="10">
        <f>IFERROR(VLOOKUP($B24,東大OLK大会!$B$5:$G$338,5,FALSE)*VLOOKUP(H24,大会ごとのスコア!$D$7:$E$11,2,FALSE),"")</f>
        <v>49.03</v>
      </c>
      <c r="K24" s="9" t="str">
        <f>IFERROR(VLOOKUP($B24,全日本ロング!$B$5:$G$338,6,FALSE),"")</f>
        <v>Ms</v>
      </c>
      <c r="L24" s="10">
        <f>IFERROR(VLOOKUP($B24,全日本ロング!$B$5:$G$338,2,FALSE),"")</f>
        <v>12</v>
      </c>
      <c r="M24" s="10">
        <f>IFERROR(VLOOKUP($B24,全日本ロング!$B$5:$G$338,5,FALSE)*VLOOKUP(K24,大会ごとのスコア!$D$12:$E$17,2,FALSE),"")</f>
        <v>55.707000000000001</v>
      </c>
      <c r="N24" s="9" t="str">
        <f>IFERROR(VLOOKUP($B24,関西スプリントセレ!$B$5:$G$400,6,FALSE),"")</f>
        <v>MA</v>
      </c>
      <c r="O24" s="10">
        <f>IFERROR(VLOOKUP($B24,関西スプリントセレ!$B$5:$G$400,2,FALSE),"")</f>
        <v>38</v>
      </c>
      <c r="P24" s="10">
        <f>IFERROR(VLOOKUP($B24,関西スプリントセレ!$B$5:$G$400,5,FALSE)*VLOOKUP(N24,大会ごとのスコア!$D$26:$E$26,2,FALSE),"")</f>
        <v>48.535999999999994</v>
      </c>
      <c r="Q24" s="9" t="str">
        <f>IFERROR(VLOOKUP($B24,関西インカレ!$B$5:$G$400,6,FALSE),"")</f>
        <v>ME</v>
      </c>
      <c r="R24" s="10">
        <f>IFERROR(VLOOKUP($B24,関西インカレ!$B$5:$G$400,2,FALSE),"")</f>
        <v>30</v>
      </c>
      <c r="S24" s="10">
        <f>IFERROR(VLOOKUP($B24,関西インカレ!$B$5:$G$400,5,FALSE)*VLOOKUP(Q24,大会ごとのスコア!$D$33:$E$36,2,FALSE),"")</f>
        <v>57.075599999999994</v>
      </c>
      <c r="T24" s="9" t="str">
        <f>IFERROR(VLOOKUP($B24,名椙大会2日目!$B$5:$G$338,6,FALSE),"")</f>
        <v>M21A</v>
      </c>
      <c r="U24" s="10">
        <f>IFERROR(VLOOKUP($B24,名椙大会2日目!$B$5:$G$338,2,FALSE),"")</f>
        <v>0</v>
      </c>
      <c r="V24" s="10">
        <f>IFERROR(VLOOKUP($B24,名椙大会2日目!$B$5:$G$338,5,FALSE)*VLOOKUP(T24,大会ごとのスコア!$D$28:$E$31,2,FALSE),"")</f>
        <v>0</v>
      </c>
      <c r="W24" s="9" t="str">
        <f>IFERROR(VLOOKUP($B24,インカレスプリント2018!$B$5:$G$400,6,FALSE),"")</f>
        <v>MUA1</v>
      </c>
      <c r="X24" s="10">
        <f>IFERROR(VLOOKUP($B24,インカレスプリント2018!$B$5:$G$400,2,FALSE),"")</f>
        <v>50</v>
      </c>
      <c r="Y24" s="10">
        <f>IFERROR(VLOOKUP($B24,インカレスプリント2018!$B$5:$G$400,5,FALSE)*VLOOKUP(W24,大会ごとのスコア!$D$33:$E$36,2,FALSE),"")</f>
        <v>50.760999999999996</v>
      </c>
      <c r="Z24" s="9" t="str">
        <f>IFERROR(VLOOKUP($B24,インカレロング2018!$B$5:$G$400,6,FALSE),"")</f>
        <v>MUL1</v>
      </c>
      <c r="AA24" s="10">
        <f>IFERROR(VLOOKUP($B24,インカレロング2018!$B$5:$G$400,2,FALSE),"")</f>
        <v>13</v>
      </c>
      <c r="AB24" s="10">
        <f ca="1">IFERROR(VLOOKUP($B24,インカレロング2018!$B$5:$G$400,5,FALSE)*VLOOKUP(Z24,大会ごとのスコア!$D$38:$E$42,2,FALSE),"")</f>
        <v>60.387</v>
      </c>
      <c r="AC24" s="9" t="str">
        <f>IFERROR(VLOOKUP($B24,クラブカップミドル!$B$4:$G$400,6,FALSE),"")</f>
        <v/>
      </c>
      <c r="AD24" s="10" t="str">
        <f>IFERROR(VLOOKUP($B24,クラブカップミドル!$B$4:$G$400,2,FALSE),"")</f>
        <v/>
      </c>
      <c r="AE24" s="10" t="str">
        <f>IFERROR(VLOOKUP($B24,クラブカップミドル!$B$4:$G$400,5,FALSE)*VLOOKUP(AC24,大会ごとのスコア!$D$44:$E$53,2,FALSE),"")</f>
        <v/>
      </c>
      <c r="AG24" s="9">
        <f t="array" aca="1" ref="AG24" ca="1">IFERROR(ROUNDUP(AVERAGE(LARGE(IF($A$3:$AB$3="スコア",$A24:$AB24,""),{1,2,3})),2),0)</f>
        <v>57.73</v>
      </c>
      <c r="AH24">
        <f t="array" aca="1" ref="AH24" ca="1">IFERROR(LARGE(IF($A$3:$AB$3="スコア",$A24:$AB24,""),1),"")</f>
        <v>60.387</v>
      </c>
      <c r="AI24" t="str">
        <f t="shared" ca="1" si="0"/>
        <v>ICL</v>
      </c>
      <c r="AJ24" t="str">
        <f t="shared" ca="1" si="1"/>
        <v>MUL1</v>
      </c>
    </row>
    <row r="25" spans="2:36" x14ac:dyDescent="0.15">
      <c r="B25" t="s">
        <v>638</v>
      </c>
      <c r="C25" t="s">
        <v>894</v>
      </c>
      <c r="D25" s="14">
        <v>2</v>
      </c>
      <c r="E25" s="9" t="str">
        <f>IFERROR(VLOOKUP($B25,根ノ上高原!$B$5:$G$338,6,FALSE),"")</f>
        <v/>
      </c>
      <c r="F25" s="10" t="str">
        <f>IFERROR(VLOOKUP($B25,根ノ上高原!$B$5:$G$338,2,FALSE),"")</f>
        <v/>
      </c>
      <c r="G25" s="10" t="str">
        <f>IFERROR(VLOOKUP($B25,根ノ上高原!$B$5:$G$338,5,FALSE)*VLOOKUP(E25,大会ごとのスコア!$D$4:$E$5,2,FALSE),"")</f>
        <v/>
      </c>
      <c r="H25" s="9" t="str">
        <f>IFERROR(VLOOKUP($B25,東大OLK大会!$B$5:$G$338,6,FALSE),"")</f>
        <v/>
      </c>
      <c r="I25" s="10" t="str">
        <f>IFERROR(VLOOKUP($B25,東大OLK大会!$B$5:$G$338,2,FALSE),"")</f>
        <v/>
      </c>
      <c r="J25" s="10" t="str">
        <f>IFERROR(VLOOKUP($B25,東大OLK大会!$B$5:$G$338,5,FALSE)*VLOOKUP(H25,大会ごとのスコア!$D$7:$E$11,2,FALSE),"")</f>
        <v/>
      </c>
      <c r="K25" s="9" t="str">
        <f>IFERROR(VLOOKUP($B25,全日本ロング!$B$5:$G$338,6,FALSE),"")</f>
        <v>Ms</v>
      </c>
      <c r="L25" s="10">
        <f>IFERROR(VLOOKUP($B25,全日本ロング!$B$5:$G$338,2,FALSE),"")</f>
        <v>0</v>
      </c>
      <c r="M25" s="10">
        <f>IFERROR(VLOOKUP($B25,全日本ロング!$B$5:$G$338,5,FALSE)*VLOOKUP(K25,大会ごとのスコア!$D$12:$E$17,2,FALSE),"")</f>
        <v>36.808</v>
      </c>
      <c r="N25" s="9" t="str">
        <f>IFERROR(VLOOKUP($B25,関西スプリントセレ!$B$5:$G$400,6,FALSE),"")</f>
        <v/>
      </c>
      <c r="O25" s="10" t="str">
        <f>IFERROR(VLOOKUP($B25,関西スプリントセレ!$B$5:$G$400,2,FALSE),"")</f>
        <v/>
      </c>
      <c r="P25" s="10" t="str">
        <f>IFERROR(VLOOKUP($B25,関西スプリントセレ!$B$5:$G$400,5,FALSE)*VLOOKUP(N25,大会ごとのスコア!$D$26:$E$26,2,FALSE),"")</f>
        <v/>
      </c>
      <c r="Q25" s="9" t="str">
        <f>IFERROR(VLOOKUP($B25,関西インカレ!$B$5:$G$400,6,FALSE),"")</f>
        <v>ME</v>
      </c>
      <c r="R25" s="10">
        <f>IFERROR(VLOOKUP($B25,関西インカレ!$B$5:$G$400,2,FALSE),"")</f>
        <v>22</v>
      </c>
      <c r="S25" s="10">
        <f>IFERROR(VLOOKUP($B25,関西インカレ!$B$5:$G$400,5,FALSE)*VLOOKUP(Q25,大会ごとのスコア!$D$33:$E$36,2,FALSE),"")</f>
        <v>62.7624</v>
      </c>
      <c r="T25" s="9" t="str">
        <f>IFERROR(VLOOKUP($B25,名椙大会2日目!$B$5:$G$338,6,FALSE),"")</f>
        <v/>
      </c>
      <c r="U25" s="10" t="str">
        <f>IFERROR(VLOOKUP($B25,名椙大会2日目!$B$5:$G$338,2,FALSE),"")</f>
        <v/>
      </c>
      <c r="V25" s="10" t="str">
        <f>IFERROR(VLOOKUP($B25,名椙大会2日目!$B$5:$G$338,5,FALSE)*VLOOKUP(T25,大会ごとのスコア!$D$28:$E$31,2,FALSE),"")</f>
        <v/>
      </c>
      <c r="W25" s="9" t="str">
        <f>IFERROR(VLOOKUP($B25,インカレスプリント2018!$B$5:$G$400,6,FALSE),"")</f>
        <v>MUA3</v>
      </c>
      <c r="X25" s="10">
        <f>IFERROR(VLOOKUP($B25,インカレスプリント2018!$B$5:$G$400,2,FALSE),"")</f>
        <v>40</v>
      </c>
      <c r="Y25" s="10">
        <f>IFERROR(VLOOKUP($B25,インカレスプリント2018!$B$5:$G$400,5,FALSE)*VLOOKUP(W25,大会ごとのスコア!$D$33:$E$36,2,FALSE),"")</f>
        <v>54.673999999999999</v>
      </c>
      <c r="Z25" s="9" t="str">
        <f>IFERROR(VLOOKUP($B25,インカレロング2018!$B$5:$G$400,6,FALSE),"")</f>
        <v>MUL2</v>
      </c>
      <c r="AA25" s="10">
        <f>IFERROR(VLOOKUP($B25,インカレロング2018!$B$5:$G$400,2,FALSE),"")</f>
        <v>29</v>
      </c>
      <c r="AB25" s="10">
        <f ca="1">IFERROR(VLOOKUP($B25,インカレロング2018!$B$5:$G$400,5,FALSE)*VLOOKUP(Z25,大会ごとのスコア!$D$38:$E$42,2,FALSE),"")</f>
        <v>56.168999999999997</v>
      </c>
      <c r="AC25" s="9" t="str">
        <f>IFERROR(VLOOKUP($B25,クラブカップミドル!$B$4:$G$400,6,FALSE),"")</f>
        <v/>
      </c>
      <c r="AD25" s="10" t="str">
        <f>IFERROR(VLOOKUP($B25,クラブカップミドル!$B$4:$G$400,2,FALSE),"")</f>
        <v/>
      </c>
      <c r="AE25" s="10" t="str">
        <f>IFERROR(VLOOKUP($B25,クラブカップミドル!$B$4:$G$400,5,FALSE)*VLOOKUP(AC25,大会ごとのスコア!$D$44:$E$53,2,FALSE),"")</f>
        <v/>
      </c>
      <c r="AG25" s="9">
        <f t="array" aca="1" ref="AG25" ca="1">IFERROR(ROUNDUP(AVERAGE(LARGE(IF($A$3:$AB$3="スコア",$A25:$AB25,""),{1,2,3})),2),0)</f>
        <v>57.87</v>
      </c>
      <c r="AH25">
        <f t="array" aca="1" ref="AH25" ca="1">IFERROR(LARGE(IF($A$3:$AB$3="スコア",$A25:$AB25,""),1),"")</f>
        <v>62.7624</v>
      </c>
      <c r="AI25" t="str">
        <f t="shared" ca="1" si="0"/>
        <v>関西IC</v>
      </c>
      <c r="AJ25" t="str">
        <f t="shared" ca="1" si="1"/>
        <v>ME</v>
      </c>
    </row>
    <row r="26" spans="2:36" x14ac:dyDescent="0.15">
      <c r="B26" t="s">
        <v>645</v>
      </c>
      <c r="C26" t="s">
        <v>896</v>
      </c>
      <c r="D26" s="14">
        <v>3</v>
      </c>
      <c r="E26" s="9" t="str">
        <f>IFERROR(VLOOKUP($B26,根ノ上高原!$B$5:$G$338,6,FALSE),"")</f>
        <v/>
      </c>
      <c r="F26" s="10" t="str">
        <f>IFERROR(VLOOKUP($B26,根ノ上高原!$B$5:$G$338,2,FALSE),"")</f>
        <v/>
      </c>
      <c r="G26" s="10" t="str">
        <f>IFERROR(VLOOKUP($B26,根ノ上高原!$B$5:$G$338,5,FALSE)*VLOOKUP(E26,大会ごとのスコア!$D$4:$E$5,2,FALSE),"")</f>
        <v/>
      </c>
      <c r="H26" s="9" t="str">
        <f>IFERROR(VLOOKUP($B26,東大OLK大会!$B$5:$G$338,6,FALSE),"")</f>
        <v/>
      </c>
      <c r="I26" s="10" t="str">
        <f>IFERROR(VLOOKUP($B26,東大OLK大会!$B$5:$G$338,2,FALSE),"")</f>
        <v/>
      </c>
      <c r="J26" s="10" t="str">
        <f>IFERROR(VLOOKUP($B26,東大OLK大会!$B$5:$G$338,5,FALSE)*VLOOKUP(H26,大会ごとのスコア!$D$7:$E$11,2,FALSE),"")</f>
        <v/>
      </c>
      <c r="K26" s="9" t="str">
        <f>IFERROR(VLOOKUP($B26,全日本ロング!$B$5:$G$338,6,FALSE),"")</f>
        <v>Ms</v>
      </c>
      <c r="L26" s="10">
        <f>IFERROR(VLOOKUP($B26,全日本ロング!$B$5:$G$338,2,FALSE),"")</f>
        <v>0</v>
      </c>
      <c r="M26" s="10">
        <f>IFERROR(VLOOKUP($B26,全日本ロング!$B$5:$G$338,5,FALSE)*VLOOKUP(K26,大会ごとのスコア!$D$12:$E$17,2,FALSE),"")</f>
        <v>42.015999999999998</v>
      </c>
      <c r="N26" s="9" t="str">
        <f>IFERROR(VLOOKUP($B26,関西スプリントセレ!$B$5:$G$400,6,FALSE),"")</f>
        <v>MA</v>
      </c>
      <c r="O26" s="10">
        <f>IFERROR(VLOOKUP($B26,関西スプリントセレ!$B$5:$G$400,2,FALSE),"")</f>
        <v>49</v>
      </c>
      <c r="P26" s="10">
        <f>IFERROR(VLOOKUP($B26,関西スプリントセレ!$B$5:$G$400,5,FALSE)*VLOOKUP(N26,大会ごとのスコア!$D$26:$E$26,2,FALSE),"")</f>
        <v>44.738</v>
      </c>
      <c r="Q26" s="9" t="str">
        <f>IFERROR(VLOOKUP($B26,関西インカレ!$B$5:$G$400,6,FALSE),"")</f>
        <v>ME</v>
      </c>
      <c r="R26" s="10">
        <f>IFERROR(VLOOKUP($B26,関西インカレ!$B$5:$G$400,2,FALSE),"")</f>
        <v>21</v>
      </c>
      <c r="S26" s="10">
        <f>IFERROR(VLOOKUP($B26,関西インカレ!$B$5:$G$400,5,FALSE)*VLOOKUP(Q26,大会ごとのスコア!$D$33:$E$36,2,FALSE),"")</f>
        <v>62.943599999999989</v>
      </c>
      <c r="T26" s="9" t="str">
        <f>IFERROR(VLOOKUP($B26,名椙大会2日目!$B$5:$G$338,6,FALSE),"")</f>
        <v>M21A</v>
      </c>
      <c r="U26" s="10">
        <f>IFERROR(VLOOKUP($B26,名椙大会2日目!$B$5:$G$338,2,FALSE),"")</f>
        <v>43</v>
      </c>
      <c r="V26" s="10">
        <f>IFERROR(VLOOKUP($B26,名椙大会2日目!$B$5:$G$338,5,FALSE)*VLOOKUP(T26,大会ごとのスコア!$D$28:$E$31,2,FALSE),"")</f>
        <v>51.394999999999996</v>
      </c>
      <c r="W26" s="9" t="str">
        <f>IFERROR(VLOOKUP($B26,インカレスプリント2018!$B$5:$G$400,6,FALSE),"")</f>
        <v/>
      </c>
      <c r="X26" s="10" t="str">
        <f>IFERROR(VLOOKUP($B26,インカレスプリント2018!$B$5:$G$400,2,FALSE),"")</f>
        <v/>
      </c>
      <c r="Y26" s="10" t="str">
        <f>IFERROR(VLOOKUP($B26,インカレスプリント2018!$B$5:$G$400,5,FALSE)*VLOOKUP(W26,大会ごとのスコア!$D$33:$E$36,2,FALSE),"")</f>
        <v/>
      </c>
      <c r="Z26" s="9" t="str">
        <f>IFERROR(VLOOKUP($B26,インカレロング2018!$B$5:$G$400,6,FALSE),"")</f>
        <v>MUL2</v>
      </c>
      <c r="AA26" s="10">
        <f>IFERROR(VLOOKUP($B26,インカレロング2018!$B$5:$G$400,2,FALSE),"")</f>
        <v>42</v>
      </c>
      <c r="AB26" s="10">
        <f ca="1">IFERROR(VLOOKUP($B26,インカレロング2018!$B$5:$G$400,5,FALSE)*VLOOKUP(Z26,大会ごとのスコア!$D$38:$E$42,2,FALSE),"")</f>
        <v>54.192999999999998</v>
      </c>
      <c r="AC26" s="9" t="str">
        <f>IFERROR(VLOOKUP($B26,クラブカップミドル!$B$4:$G$400,6,FALSE),"")</f>
        <v/>
      </c>
      <c r="AD26" s="10" t="str">
        <f>IFERROR(VLOOKUP($B26,クラブカップミドル!$B$4:$G$400,2,FALSE),"")</f>
        <v/>
      </c>
      <c r="AE26" s="10" t="str">
        <f>IFERROR(VLOOKUP($B26,クラブカップミドル!$B$4:$G$400,5,FALSE)*VLOOKUP(AC26,大会ごとのスコア!$D$44:$E$53,2,FALSE),"")</f>
        <v/>
      </c>
      <c r="AG26" s="9">
        <f t="array" aca="1" ref="AG26" ca="1">IFERROR(ROUNDUP(AVERAGE(LARGE(IF($A$3:$AB$3="スコア",$A26:$AB26,""),{1,2,3})),2),0)</f>
        <v>56.18</v>
      </c>
      <c r="AH26">
        <f t="array" aca="1" ref="AH26" ca="1">IFERROR(LARGE(IF($A$3:$AB$3="スコア",$A26:$AB26,""),1),"")</f>
        <v>62.943599999999989</v>
      </c>
      <c r="AI26" t="str">
        <f t="shared" ca="1" si="0"/>
        <v>関西IC</v>
      </c>
      <c r="AJ26" t="str">
        <f t="shared" ca="1" si="1"/>
        <v>ME</v>
      </c>
    </row>
    <row r="27" spans="2:36" x14ac:dyDescent="0.15">
      <c r="B27" t="s">
        <v>218</v>
      </c>
      <c r="C27" t="s">
        <v>896</v>
      </c>
      <c r="D27" s="14">
        <v>4</v>
      </c>
      <c r="E27" s="9" t="str">
        <f>IFERROR(VLOOKUP($B27,根ノ上高原!$B$5:$G$338,6,FALSE),"")</f>
        <v/>
      </c>
      <c r="F27" s="10" t="str">
        <f>IFERROR(VLOOKUP($B27,根ノ上高原!$B$5:$G$338,2,FALSE),"")</f>
        <v/>
      </c>
      <c r="G27" s="10" t="str">
        <f>IFERROR(VLOOKUP($B27,根ノ上高原!$B$5:$G$338,5,FALSE)*VLOOKUP(E27,大会ごとのスコア!$D$4:$E$5,2,FALSE),"")</f>
        <v/>
      </c>
      <c r="H27" s="9" t="str">
        <f>IFERROR(VLOOKUP($B27,東大OLK大会!$B$5:$G$338,6,FALSE),"")</f>
        <v>M21A1</v>
      </c>
      <c r="I27" s="10">
        <f>IFERROR(VLOOKUP($B27,東大OLK大会!$B$5:$G$338,2,FALSE),"")</f>
        <v>42</v>
      </c>
      <c r="J27" s="10">
        <f>IFERROR(VLOOKUP($B27,東大OLK大会!$B$5:$G$338,5,FALSE)*VLOOKUP(H27,大会ごとのスコア!$D$7:$E$11,2,FALSE),"")</f>
        <v>43.085000000000001</v>
      </c>
      <c r="K27" s="9" t="str">
        <f>IFERROR(VLOOKUP($B27,全日本ロング!$B$5:$G$338,6,FALSE),"")</f>
        <v>Ms</v>
      </c>
      <c r="L27" s="10">
        <f>IFERROR(VLOOKUP($B27,全日本ロング!$B$5:$G$338,2,FALSE),"")</f>
        <v>8</v>
      </c>
      <c r="M27" s="10">
        <f>IFERROR(VLOOKUP($B27,全日本ロング!$B$5:$G$338,5,FALSE)*VLOOKUP(K27,大会ごとのスコア!$D$12:$E$17,2,FALSE),"")</f>
        <v>58.795999999999999</v>
      </c>
      <c r="N27" s="9" t="str">
        <f>IFERROR(VLOOKUP($B27,関西スプリントセレ!$B$5:$G$400,6,FALSE),"")</f>
        <v>MA</v>
      </c>
      <c r="O27" s="10">
        <f>IFERROR(VLOOKUP($B27,関西スプリントセレ!$B$5:$G$400,2,FALSE),"")</f>
        <v>0</v>
      </c>
      <c r="P27" s="10">
        <f>IFERROR(VLOOKUP($B27,関西スプリントセレ!$B$5:$G$400,5,FALSE)*VLOOKUP(N27,大会ごとのスコア!$D$26:$E$26,2,FALSE),"")</f>
        <v>0</v>
      </c>
      <c r="Q27" s="9" t="str">
        <f>IFERROR(VLOOKUP($B27,関西インカレ!$B$5:$G$400,6,FALSE),"")</f>
        <v>ME</v>
      </c>
      <c r="R27" s="10">
        <f>IFERROR(VLOOKUP($B27,関西インカレ!$B$5:$G$400,2,FALSE),"")</f>
        <v>28</v>
      </c>
      <c r="S27" s="10">
        <f>IFERROR(VLOOKUP($B27,関西インカレ!$B$5:$G$400,5,FALSE)*VLOOKUP(Q27,大会ごとのスコア!$D$33:$E$36,2,FALSE),"")</f>
        <v>57.770399999999995</v>
      </c>
      <c r="T27" s="9" t="str">
        <f>IFERROR(VLOOKUP($B27,名椙大会2日目!$B$5:$G$338,6,FALSE),"")</f>
        <v>ME</v>
      </c>
      <c r="U27" s="10">
        <f>IFERROR(VLOOKUP($B27,名椙大会2日目!$B$5:$G$338,2,FALSE),"")</f>
        <v>42</v>
      </c>
      <c r="V27" s="10">
        <f>IFERROR(VLOOKUP($B27,名椙大会2日目!$B$5:$G$338,5,FALSE)*VLOOKUP(T27,大会ごとのスコア!$D$28:$E$31,2,FALSE),"")</f>
        <v>40.324799999999996</v>
      </c>
      <c r="W27" s="9" t="str">
        <f>IFERROR(VLOOKUP($B27,インカレスプリント2018!$B$5:$G$400,6,FALSE),"")</f>
        <v>MUA2</v>
      </c>
      <c r="X27" s="10">
        <f>IFERROR(VLOOKUP($B27,インカレスプリント2018!$B$5:$G$400,2,FALSE),"")</f>
        <v>65</v>
      </c>
      <c r="Y27" s="10">
        <f>IFERROR(VLOOKUP($B27,インカレスプリント2018!$B$5:$G$400,5,FALSE)*VLOOKUP(W27,大会ごとのスコア!$D$33:$E$36,2,FALSE),"")</f>
        <v>45.064</v>
      </c>
      <c r="Z27" s="9" t="str">
        <f>IFERROR(VLOOKUP($B27,インカレロング2018!$B$5:$G$400,6,FALSE),"")</f>
        <v>ME</v>
      </c>
      <c r="AA27" s="10">
        <f>IFERROR(VLOOKUP($B27,インカレロング2018!$B$5:$G$400,2,FALSE),"")</f>
        <v>61</v>
      </c>
      <c r="AB27" s="10">
        <f ca="1">IFERROR(VLOOKUP($B27,インカレロング2018!$B$5:$G$400,5,FALSE)*VLOOKUP(Z27,大会ごとのスコア!$D$38:$E$42,2,FALSE),"")</f>
        <v>43.808399999999999</v>
      </c>
      <c r="AC27" s="9" t="str">
        <f>IFERROR(VLOOKUP($B27,クラブカップミドル!$B$4:$G$400,6,FALSE),"")</f>
        <v/>
      </c>
      <c r="AD27" s="10" t="str">
        <f>IFERROR(VLOOKUP($B27,クラブカップミドル!$B$4:$G$400,2,FALSE),"")</f>
        <v/>
      </c>
      <c r="AE27" s="10" t="str">
        <f>IFERROR(VLOOKUP($B27,クラブカップミドル!$B$4:$G$400,5,FALSE)*VLOOKUP(AC27,大会ごとのスコア!$D$44:$E$53,2,FALSE),"")</f>
        <v/>
      </c>
      <c r="AG27" s="9">
        <f t="array" aca="1" ref="AG27" ca="1">IFERROR(ROUNDUP(AVERAGE(LARGE(IF($A$3:$AB$3="スコア",$A27:$AB27,""),{1,2,3})),2),0)</f>
        <v>53.879999999999995</v>
      </c>
      <c r="AH27">
        <f t="array" aca="1" ref="AH27" ca="1">IFERROR(LARGE(IF($A$3:$AB$3="スコア",$A27:$AB27,""),1),"")</f>
        <v>58.795999999999999</v>
      </c>
      <c r="AI27" t="str">
        <f t="shared" ca="1" si="0"/>
        <v>全日本</v>
      </c>
      <c r="AJ27" t="str">
        <f t="shared" ca="1" si="1"/>
        <v>Ms</v>
      </c>
    </row>
    <row r="28" spans="2:36" x14ac:dyDescent="0.15">
      <c r="B28" t="s">
        <v>574</v>
      </c>
      <c r="C28" t="s">
        <v>896</v>
      </c>
      <c r="D28" s="14">
        <v>4</v>
      </c>
      <c r="E28" s="9" t="str">
        <f>IFERROR(VLOOKUP($B28,根ノ上高原!$B$5:$G$338,6,FALSE),"")</f>
        <v/>
      </c>
      <c r="F28" s="10" t="str">
        <f>IFERROR(VLOOKUP($B28,根ノ上高原!$B$5:$G$338,2,FALSE),"")</f>
        <v/>
      </c>
      <c r="G28" s="10" t="str">
        <f>IFERROR(VLOOKUP($B28,根ノ上高原!$B$5:$G$338,5,FALSE)*VLOOKUP(E28,大会ごとのスコア!$D$4:$E$5,2,FALSE),"")</f>
        <v/>
      </c>
      <c r="H28" s="9" t="str">
        <f>IFERROR(VLOOKUP($B28,東大OLK大会!$B$5:$G$338,6,FALSE),"")</f>
        <v/>
      </c>
      <c r="I28" s="10" t="str">
        <f>IFERROR(VLOOKUP($B28,東大OLK大会!$B$5:$G$338,2,FALSE),"")</f>
        <v/>
      </c>
      <c r="J28" s="10" t="str">
        <f>IFERROR(VLOOKUP($B28,東大OLK大会!$B$5:$G$338,5,FALSE)*VLOOKUP(H28,大会ごとのスコア!$D$7:$E$11,2,FALSE),"")</f>
        <v/>
      </c>
      <c r="K28" s="9" t="str">
        <f>IFERROR(VLOOKUP($B28,全日本ロング!$B$5:$G$338,6,FALSE),"")</f>
        <v>Ms</v>
      </c>
      <c r="L28" s="10">
        <f>IFERROR(VLOOKUP($B28,全日本ロング!$B$5:$G$338,2,FALSE),"")</f>
        <v>0</v>
      </c>
      <c r="M28" s="10">
        <f>IFERROR(VLOOKUP($B28,全日本ロング!$B$5:$G$338,5,FALSE)*VLOOKUP(K28,大会ごとのスコア!$D$12:$E$17,2,FALSE),"")</f>
        <v>42.665999999999997</v>
      </c>
      <c r="N28" s="9" t="str">
        <f>IFERROR(VLOOKUP($B28,関西スプリントセレ!$B$5:$G$400,6,FALSE),"")</f>
        <v>MA</v>
      </c>
      <c r="O28" s="10">
        <f>IFERROR(VLOOKUP($B28,関西スプリントセレ!$B$5:$G$400,2,FALSE),"")</f>
        <v>0</v>
      </c>
      <c r="P28" s="10">
        <f>IFERROR(VLOOKUP($B28,関西スプリントセレ!$B$5:$G$400,5,FALSE)*VLOOKUP(N28,大会ごとのスコア!$D$26:$E$26,2,FALSE),"")</f>
        <v>0</v>
      </c>
      <c r="Q28" s="9" t="str">
        <f>IFERROR(VLOOKUP($B28,関西インカレ!$B$5:$G$400,6,FALSE),"")</f>
        <v>ME</v>
      </c>
      <c r="R28" s="10">
        <f>IFERROR(VLOOKUP($B28,関西インカレ!$B$5:$G$400,2,FALSE),"")</f>
        <v>26</v>
      </c>
      <c r="S28" s="10">
        <f>IFERROR(VLOOKUP($B28,関西インカレ!$B$5:$G$400,5,FALSE)*VLOOKUP(Q28,大会ごとのスコア!$D$33:$E$36,2,FALSE),"")</f>
        <v>59.783999999999999</v>
      </c>
      <c r="T28" s="9" t="str">
        <f>IFERROR(VLOOKUP($B28,名椙大会2日目!$B$5:$G$338,6,FALSE),"")</f>
        <v>M21A</v>
      </c>
      <c r="U28" s="10">
        <f>IFERROR(VLOOKUP($B28,名椙大会2日目!$B$5:$G$338,2,FALSE),"")</f>
        <v>34</v>
      </c>
      <c r="V28" s="10">
        <f>IFERROR(VLOOKUP($B28,名椙大会2日目!$B$5:$G$338,5,FALSE)*VLOOKUP(T28,大会ごとのスコア!$D$28:$E$31,2,FALSE),"")</f>
        <v>52.707999999999998</v>
      </c>
      <c r="W28" s="9" t="str">
        <f>IFERROR(VLOOKUP($B28,インカレスプリント2018!$B$5:$G$400,6,FALSE),"")</f>
        <v/>
      </c>
      <c r="X28" s="10" t="str">
        <f>IFERROR(VLOOKUP($B28,インカレスプリント2018!$B$5:$G$400,2,FALSE),"")</f>
        <v/>
      </c>
      <c r="Y28" s="10" t="str">
        <f>IFERROR(VLOOKUP($B28,インカレスプリント2018!$B$5:$G$400,5,FALSE)*VLOOKUP(W28,大会ごとのスコア!$D$33:$E$36,2,FALSE),"")</f>
        <v/>
      </c>
      <c r="Z28" s="9" t="str">
        <f>IFERROR(VLOOKUP($B28,インカレロング2018!$B$5:$G$400,6,FALSE),"")</f>
        <v>MUL1</v>
      </c>
      <c r="AA28" s="10">
        <f>IFERROR(VLOOKUP($B28,インカレロング2018!$B$5:$G$400,2,FALSE),"")</f>
        <v>35</v>
      </c>
      <c r="AB28" s="10">
        <f ca="1">IFERROR(VLOOKUP($B28,インカレロング2018!$B$5:$G$400,5,FALSE)*VLOOKUP(Z28,大会ごとのスコア!$D$38:$E$42,2,FALSE),"")</f>
        <v>54.175999999999995</v>
      </c>
      <c r="AC28" s="9" t="str">
        <f>IFERROR(VLOOKUP($B28,クラブカップミドル!$B$4:$G$400,6,FALSE),"")</f>
        <v/>
      </c>
      <c r="AD28" s="10" t="str">
        <f>IFERROR(VLOOKUP($B28,クラブカップミドル!$B$4:$G$400,2,FALSE),"")</f>
        <v/>
      </c>
      <c r="AE28" s="10" t="str">
        <f>IFERROR(VLOOKUP($B28,クラブカップミドル!$B$4:$G$400,5,FALSE)*VLOOKUP(AC28,大会ごとのスコア!$D$44:$E$53,2,FALSE),"")</f>
        <v/>
      </c>
      <c r="AG28" s="9">
        <f t="array" aca="1" ref="AG28" ca="1">IFERROR(ROUNDUP(AVERAGE(LARGE(IF($A$3:$AB$3="スコア",$A28:$AB28,""),{1,2,3})),2),0)</f>
        <v>55.559999999999995</v>
      </c>
      <c r="AH28">
        <f t="array" aca="1" ref="AH28" ca="1">IFERROR(LARGE(IF($A$3:$AB$3="スコア",$A28:$AB28,""),1),"")</f>
        <v>59.783999999999999</v>
      </c>
      <c r="AI28" t="str">
        <f t="shared" ca="1" si="0"/>
        <v>関西IC</v>
      </c>
      <c r="AJ28" t="str">
        <f t="shared" ca="1" si="1"/>
        <v>ME</v>
      </c>
    </row>
    <row r="29" spans="2:36" x14ac:dyDescent="0.15">
      <c r="B29" t="s">
        <v>474</v>
      </c>
      <c r="C29" t="s">
        <v>894</v>
      </c>
      <c r="D29" s="14">
        <v>3</v>
      </c>
      <c r="E29" s="9" t="str">
        <f>IFERROR(VLOOKUP($B29,根ノ上高原!$B$5:$G$338,6,FALSE),"")</f>
        <v>MA</v>
      </c>
      <c r="F29" s="10">
        <f>IFERROR(VLOOKUP($B29,根ノ上高原!$B$5:$G$338,2,FALSE),"")</f>
        <v>35</v>
      </c>
      <c r="G29" s="10">
        <f>IFERROR(VLOOKUP($B29,根ノ上高原!$B$5:$G$338,5,FALSE)*VLOOKUP(E29,大会ごとのスコア!$D$4:$E$5,2,FALSE),"")</f>
        <v>49.784999999999997</v>
      </c>
      <c r="H29" s="9" t="str">
        <f>IFERROR(VLOOKUP($B29,東大OLK大会!$B$5:$G$338,6,FALSE),"")</f>
        <v>M21A2</v>
      </c>
      <c r="I29" s="10">
        <f>IFERROR(VLOOKUP($B29,東大OLK大会!$B$5:$G$338,2,FALSE),"")</f>
        <v>48</v>
      </c>
      <c r="J29" s="10">
        <f>IFERROR(VLOOKUP($B29,東大OLK大会!$B$5:$G$338,5,FALSE)*VLOOKUP(H29,大会ごとのスコア!$D$7:$E$11,2,FALSE),"")</f>
        <v>36.678999999999995</v>
      </c>
      <c r="K29" s="9" t="str">
        <f>IFERROR(VLOOKUP($B29,全日本ロング!$B$5:$G$338,6,FALSE),"")</f>
        <v>Ms</v>
      </c>
      <c r="L29" s="10">
        <f>IFERROR(VLOOKUP($B29,全日本ロング!$B$5:$G$338,2,FALSE),"")</f>
        <v>16</v>
      </c>
      <c r="M29" s="10">
        <f>IFERROR(VLOOKUP($B29,全日本ロング!$B$5:$G$338,5,FALSE)*VLOOKUP(K29,大会ごとのスコア!$D$12:$E$17,2,FALSE),"")</f>
        <v>54.443999999999996</v>
      </c>
      <c r="N29" s="9" t="str">
        <f>IFERROR(VLOOKUP($B29,関西スプリントセレ!$B$5:$G$400,6,FALSE),"")</f>
        <v>MA</v>
      </c>
      <c r="O29" s="10">
        <f>IFERROR(VLOOKUP($B29,関西スプリントセレ!$B$5:$G$400,2,FALSE),"")</f>
        <v>39</v>
      </c>
      <c r="P29" s="10">
        <f>IFERROR(VLOOKUP($B29,関西スプリントセレ!$B$5:$G$400,5,FALSE)*VLOOKUP(N29,大会ごとのスコア!$D$26:$E$26,2,FALSE),"")</f>
        <v>48.494999999999997</v>
      </c>
      <c r="Q29" s="9" t="str">
        <f>IFERROR(VLOOKUP($B29,関西インカレ!$B$5:$G$400,6,FALSE),"")</f>
        <v>ME</v>
      </c>
      <c r="R29" s="10">
        <f>IFERROR(VLOOKUP($B29,関西インカレ!$B$5:$G$400,2,FALSE),"")</f>
        <v>0</v>
      </c>
      <c r="S29" s="10">
        <f>IFERROR(VLOOKUP($B29,関西インカレ!$B$5:$G$400,5,FALSE)*VLOOKUP(Q29,大会ごとのスコア!$D$33:$E$36,2,FALSE),"")</f>
        <v>0</v>
      </c>
      <c r="T29" s="9" t="str">
        <f>IFERROR(VLOOKUP($B29,名椙大会2日目!$B$5:$G$338,6,FALSE),"")</f>
        <v/>
      </c>
      <c r="U29" s="10" t="str">
        <f>IFERROR(VLOOKUP($B29,名椙大会2日目!$B$5:$G$338,2,FALSE),"")</f>
        <v/>
      </c>
      <c r="V29" s="10" t="str">
        <f>IFERROR(VLOOKUP($B29,名椙大会2日目!$B$5:$G$338,5,FALSE)*VLOOKUP(T29,大会ごとのスコア!$D$28:$E$31,2,FALSE),"")</f>
        <v/>
      </c>
      <c r="W29" s="9" t="str">
        <f>IFERROR(VLOOKUP($B29,インカレスプリント2018!$B$5:$G$400,6,FALSE),"")</f>
        <v>MUA3</v>
      </c>
      <c r="X29" s="10">
        <f>IFERROR(VLOOKUP($B29,インカレスプリント2018!$B$5:$G$400,2,FALSE),"")</f>
        <v>37</v>
      </c>
      <c r="Y29" s="10">
        <f>IFERROR(VLOOKUP($B29,インカレスプリント2018!$B$5:$G$400,5,FALSE)*VLOOKUP(W29,大会ごとのスコア!$D$33:$E$36,2,FALSE),"")</f>
        <v>55.491999999999997</v>
      </c>
      <c r="Z29" s="9" t="str">
        <f>IFERROR(VLOOKUP($B29,インカレロング2018!$B$5:$G$400,6,FALSE),"")</f>
        <v>MUL2</v>
      </c>
      <c r="AA29" s="10">
        <f>IFERROR(VLOOKUP($B29,インカレロング2018!$B$5:$G$400,2,FALSE),"")</f>
        <v>35</v>
      </c>
      <c r="AB29" s="10">
        <f ca="1">IFERROR(VLOOKUP($B29,インカレロング2018!$B$5:$G$400,5,FALSE)*VLOOKUP(Z29,大会ごとのスコア!$D$38:$E$42,2,FALSE),"")</f>
        <v>55.339999999999996</v>
      </c>
      <c r="AC29" s="9" t="str">
        <f>IFERROR(VLOOKUP($B29,クラブカップミドル!$B$4:$G$400,6,FALSE),"")</f>
        <v/>
      </c>
      <c r="AD29" s="10" t="str">
        <f>IFERROR(VLOOKUP($B29,クラブカップミドル!$B$4:$G$400,2,FALSE),"")</f>
        <v/>
      </c>
      <c r="AE29" s="10" t="str">
        <f>IFERROR(VLOOKUP($B29,クラブカップミドル!$B$4:$G$400,5,FALSE)*VLOOKUP(AC29,大会ごとのスコア!$D$44:$E$53,2,FALSE),"")</f>
        <v/>
      </c>
      <c r="AG29" s="9">
        <f t="array" aca="1" ref="AG29" ca="1">IFERROR(ROUNDUP(AVERAGE(LARGE(IF($A$3:$AB$3="スコア",$A29:$AB29,""),{1,2,3})),2),0)</f>
        <v>55.1</v>
      </c>
      <c r="AH29">
        <f t="array" aca="1" ref="AH29" ca="1">IFERROR(LARGE(IF($A$3:$AB$3="スコア",$A29:$AB29,""),1),"")</f>
        <v>55.491999999999997</v>
      </c>
      <c r="AI29" t="str">
        <f t="shared" ca="1" si="0"/>
        <v>ICS</v>
      </c>
      <c r="AJ29" t="str">
        <f t="shared" ca="1" si="1"/>
        <v>MUA3</v>
      </c>
    </row>
    <row r="30" spans="2:36" x14ac:dyDescent="0.15">
      <c r="B30" t="s">
        <v>580</v>
      </c>
      <c r="C30" t="s">
        <v>894</v>
      </c>
      <c r="D30" s="14">
        <v>2</v>
      </c>
      <c r="E30" s="9" t="str">
        <f>IFERROR(VLOOKUP($B30,根ノ上高原!$B$5:$G$338,6,FALSE),"")</f>
        <v/>
      </c>
      <c r="F30" s="10" t="str">
        <f>IFERROR(VLOOKUP($B30,根ノ上高原!$B$5:$G$338,2,FALSE),"")</f>
        <v/>
      </c>
      <c r="G30" s="10" t="str">
        <f>IFERROR(VLOOKUP($B30,根ノ上高原!$B$5:$G$338,5,FALSE)*VLOOKUP(E30,大会ごとのスコア!$D$4:$E$5,2,FALSE),"")</f>
        <v/>
      </c>
      <c r="H30" s="9" t="str">
        <f>IFERROR(VLOOKUP($B30,東大OLK大会!$B$5:$G$338,6,FALSE),"")</f>
        <v/>
      </c>
      <c r="I30" s="10" t="str">
        <f>IFERROR(VLOOKUP($B30,東大OLK大会!$B$5:$G$338,2,FALSE),"")</f>
        <v/>
      </c>
      <c r="J30" s="10" t="str">
        <f>IFERROR(VLOOKUP($B30,東大OLK大会!$B$5:$G$338,5,FALSE)*VLOOKUP(H30,大会ごとのスコア!$D$7:$E$11,2,FALSE),"")</f>
        <v/>
      </c>
      <c r="K30" s="9" t="str">
        <f>IFERROR(VLOOKUP($B30,全日本ロング!$B$5:$G$338,6,FALSE),"")</f>
        <v>Ms</v>
      </c>
      <c r="L30" s="10">
        <f>IFERROR(VLOOKUP($B30,全日本ロング!$B$5:$G$338,2,FALSE),"")</f>
        <v>0</v>
      </c>
      <c r="M30" s="10">
        <f>IFERROR(VLOOKUP($B30,全日本ロング!$B$5:$G$338,5,FALSE)*VLOOKUP(K30,大会ごとのスコア!$D$12:$E$17,2,FALSE),"")</f>
        <v>22.828000000000003</v>
      </c>
      <c r="N30" s="9" t="str">
        <f>IFERROR(VLOOKUP($B30,関西スプリントセレ!$B$5:$G$400,6,FALSE),"")</f>
        <v>MA</v>
      </c>
      <c r="O30" s="10">
        <f>IFERROR(VLOOKUP($B30,関西スプリントセレ!$B$5:$G$400,2,FALSE),"")</f>
        <v>30</v>
      </c>
      <c r="P30" s="10">
        <f>IFERROR(VLOOKUP($B30,関西スプリントセレ!$B$5:$G$400,5,FALSE)*VLOOKUP(N30,大会ごとのスコア!$D$26:$E$26,2,FALSE),"")</f>
        <v>52.292999999999999</v>
      </c>
      <c r="Q30" s="9" t="str">
        <f>IFERROR(VLOOKUP($B30,関西インカレ!$B$5:$G$400,6,FALSE),"")</f>
        <v>ME</v>
      </c>
      <c r="R30" s="10">
        <f>IFERROR(VLOOKUP($B30,関西インカレ!$B$5:$G$400,2,FALSE),"")</f>
        <v>33</v>
      </c>
      <c r="S30" s="10">
        <f>IFERROR(VLOOKUP($B30,関西インカレ!$B$5:$G$400,5,FALSE)*VLOOKUP(Q30,大会ごとのスコア!$D$33:$E$36,2,FALSE),"")</f>
        <v>49.851599999999998</v>
      </c>
      <c r="T30" s="9" t="str">
        <f>IFERROR(VLOOKUP($B30,名椙大会2日目!$B$5:$G$338,6,FALSE),"")</f>
        <v>M21A</v>
      </c>
      <c r="U30" s="10">
        <f>IFERROR(VLOOKUP($B30,名椙大会2日目!$B$5:$G$338,2,FALSE),"")</f>
        <v>52</v>
      </c>
      <c r="V30" s="10">
        <f>IFERROR(VLOOKUP($B30,名椙大会2日目!$B$5:$G$338,5,FALSE)*VLOOKUP(T30,大会ごとのスコア!$D$28:$E$31,2,FALSE),"")</f>
        <v>45.875</v>
      </c>
      <c r="W30" s="9" t="str">
        <f>IFERROR(VLOOKUP($B30,インカレスプリント2018!$B$5:$G$400,6,FALSE),"")</f>
        <v>MUA3</v>
      </c>
      <c r="X30" s="10">
        <f>IFERROR(VLOOKUP($B30,インカレスプリント2018!$B$5:$G$400,2,FALSE),"")</f>
        <v>19</v>
      </c>
      <c r="Y30" s="10">
        <f>IFERROR(VLOOKUP($B30,インカレスプリント2018!$B$5:$G$400,5,FALSE)*VLOOKUP(W30,大会ごとのスコア!$D$33:$E$36,2,FALSE),"")</f>
        <v>57.537999999999997</v>
      </c>
      <c r="Z30" s="9" t="str">
        <f>IFERROR(VLOOKUP($B30,インカレロング2018!$B$5:$G$400,6,FALSE),"")</f>
        <v>MUL1</v>
      </c>
      <c r="AA30" s="10">
        <f>IFERROR(VLOOKUP($B30,インカレロング2018!$B$5:$G$400,2,FALSE),"")</f>
        <v>47</v>
      </c>
      <c r="AB30" s="10">
        <f ca="1">IFERROR(VLOOKUP($B30,インカレロング2018!$B$5:$G$400,5,FALSE)*VLOOKUP(Z30,大会ごとのスコア!$D$38:$E$42,2,FALSE),"")</f>
        <v>51.707000000000001</v>
      </c>
      <c r="AC30" s="9" t="str">
        <f>IFERROR(VLOOKUP($B30,クラブカップミドル!$B$4:$G$400,6,FALSE),"")</f>
        <v/>
      </c>
      <c r="AD30" s="10" t="str">
        <f>IFERROR(VLOOKUP($B30,クラブカップミドル!$B$4:$G$400,2,FALSE),"")</f>
        <v/>
      </c>
      <c r="AE30" s="10" t="str">
        <f>IFERROR(VLOOKUP($B30,クラブカップミドル!$B$4:$G$400,5,FALSE)*VLOOKUP(AC30,大会ごとのスコア!$D$44:$E$53,2,FALSE),"")</f>
        <v/>
      </c>
      <c r="AG30" s="9">
        <f t="array" aca="1" ref="AG30" ca="1">IFERROR(ROUNDUP(AVERAGE(LARGE(IF($A$3:$AB$3="スコア",$A30:$AB30,""),{1,2,3})),2),0)</f>
        <v>53.85</v>
      </c>
      <c r="AH30">
        <f t="array" aca="1" ref="AH30" ca="1">IFERROR(LARGE(IF($A$3:$AB$3="スコア",$A30:$AB30,""),1),"")</f>
        <v>57.537999999999997</v>
      </c>
      <c r="AI30" t="str">
        <f t="shared" ca="1" si="0"/>
        <v>ICS</v>
      </c>
      <c r="AJ30" t="str">
        <f t="shared" ca="1" si="1"/>
        <v>MUA3</v>
      </c>
    </row>
    <row r="31" spans="2:36" x14ac:dyDescent="0.15">
      <c r="B31" t="s">
        <v>596</v>
      </c>
      <c r="C31" t="s">
        <v>895</v>
      </c>
      <c r="D31" s="14">
        <v>2</v>
      </c>
      <c r="E31" s="9" t="str">
        <f>IFERROR(VLOOKUP($B31,根ノ上高原!$B$5:$G$338,6,FALSE),"")</f>
        <v/>
      </c>
      <c r="F31" s="10" t="str">
        <f>IFERROR(VLOOKUP($B31,根ノ上高原!$B$5:$G$338,2,FALSE),"")</f>
        <v/>
      </c>
      <c r="G31" s="10" t="str">
        <f>IFERROR(VLOOKUP($B31,根ノ上高原!$B$5:$G$338,5,FALSE)*VLOOKUP(E31,大会ごとのスコア!$D$4:$E$5,2,FALSE),"")</f>
        <v/>
      </c>
      <c r="H31" s="9" t="str">
        <f>IFERROR(VLOOKUP($B31,東大OLK大会!$B$5:$G$338,6,FALSE),"")</f>
        <v/>
      </c>
      <c r="I31" s="10" t="str">
        <f>IFERROR(VLOOKUP($B31,東大OLK大会!$B$5:$G$338,2,FALSE),"")</f>
        <v/>
      </c>
      <c r="J31" s="10" t="str">
        <f>IFERROR(VLOOKUP($B31,東大OLK大会!$B$5:$G$338,5,FALSE)*VLOOKUP(H31,大会ごとのスコア!$D$7:$E$11,2,FALSE),"")</f>
        <v/>
      </c>
      <c r="K31" s="9" t="str">
        <f>IFERROR(VLOOKUP($B31,全日本ロング!$B$5:$G$338,6,FALSE),"")</f>
        <v>Ms</v>
      </c>
      <c r="L31" s="10">
        <f>IFERROR(VLOOKUP($B31,全日本ロング!$B$5:$G$338,2,FALSE),"")</f>
        <v>0</v>
      </c>
      <c r="M31" s="10">
        <f>IFERROR(VLOOKUP($B31,全日本ロング!$B$5:$G$338,5,FALSE)*VLOOKUP(K31,大会ごとのスコア!$D$12:$E$17,2,FALSE),"")</f>
        <v>34.656999999999996</v>
      </c>
      <c r="N31" s="9" t="str">
        <f>IFERROR(VLOOKUP($B31,関西スプリントセレ!$B$5:$G$400,6,FALSE),"")</f>
        <v>MA</v>
      </c>
      <c r="O31" s="10">
        <f>IFERROR(VLOOKUP($B31,関西スプリントセレ!$B$5:$G$400,2,FALSE),"")</f>
        <v>45</v>
      </c>
      <c r="P31" s="10">
        <f>IFERROR(VLOOKUP($B31,関西スプリントセレ!$B$5:$G$400,5,FALSE)*VLOOKUP(N31,大会ごとのスコア!$D$26:$E$26,2,FALSE),"")</f>
        <v>46.099999999999994</v>
      </c>
      <c r="Q31" s="9" t="str">
        <f>IFERROR(VLOOKUP($B31,関西インカレ!$B$5:$G$400,6,FALSE),"")</f>
        <v>ME</v>
      </c>
      <c r="R31" s="10">
        <f>IFERROR(VLOOKUP($B31,関西インカレ!$B$5:$G$400,2,FALSE),"")</f>
        <v>29</v>
      </c>
      <c r="S31" s="10">
        <f>IFERROR(VLOOKUP($B31,関西インカレ!$B$5:$G$400,5,FALSE)*VLOOKUP(Q31,大会ごとのスコア!$D$33:$E$36,2,FALSE),"")</f>
        <v>57.362400000000001</v>
      </c>
      <c r="T31" s="9" t="str">
        <f>IFERROR(VLOOKUP($B31,名椙大会2日目!$B$5:$G$338,6,FALSE),"")</f>
        <v/>
      </c>
      <c r="U31" s="10" t="str">
        <f>IFERROR(VLOOKUP($B31,名椙大会2日目!$B$5:$G$338,2,FALSE),"")</f>
        <v/>
      </c>
      <c r="V31" s="10" t="str">
        <f>IFERROR(VLOOKUP($B31,名椙大会2日目!$B$5:$G$338,5,FALSE)*VLOOKUP(T31,大会ごとのスコア!$D$28:$E$31,2,FALSE),"")</f>
        <v/>
      </c>
      <c r="W31" s="9" t="str">
        <f>IFERROR(VLOOKUP($B31,インカレスプリント2018!$B$5:$G$400,6,FALSE),"")</f>
        <v>MUA1</v>
      </c>
      <c r="X31" s="10">
        <f>IFERROR(VLOOKUP($B31,インカレスプリント2018!$B$5:$G$400,2,FALSE),"")</f>
        <v>28</v>
      </c>
      <c r="Y31" s="10">
        <f>IFERROR(VLOOKUP($B31,インカレスプリント2018!$B$5:$G$400,5,FALSE)*VLOOKUP(W31,大会ごとのスコア!$D$33:$E$36,2,FALSE),"")</f>
        <v>54.997999999999998</v>
      </c>
      <c r="Z31" s="9" t="str">
        <f>IFERROR(VLOOKUP($B31,インカレロング2018!$B$5:$G$400,6,FALSE),"")</f>
        <v>MUL1</v>
      </c>
      <c r="AA31" s="10">
        <f>IFERROR(VLOOKUP($B31,インカレロング2018!$B$5:$G$400,2,FALSE),"")</f>
        <v>72</v>
      </c>
      <c r="AB31" s="10">
        <f ca="1">IFERROR(VLOOKUP($B31,インカレロング2018!$B$5:$G$400,5,FALSE)*VLOOKUP(Z31,大会ごとのスコア!$D$38:$E$42,2,FALSE),"")</f>
        <v>45.166999999999994</v>
      </c>
      <c r="AC31" s="9" t="str">
        <f>IFERROR(VLOOKUP($B31,クラブカップミドル!$B$4:$G$400,6,FALSE),"")</f>
        <v/>
      </c>
      <c r="AD31" s="10" t="str">
        <f>IFERROR(VLOOKUP($B31,クラブカップミドル!$B$4:$G$400,2,FALSE),"")</f>
        <v/>
      </c>
      <c r="AE31" s="10" t="str">
        <f>IFERROR(VLOOKUP($B31,クラブカップミドル!$B$4:$G$400,5,FALSE)*VLOOKUP(AC31,大会ごとのスコア!$D$44:$E$53,2,FALSE),"")</f>
        <v/>
      </c>
      <c r="AG31" s="9">
        <f t="array" aca="1" ref="AG31" ca="1">IFERROR(ROUNDUP(AVERAGE(LARGE(IF($A$3:$AB$3="スコア",$A31:$AB31,""),{1,2,3})),2),0)</f>
        <v>52.83</v>
      </c>
      <c r="AH31">
        <f t="array" aca="1" ref="AH31" ca="1">IFERROR(LARGE(IF($A$3:$AB$3="スコア",$A31:$AB31,""),1),"")</f>
        <v>57.362400000000001</v>
      </c>
      <c r="AI31" t="str">
        <f t="shared" ca="1" si="0"/>
        <v>関西IC</v>
      </c>
      <c r="AJ31" t="str">
        <f t="shared" ca="1" si="1"/>
        <v>ME</v>
      </c>
    </row>
    <row r="32" spans="2:36" x14ac:dyDescent="0.15">
      <c r="B32" t="s">
        <v>601</v>
      </c>
      <c r="C32" t="s">
        <v>894</v>
      </c>
      <c r="D32" s="14">
        <v>3</v>
      </c>
      <c r="E32" s="9" t="str">
        <f>IFERROR(VLOOKUP($B32,根ノ上高原!$B$5:$G$338,6,FALSE),"")</f>
        <v/>
      </c>
      <c r="F32" s="10" t="str">
        <f>IFERROR(VLOOKUP($B32,根ノ上高原!$B$5:$G$338,2,FALSE),"")</f>
        <v/>
      </c>
      <c r="G32" s="10" t="str">
        <f>IFERROR(VLOOKUP($B32,根ノ上高原!$B$5:$G$338,5,FALSE)*VLOOKUP(E32,大会ごとのスコア!$D$4:$E$5,2,FALSE),"")</f>
        <v/>
      </c>
      <c r="H32" s="9" t="str">
        <f>IFERROR(VLOOKUP($B32,東大OLK大会!$B$5:$G$338,6,FALSE),"")</f>
        <v/>
      </c>
      <c r="I32" s="10" t="str">
        <f>IFERROR(VLOOKUP($B32,東大OLK大会!$B$5:$G$338,2,FALSE),"")</f>
        <v/>
      </c>
      <c r="J32" s="10" t="str">
        <f>IFERROR(VLOOKUP($B32,東大OLK大会!$B$5:$G$338,5,FALSE)*VLOOKUP(H32,大会ごとのスコア!$D$7:$E$11,2,FALSE),"")</f>
        <v/>
      </c>
      <c r="K32" s="9" t="str">
        <f>IFERROR(VLOOKUP($B32,全日本ロング!$B$5:$G$338,6,FALSE),"")</f>
        <v>Ms</v>
      </c>
      <c r="L32" s="10">
        <f>IFERROR(VLOOKUP($B32,全日本ロング!$B$5:$G$338,2,FALSE),"")</f>
        <v>0</v>
      </c>
      <c r="M32" s="10">
        <f>IFERROR(VLOOKUP($B32,全日本ロング!$B$5:$G$338,5,FALSE)*VLOOKUP(K32,大会ごとのスコア!$D$12:$E$17,2,FALSE),"")</f>
        <v>41.983999999999995</v>
      </c>
      <c r="N32" s="9" t="str">
        <f>IFERROR(VLOOKUP($B32,関西スプリントセレ!$B$5:$G$400,6,FALSE),"")</f>
        <v/>
      </c>
      <c r="O32" s="10" t="str">
        <f>IFERROR(VLOOKUP($B32,関西スプリントセレ!$B$5:$G$400,2,FALSE),"")</f>
        <v/>
      </c>
      <c r="P32" s="10" t="str">
        <f>IFERROR(VLOOKUP($B32,関西スプリントセレ!$B$5:$G$400,5,FALSE)*VLOOKUP(N32,大会ごとのスコア!$D$26:$E$26,2,FALSE),"")</f>
        <v/>
      </c>
      <c r="Q32" s="9" t="str">
        <f>IFERROR(VLOOKUP($B32,関西インカレ!$B$5:$G$400,6,FALSE),"")</f>
        <v>ME</v>
      </c>
      <c r="R32" s="10">
        <f>IFERROR(VLOOKUP($B32,関西インカレ!$B$5:$G$400,2,FALSE),"")</f>
        <v>23</v>
      </c>
      <c r="S32" s="10">
        <f>IFERROR(VLOOKUP($B32,関西インカレ!$B$5:$G$400,5,FALSE)*VLOOKUP(Q32,大会ごとのスコア!$D$33:$E$36,2,FALSE),"")</f>
        <v>62.254799999999996</v>
      </c>
      <c r="T32" s="9" t="str">
        <f>IFERROR(VLOOKUP($B32,名椙大会2日目!$B$5:$G$338,6,FALSE),"")</f>
        <v/>
      </c>
      <c r="U32" s="10" t="str">
        <f>IFERROR(VLOOKUP($B32,名椙大会2日目!$B$5:$G$338,2,FALSE),"")</f>
        <v/>
      </c>
      <c r="V32" s="10" t="str">
        <f>IFERROR(VLOOKUP($B32,名椙大会2日目!$B$5:$G$338,5,FALSE)*VLOOKUP(T32,大会ごとのスコア!$D$28:$E$31,2,FALSE),"")</f>
        <v/>
      </c>
      <c r="W32" s="9" t="str">
        <f>IFERROR(VLOOKUP($B32,インカレスプリント2018!$B$5:$G$400,6,FALSE),"")</f>
        <v>MUA1</v>
      </c>
      <c r="X32" s="10">
        <f>IFERROR(VLOOKUP($B32,インカレスプリント2018!$B$5:$G$400,2,FALSE),"")</f>
        <v>34</v>
      </c>
      <c r="Y32" s="10">
        <f>IFERROR(VLOOKUP($B32,インカレスプリント2018!$B$5:$G$400,5,FALSE)*VLOOKUP(W32,大会ごとのスコア!$D$33:$E$36,2,FALSE),"")</f>
        <v>53.101999999999997</v>
      </c>
      <c r="Z32" s="9" t="str">
        <f>IFERROR(VLOOKUP($B32,インカレロング2018!$B$5:$G$400,6,FALSE),"")</f>
        <v>MUL1</v>
      </c>
      <c r="AA32" s="10">
        <f>IFERROR(VLOOKUP($B32,インカレロング2018!$B$5:$G$400,2,FALSE),"")</f>
        <v>79</v>
      </c>
      <c r="AB32" s="10">
        <f ca="1">IFERROR(VLOOKUP($B32,インカレロング2018!$B$5:$G$400,5,FALSE)*VLOOKUP(Z32,大会ごとのスコア!$D$38:$E$42,2,FALSE),"")</f>
        <v>41.907999999999994</v>
      </c>
      <c r="AC32" s="9" t="str">
        <f>IFERROR(VLOOKUP($B32,クラブカップミドル!$B$4:$G$400,6,FALSE),"")</f>
        <v/>
      </c>
      <c r="AD32" s="10" t="str">
        <f>IFERROR(VLOOKUP($B32,クラブカップミドル!$B$4:$G$400,2,FALSE),"")</f>
        <v/>
      </c>
      <c r="AE32" s="10" t="str">
        <f>IFERROR(VLOOKUP($B32,クラブカップミドル!$B$4:$G$400,5,FALSE)*VLOOKUP(AC32,大会ごとのスコア!$D$44:$E$53,2,FALSE),"")</f>
        <v/>
      </c>
      <c r="AG32" s="9">
        <f t="array" aca="1" ref="AG32" ca="1">IFERROR(ROUNDUP(AVERAGE(LARGE(IF($A$3:$AB$3="スコア",$A32:$AB32,""),{1,2,3})),2),0)</f>
        <v>52.449999999999996</v>
      </c>
      <c r="AH32">
        <f t="array" aca="1" ref="AH32" ca="1">IFERROR(LARGE(IF($A$3:$AB$3="スコア",$A32:$AB32,""),1),"")</f>
        <v>62.254799999999996</v>
      </c>
      <c r="AI32" t="str">
        <f t="shared" ca="1" si="0"/>
        <v>関西IC</v>
      </c>
      <c r="AJ32" t="str">
        <f t="shared" ca="1" si="1"/>
        <v>ME</v>
      </c>
    </row>
    <row r="33" spans="2:36" x14ac:dyDescent="0.15">
      <c r="B33" t="s">
        <v>702</v>
      </c>
      <c r="C33" t="s">
        <v>894</v>
      </c>
      <c r="D33" s="14">
        <v>2</v>
      </c>
      <c r="E33" s="9" t="str">
        <f>IFERROR(VLOOKUP($B33,根ノ上高原!$B$5:$G$338,6,FALSE),"")</f>
        <v/>
      </c>
      <c r="F33" s="10" t="str">
        <f>IFERROR(VLOOKUP($B33,根ノ上高原!$B$5:$G$338,2,FALSE),"")</f>
        <v/>
      </c>
      <c r="G33" s="10" t="str">
        <f>IFERROR(VLOOKUP($B33,根ノ上高原!$B$5:$G$338,5,FALSE)*VLOOKUP(E33,大会ごとのスコア!$D$4:$E$5,2,FALSE),"")</f>
        <v/>
      </c>
      <c r="H33" s="9" t="str">
        <f>IFERROR(VLOOKUP($B33,東大OLK大会!$B$5:$G$338,6,FALSE),"")</f>
        <v/>
      </c>
      <c r="I33" s="10" t="str">
        <f>IFERROR(VLOOKUP($B33,東大OLK大会!$B$5:$G$338,2,FALSE),"")</f>
        <v/>
      </c>
      <c r="J33" s="10" t="str">
        <f>IFERROR(VLOOKUP($B33,東大OLK大会!$B$5:$G$338,5,FALSE)*VLOOKUP(H33,大会ごとのスコア!$D$7:$E$11,2,FALSE),"")</f>
        <v/>
      </c>
      <c r="K33" s="9" t="str">
        <f>IFERROR(VLOOKUP($B33,全日本ロング!$B$5:$G$338,6,FALSE),"")</f>
        <v>Ms</v>
      </c>
      <c r="L33" s="10">
        <f>IFERROR(VLOOKUP($B33,全日本ロング!$B$5:$G$338,2,FALSE),"")</f>
        <v>0</v>
      </c>
      <c r="M33" s="10">
        <f>IFERROR(VLOOKUP($B33,全日本ロング!$B$5:$G$338,5,FALSE)*VLOOKUP(K33,大会ごとのスコア!$D$12:$E$17,2,FALSE),"")</f>
        <v>0</v>
      </c>
      <c r="N33" s="9" t="str">
        <f>IFERROR(VLOOKUP($B33,関西スプリントセレ!$B$5:$G$400,6,FALSE),"")</f>
        <v/>
      </c>
      <c r="O33" s="10" t="str">
        <f>IFERROR(VLOOKUP($B33,関西スプリントセレ!$B$5:$G$400,2,FALSE),"")</f>
        <v/>
      </c>
      <c r="P33" s="10" t="str">
        <f>IFERROR(VLOOKUP($B33,関西スプリントセレ!$B$5:$G$400,5,FALSE)*VLOOKUP(N33,大会ごとのスコア!$D$26:$E$26,2,FALSE),"")</f>
        <v/>
      </c>
      <c r="Q33" s="9" t="str">
        <f>IFERROR(VLOOKUP($B33,関西インカレ!$B$5:$G$400,6,FALSE),"")</f>
        <v>ME</v>
      </c>
      <c r="R33" s="10">
        <f>IFERROR(VLOOKUP($B33,関西インカレ!$B$5:$G$400,2,FALSE),"")</f>
        <v>32</v>
      </c>
      <c r="S33" s="10">
        <f>IFERROR(VLOOKUP($B33,関西インカレ!$B$5:$G$400,5,FALSE)*VLOOKUP(Q33,大会ごとのスコア!$D$33:$E$36,2,FALSE),"")</f>
        <v>55.955999999999996</v>
      </c>
      <c r="T33" s="9" t="str">
        <f>IFERROR(VLOOKUP($B33,名椙大会2日目!$B$5:$G$338,6,FALSE),"")</f>
        <v/>
      </c>
      <c r="U33" s="10" t="str">
        <f>IFERROR(VLOOKUP($B33,名椙大会2日目!$B$5:$G$338,2,FALSE),"")</f>
        <v/>
      </c>
      <c r="V33" s="10" t="str">
        <f>IFERROR(VLOOKUP($B33,名椙大会2日目!$B$5:$G$338,5,FALSE)*VLOOKUP(T33,大会ごとのスコア!$D$28:$E$31,2,FALSE),"")</f>
        <v/>
      </c>
      <c r="W33" s="9" t="str">
        <f>IFERROR(VLOOKUP($B33,インカレスプリント2018!$B$5:$G$400,6,FALSE),"")</f>
        <v>MUA3</v>
      </c>
      <c r="X33" s="10">
        <f>IFERROR(VLOOKUP($B33,インカレスプリント2018!$B$5:$G$400,2,FALSE),"")</f>
        <v>55</v>
      </c>
      <c r="Y33" s="10">
        <f>IFERROR(VLOOKUP($B33,インカレスプリント2018!$B$5:$G$400,5,FALSE)*VLOOKUP(W33,大会ごとのスコア!$D$33:$E$36,2,FALSE),"")</f>
        <v>50.224999999999994</v>
      </c>
      <c r="Z33" s="9" t="str">
        <f>IFERROR(VLOOKUP($B33,インカレロング2018!$B$5:$G$400,6,FALSE),"")</f>
        <v>MUL3</v>
      </c>
      <c r="AA33" s="10">
        <f>IFERROR(VLOOKUP($B33,インカレロング2018!$B$5:$G$400,2,FALSE),"")</f>
        <v>34</v>
      </c>
      <c r="AB33" s="10">
        <f ca="1">IFERROR(VLOOKUP($B33,インカレロング2018!$B$5:$G$400,5,FALSE)*VLOOKUP(Z33,大会ごとのスコア!$D$38:$E$42,2,FALSE),"")</f>
        <v>55.018999999999998</v>
      </c>
      <c r="AC33" s="9" t="str">
        <f>IFERROR(VLOOKUP($B33,クラブカップミドル!$B$4:$G$400,6,FALSE),"")</f>
        <v/>
      </c>
      <c r="AD33" s="10" t="str">
        <f>IFERROR(VLOOKUP($B33,クラブカップミドル!$B$4:$G$400,2,FALSE),"")</f>
        <v/>
      </c>
      <c r="AE33" s="10" t="str">
        <f>IFERROR(VLOOKUP($B33,クラブカップミドル!$B$4:$G$400,5,FALSE)*VLOOKUP(AC33,大会ごとのスコア!$D$44:$E$53,2,FALSE),"")</f>
        <v/>
      </c>
      <c r="AG33" s="9">
        <f t="array" aca="1" ref="AG33" ca="1">IFERROR(ROUNDUP(AVERAGE(LARGE(IF($A$3:$AB$3="スコア",$A33:$AB33,""),{1,2,3})),2),0)</f>
        <v>53.739999999999995</v>
      </c>
      <c r="AH33">
        <f t="array" aca="1" ref="AH33" ca="1">IFERROR(LARGE(IF($A$3:$AB$3="スコア",$A33:$AB33,""),1),"")</f>
        <v>55.955999999999996</v>
      </c>
      <c r="AI33" t="str">
        <f t="shared" ca="1" si="0"/>
        <v>関西IC</v>
      </c>
      <c r="AJ33" t="str">
        <f t="shared" ca="1" si="1"/>
        <v>ME</v>
      </c>
    </row>
    <row r="34" spans="2:36" x14ac:dyDescent="0.15">
      <c r="B34" t="s">
        <v>627</v>
      </c>
      <c r="C34" t="s">
        <v>896</v>
      </c>
      <c r="D34" s="14">
        <v>2</v>
      </c>
      <c r="E34" s="9" t="str">
        <f>IFERROR(VLOOKUP($B34,根ノ上高原!$B$5:$G$338,6,FALSE),"")</f>
        <v/>
      </c>
      <c r="F34" s="10" t="str">
        <f>IFERROR(VLOOKUP($B34,根ノ上高原!$B$5:$G$338,2,FALSE),"")</f>
        <v/>
      </c>
      <c r="G34" s="10" t="str">
        <f>IFERROR(VLOOKUP($B34,根ノ上高原!$B$5:$G$338,5,FALSE)*VLOOKUP(E34,大会ごとのスコア!$D$4:$E$5,2,FALSE),"")</f>
        <v/>
      </c>
      <c r="H34" s="9" t="str">
        <f>IFERROR(VLOOKUP($B34,東大OLK大会!$B$5:$G$338,6,FALSE),"")</f>
        <v/>
      </c>
      <c r="I34" s="10" t="str">
        <f>IFERROR(VLOOKUP($B34,東大OLK大会!$B$5:$G$338,2,FALSE),"")</f>
        <v/>
      </c>
      <c r="J34" s="10" t="str">
        <f>IFERROR(VLOOKUP($B34,東大OLK大会!$B$5:$G$338,5,FALSE)*VLOOKUP(H34,大会ごとのスコア!$D$7:$E$11,2,FALSE),"")</f>
        <v/>
      </c>
      <c r="K34" s="9" t="str">
        <f>IFERROR(VLOOKUP($B34,全日本ロング!$B$5:$G$338,6,FALSE),"")</f>
        <v>Ms</v>
      </c>
      <c r="L34" s="10">
        <f>IFERROR(VLOOKUP($B34,全日本ロング!$B$5:$G$338,2,FALSE),"")</f>
        <v>0</v>
      </c>
      <c r="M34" s="10">
        <f>IFERROR(VLOOKUP($B34,全日本ロング!$B$5:$G$338,5,FALSE)*VLOOKUP(K34,大会ごとのスコア!$D$12:$E$17,2,FALSE),"")</f>
        <v>0</v>
      </c>
      <c r="N34" s="9" t="str">
        <f>IFERROR(VLOOKUP($B34,関西スプリントセレ!$B$5:$G$400,6,FALSE),"")</f>
        <v>MA</v>
      </c>
      <c r="O34" s="10">
        <f>IFERROR(VLOOKUP($B34,関西スプリントセレ!$B$5:$G$400,2,FALSE),"")</f>
        <v>41</v>
      </c>
      <c r="P34" s="10">
        <f>IFERROR(VLOOKUP($B34,関西スプリントセレ!$B$5:$G$400,5,FALSE)*VLOOKUP(N34,大会ごとのスコア!$D$26:$E$26,2,FALSE),"")</f>
        <v>48.247</v>
      </c>
      <c r="Q34" s="9" t="str">
        <f>IFERROR(VLOOKUP($B34,関西インカレ!$B$5:$G$400,6,FALSE),"")</f>
        <v>ME</v>
      </c>
      <c r="R34" s="10">
        <f>IFERROR(VLOOKUP($B34,関西インカレ!$B$5:$G$400,2,FALSE),"")</f>
        <v>0</v>
      </c>
      <c r="S34" s="10">
        <f>IFERROR(VLOOKUP($B34,関西インカレ!$B$5:$G$400,5,FALSE)*VLOOKUP(Q34,大会ごとのスコア!$D$33:$E$36,2,FALSE),"")</f>
        <v>0</v>
      </c>
      <c r="T34" s="9" t="str">
        <f>IFERROR(VLOOKUP($B34,名椙大会2日目!$B$5:$G$338,6,FALSE),"")</f>
        <v/>
      </c>
      <c r="U34" s="10" t="str">
        <f>IFERROR(VLOOKUP($B34,名椙大会2日目!$B$5:$G$338,2,FALSE),"")</f>
        <v/>
      </c>
      <c r="V34" s="10" t="str">
        <f>IFERROR(VLOOKUP($B34,名椙大会2日目!$B$5:$G$338,5,FALSE)*VLOOKUP(T34,大会ごとのスコア!$D$28:$E$31,2,FALSE),"")</f>
        <v/>
      </c>
      <c r="W34" s="9" t="str">
        <f>IFERROR(VLOOKUP($B34,インカレスプリント2018!$B$5:$G$400,6,FALSE),"")</f>
        <v>MUA3</v>
      </c>
      <c r="X34" s="10">
        <f>IFERROR(VLOOKUP($B34,インカレスプリント2018!$B$5:$G$400,2,FALSE),"")</f>
        <v>43</v>
      </c>
      <c r="Y34" s="10">
        <f>IFERROR(VLOOKUP($B34,インカレスプリント2018!$B$5:$G$400,5,FALSE)*VLOOKUP(W34,大会ごとのスコア!$D$33:$E$36,2,FALSE),"")</f>
        <v>53.396000000000001</v>
      </c>
      <c r="Z34" s="9" t="str">
        <f>IFERROR(VLOOKUP($B34,インカレロング2018!$B$5:$G$400,6,FALSE),"")</f>
        <v>MUL2</v>
      </c>
      <c r="AA34" s="10">
        <f>IFERROR(VLOOKUP($B34,インカレロング2018!$B$5:$G$400,2,FALSE),"")</f>
        <v>14</v>
      </c>
      <c r="AB34" s="10">
        <f ca="1">IFERROR(VLOOKUP($B34,インカレロング2018!$B$5:$G$400,5,FALSE)*VLOOKUP(Z34,大会ごとのスコア!$D$38:$E$42,2,FALSE),"")</f>
        <v>59.086999999999996</v>
      </c>
      <c r="AC34" s="9" t="str">
        <f>IFERROR(VLOOKUP($B34,クラブカップミドル!$B$4:$G$400,6,FALSE),"")</f>
        <v/>
      </c>
      <c r="AD34" s="10" t="str">
        <f>IFERROR(VLOOKUP($B34,クラブカップミドル!$B$4:$G$400,2,FALSE),"")</f>
        <v/>
      </c>
      <c r="AE34" s="10" t="str">
        <f>IFERROR(VLOOKUP($B34,クラブカップミドル!$B$4:$G$400,5,FALSE)*VLOOKUP(AC34,大会ごとのスコア!$D$44:$E$53,2,FALSE),"")</f>
        <v/>
      </c>
      <c r="AG34" s="9">
        <f t="array" aca="1" ref="AG34" ca="1">IFERROR(ROUNDUP(AVERAGE(LARGE(IF($A$3:$AB$3="スコア",$A34:$AB34,""),{1,2,3})),2),0)</f>
        <v>53.58</v>
      </c>
      <c r="AH34">
        <f t="array" aca="1" ref="AH34" ca="1">IFERROR(LARGE(IF($A$3:$AB$3="スコア",$A34:$AB34,""),1),"")</f>
        <v>59.086999999999996</v>
      </c>
      <c r="AI34" t="str">
        <f t="shared" ca="1" si="0"/>
        <v>ICL</v>
      </c>
      <c r="AJ34" t="str">
        <f t="shared" ca="1" si="1"/>
        <v>MUL2</v>
      </c>
    </row>
    <row r="35" spans="2:36" x14ac:dyDescent="0.15">
      <c r="B35" t="s">
        <v>586</v>
      </c>
      <c r="C35" t="s">
        <v>896</v>
      </c>
      <c r="D35" s="14">
        <v>2</v>
      </c>
      <c r="E35" s="9" t="str">
        <f>IFERROR(VLOOKUP($B35,根ノ上高原!$B$5:$G$338,6,FALSE),"")</f>
        <v/>
      </c>
      <c r="F35" s="10" t="str">
        <f>IFERROR(VLOOKUP($B35,根ノ上高原!$B$5:$G$338,2,FALSE),"")</f>
        <v/>
      </c>
      <c r="G35" s="10" t="str">
        <f>IFERROR(VLOOKUP($B35,根ノ上高原!$B$5:$G$338,5,FALSE)*VLOOKUP(E35,大会ごとのスコア!$D$4:$E$5,2,FALSE),"")</f>
        <v/>
      </c>
      <c r="H35" s="9" t="str">
        <f>IFERROR(VLOOKUP($B35,東大OLK大会!$B$5:$G$338,6,FALSE),"")</f>
        <v/>
      </c>
      <c r="I35" s="10" t="str">
        <f>IFERROR(VLOOKUP($B35,東大OLK大会!$B$5:$G$338,2,FALSE),"")</f>
        <v/>
      </c>
      <c r="J35" s="10" t="str">
        <f>IFERROR(VLOOKUP($B35,東大OLK大会!$B$5:$G$338,5,FALSE)*VLOOKUP(H35,大会ごとのスコア!$D$7:$E$11,2,FALSE),"")</f>
        <v/>
      </c>
      <c r="K35" s="9" t="str">
        <f>IFERROR(VLOOKUP($B35,全日本ロング!$B$5:$G$338,6,FALSE),"")</f>
        <v>Ms</v>
      </c>
      <c r="L35" s="10">
        <f>IFERROR(VLOOKUP($B35,全日本ロング!$B$5:$G$338,2,FALSE),"")</f>
        <v>0</v>
      </c>
      <c r="M35" s="10">
        <f>IFERROR(VLOOKUP($B35,全日本ロング!$B$5:$G$338,5,FALSE)*VLOOKUP(K35,大会ごとのスコア!$D$12:$E$17,2,FALSE),"")</f>
        <v>0</v>
      </c>
      <c r="N35" s="9" t="str">
        <f>IFERROR(VLOOKUP($B35,関西スプリントセレ!$B$5:$G$400,6,FALSE),"")</f>
        <v>MA</v>
      </c>
      <c r="O35" s="10">
        <f>IFERROR(VLOOKUP($B35,関西スプリントセレ!$B$5:$G$400,2,FALSE),"")</f>
        <v>27</v>
      </c>
      <c r="P35" s="10">
        <f>IFERROR(VLOOKUP($B35,関西スプリントセレ!$B$5:$G$400,5,FALSE)*VLOOKUP(N35,大会ごとのスコア!$D$26:$E$26,2,FALSE),"")</f>
        <v>53.861999999999995</v>
      </c>
      <c r="Q35" s="9" t="str">
        <f>IFERROR(VLOOKUP($B35,関西インカレ!$B$5:$G$400,6,FALSE),"")</f>
        <v>ME</v>
      </c>
      <c r="R35" s="10">
        <f>IFERROR(VLOOKUP($B35,関西インカレ!$B$5:$G$400,2,FALSE),"")</f>
        <v>34</v>
      </c>
      <c r="S35" s="10">
        <f>IFERROR(VLOOKUP($B35,関西インカレ!$B$5:$G$400,5,FALSE)*VLOOKUP(Q35,大会ごとのスコア!$D$33:$E$36,2,FALSE),"")</f>
        <v>45.946799999999989</v>
      </c>
      <c r="T35" s="9" t="str">
        <f>IFERROR(VLOOKUP($B35,名椙大会2日目!$B$5:$G$338,6,FALSE),"")</f>
        <v/>
      </c>
      <c r="U35" s="10" t="str">
        <f>IFERROR(VLOOKUP($B35,名椙大会2日目!$B$5:$G$338,2,FALSE),"")</f>
        <v/>
      </c>
      <c r="V35" s="10" t="str">
        <f>IFERROR(VLOOKUP($B35,名椙大会2日目!$B$5:$G$338,5,FALSE)*VLOOKUP(T35,大会ごとのスコア!$D$28:$E$31,2,FALSE),"")</f>
        <v/>
      </c>
      <c r="W35" s="9" t="str">
        <f>IFERROR(VLOOKUP($B35,インカレスプリント2018!$B$5:$G$400,6,FALSE),"")</f>
        <v>MUA3</v>
      </c>
      <c r="X35" s="10">
        <f>IFERROR(VLOOKUP($B35,インカレスプリント2018!$B$5:$G$400,2,FALSE),"")</f>
        <v>47</v>
      </c>
      <c r="Y35" s="10">
        <f>IFERROR(VLOOKUP($B35,インカレスプリント2018!$B$5:$G$400,5,FALSE)*VLOOKUP(W35,大会ごとのスコア!$D$33:$E$36,2,FALSE),"")</f>
        <v>52.474999999999994</v>
      </c>
      <c r="Z35" s="9" t="str">
        <f>IFERROR(VLOOKUP($B35,インカレロング2018!$B$5:$G$400,6,FALSE),"")</f>
        <v>MUL1</v>
      </c>
      <c r="AA35" s="10">
        <f>IFERROR(VLOOKUP($B35,インカレロング2018!$B$5:$G$400,2,FALSE),"")</f>
        <v>59</v>
      </c>
      <c r="AB35" s="10">
        <f ca="1">IFERROR(VLOOKUP($B35,インカレロング2018!$B$5:$G$400,5,FALSE)*VLOOKUP(Z35,大会ごとのスコア!$D$38:$E$42,2,FALSE),"")</f>
        <v>48.480999999999995</v>
      </c>
      <c r="AC35" s="9" t="str">
        <f>IFERROR(VLOOKUP($B35,クラブカップミドル!$B$4:$G$400,6,FALSE),"")</f>
        <v/>
      </c>
      <c r="AD35" s="10" t="str">
        <f>IFERROR(VLOOKUP($B35,クラブカップミドル!$B$4:$G$400,2,FALSE),"")</f>
        <v/>
      </c>
      <c r="AE35" s="10" t="str">
        <f>IFERROR(VLOOKUP($B35,クラブカップミドル!$B$4:$G$400,5,FALSE)*VLOOKUP(AC35,大会ごとのスコア!$D$44:$E$53,2,FALSE),"")</f>
        <v/>
      </c>
      <c r="AG35" s="9">
        <f t="array" aca="1" ref="AG35" ca="1">IFERROR(ROUNDUP(AVERAGE(LARGE(IF($A$3:$AB$3="スコア",$A35:$AB35,""),{1,2,3})),2),0)</f>
        <v>51.61</v>
      </c>
      <c r="AH35">
        <f t="array" aca="1" ref="AH35" ca="1">IFERROR(LARGE(IF($A$3:$AB$3="スコア",$A35:$AB35,""),1),"")</f>
        <v>53.861999999999995</v>
      </c>
      <c r="AI35" t="str">
        <f t="shared" ca="1" si="0"/>
        <v>関西SS</v>
      </c>
      <c r="AJ35" t="str">
        <f t="shared" ca="1" si="1"/>
        <v>MA</v>
      </c>
    </row>
    <row r="36" spans="2:36" x14ac:dyDescent="0.15">
      <c r="B36" t="s">
        <v>693</v>
      </c>
      <c r="C36" t="s">
        <v>896</v>
      </c>
      <c r="D36" s="14">
        <v>3</v>
      </c>
      <c r="E36" s="9" t="str">
        <f>IFERROR(VLOOKUP($B36,根ノ上高原!$B$5:$G$338,6,FALSE),"")</f>
        <v/>
      </c>
      <c r="F36" s="10" t="str">
        <f>IFERROR(VLOOKUP($B36,根ノ上高原!$B$5:$G$338,2,FALSE),"")</f>
        <v/>
      </c>
      <c r="G36" s="10" t="str">
        <f>IFERROR(VLOOKUP($B36,根ノ上高原!$B$5:$G$338,5,FALSE)*VLOOKUP(E36,大会ごとのスコア!$D$4:$E$5,2,FALSE),"")</f>
        <v/>
      </c>
      <c r="H36" s="9" t="str">
        <f>IFERROR(VLOOKUP($B36,東大OLK大会!$B$5:$G$338,6,FALSE),"")</f>
        <v/>
      </c>
      <c r="I36" s="10" t="str">
        <f>IFERROR(VLOOKUP($B36,東大OLK大会!$B$5:$G$338,2,FALSE),"")</f>
        <v/>
      </c>
      <c r="J36" s="10" t="str">
        <f>IFERROR(VLOOKUP($B36,東大OLK大会!$B$5:$G$338,5,FALSE)*VLOOKUP(H36,大会ごとのスコア!$D$7:$E$11,2,FALSE),"")</f>
        <v/>
      </c>
      <c r="K36" s="9" t="str">
        <f>IFERROR(VLOOKUP($B36,全日本ロング!$B$5:$G$338,6,FALSE),"")</f>
        <v/>
      </c>
      <c r="L36" s="10" t="str">
        <f>IFERROR(VLOOKUP($B36,全日本ロング!$B$5:$G$338,2,FALSE),"")</f>
        <v/>
      </c>
      <c r="M36" s="10" t="str">
        <f>IFERROR(VLOOKUP($B36,全日本ロング!$B$5:$G$338,5,FALSE)*VLOOKUP(K36,大会ごとのスコア!$D$12:$E$17,2,FALSE),"")</f>
        <v/>
      </c>
      <c r="N36" s="9" t="str">
        <f>IFERROR(VLOOKUP($B36,関西スプリントセレ!$B$5:$G$400,6,FALSE),"")</f>
        <v/>
      </c>
      <c r="O36" s="10" t="str">
        <f>IFERROR(VLOOKUP($B36,関西スプリントセレ!$B$5:$G$400,2,FALSE),"")</f>
        <v/>
      </c>
      <c r="P36" s="10" t="str">
        <f>IFERROR(VLOOKUP($B36,関西スプリントセレ!$B$5:$G$400,5,FALSE)*VLOOKUP(N36,大会ごとのスコア!$D$26:$E$26,2,FALSE),"")</f>
        <v/>
      </c>
      <c r="Q36" s="9" t="str">
        <f>IFERROR(VLOOKUP($B36,関西インカレ!$B$5:$G$400,6,FALSE),"")</f>
        <v>ME</v>
      </c>
      <c r="R36" s="10">
        <f>IFERROR(VLOOKUP($B36,関西インカレ!$B$5:$G$400,2,FALSE),"")</f>
        <v>35</v>
      </c>
      <c r="S36" s="10">
        <f>IFERROR(VLOOKUP($B36,関西インカレ!$B$5:$G$400,5,FALSE)*VLOOKUP(Q36,大会ごとのスコア!$D$33:$E$36,2,FALSE),"")</f>
        <v>45.759599999999992</v>
      </c>
      <c r="T36" s="9" t="str">
        <f>IFERROR(VLOOKUP($B36,名椙大会2日目!$B$5:$G$338,6,FALSE),"")</f>
        <v>M21AS</v>
      </c>
      <c r="U36" s="10">
        <f>IFERROR(VLOOKUP($B36,名椙大会2日目!$B$5:$G$338,2,FALSE),"")</f>
        <v>16</v>
      </c>
      <c r="V36" s="10">
        <f>IFERROR(VLOOKUP($B36,名椙大会2日目!$B$5:$G$338,5,FALSE)*VLOOKUP(T36,大会ごとのスコア!$D$28:$E$31,2,FALSE),"")</f>
        <v>45.733399999999996</v>
      </c>
      <c r="W36" s="9" t="str">
        <f>IFERROR(VLOOKUP($B36,インカレスプリント2018!$B$5:$G$400,6,FALSE),"")</f>
        <v/>
      </c>
      <c r="X36" s="10" t="str">
        <f>IFERROR(VLOOKUP($B36,インカレスプリント2018!$B$5:$G$400,2,FALSE),"")</f>
        <v/>
      </c>
      <c r="Y36" s="10" t="str">
        <f>IFERROR(VLOOKUP($B36,インカレスプリント2018!$B$5:$G$400,5,FALSE)*VLOOKUP(W36,大会ごとのスコア!$D$33:$E$36,2,FALSE),"")</f>
        <v/>
      </c>
      <c r="Z36" s="9" t="str">
        <f>IFERROR(VLOOKUP($B36,インカレロング2018!$B$5:$G$400,6,FALSE),"")</f>
        <v>MUL3</v>
      </c>
      <c r="AA36" s="10">
        <f>IFERROR(VLOOKUP($B36,インカレロング2018!$B$5:$G$400,2,FALSE),"")</f>
        <v>16</v>
      </c>
      <c r="AB36" s="10">
        <f ca="1">IFERROR(VLOOKUP($B36,インカレロング2018!$B$5:$G$400,5,FALSE)*VLOOKUP(Z36,大会ごとのスコア!$D$38:$E$42,2,FALSE),"")</f>
        <v>58.104999999999997</v>
      </c>
      <c r="AC36" s="9" t="str">
        <f>IFERROR(VLOOKUP($B36,クラブカップミドル!$B$4:$G$400,6,FALSE),"")</f>
        <v/>
      </c>
      <c r="AD36" s="10" t="str">
        <f>IFERROR(VLOOKUP($B36,クラブカップミドル!$B$4:$G$400,2,FALSE),"")</f>
        <v/>
      </c>
      <c r="AE36" s="10" t="str">
        <f>IFERROR(VLOOKUP($B36,クラブカップミドル!$B$4:$G$400,5,FALSE)*VLOOKUP(AC36,大会ごとのスコア!$D$44:$E$53,2,FALSE),"")</f>
        <v/>
      </c>
      <c r="AG36" s="9">
        <f t="array" aca="1" ref="AG36" ca="1">IFERROR(ROUNDUP(AVERAGE(LARGE(IF($A$3:$AB$3="スコア",$A36:$AB36,""),{1,2,3})),2),0)</f>
        <v>49.87</v>
      </c>
      <c r="AH36">
        <f t="array" aca="1" ref="AH36" ca="1">IFERROR(LARGE(IF($A$3:$AB$3="スコア",$A36:$AB36,""),1),"")</f>
        <v>58.104999999999997</v>
      </c>
      <c r="AI36" t="str">
        <f t="shared" ca="1" si="0"/>
        <v>ICL</v>
      </c>
      <c r="AJ36" t="str">
        <f t="shared" ca="1" si="1"/>
        <v>MUL3</v>
      </c>
    </row>
    <row r="37" spans="2:36" x14ac:dyDescent="0.15">
      <c r="B37" t="s">
        <v>660</v>
      </c>
      <c r="C37" t="s">
        <v>894</v>
      </c>
      <c r="D37" s="14">
        <v>3</v>
      </c>
      <c r="E37" s="9" t="str">
        <f>IFERROR(VLOOKUP($B37,根ノ上高原!$B$5:$G$338,6,FALSE),"")</f>
        <v/>
      </c>
      <c r="F37" s="10" t="str">
        <f>IFERROR(VLOOKUP($B37,根ノ上高原!$B$5:$G$338,2,FALSE),"")</f>
        <v/>
      </c>
      <c r="G37" s="10" t="str">
        <f>IFERROR(VLOOKUP($B37,根ノ上高原!$B$5:$G$338,5,FALSE)*VLOOKUP(E37,大会ごとのスコア!$D$4:$E$5,2,FALSE),"")</f>
        <v/>
      </c>
      <c r="H37" s="9" t="str">
        <f>IFERROR(VLOOKUP($B37,東大OLK大会!$B$5:$G$338,6,FALSE),"")</f>
        <v/>
      </c>
      <c r="I37" s="10" t="str">
        <f>IFERROR(VLOOKUP($B37,東大OLK大会!$B$5:$G$338,2,FALSE),"")</f>
        <v/>
      </c>
      <c r="J37" s="10" t="str">
        <f>IFERROR(VLOOKUP($B37,東大OLK大会!$B$5:$G$338,5,FALSE)*VLOOKUP(H37,大会ごとのスコア!$D$7:$E$11,2,FALSE),"")</f>
        <v/>
      </c>
      <c r="K37" s="9" t="str">
        <f>IFERROR(VLOOKUP($B37,全日本ロング!$B$5:$G$338,6,FALSE),"")</f>
        <v>Ms</v>
      </c>
      <c r="L37" s="10">
        <f>IFERROR(VLOOKUP($B37,全日本ロング!$B$5:$G$338,2,FALSE),"")</f>
        <v>0</v>
      </c>
      <c r="M37" s="10">
        <f>IFERROR(VLOOKUP($B37,全日本ロング!$B$5:$G$338,5,FALSE)*VLOOKUP(K37,大会ごとのスコア!$D$12:$E$17,2,FALSE),"")</f>
        <v>43.559999999999995</v>
      </c>
      <c r="N37" s="9" t="str">
        <f>IFERROR(VLOOKUP($B37,関西スプリントセレ!$B$5:$G$400,6,FALSE),"")</f>
        <v>MA</v>
      </c>
      <c r="O37" s="10">
        <f>IFERROR(VLOOKUP($B37,関西スプリントセレ!$B$5:$G$400,2,FALSE),"")</f>
        <v>50</v>
      </c>
      <c r="P37" s="10">
        <f>IFERROR(VLOOKUP($B37,関西スプリントセレ!$B$5:$G$400,5,FALSE)*VLOOKUP(N37,大会ごとのスコア!$D$26:$E$26,2,FALSE),"")</f>
        <v>42.879999999999995</v>
      </c>
      <c r="Q37" s="9" t="str">
        <f>IFERROR(VLOOKUP($B37,関西インカレ!$B$5:$G$400,6,FALSE),"")</f>
        <v>ME</v>
      </c>
      <c r="R37" s="10">
        <f>IFERROR(VLOOKUP($B37,関西インカレ!$B$5:$G$400,2,FALSE),"")</f>
        <v>0</v>
      </c>
      <c r="S37" s="10">
        <f>IFERROR(VLOOKUP($B37,関西インカレ!$B$5:$G$400,5,FALSE)*VLOOKUP(Q37,大会ごとのスコア!$D$33:$E$36,2,FALSE),"")</f>
        <v>0</v>
      </c>
      <c r="T37" s="9" t="str">
        <f>IFERROR(VLOOKUP($B37,名椙大会2日目!$B$5:$G$338,6,FALSE),"")</f>
        <v/>
      </c>
      <c r="U37" s="10" t="str">
        <f>IFERROR(VLOOKUP($B37,名椙大会2日目!$B$5:$G$338,2,FALSE),"")</f>
        <v/>
      </c>
      <c r="V37" s="10" t="str">
        <f>IFERROR(VLOOKUP($B37,名椙大会2日目!$B$5:$G$338,5,FALSE)*VLOOKUP(T37,大会ごとのスコア!$D$28:$E$31,2,FALSE),"")</f>
        <v/>
      </c>
      <c r="W37" s="9" t="str">
        <f>IFERROR(VLOOKUP($B37,インカレスプリント2018!$B$5:$G$400,6,FALSE),"")</f>
        <v>MUA1</v>
      </c>
      <c r="X37" s="10">
        <f>IFERROR(VLOOKUP($B37,インカレスプリント2018!$B$5:$G$400,2,FALSE),"")</f>
        <v>63</v>
      </c>
      <c r="Y37" s="10">
        <f>IFERROR(VLOOKUP($B37,インカレスプリント2018!$B$5:$G$400,5,FALSE)*VLOOKUP(W37,大会ごとのスコア!$D$33:$E$36,2,FALSE),"")</f>
        <v>48.419999999999995</v>
      </c>
      <c r="Z37" s="9" t="str">
        <f>IFERROR(VLOOKUP($B37,インカレロング2018!$B$5:$G$400,6,FALSE),"")</f>
        <v>MUL2</v>
      </c>
      <c r="AA37" s="10">
        <f>IFERROR(VLOOKUP($B37,インカレロング2018!$B$5:$G$400,2,FALSE),"")</f>
        <v>62</v>
      </c>
      <c r="AB37" s="10">
        <f ca="1">IFERROR(VLOOKUP($B37,インカレロング2018!$B$5:$G$400,5,FALSE)*VLOOKUP(Z37,大会ごとのスコア!$D$38:$E$42,2,FALSE),"")</f>
        <v>47.277000000000001</v>
      </c>
      <c r="AC37" s="9" t="str">
        <f>IFERROR(VLOOKUP($B37,クラブカップミドル!$B$4:$G$400,6,FALSE),"")</f>
        <v>MA-1</v>
      </c>
      <c r="AD37" s="10">
        <f>IFERROR(VLOOKUP($B37,クラブカップミドル!$B$4:$G$400,2,FALSE),"")</f>
        <v>0</v>
      </c>
      <c r="AE37" s="10">
        <f>IFERROR(VLOOKUP($B37,クラブカップミドル!$B$4:$G$400,5,FALSE)*VLOOKUP(AC37,大会ごとのスコア!$D$44:$E$53,2,FALSE),"")</f>
        <v>0</v>
      </c>
      <c r="AG37" s="9">
        <f t="array" aca="1" ref="AG37" ca="1">IFERROR(ROUNDUP(AVERAGE(LARGE(IF($A$3:$AB$3="スコア",$A37:$AB37,""),{1,2,3})),2),0)</f>
        <v>46.419999999999995</v>
      </c>
      <c r="AH37">
        <f t="array" aca="1" ref="AH37" ca="1">IFERROR(LARGE(IF($A$3:$AB$3="スコア",$A37:$AB37,""),1),"")</f>
        <v>48.419999999999995</v>
      </c>
      <c r="AI37" t="str">
        <f t="shared" ca="1" si="0"/>
        <v>ICS</v>
      </c>
      <c r="AJ37" t="str">
        <f t="shared" ca="1" si="1"/>
        <v>MUA1</v>
      </c>
    </row>
    <row r="38" spans="2:36" x14ac:dyDescent="0.15">
      <c r="B38" t="s">
        <v>606</v>
      </c>
      <c r="C38" t="s">
        <v>895</v>
      </c>
      <c r="D38" s="14">
        <v>3</v>
      </c>
      <c r="E38" s="9" t="str">
        <f>IFERROR(VLOOKUP($B38,根ノ上高原!$B$5:$G$338,6,FALSE),"")</f>
        <v/>
      </c>
      <c r="F38" s="10" t="str">
        <f>IFERROR(VLOOKUP($B38,根ノ上高原!$B$5:$G$338,2,FALSE),"")</f>
        <v/>
      </c>
      <c r="G38" s="10" t="str">
        <f>IFERROR(VLOOKUP($B38,根ノ上高原!$B$5:$G$338,5,FALSE)*VLOOKUP(E38,大会ごとのスコア!$D$4:$E$5,2,FALSE),"")</f>
        <v/>
      </c>
      <c r="H38" s="9" t="str">
        <f>IFERROR(VLOOKUP($B38,東大OLK大会!$B$5:$G$338,6,FALSE),"")</f>
        <v/>
      </c>
      <c r="I38" s="10" t="str">
        <f>IFERROR(VLOOKUP($B38,東大OLK大会!$B$5:$G$338,2,FALSE),"")</f>
        <v/>
      </c>
      <c r="J38" s="10" t="str">
        <f>IFERROR(VLOOKUP($B38,東大OLK大会!$B$5:$G$338,5,FALSE)*VLOOKUP(H38,大会ごとのスコア!$D$7:$E$11,2,FALSE),"")</f>
        <v/>
      </c>
      <c r="K38" s="9" t="str">
        <f>IFERROR(VLOOKUP($B38,全日本ロング!$B$5:$G$338,6,FALSE),"")</f>
        <v>Ms</v>
      </c>
      <c r="L38" s="10">
        <f>IFERROR(VLOOKUP($B38,全日本ロング!$B$5:$G$338,2,FALSE),"")</f>
        <v>0</v>
      </c>
      <c r="M38" s="10">
        <f>IFERROR(VLOOKUP($B38,全日本ロング!$B$5:$G$338,5,FALSE)*VLOOKUP(K38,大会ごとのスコア!$D$12:$E$17,2,FALSE),"")</f>
        <v>0</v>
      </c>
      <c r="N38" s="9" t="str">
        <f>IFERROR(VLOOKUP($B38,関西スプリントセレ!$B$5:$G$400,6,FALSE),"")</f>
        <v>MA</v>
      </c>
      <c r="O38" s="10">
        <f>IFERROR(VLOOKUP($B38,関西スプリントセレ!$B$5:$G$400,2,FALSE),"")</f>
        <v>55</v>
      </c>
      <c r="P38" s="10">
        <f>IFERROR(VLOOKUP($B38,関西スプリントセレ!$B$5:$G$400,5,FALSE)*VLOOKUP(N38,大会ごとのスコア!$D$26:$E$26,2,FALSE),"")</f>
        <v>36.274999999999999</v>
      </c>
      <c r="Q38" s="9" t="str">
        <f>IFERROR(VLOOKUP($B38,関西インカレ!$B$5:$G$400,6,FALSE),"")</f>
        <v>ME</v>
      </c>
      <c r="R38" s="10">
        <f>IFERROR(VLOOKUP($B38,関西インカレ!$B$5:$G$400,2,FALSE),"")</f>
        <v>36</v>
      </c>
      <c r="S38" s="10">
        <f>IFERROR(VLOOKUP($B38,関西インカレ!$B$5:$G$400,5,FALSE)*VLOOKUP(Q38,大会ごとのスコア!$D$33:$E$36,2,FALSE),"")</f>
        <v>43.216799999999992</v>
      </c>
      <c r="T38" s="9" t="str">
        <f>IFERROR(VLOOKUP($B38,名椙大会2日目!$B$5:$G$338,6,FALSE),"")</f>
        <v/>
      </c>
      <c r="U38" s="10" t="str">
        <f>IFERROR(VLOOKUP($B38,名椙大会2日目!$B$5:$G$338,2,FALSE),"")</f>
        <v/>
      </c>
      <c r="V38" s="10" t="str">
        <f>IFERROR(VLOOKUP($B38,名椙大会2日目!$B$5:$G$338,5,FALSE)*VLOOKUP(T38,大会ごとのスコア!$D$28:$E$31,2,FALSE),"")</f>
        <v/>
      </c>
      <c r="W38" s="9" t="str">
        <f>IFERROR(VLOOKUP($B38,インカレスプリント2018!$B$5:$G$400,6,FALSE),"")</f>
        <v/>
      </c>
      <c r="X38" s="10" t="str">
        <f>IFERROR(VLOOKUP($B38,インカレスプリント2018!$B$5:$G$400,2,FALSE),"")</f>
        <v/>
      </c>
      <c r="Y38" s="10" t="str">
        <f>IFERROR(VLOOKUP($B38,インカレスプリント2018!$B$5:$G$400,5,FALSE)*VLOOKUP(W38,大会ごとのスコア!$D$33:$E$36,2,FALSE),"")</f>
        <v/>
      </c>
      <c r="Z38" s="9" t="str">
        <f>IFERROR(VLOOKUP($B38,インカレロング2018!$B$5:$G$400,6,FALSE),"")</f>
        <v>MUL1</v>
      </c>
      <c r="AA38" s="10">
        <f>IFERROR(VLOOKUP($B38,インカレロング2018!$B$5:$G$400,2,FALSE),"")</f>
        <v>87</v>
      </c>
      <c r="AB38" s="10">
        <f ca="1">IFERROR(VLOOKUP($B38,インカレロング2018!$B$5:$G$400,5,FALSE)*VLOOKUP(Z38,大会ごとのスコア!$D$38:$E$42,2,FALSE),"")</f>
        <v>32.195999999999998</v>
      </c>
      <c r="AC38" s="9" t="str">
        <f>IFERROR(VLOOKUP($B38,クラブカップミドル!$B$4:$G$400,6,FALSE),"")</f>
        <v/>
      </c>
      <c r="AD38" s="10" t="str">
        <f>IFERROR(VLOOKUP($B38,クラブカップミドル!$B$4:$G$400,2,FALSE),"")</f>
        <v/>
      </c>
      <c r="AE38" s="10" t="str">
        <f>IFERROR(VLOOKUP($B38,クラブカップミドル!$B$4:$G$400,5,FALSE)*VLOOKUP(AC38,大会ごとのスコア!$D$44:$E$53,2,FALSE),"")</f>
        <v/>
      </c>
      <c r="AG38" s="9">
        <f t="array" aca="1" ref="AG38" ca="1">IFERROR(ROUNDUP(AVERAGE(LARGE(IF($A$3:$AB$3="スコア",$A38:$AB38,""),{1,2,3})),2),0)</f>
        <v>37.229999999999997</v>
      </c>
      <c r="AH38">
        <f t="array" aca="1" ref="AH38" ca="1">IFERROR(LARGE(IF($A$3:$AB$3="スコア",$A38:$AB38,""),1),"")</f>
        <v>43.216799999999992</v>
      </c>
      <c r="AI38" t="str">
        <f t="shared" ca="1" si="0"/>
        <v>関西IC</v>
      </c>
      <c r="AJ38" t="str">
        <f t="shared" ca="1" si="1"/>
        <v>ME</v>
      </c>
    </row>
    <row r="39" spans="2:36" x14ac:dyDescent="0.15">
      <c r="B39" t="s">
        <v>694</v>
      </c>
      <c r="C39" t="s">
        <v>896</v>
      </c>
      <c r="D39" s="14">
        <v>4</v>
      </c>
      <c r="E39" s="9" t="str">
        <f>IFERROR(VLOOKUP($B39,根ノ上高原!$B$5:$G$338,6,FALSE),"")</f>
        <v/>
      </c>
      <c r="F39" s="10" t="str">
        <f>IFERROR(VLOOKUP($B39,根ノ上高原!$B$5:$G$338,2,FALSE),"")</f>
        <v/>
      </c>
      <c r="G39" s="10" t="str">
        <f>IFERROR(VLOOKUP($B39,根ノ上高原!$B$5:$G$338,5,FALSE)*VLOOKUP(E39,大会ごとのスコア!$D$4:$E$5,2,FALSE),"")</f>
        <v/>
      </c>
      <c r="H39" s="9" t="str">
        <f>IFERROR(VLOOKUP($B39,東大OLK大会!$B$5:$G$338,6,FALSE),"")</f>
        <v/>
      </c>
      <c r="I39" s="10" t="str">
        <f>IFERROR(VLOOKUP($B39,東大OLK大会!$B$5:$G$338,2,FALSE),"")</f>
        <v/>
      </c>
      <c r="J39" s="10" t="str">
        <f>IFERROR(VLOOKUP($B39,東大OLK大会!$B$5:$G$338,5,FALSE)*VLOOKUP(H39,大会ごとのスコア!$D$7:$E$11,2,FALSE),"")</f>
        <v/>
      </c>
      <c r="K39" s="9" t="str">
        <f>IFERROR(VLOOKUP($B39,全日本ロング!$B$5:$G$338,6,FALSE),"")</f>
        <v>Ms</v>
      </c>
      <c r="L39" s="10">
        <f>IFERROR(VLOOKUP($B39,全日本ロング!$B$5:$G$338,2,FALSE),"")</f>
        <v>0</v>
      </c>
      <c r="M39" s="10">
        <f>IFERROR(VLOOKUP($B39,全日本ロング!$B$5:$G$338,5,FALSE)*VLOOKUP(K39,大会ごとのスコア!$D$12:$E$17,2,FALSE),"")</f>
        <v>0</v>
      </c>
      <c r="N39" s="9" t="str">
        <f>IFERROR(VLOOKUP($B39,関西スプリントセレ!$B$5:$G$400,6,FALSE),"")</f>
        <v>MA</v>
      </c>
      <c r="O39" s="10">
        <f>IFERROR(VLOOKUP($B39,関西スプリントセレ!$B$5:$G$400,2,FALSE),"")</f>
        <v>18</v>
      </c>
      <c r="P39" s="10">
        <f>IFERROR(VLOOKUP($B39,関西スプリントセレ!$B$5:$G$400,5,FALSE)*VLOOKUP(N39,大会ごとのスコア!$D$26:$E$26,2,FALSE),"")</f>
        <v>55.844000000000001</v>
      </c>
      <c r="Q39" s="9" t="str">
        <f>IFERROR(VLOOKUP($B39,関西インカレ!$B$5:$G$400,6,FALSE),"")</f>
        <v>ME</v>
      </c>
      <c r="R39" s="10">
        <f>IFERROR(VLOOKUP($B39,関西インカレ!$B$5:$G$400,2,FALSE),"")</f>
        <v>0</v>
      </c>
      <c r="S39" s="10">
        <f>IFERROR(VLOOKUP($B39,関西インカレ!$B$5:$G$400,5,FALSE)*VLOOKUP(Q39,大会ごとのスコア!$D$33:$E$36,2,FALSE),"")</f>
        <v>0</v>
      </c>
      <c r="T39" s="9" t="str">
        <f>IFERROR(VLOOKUP($B39,名椙大会2日目!$B$5:$G$338,6,FALSE),"")</f>
        <v/>
      </c>
      <c r="U39" s="10" t="str">
        <f>IFERROR(VLOOKUP($B39,名椙大会2日目!$B$5:$G$338,2,FALSE),"")</f>
        <v/>
      </c>
      <c r="V39" s="10" t="str">
        <f>IFERROR(VLOOKUP($B39,名椙大会2日目!$B$5:$G$338,5,FALSE)*VLOOKUP(T39,大会ごとのスコア!$D$28:$E$31,2,FALSE),"")</f>
        <v/>
      </c>
      <c r="W39" s="9" t="str">
        <f>IFERROR(VLOOKUP($B39,インカレスプリント2018!$B$5:$G$400,6,FALSE),"")</f>
        <v/>
      </c>
      <c r="X39" s="10" t="str">
        <f>IFERROR(VLOOKUP($B39,インカレスプリント2018!$B$5:$G$400,2,FALSE),"")</f>
        <v/>
      </c>
      <c r="Y39" s="10" t="str">
        <f>IFERROR(VLOOKUP($B39,インカレスプリント2018!$B$5:$G$400,5,FALSE)*VLOOKUP(W39,大会ごとのスコア!$D$33:$E$36,2,FALSE),"")</f>
        <v/>
      </c>
      <c r="Z39" s="9" t="str">
        <f>IFERROR(VLOOKUP($B39,インカレロング2018!$B$5:$G$400,6,FALSE),"")</f>
        <v>MUL3</v>
      </c>
      <c r="AA39" s="10">
        <f>IFERROR(VLOOKUP($B39,インカレロング2018!$B$5:$G$400,2,FALSE),"")</f>
        <v>17</v>
      </c>
      <c r="AB39" s="10">
        <f ca="1">IFERROR(VLOOKUP($B39,インカレロング2018!$B$5:$G$400,5,FALSE)*VLOOKUP(Z39,大会ごとのスコア!$D$38:$E$42,2,FALSE),"")</f>
        <v>57.774000000000001</v>
      </c>
      <c r="AC39" s="9" t="str">
        <f>IFERROR(VLOOKUP($B39,クラブカップミドル!$B$4:$G$400,6,FALSE),"")</f>
        <v/>
      </c>
      <c r="AD39" s="10" t="str">
        <f>IFERROR(VLOOKUP($B39,クラブカップミドル!$B$4:$G$400,2,FALSE),"")</f>
        <v/>
      </c>
      <c r="AE39" s="10" t="str">
        <f>IFERROR(VLOOKUP($B39,クラブカップミドル!$B$4:$G$400,5,FALSE)*VLOOKUP(AC39,大会ごとのスコア!$D$44:$E$53,2,FALSE),"")</f>
        <v/>
      </c>
      <c r="AG39" s="9">
        <f t="array" aca="1" ref="AG39" ca="1">IFERROR(ROUNDUP(AVERAGE(LARGE(IF($A$3:$AB$3="スコア",$A39:$AB39,""),{1,2,3})),2),0)</f>
        <v>37.879999999999995</v>
      </c>
      <c r="AH39">
        <f t="array" aca="1" ref="AH39" ca="1">IFERROR(LARGE(IF($A$3:$AB$3="スコア",$A39:$AB39,""),1),"")</f>
        <v>57.774000000000001</v>
      </c>
      <c r="AI39" t="str">
        <f t="shared" ca="1" si="0"/>
        <v>ICL</v>
      </c>
      <c r="AJ39" t="str">
        <f t="shared" ca="1" si="1"/>
        <v>MUL3</v>
      </c>
    </row>
    <row r="40" spans="2:36" x14ac:dyDescent="0.15">
      <c r="B40" t="s">
        <v>760</v>
      </c>
      <c r="C40" t="s">
        <v>894</v>
      </c>
      <c r="D40" s="14">
        <v>2</v>
      </c>
      <c r="E40" s="9" t="str">
        <f>IFERROR(VLOOKUP($B40,根ノ上高原!$B$5:$G$338,6,FALSE),"")</f>
        <v/>
      </c>
      <c r="F40" s="10" t="str">
        <f>IFERROR(VLOOKUP($B40,根ノ上高原!$B$5:$G$338,2,FALSE),"")</f>
        <v/>
      </c>
      <c r="G40" s="10" t="str">
        <f>IFERROR(VLOOKUP($B40,根ノ上高原!$B$5:$G$338,5,FALSE)*VLOOKUP(E40,大会ごとのスコア!$D$4:$E$5,2,FALSE),"")</f>
        <v/>
      </c>
      <c r="H40" s="9" t="str">
        <f>IFERROR(VLOOKUP($B40,東大OLK大会!$B$5:$G$338,6,FALSE),"")</f>
        <v/>
      </c>
      <c r="I40" s="10" t="str">
        <f>IFERROR(VLOOKUP($B40,東大OLK大会!$B$5:$G$338,2,FALSE),"")</f>
        <v/>
      </c>
      <c r="J40" s="10" t="str">
        <f>IFERROR(VLOOKUP($B40,東大OLK大会!$B$5:$G$338,5,FALSE)*VLOOKUP(H40,大会ごとのスコア!$D$7:$E$11,2,FALSE),"")</f>
        <v/>
      </c>
      <c r="K40" s="9" t="str">
        <f>IFERROR(VLOOKUP($B40,全日本ロング!$B$5:$G$338,6,FALSE),"")</f>
        <v>Ms</v>
      </c>
      <c r="L40" s="10">
        <f>IFERROR(VLOOKUP($B40,全日本ロング!$B$5:$G$338,2,FALSE),"")</f>
        <v>0</v>
      </c>
      <c r="M40" s="10">
        <f>IFERROR(VLOOKUP($B40,全日本ロング!$B$5:$G$338,5,FALSE)*VLOOKUP(K40,大会ごとのスコア!$D$12:$E$17,2,FALSE),"")</f>
        <v>0</v>
      </c>
      <c r="N40" s="9" t="str">
        <f>IFERROR(VLOOKUP($B40,関西スプリントセレ!$B$5:$G$400,6,FALSE),"")</f>
        <v>MA</v>
      </c>
      <c r="O40" s="10">
        <f>IFERROR(VLOOKUP($B40,関西スプリントセレ!$B$5:$G$400,2,FALSE),"")</f>
        <v>59</v>
      </c>
      <c r="P40" s="10">
        <f>IFERROR(VLOOKUP($B40,関西スプリントセレ!$B$5:$G$400,5,FALSE)*VLOOKUP(N40,大会ごとのスコア!$D$26:$E$26,2,FALSE),"")</f>
        <v>22.568000000000001</v>
      </c>
      <c r="Q40" s="9" t="str">
        <f>IFERROR(VLOOKUP($B40,関西インカレ!$B$5:$G$400,6,FALSE),"")</f>
        <v>ME</v>
      </c>
      <c r="R40" s="10">
        <f>IFERROR(VLOOKUP($B40,関西インカレ!$B$5:$G$400,2,FALSE),"")</f>
        <v>0</v>
      </c>
      <c r="S40" s="10">
        <f>IFERROR(VLOOKUP($B40,関西インカレ!$B$5:$G$400,5,FALSE)*VLOOKUP(Q40,大会ごとのスコア!$D$33:$E$36,2,FALSE),"")</f>
        <v>33.979199999999999</v>
      </c>
      <c r="T40" s="9" t="str">
        <f>IFERROR(VLOOKUP($B40,名椙大会2日目!$B$5:$G$338,6,FALSE),"")</f>
        <v/>
      </c>
      <c r="U40" s="10" t="str">
        <f>IFERROR(VLOOKUP($B40,名椙大会2日目!$B$5:$G$338,2,FALSE),"")</f>
        <v/>
      </c>
      <c r="V40" s="10" t="str">
        <f>IFERROR(VLOOKUP($B40,名椙大会2日目!$B$5:$G$338,5,FALSE)*VLOOKUP(T40,大会ごとのスコア!$D$28:$E$31,2,FALSE),"")</f>
        <v/>
      </c>
      <c r="W40" s="9" t="str">
        <f>IFERROR(VLOOKUP($B40,インカレスプリント2018!$B$5:$G$400,6,FALSE),"")</f>
        <v>MUA2</v>
      </c>
      <c r="X40" s="10">
        <f>IFERROR(VLOOKUP($B40,インカレスプリント2018!$B$5:$G$400,2,FALSE),"")</f>
        <v>68</v>
      </c>
      <c r="Y40" s="10">
        <f>IFERROR(VLOOKUP($B40,インカレスプリント2018!$B$5:$G$400,5,FALSE)*VLOOKUP(W40,大会ごとのスコア!$D$33:$E$36,2,FALSE),"")</f>
        <v>44.678999999999995</v>
      </c>
      <c r="Z40" s="9" t="str">
        <f>IFERROR(VLOOKUP($B40,インカレロング2018!$B$5:$G$400,6,FALSE),"")</f>
        <v>MUS</v>
      </c>
      <c r="AA40" s="10">
        <f>IFERROR(VLOOKUP($B40,インカレロング2018!$B$5:$G$400,2,FALSE),"")</f>
        <v>28</v>
      </c>
      <c r="AB40" s="10">
        <f ca="1">IFERROR(VLOOKUP($B40,インカレロング2018!$B$5:$G$400,5,FALSE)*VLOOKUP(Z40,大会ごとのスコア!$D$38:$E$42,2,FALSE),"")</f>
        <v>37.029600000000002</v>
      </c>
      <c r="AC40" s="9" t="str">
        <f>IFERROR(VLOOKUP($B40,クラブカップミドル!$B$4:$G$400,6,FALSE),"")</f>
        <v/>
      </c>
      <c r="AD40" s="10" t="str">
        <f>IFERROR(VLOOKUP($B40,クラブカップミドル!$B$4:$G$400,2,FALSE),"")</f>
        <v/>
      </c>
      <c r="AE40" s="10" t="str">
        <f>IFERROR(VLOOKUP($B40,クラブカップミドル!$B$4:$G$400,5,FALSE)*VLOOKUP(AC40,大会ごとのスコア!$D$44:$E$53,2,FALSE),"")</f>
        <v/>
      </c>
      <c r="AG40" s="9">
        <f t="array" aca="1" ref="AG40" ca="1">IFERROR(ROUNDUP(AVERAGE(LARGE(IF($A$3:$AB$3="スコア",$A40:$AB40,""),{1,2,3})),2),0)</f>
        <v>38.57</v>
      </c>
      <c r="AH40">
        <f t="array" aca="1" ref="AH40" ca="1">IFERROR(LARGE(IF($A$3:$AB$3="スコア",$A40:$AB40,""),1),"")</f>
        <v>44.678999999999995</v>
      </c>
      <c r="AI40" t="str">
        <f t="shared" ca="1" si="0"/>
        <v>ICS</v>
      </c>
      <c r="AJ40" t="str">
        <f t="shared" ca="1" si="1"/>
        <v>MUA2</v>
      </c>
    </row>
    <row r="41" spans="2:36" x14ac:dyDescent="0.15">
      <c r="B41" t="s">
        <v>752</v>
      </c>
      <c r="C41" t="s">
        <v>894</v>
      </c>
      <c r="D41" s="14">
        <v>2</v>
      </c>
      <c r="E41" s="9" t="str">
        <f>IFERROR(VLOOKUP($B41,根ノ上高原!$B$5:$G$338,6,FALSE),"")</f>
        <v/>
      </c>
      <c r="F41" s="10" t="str">
        <f>IFERROR(VLOOKUP($B41,根ノ上高原!$B$5:$G$338,2,FALSE),"")</f>
        <v/>
      </c>
      <c r="G41" s="10" t="str">
        <f>IFERROR(VLOOKUP($B41,根ノ上高原!$B$5:$G$338,5,FALSE)*VLOOKUP(E41,大会ごとのスコア!$D$4:$E$5,2,FALSE),"")</f>
        <v/>
      </c>
      <c r="H41" s="9" t="str">
        <f>IFERROR(VLOOKUP($B41,東大OLK大会!$B$5:$G$338,6,FALSE),"")</f>
        <v/>
      </c>
      <c r="I41" s="10" t="str">
        <f>IFERROR(VLOOKUP($B41,東大OLK大会!$B$5:$G$338,2,FALSE),"")</f>
        <v/>
      </c>
      <c r="J41" s="10" t="str">
        <f>IFERROR(VLOOKUP($B41,東大OLK大会!$B$5:$G$338,5,FALSE)*VLOOKUP(H41,大会ごとのスコア!$D$7:$E$11,2,FALSE),"")</f>
        <v/>
      </c>
      <c r="K41" s="9" t="str">
        <f>IFERROR(VLOOKUP($B41,全日本ロング!$B$5:$G$338,6,FALSE),"")</f>
        <v>Ms</v>
      </c>
      <c r="L41" s="10">
        <f>IFERROR(VLOOKUP($B41,全日本ロング!$B$5:$G$338,2,FALSE),"")</f>
        <v>0</v>
      </c>
      <c r="M41" s="10">
        <f>IFERROR(VLOOKUP($B41,全日本ロング!$B$5:$G$338,5,FALSE)*VLOOKUP(K41,大会ごとのスコア!$D$12:$E$17,2,FALSE),"")</f>
        <v>0</v>
      </c>
      <c r="N41" s="9" t="str">
        <f>IFERROR(VLOOKUP($B41,関西スプリントセレ!$B$5:$G$400,6,FALSE),"")</f>
        <v>MA</v>
      </c>
      <c r="O41" s="10">
        <f>IFERROR(VLOOKUP($B41,関西スプリントセレ!$B$5:$G$400,2,FALSE),"")</f>
        <v>60</v>
      </c>
      <c r="P41" s="10">
        <f>IFERROR(VLOOKUP($B41,関西スプリントセレ!$B$5:$G$400,5,FALSE)*VLOOKUP(N41,大会ごとのスコア!$D$26:$E$26,2,FALSE),"")</f>
        <v>19.182000000000002</v>
      </c>
      <c r="Q41" s="9" t="str">
        <f>IFERROR(VLOOKUP($B41,関西インカレ!$B$5:$G$400,6,FALSE),"")</f>
        <v>ME</v>
      </c>
      <c r="R41" s="10">
        <f>IFERROR(VLOOKUP($B41,関西インカレ!$B$5:$G$400,2,FALSE),"")</f>
        <v>39</v>
      </c>
      <c r="S41" s="10">
        <f>IFERROR(VLOOKUP($B41,関西インカレ!$B$5:$G$400,5,FALSE)*VLOOKUP(Q41,大会ごとのスコア!$D$33:$E$36,2,FALSE),"")</f>
        <v>37.508400000000002</v>
      </c>
      <c r="T41" s="9" t="str">
        <f>IFERROR(VLOOKUP($B41,名椙大会2日目!$B$5:$G$338,6,FALSE),"")</f>
        <v/>
      </c>
      <c r="U41" s="10" t="str">
        <f>IFERROR(VLOOKUP($B41,名椙大会2日目!$B$5:$G$338,2,FALSE),"")</f>
        <v/>
      </c>
      <c r="V41" s="10" t="str">
        <f>IFERROR(VLOOKUP($B41,名椙大会2日目!$B$5:$G$338,5,FALSE)*VLOOKUP(T41,大会ごとのスコア!$D$28:$E$31,2,FALSE),"")</f>
        <v/>
      </c>
      <c r="W41" s="9" t="str">
        <f>IFERROR(VLOOKUP($B41,インカレスプリント2018!$B$5:$G$400,6,FALSE),"")</f>
        <v>MUA2</v>
      </c>
      <c r="X41" s="10">
        <f>IFERROR(VLOOKUP($B41,インカレスプリント2018!$B$5:$G$400,2,FALSE),"")</f>
        <v>0</v>
      </c>
      <c r="Y41" s="10">
        <f>IFERROR(VLOOKUP($B41,インカレスプリント2018!$B$5:$G$400,5,FALSE)*VLOOKUP(W41,大会ごとのスコア!$D$33:$E$36,2,FALSE),"")</f>
        <v>0</v>
      </c>
      <c r="Z41" s="9" t="str">
        <f>IFERROR(VLOOKUP($B41,インカレロング2018!$B$5:$G$400,6,FALSE),"")</f>
        <v>MUS</v>
      </c>
      <c r="AA41" s="10">
        <f>IFERROR(VLOOKUP($B41,インカレロング2018!$B$5:$G$400,2,FALSE),"")</f>
        <v>11</v>
      </c>
      <c r="AB41" s="10">
        <f ca="1">IFERROR(VLOOKUP($B41,インカレロング2018!$B$5:$G$400,5,FALSE)*VLOOKUP(Z41,大会ごとのスコア!$D$38:$E$42,2,FALSE),"")</f>
        <v>44.629600000000003</v>
      </c>
      <c r="AC41" s="9" t="str">
        <f>IFERROR(VLOOKUP($B41,クラブカップミドル!$B$4:$G$400,6,FALSE),"")</f>
        <v/>
      </c>
      <c r="AD41" s="10" t="str">
        <f>IFERROR(VLOOKUP($B41,クラブカップミドル!$B$4:$G$400,2,FALSE),"")</f>
        <v/>
      </c>
      <c r="AE41" s="10" t="str">
        <f>IFERROR(VLOOKUP($B41,クラブカップミドル!$B$4:$G$400,5,FALSE)*VLOOKUP(AC41,大会ごとのスコア!$D$44:$E$53,2,FALSE),"")</f>
        <v/>
      </c>
      <c r="AG41" s="9">
        <f t="array" aca="1" ref="AG41" ca="1">IFERROR(ROUNDUP(AVERAGE(LARGE(IF($A$3:$AB$3="スコア",$A41:$AB41,""),{1,2,3})),2),0)</f>
        <v>33.78</v>
      </c>
      <c r="AH41">
        <f t="array" aca="1" ref="AH41" ca="1">IFERROR(LARGE(IF($A$3:$AB$3="スコア",$A41:$AB41,""),1),"")</f>
        <v>44.629600000000003</v>
      </c>
      <c r="AI41" t="str">
        <f t="shared" ca="1" si="0"/>
        <v>ICL</v>
      </c>
      <c r="AJ41" t="str">
        <f t="shared" ca="1" si="1"/>
        <v>MUS</v>
      </c>
    </row>
    <row r="42" spans="2:36" x14ac:dyDescent="0.15">
      <c r="B42" t="s">
        <v>663</v>
      </c>
      <c r="C42" t="s">
        <v>894</v>
      </c>
      <c r="D42" s="14">
        <v>4</v>
      </c>
      <c r="E42" s="9" t="str">
        <f>IFERROR(VLOOKUP($B42,根ノ上高原!$B$5:$G$338,6,FALSE),"")</f>
        <v/>
      </c>
      <c r="F42" s="10" t="str">
        <f>IFERROR(VLOOKUP($B42,根ノ上高原!$B$5:$G$338,2,FALSE),"")</f>
        <v/>
      </c>
      <c r="G42" s="10" t="str">
        <f>IFERROR(VLOOKUP($B42,根ノ上高原!$B$5:$G$338,5,FALSE)*VLOOKUP(E42,大会ごとのスコア!$D$4:$E$5,2,FALSE),"")</f>
        <v/>
      </c>
      <c r="H42" s="9" t="str">
        <f>IFERROR(VLOOKUP($B42,東大OLK大会!$B$5:$G$338,6,FALSE),"")</f>
        <v/>
      </c>
      <c r="I42" s="10" t="str">
        <f>IFERROR(VLOOKUP($B42,東大OLK大会!$B$5:$G$338,2,FALSE),"")</f>
        <v/>
      </c>
      <c r="J42" s="10" t="str">
        <f>IFERROR(VLOOKUP($B42,東大OLK大会!$B$5:$G$338,5,FALSE)*VLOOKUP(H42,大会ごとのスコア!$D$7:$E$11,2,FALSE),"")</f>
        <v/>
      </c>
      <c r="K42" s="9" t="str">
        <f>IFERROR(VLOOKUP($B42,全日本ロング!$B$5:$G$338,6,FALSE),"")</f>
        <v/>
      </c>
      <c r="L42" s="10" t="str">
        <f>IFERROR(VLOOKUP($B42,全日本ロング!$B$5:$G$338,2,FALSE),"")</f>
        <v/>
      </c>
      <c r="M42" s="10" t="str">
        <f>IFERROR(VLOOKUP($B42,全日本ロング!$B$5:$G$338,5,FALSE)*VLOOKUP(K42,大会ごとのスコア!$D$12:$E$17,2,FALSE),"")</f>
        <v/>
      </c>
      <c r="N42" s="9" t="str">
        <f>IFERROR(VLOOKUP($B42,関西スプリントセレ!$B$5:$G$400,6,FALSE),"")</f>
        <v/>
      </c>
      <c r="O42" s="10" t="str">
        <f>IFERROR(VLOOKUP($B42,関西スプリントセレ!$B$5:$G$400,2,FALSE),"")</f>
        <v/>
      </c>
      <c r="P42" s="10" t="str">
        <f>IFERROR(VLOOKUP($B42,関西スプリントセレ!$B$5:$G$400,5,FALSE)*VLOOKUP(N42,大会ごとのスコア!$D$26:$E$26,2,FALSE),"")</f>
        <v/>
      </c>
      <c r="Q42" s="9" t="str">
        <f>IFERROR(VLOOKUP($B42,関西インカレ!$B$5:$G$400,6,FALSE),"")</f>
        <v>ME</v>
      </c>
      <c r="R42" s="10">
        <f>IFERROR(VLOOKUP($B42,関西インカレ!$B$5:$G$400,2,FALSE),"")</f>
        <v>31</v>
      </c>
      <c r="S42" s="10">
        <f>IFERROR(VLOOKUP($B42,関西インカレ!$B$5:$G$400,5,FALSE)*VLOOKUP(Q42,大会ごとのスコア!$D$33:$E$36,2,FALSE),"")</f>
        <v>56.165999999999997</v>
      </c>
      <c r="T42" s="9" t="str">
        <f>IFERROR(VLOOKUP($B42,名椙大会2日目!$B$5:$G$338,6,FALSE),"")</f>
        <v/>
      </c>
      <c r="U42" s="10" t="str">
        <f>IFERROR(VLOOKUP($B42,名椙大会2日目!$B$5:$G$338,2,FALSE),"")</f>
        <v/>
      </c>
      <c r="V42" s="10" t="str">
        <f>IFERROR(VLOOKUP($B42,名椙大会2日目!$B$5:$G$338,5,FALSE)*VLOOKUP(T42,大会ごとのスコア!$D$28:$E$31,2,FALSE),"")</f>
        <v/>
      </c>
      <c r="W42" s="9" t="str">
        <f>IFERROR(VLOOKUP($B42,インカレスプリント2018!$B$5:$G$400,6,FALSE),"")</f>
        <v/>
      </c>
      <c r="X42" s="10" t="str">
        <f>IFERROR(VLOOKUP($B42,インカレスプリント2018!$B$5:$G$400,2,FALSE),"")</f>
        <v/>
      </c>
      <c r="Y42" s="10" t="str">
        <f>IFERROR(VLOOKUP($B42,インカレスプリント2018!$B$5:$G$400,5,FALSE)*VLOOKUP(W42,大会ごとのスコア!$D$33:$E$36,2,FALSE),"")</f>
        <v/>
      </c>
      <c r="Z42" s="9" t="str">
        <f>IFERROR(VLOOKUP($B42,インカレロング2018!$B$5:$G$400,6,FALSE),"")</f>
        <v>MUL2</v>
      </c>
      <c r="AA42" s="10">
        <f>IFERROR(VLOOKUP($B42,インカレロング2018!$B$5:$G$400,2,FALSE),"")</f>
        <v>68</v>
      </c>
      <c r="AB42" s="10">
        <f ca="1">IFERROR(VLOOKUP($B42,インカレロング2018!$B$5:$G$400,5,FALSE)*VLOOKUP(Z42,大会ごとのスコア!$D$38:$E$42,2,FALSE),"")</f>
        <v>44.198999999999998</v>
      </c>
      <c r="AC42" s="9" t="str">
        <f>IFERROR(VLOOKUP($B42,クラブカップミドル!$B$4:$G$400,6,FALSE),"")</f>
        <v/>
      </c>
      <c r="AD42" s="10" t="str">
        <f>IFERROR(VLOOKUP($B42,クラブカップミドル!$B$4:$G$400,2,FALSE),"")</f>
        <v/>
      </c>
      <c r="AE42" s="10" t="str">
        <f>IFERROR(VLOOKUP($B42,クラブカップミドル!$B$4:$G$400,5,FALSE)*VLOOKUP(AC42,大会ごとのスコア!$D$44:$E$53,2,FALSE),"")</f>
        <v/>
      </c>
      <c r="AG42" s="9">
        <f t="array" aca="1" ref="AG42" ca="1">IFERROR(ROUNDUP(AVERAGE(LARGE(IF($A$3:$AB$3="スコア",$A42:$AB42,""),{1,2,3})),2),0)</f>
        <v>0</v>
      </c>
      <c r="AH42">
        <f t="array" aca="1" ref="AH42" ca="1">IFERROR(LARGE(IF($A$3:$AB$3="スコア",$A42:$AB42,""),1),"")</f>
        <v>56.165999999999997</v>
      </c>
      <c r="AI42" t="str">
        <f t="shared" ca="1" si="0"/>
        <v>関西IC</v>
      </c>
      <c r="AJ42" t="str">
        <f t="shared" ca="1" si="1"/>
        <v>ME</v>
      </c>
    </row>
    <row r="43" spans="2:36" x14ac:dyDescent="0.15">
      <c r="B43" t="s">
        <v>653</v>
      </c>
      <c r="C43" t="s">
        <v>894</v>
      </c>
      <c r="D43" s="14">
        <v>3</v>
      </c>
      <c r="E43" s="9" t="str">
        <f>IFERROR(VLOOKUP($B43,根ノ上高原!$B$5:$G$338,6,FALSE),"")</f>
        <v/>
      </c>
      <c r="F43" s="10" t="str">
        <f>IFERROR(VLOOKUP($B43,根ノ上高原!$B$5:$G$338,2,FALSE),"")</f>
        <v/>
      </c>
      <c r="G43" s="10" t="str">
        <f>IFERROR(VLOOKUP($B43,根ノ上高原!$B$5:$G$338,5,FALSE)*VLOOKUP(E43,大会ごとのスコア!$D$4:$E$5,2,FALSE),"")</f>
        <v/>
      </c>
      <c r="H43" s="9" t="str">
        <f>IFERROR(VLOOKUP($B43,東大OLK大会!$B$5:$G$338,6,FALSE),"")</f>
        <v/>
      </c>
      <c r="I43" s="10" t="str">
        <f>IFERROR(VLOOKUP($B43,東大OLK大会!$B$5:$G$338,2,FALSE),"")</f>
        <v/>
      </c>
      <c r="J43" s="10" t="str">
        <f>IFERROR(VLOOKUP($B43,東大OLK大会!$B$5:$G$338,5,FALSE)*VLOOKUP(H43,大会ごとのスコア!$D$7:$E$11,2,FALSE),"")</f>
        <v/>
      </c>
      <c r="K43" s="9" t="str">
        <f>IFERROR(VLOOKUP($B43,全日本ロング!$B$5:$G$338,6,FALSE),"")</f>
        <v/>
      </c>
      <c r="L43" s="10" t="str">
        <f>IFERROR(VLOOKUP($B43,全日本ロング!$B$5:$G$338,2,FALSE),"")</f>
        <v/>
      </c>
      <c r="M43" s="10" t="str">
        <f>IFERROR(VLOOKUP($B43,全日本ロング!$B$5:$G$338,5,FALSE)*VLOOKUP(K43,大会ごとのスコア!$D$12:$E$17,2,FALSE),"")</f>
        <v/>
      </c>
      <c r="N43" s="9" t="str">
        <f>IFERROR(VLOOKUP($B43,関西スプリントセレ!$B$5:$G$400,6,FALSE),"")</f>
        <v/>
      </c>
      <c r="O43" s="10" t="str">
        <f>IFERROR(VLOOKUP($B43,関西スプリントセレ!$B$5:$G$400,2,FALSE),"")</f>
        <v/>
      </c>
      <c r="P43" s="10" t="str">
        <f>IFERROR(VLOOKUP($B43,関西スプリントセレ!$B$5:$G$400,5,FALSE)*VLOOKUP(N43,大会ごとのスコア!$D$26:$E$26,2,FALSE),"")</f>
        <v/>
      </c>
      <c r="Q43" s="9" t="str">
        <f>IFERROR(VLOOKUP($B43,関西インカレ!$B$5:$G$400,6,FALSE),"")</f>
        <v>ME</v>
      </c>
      <c r="R43" s="10">
        <f>IFERROR(VLOOKUP($B43,関西インカレ!$B$5:$G$400,2,FALSE),"")</f>
        <v>0</v>
      </c>
      <c r="S43" s="10">
        <f>IFERROR(VLOOKUP($B43,関西インカレ!$B$5:$G$400,5,FALSE)*VLOOKUP(Q43,大会ごとのスコア!$D$33:$E$36,2,FALSE),"")</f>
        <v>0</v>
      </c>
      <c r="T43" s="9" t="str">
        <f>IFERROR(VLOOKUP($B43,名椙大会2日目!$B$5:$G$338,6,FALSE),"")</f>
        <v/>
      </c>
      <c r="U43" s="10" t="str">
        <f>IFERROR(VLOOKUP($B43,名椙大会2日目!$B$5:$G$338,2,FALSE),"")</f>
        <v/>
      </c>
      <c r="V43" s="10" t="str">
        <f>IFERROR(VLOOKUP($B43,名椙大会2日目!$B$5:$G$338,5,FALSE)*VLOOKUP(T43,大会ごとのスコア!$D$28:$E$31,2,FALSE),"")</f>
        <v/>
      </c>
      <c r="W43" s="9" t="str">
        <f>IFERROR(VLOOKUP($B43,インカレスプリント2018!$B$5:$G$400,6,FALSE),"")</f>
        <v/>
      </c>
      <c r="X43" s="10" t="str">
        <f>IFERROR(VLOOKUP($B43,インカレスプリント2018!$B$5:$G$400,2,FALSE),"")</f>
        <v/>
      </c>
      <c r="Y43" s="10" t="str">
        <f>IFERROR(VLOOKUP($B43,インカレスプリント2018!$B$5:$G$400,5,FALSE)*VLOOKUP(W43,大会ごとのスコア!$D$33:$E$36,2,FALSE),"")</f>
        <v/>
      </c>
      <c r="Z43" s="9" t="str">
        <f>IFERROR(VLOOKUP($B43,インカレロング2018!$B$5:$G$400,6,FALSE),"")</f>
        <v>MUL2</v>
      </c>
      <c r="AA43" s="10">
        <f>IFERROR(VLOOKUP($B43,インカレロング2018!$B$5:$G$400,2,FALSE),"")</f>
        <v>52</v>
      </c>
      <c r="AB43" s="10">
        <f ca="1">IFERROR(VLOOKUP($B43,インカレロング2018!$B$5:$G$400,5,FALSE)*VLOOKUP(Z43,大会ごとのスコア!$D$38:$E$42,2,FALSE),"")</f>
        <v>50.626999999999995</v>
      </c>
      <c r="AC43" s="9" t="str">
        <f>IFERROR(VLOOKUP($B43,クラブカップミドル!$B$4:$G$400,6,FALSE),"")</f>
        <v/>
      </c>
      <c r="AD43" s="10" t="str">
        <f>IFERROR(VLOOKUP($B43,クラブカップミドル!$B$4:$G$400,2,FALSE),"")</f>
        <v/>
      </c>
      <c r="AE43" s="10" t="str">
        <f>IFERROR(VLOOKUP($B43,クラブカップミドル!$B$4:$G$400,5,FALSE)*VLOOKUP(AC43,大会ごとのスコア!$D$44:$E$53,2,FALSE),"")</f>
        <v/>
      </c>
      <c r="AG43" s="9">
        <f t="array" aca="1" ref="AG43" ca="1">IFERROR(ROUNDUP(AVERAGE(LARGE(IF($A$3:$AB$3="スコア",$A43:$AB43,""),{1,2,3})),2),0)</f>
        <v>0</v>
      </c>
      <c r="AH43">
        <f t="array" aca="1" ref="AH43" ca="1">IFERROR(LARGE(IF($A$3:$AB$3="スコア",$A43:$AB43,""),1),"")</f>
        <v>50.626999999999995</v>
      </c>
      <c r="AI43" t="str">
        <f t="shared" ca="1" si="0"/>
        <v>ICL</v>
      </c>
      <c r="AJ43" t="str">
        <f t="shared" ca="1" si="1"/>
        <v>MUL2</v>
      </c>
    </row>
    <row r="44" spans="2:36" x14ac:dyDescent="0.15">
      <c r="B44" t="s">
        <v>792</v>
      </c>
      <c r="C44" t="s">
        <v>894</v>
      </c>
      <c r="D44" s="14">
        <v>2</v>
      </c>
      <c r="E44" s="9" t="str">
        <f>IFERROR(VLOOKUP($B44,根ノ上高原!$B$5:$G$338,6,FALSE),"")</f>
        <v/>
      </c>
      <c r="F44" s="10" t="str">
        <f>IFERROR(VLOOKUP($B44,根ノ上高原!$B$5:$G$338,2,FALSE),"")</f>
        <v/>
      </c>
      <c r="G44" s="10" t="str">
        <f>IFERROR(VLOOKUP($B44,根ノ上高原!$B$5:$G$338,5,FALSE)*VLOOKUP(E44,大会ごとのスコア!$D$4:$E$5,2,FALSE),"")</f>
        <v/>
      </c>
      <c r="H44" s="9" t="str">
        <f>IFERROR(VLOOKUP($B44,東大OLK大会!$B$5:$G$338,6,FALSE),"")</f>
        <v/>
      </c>
      <c r="I44" s="10" t="str">
        <f>IFERROR(VLOOKUP($B44,東大OLK大会!$B$5:$G$338,2,FALSE),"")</f>
        <v/>
      </c>
      <c r="J44" s="10" t="str">
        <f>IFERROR(VLOOKUP($B44,東大OLK大会!$B$5:$G$338,5,FALSE)*VLOOKUP(H44,大会ごとのスコア!$D$7:$E$11,2,FALSE),"")</f>
        <v/>
      </c>
      <c r="K44" s="9" t="str">
        <f>IFERROR(VLOOKUP($B44,全日本ロング!$B$5:$G$338,6,FALSE),"")</f>
        <v/>
      </c>
      <c r="L44" s="10" t="str">
        <f>IFERROR(VLOOKUP($B44,全日本ロング!$B$5:$G$338,2,FALSE),"")</f>
        <v/>
      </c>
      <c r="M44" s="10" t="str">
        <f>IFERROR(VLOOKUP($B44,全日本ロング!$B$5:$G$338,5,FALSE)*VLOOKUP(K44,大会ごとのスコア!$D$12:$E$17,2,FALSE),"")</f>
        <v/>
      </c>
      <c r="N44" s="9" t="str">
        <f>IFERROR(VLOOKUP($B44,関西スプリントセレ!$B$5:$G$400,6,FALSE),"")</f>
        <v/>
      </c>
      <c r="O44" s="10" t="str">
        <f>IFERROR(VLOOKUP($B44,関西スプリントセレ!$B$5:$G$400,2,FALSE),"")</f>
        <v/>
      </c>
      <c r="P44" s="10" t="str">
        <f>IFERROR(VLOOKUP($B44,関西スプリントセレ!$B$5:$G$400,5,FALSE)*VLOOKUP(N44,大会ごとのスコア!$D$26:$E$26,2,FALSE),"")</f>
        <v/>
      </c>
      <c r="Q44" s="9" t="str">
        <f>IFERROR(VLOOKUP($B44,関西インカレ!$B$5:$G$400,6,FALSE),"")</f>
        <v>ME</v>
      </c>
      <c r="R44" s="10">
        <f>IFERROR(VLOOKUP($B44,関西インカレ!$B$5:$G$400,2,FALSE),"")</f>
        <v>24</v>
      </c>
      <c r="S44" s="10">
        <f>IFERROR(VLOOKUP($B44,関西インカレ!$B$5:$G$400,5,FALSE)*VLOOKUP(Q44,大会ごとのスコア!$D$33:$E$36,2,FALSE),"")</f>
        <v>62.221199999999996</v>
      </c>
      <c r="T44" s="9" t="str">
        <f>IFERROR(VLOOKUP($B44,名椙大会2日目!$B$5:$G$338,6,FALSE),"")</f>
        <v/>
      </c>
      <c r="U44" s="10" t="str">
        <f>IFERROR(VLOOKUP($B44,名椙大会2日目!$B$5:$G$338,2,FALSE),"")</f>
        <v/>
      </c>
      <c r="V44" s="10" t="str">
        <f>IFERROR(VLOOKUP($B44,名椙大会2日目!$B$5:$G$338,5,FALSE)*VLOOKUP(T44,大会ごとのスコア!$D$28:$E$31,2,FALSE),"")</f>
        <v/>
      </c>
      <c r="W44" s="9" t="str">
        <f>IFERROR(VLOOKUP($B44,インカレスプリント2018!$B$5:$G$400,6,FALSE),"")</f>
        <v/>
      </c>
      <c r="X44" s="10" t="str">
        <f>IFERROR(VLOOKUP($B44,インカレスプリント2018!$B$5:$G$400,2,FALSE),"")</f>
        <v/>
      </c>
      <c r="Y44" s="10" t="str">
        <f>IFERROR(VLOOKUP($B44,インカレスプリント2018!$B$5:$G$400,5,FALSE)*VLOOKUP(W44,大会ごとのスコア!$D$33:$E$36,2,FALSE),"")</f>
        <v/>
      </c>
      <c r="Z44" s="9" t="str">
        <f>IFERROR(VLOOKUP($B44,インカレロング2018!$B$5:$G$400,6,FALSE),"")</f>
        <v/>
      </c>
      <c r="AA44" s="10" t="str">
        <f>IFERROR(VLOOKUP($B44,インカレロング2018!$B$5:$G$400,2,FALSE),"")</f>
        <v/>
      </c>
      <c r="AB44" s="10" t="str">
        <f>IFERROR(VLOOKUP($B44,インカレロング2018!$B$5:$G$400,5,FALSE)*VLOOKUP(Z44,大会ごとのスコア!$D$38:$E$42,2,FALSE),"")</f>
        <v/>
      </c>
      <c r="AC44" s="9" t="str">
        <f>IFERROR(VLOOKUP($B44,クラブカップミドル!$B$4:$G$400,6,FALSE),"")</f>
        <v/>
      </c>
      <c r="AD44" s="10" t="str">
        <f>IFERROR(VLOOKUP($B44,クラブカップミドル!$B$4:$G$400,2,FALSE),"")</f>
        <v/>
      </c>
      <c r="AE44" s="10" t="str">
        <f>IFERROR(VLOOKUP($B44,クラブカップミドル!$B$4:$G$400,5,FALSE)*VLOOKUP(AC44,大会ごとのスコア!$D$44:$E$53,2,FALSE),"")</f>
        <v/>
      </c>
      <c r="AG44" s="9">
        <f t="array" ref="AG44">IFERROR(ROUNDUP(AVERAGE(LARGE(IF($A$3:$AB$3="スコア",$A44:$AB44,""),{1,2,3})),2),0)</f>
        <v>0</v>
      </c>
      <c r="AH44">
        <f t="array" ref="AH44">IFERROR(LARGE(IF($A$3:$AB$3="スコア",$A44:$AB44,""),1),"")</f>
        <v>62.221199999999996</v>
      </c>
      <c r="AI44" t="str">
        <f t="shared" si="0"/>
        <v>関西IC</v>
      </c>
      <c r="AJ44" t="str">
        <f t="shared" si="1"/>
        <v>ME</v>
      </c>
    </row>
    <row r="45" spans="2:36" x14ac:dyDescent="0.15">
      <c r="B45" t="s">
        <v>790</v>
      </c>
      <c r="C45" t="s">
        <v>894</v>
      </c>
      <c r="D45" s="14">
        <v>1</v>
      </c>
      <c r="E45" s="9" t="str">
        <f>IFERROR(VLOOKUP($B45,根ノ上高原!$B$5:$G$338,6,FALSE),"")</f>
        <v/>
      </c>
      <c r="F45" s="10" t="str">
        <f>IFERROR(VLOOKUP($B45,根ノ上高原!$B$5:$G$338,2,FALSE),"")</f>
        <v/>
      </c>
      <c r="G45" s="10" t="str">
        <f>IFERROR(VLOOKUP($B45,根ノ上高原!$B$5:$G$338,5,FALSE)*VLOOKUP(E45,大会ごとのスコア!$D$4:$E$5,2,FALSE),"")</f>
        <v/>
      </c>
      <c r="H45" s="9" t="str">
        <f>IFERROR(VLOOKUP($B45,東大OLK大会!$B$5:$G$338,6,FALSE),"")</f>
        <v/>
      </c>
      <c r="I45" s="10" t="str">
        <f>IFERROR(VLOOKUP($B45,東大OLK大会!$B$5:$G$338,2,FALSE),"")</f>
        <v/>
      </c>
      <c r="J45" s="10" t="str">
        <f>IFERROR(VLOOKUP($B45,東大OLK大会!$B$5:$G$338,5,FALSE)*VLOOKUP(H45,大会ごとのスコア!$D$7:$E$11,2,FALSE),"")</f>
        <v/>
      </c>
      <c r="K45" s="9" t="str">
        <f>IFERROR(VLOOKUP($B45,全日本ロング!$B$5:$G$338,6,FALSE),"")</f>
        <v/>
      </c>
      <c r="L45" s="10" t="str">
        <f>IFERROR(VLOOKUP($B45,全日本ロング!$B$5:$G$338,2,FALSE),"")</f>
        <v/>
      </c>
      <c r="M45" s="10" t="str">
        <f>IFERROR(VLOOKUP($B45,全日本ロング!$B$5:$G$338,5,FALSE)*VLOOKUP(K45,大会ごとのスコア!$D$12:$E$17,2,FALSE),"")</f>
        <v/>
      </c>
      <c r="N45" s="9" t="str">
        <f>IFERROR(VLOOKUP($B45,関西スプリントセレ!$B$5:$G$400,6,FALSE),"")</f>
        <v>MA</v>
      </c>
      <c r="O45" s="10">
        <f>IFERROR(VLOOKUP($B45,関西スプリントセレ!$B$5:$G$400,2,FALSE),"")</f>
        <v>37</v>
      </c>
      <c r="P45" s="10">
        <f>IFERROR(VLOOKUP($B45,関西スプリントセレ!$B$5:$G$400,5,FALSE)*VLOOKUP(N45,大会ごとのスコア!$D$26:$E$26,2,FALSE),"")</f>
        <v>48.701000000000001</v>
      </c>
      <c r="Q45" s="9" t="str">
        <f>IFERROR(VLOOKUP($B45,関西インカレ!$B$5:$G$400,6,FALSE),"")</f>
        <v>ME</v>
      </c>
      <c r="R45" s="10">
        <f>IFERROR(VLOOKUP($B45,関西インカレ!$B$5:$G$400,2,FALSE),"")</f>
        <v>17</v>
      </c>
      <c r="S45" s="10">
        <f>IFERROR(VLOOKUP($B45,関西インカレ!$B$5:$G$400,5,FALSE)*VLOOKUP(Q45,大会ごとのスコア!$D$33:$E$36,2,FALSE),"")</f>
        <v>64.234799999999993</v>
      </c>
      <c r="T45" s="9" t="str">
        <f>IFERROR(VLOOKUP($B45,名椙大会2日目!$B$5:$G$338,6,FALSE),"")</f>
        <v/>
      </c>
      <c r="U45" s="10" t="str">
        <f>IFERROR(VLOOKUP($B45,名椙大会2日目!$B$5:$G$338,2,FALSE),"")</f>
        <v/>
      </c>
      <c r="V45" s="10" t="str">
        <f>IFERROR(VLOOKUP($B45,名椙大会2日目!$B$5:$G$338,5,FALSE)*VLOOKUP(T45,大会ごとのスコア!$D$28:$E$31,2,FALSE),"")</f>
        <v/>
      </c>
      <c r="W45" s="9" t="str">
        <f>IFERROR(VLOOKUP($B45,インカレスプリント2018!$B$5:$G$400,6,FALSE),"")</f>
        <v/>
      </c>
      <c r="X45" s="10" t="str">
        <f>IFERROR(VLOOKUP($B45,インカレスプリント2018!$B$5:$G$400,2,FALSE),"")</f>
        <v/>
      </c>
      <c r="Y45" s="10" t="str">
        <f>IFERROR(VLOOKUP($B45,インカレスプリント2018!$B$5:$G$400,5,FALSE)*VLOOKUP(W45,大会ごとのスコア!$D$33:$E$36,2,FALSE),"")</f>
        <v/>
      </c>
      <c r="Z45" s="9" t="str">
        <f>IFERROR(VLOOKUP($B45,インカレロング2018!$B$5:$G$400,6,FALSE),"")</f>
        <v/>
      </c>
      <c r="AA45" s="10" t="str">
        <f>IFERROR(VLOOKUP($B45,インカレロング2018!$B$5:$G$400,2,FALSE),"")</f>
        <v/>
      </c>
      <c r="AB45" s="10" t="str">
        <f>IFERROR(VLOOKUP($B45,インカレロング2018!$B$5:$G$400,5,FALSE)*VLOOKUP(Z45,大会ごとのスコア!$D$38:$E$42,2,FALSE),"")</f>
        <v/>
      </c>
      <c r="AC45" s="9" t="str">
        <f>IFERROR(VLOOKUP($B45,クラブカップミドル!$B$4:$G$400,6,FALSE),"")</f>
        <v/>
      </c>
      <c r="AD45" s="10" t="str">
        <f>IFERROR(VLOOKUP($B45,クラブカップミドル!$B$4:$G$400,2,FALSE),"")</f>
        <v/>
      </c>
      <c r="AE45" s="10" t="str">
        <f>IFERROR(VLOOKUP($B45,クラブカップミドル!$B$4:$G$400,5,FALSE)*VLOOKUP(AC45,大会ごとのスコア!$D$44:$E$53,2,FALSE),"")</f>
        <v/>
      </c>
      <c r="AG45" s="9">
        <f t="array" ref="AG45">IFERROR(ROUNDUP(AVERAGE(LARGE(IF($A$3:$AB$3="スコア",$A45:$AB45,""),{1,2,3})),2),0)</f>
        <v>0</v>
      </c>
      <c r="AH45">
        <f t="array" ref="AH45">IFERROR(LARGE(IF($A$3:$AB$3="スコア",$A45:$AB45,""),1),"")</f>
        <v>64.234799999999993</v>
      </c>
      <c r="AI45" t="str">
        <f t="shared" si="0"/>
        <v>関西IC</v>
      </c>
      <c r="AJ45" t="str">
        <f t="shared" si="1"/>
        <v>ME</v>
      </c>
    </row>
    <row r="46" spans="2:36" x14ac:dyDescent="0.15">
      <c r="B46" t="s">
        <v>793</v>
      </c>
      <c r="C46" t="s">
        <v>895</v>
      </c>
      <c r="D46" s="14">
        <v>3</v>
      </c>
      <c r="E46" s="9" t="str">
        <f>IFERROR(VLOOKUP($B46,根ノ上高原!$B$5:$G$338,6,FALSE),"")</f>
        <v/>
      </c>
      <c r="F46" s="10" t="str">
        <f>IFERROR(VLOOKUP($B46,根ノ上高原!$B$5:$G$338,2,FALSE),"")</f>
        <v/>
      </c>
      <c r="G46" s="10" t="str">
        <f>IFERROR(VLOOKUP($B46,根ノ上高原!$B$5:$G$338,5,FALSE)*VLOOKUP(E46,大会ごとのスコア!$D$4:$E$5,2,FALSE),"")</f>
        <v/>
      </c>
      <c r="H46" s="9" t="str">
        <f>IFERROR(VLOOKUP($B46,東大OLK大会!$B$5:$G$338,6,FALSE),"")</f>
        <v/>
      </c>
      <c r="I46" s="10" t="str">
        <f>IFERROR(VLOOKUP($B46,東大OLK大会!$B$5:$G$338,2,FALSE),"")</f>
        <v/>
      </c>
      <c r="J46" s="10" t="str">
        <f>IFERROR(VLOOKUP($B46,東大OLK大会!$B$5:$G$338,5,FALSE)*VLOOKUP(H46,大会ごとのスコア!$D$7:$E$11,2,FALSE),"")</f>
        <v/>
      </c>
      <c r="K46" s="9" t="str">
        <f>IFERROR(VLOOKUP($B46,全日本ロング!$B$5:$G$338,6,FALSE),"")</f>
        <v/>
      </c>
      <c r="L46" s="10" t="str">
        <f>IFERROR(VLOOKUP($B46,全日本ロング!$B$5:$G$338,2,FALSE),"")</f>
        <v/>
      </c>
      <c r="M46" s="10" t="str">
        <f>IFERROR(VLOOKUP($B46,全日本ロング!$B$5:$G$338,5,FALSE)*VLOOKUP(K46,大会ごとのスコア!$D$12:$E$17,2,FALSE),"")</f>
        <v/>
      </c>
      <c r="N46" s="9" t="str">
        <f>IFERROR(VLOOKUP($B46,関西スプリントセレ!$B$5:$G$400,6,FALSE),"")</f>
        <v/>
      </c>
      <c r="O46" s="10" t="str">
        <f>IFERROR(VLOOKUP($B46,関西スプリントセレ!$B$5:$G$400,2,FALSE),"")</f>
        <v/>
      </c>
      <c r="P46" s="10" t="str">
        <f>IFERROR(VLOOKUP($B46,関西スプリントセレ!$B$5:$G$400,5,FALSE)*VLOOKUP(N46,大会ごとのスコア!$D$26:$E$26,2,FALSE),"")</f>
        <v/>
      </c>
      <c r="Q46" s="9" t="str">
        <f>IFERROR(VLOOKUP($B46,関西インカレ!$B$5:$G$400,6,FALSE),"")</f>
        <v>ME</v>
      </c>
      <c r="R46" s="10">
        <f>IFERROR(VLOOKUP($B46,関西インカレ!$B$5:$G$400,2,FALSE),"")</f>
        <v>37</v>
      </c>
      <c r="S46" s="10">
        <f>IFERROR(VLOOKUP($B46,関西インカレ!$B$5:$G$400,5,FALSE)*VLOOKUP(Q46,大会ごとのスコア!$D$33:$E$36,2,FALSE),"")</f>
        <v>42.311999999999998</v>
      </c>
      <c r="T46" s="9" t="str">
        <f>IFERROR(VLOOKUP($B46,名椙大会2日目!$B$5:$G$338,6,FALSE),"")</f>
        <v>M21A</v>
      </c>
      <c r="U46" s="10">
        <f>IFERROR(VLOOKUP($B46,名椙大会2日目!$B$5:$G$338,2,FALSE),"")</f>
        <v>0</v>
      </c>
      <c r="V46" s="10">
        <f>IFERROR(VLOOKUP($B46,名椙大会2日目!$B$5:$G$338,5,FALSE)*VLOOKUP(T46,大会ごとのスコア!$D$28:$E$31,2,FALSE),"")</f>
        <v>15.248999999999999</v>
      </c>
      <c r="W46" s="9" t="str">
        <f>IFERROR(VLOOKUP($B46,インカレスプリント2018!$B$5:$G$400,6,FALSE),"")</f>
        <v/>
      </c>
      <c r="X46" s="10" t="str">
        <f>IFERROR(VLOOKUP($B46,インカレスプリント2018!$B$5:$G$400,2,FALSE),"")</f>
        <v/>
      </c>
      <c r="Y46" s="10" t="str">
        <f>IFERROR(VLOOKUP($B46,インカレスプリント2018!$B$5:$G$400,5,FALSE)*VLOOKUP(W46,大会ごとのスコア!$D$33:$E$36,2,FALSE),"")</f>
        <v/>
      </c>
      <c r="Z46" s="9" t="str">
        <f>IFERROR(VLOOKUP($B46,インカレロング2018!$B$5:$G$400,6,FALSE),"")</f>
        <v/>
      </c>
      <c r="AA46" s="10" t="str">
        <f>IFERROR(VLOOKUP($B46,インカレロング2018!$B$5:$G$400,2,FALSE),"")</f>
        <v/>
      </c>
      <c r="AB46" s="10" t="str">
        <f>IFERROR(VLOOKUP($B46,インカレロング2018!$B$5:$G$400,5,FALSE)*VLOOKUP(Z46,大会ごとのスコア!$D$38:$E$42,2,FALSE),"")</f>
        <v/>
      </c>
      <c r="AC46" s="9" t="str">
        <f>IFERROR(VLOOKUP($B46,クラブカップミドル!$B$4:$G$400,6,FALSE),"")</f>
        <v/>
      </c>
      <c r="AD46" s="10" t="str">
        <f>IFERROR(VLOOKUP($B46,クラブカップミドル!$B$4:$G$400,2,FALSE),"")</f>
        <v/>
      </c>
      <c r="AE46" s="10" t="str">
        <f>IFERROR(VLOOKUP($B46,クラブカップミドル!$B$4:$G$400,5,FALSE)*VLOOKUP(AC46,大会ごとのスコア!$D$44:$E$53,2,FALSE),"")</f>
        <v/>
      </c>
      <c r="AG46" s="9">
        <f t="array" ref="AG46">IFERROR(ROUNDUP(AVERAGE(LARGE(IF($A$3:$AB$3="スコア",$A46:$AB46,""),{1,2,3})),2),0)</f>
        <v>0</v>
      </c>
      <c r="AH46">
        <f t="array" ref="AH46">IFERROR(LARGE(IF($A$3:$AB$3="スコア",$A46:$AB46,""),1),"")</f>
        <v>42.311999999999998</v>
      </c>
      <c r="AI46" t="str">
        <f t="shared" si="0"/>
        <v>関西IC</v>
      </c>
      <c r="AJ46" t="str">
        <f t="shared" si="1"/>
        <v>ME</v>
      </c>
    </row>
    <row r="47" spans="2:36" x14ac:dyDescent="0.15">
      <c r="B47" t="s">
        <v>791</v>
      </c>
      <c r="C47" t="s">
        <v>895</v>
      </c>
      <c r="D47" s="14">
        <v>2</v>
      </c>
      <c r="E47" s="9" t="str">
        <f>IFERROR(VLOOKUP($B47,根ノ上高原!$B$5:$G$338,6,FALSE),"")</f>
        <v/>
      </c>
      <c r="F47" s="10" t="str">
        <f>IFERROR(VLOOKUP($B47,根ノ上高原!$B$5:$G$338,2,FALSE),"")</f>
        <v/>
      </c>
      <c r="G47" s="10" t="str">
        <f>IFERROR(VLOOKUP($B47,根ノ上高原!$B$5:$G$338,5,FALSE)*VLOOKUP(E47,大会ごとのスコア!$D$4:$E$5,2,FALSE),"")</f>
        <v/>
      </c>
      <c r="H47" s="9" t="str">
        <f>IFERROR(VLOOKUP($B47,東大OLK大会!$B$5:$G$338,6,FALSE),"")</f>
        <v/>
      </c>
      <c r="I47" s="10" t="str">
        <f>IFERROR(VLOOKUP($B47,東大OLK大会!$B$5:$G$338,2,FALSE),"")</f>
        <v/>
      </c>
      <c r="J47" s="10" t="str">
        <f>IFERROR(VLOOKUP($B47,東大OLK大会!$B$5:$G$338,5,FALSE)*VLOOKUP(H47,大会ごとのスコア!$D$7:$E$11,2,FALSE),"")</f>
        <v/>
      </c>
      <c r="K47" s="9" t="str">
        <f>IFERROR(VLOOKUP($B47,全日本ロング!$B$5:$G$338,6,FALSE),"")</f>
        <v/>
      </c>
      <c r="L47" s="10" t="str">
        <f>IFERROR(VLOOKUP($B47,全日本ロング!$B$5:$G$338,2,FALSE),"")</f>
        <v/>
      </c>
      <c r="M47" s="10" t="str">
        <f>IFERROR(VLOOKUP($B47,全日本ロング!$B$5:$G$338,5,FALSE)*VLOOKUP(K47,大会ごとのスコア!$D$12:$E$17,2,FALSE),"")</f>
        <v/>
      </c>
      <c r="N47" s="9" t="str">
        <f>IFERROR(VLOOKUP($B47,関西スプリントセレ!$B$5:$G$400,6,FALSE),"")</f>
        <v/>
      </c>
      <c r="O47" s="10" t="str">
        <f>IFERROR(VLOOKUP($B47,関西スプリントセレ!$B$5:$G$400,2,FALSE),"")</f>
        <v/>
      </c>
      <c r="P47" s="10" t="str">
        <f>IFERROR(VLOOKUP($B47,関西スプリントセレ!$B$5:$G$400,5,FALSE)*VLOOKUP(N47,大会ごとのスコア!$D$26:$E$26,2,FALSE),"")</f>
        <v/>
      </c>
      <c r="Q47" s="9" t="str">
        <f>IFERROR(VLOOKUP($B47,関西インカレ!$B$5:$G$400,6,FALSE),"")</f>
        <v>ME</v>
      </c>
      <c r="R47" s="10">
        <f>IFERROR(VLOOKUP($B47,関西インカレ!$B$5:$G$400,2,FALSE),"")</f>
        <v>18</v>
      </c>
      <c r="S47" s="10">
        <f>IFERROR(VLOOKUP($B47,関西インカレ!$B$5:$G$400,5,FALSE)*VLOOKUP(Q47,大会ごとのスコア!$D$33:$E$36,2,FALSE),"")</f>
        <v>64.146000000000001</v>
      </c>
      <c r="T47" s="9" t="str">
        <f>IFERROR(VLOOKUP($B47,名椙大会2日目!$B$5:$G$338,6,FALSE),"")</f>
        <v/>
      </c>
      <c r="U47" s="10" t="str">
        <f>IFERROR(VLOOKUP($B47,名椙大会2日目!$B$5:$G$338,2,FALSE),"")</f>
        <v/>
      </c>
      <c r="V47" s="10" t="str">
        <f>IFERROR(VLOOKUP($B47,名椙大会2日目!$B$5:$G$338,5,FALSE)*VLOOKUP(T47,大会ごとのスコア!$D$28:$E$31,2,FALSE),"")</f>
        <v/>
      </c>
      <c r="W47" s="9" t="str">
        <f>IFERROR(VLOOKUP($B47,インカレスプリント2018!$B$5:$G$400,6,FALSE),"")</f>
        <v/>
      </c>
      <c r="X47" s="10" t="str">
        <f>IFERROR(VLOOKUP($B47,インカレスプリント2018!$B$5:$G$400,2,FALSE),"")</f>
        <v/>
      </c>
      <c r="Y47" s="10" t="str">
        <f>IFERROR(VLOOKUP($B47,インカレスプリント2018!$B$5:$G$400,5,FALSE)*VLOOKUP(W47,大会ごとのスコア!$D$33:$E$36,2,FALSE),"")</f>
        <v/>
      </c>
      <c r="Z47" s="9" t="str">
        <f>IFERROR(VLOOKUP($B47,インカレロング2018!$B$5:$G$400,6,FALSE),"")</f>
        <v/>
      </c>
      <c r="AA47" s="10" t="str">
        <f>IFERROR(VLOOKUP($B47,インカレロング2018!$B$5:$G$400,2,FALSE),"")</f>
        <v/>
      </c>
      <c r="AB47" s="10" t="str">
        <f>IFERROR(VLOOKUP($B47,インカレロング2018!$B$5:$G$400,5,FALSE)*VLOOKUP(Z47,大会ごとのスコア!$D$38:$E$42,2,FALSE),"")</f>
        <v/>
      </c>
      <c r="AC47" s="9" t="str">
        <f>IFERROR(VLOOKUP($B47,クラブカップミドル!$B$4:$G$400,6,FALSE),"")</f>
        <v/>
      </c>
      <c r="AD47" s="10" t="str">
        <f>IFERROR(VLOOKUP($B47,クラブカップミドル!$B$4:$G$400,2,FALSE),"")</f>
        <v/>
      </c>
      <c r="AE47" s="10" t="str">
        <f>IFERROR(VLOOKUP($B47,クラブカップミドル!$B$4:$G$400,5,FALSE)*VLOOKUP(AC47,大会ごとのスコア!$D$44:$E$53,2,FALSE),"")</f>
        <v/>
      </c>
      <c r="AG47" s="9">
        <f t="array" ref="AG47">IFERROR(ROUNDUP(AVERAGE(LARGE(IF($A$3:$AB$3="スコア",$A47:$AB47,""),{1,2,3})),2),0)</f>
        <v>0</v>
      </c>
      <c r="AH47">
        <f t="array" ref="AH47">IFERROR(LARGE(IF($A$3:$AB$3="スコア",$A47:$AB47,""),1),"")</f>
        <v>64.146000000000001</v>
      </c>
      <c r="AI47" t="str">
        <f t="shared" si="0"/>
        <v>関西IC</v>
      </c>
      <c r="AJ47" t="str">
        <f t="shared" si="1"/>
        <v>ME</v>
      </c>
    </row>
    <row r="48" spans="2:36" x14ac:dyDescent="0.15">
      <c r="B48" t="s">
        <v>794</v>
      </c>
      <c r="C48" t="s">
        <v>895</v>
      </c>
      <c r="D48" s="14">
        <v>2</v>
      </c>
      <c r="E48" s="9" t="str">
        <f>IFERROR(VLOOKUP($B48,根ノ上高原!$B$5:$G$338,6,FALSE),"")</f>
        <v/>
      </c>
      <c r="F48" s="10" t="str">
        <f>IFERROR(VLOOKUP($B48,根ノ上高原!$B$5:$G$338,2,FALSE),"")</f>
        <v/>
      </c>
      <c r="G48" s="10" t="str">
        <f>IFERROR(VLOOKUP($B48,根ノ上高原!$B$5:$G$338,5,FALSE)*VLOOKUP(E48,大会ごとのスコア!$D$4:$E$5,2,FALSE),"")</f>
        <v/>
      </c>
      <c r="H48" s="9" t="str">
        <f>IFERROR(VLOOKUP($B48,東大OLK大会!$B$5:$G$338,6,FALSE),"")</f>
        <v/>
      </c>
      <c r="I48" s="10" t="str">
        <f>IFERROR(VLOOKUP($B48,東大OLK大会!$B$5:$G$338,2,FALSE),"")</f>
        <v/>
      </c>
      <c r="J48" s="10" t="str">
        <f>IFERROR(VLOOKUP($B48,東大OLK大会!$B$5:$G$338,5,FALSE)*VLOOKUP(H48,大会ごとのスコア!$D$7:$E$11,2,FALSE),"")</f>
        <v/>
      </c>
      <c r="K48" s="9" t="str">
        <f>IFERROR(VLOOKUP($B48,全日本ロング!$B$5:$G$338,6,FALSE),"")</f>
        <v/>
      </c>
      <c r="L48" s="10" t="str">
        <f>IFERROR(VLOOKUP($B48,全日本ロング!$B$5:$G$338,2,FALSE),"")</f>
        <v/>
      </c>
      <c r="M48" s="10" t="str">
        <f>IFERROR(VLOOKUP($B48,全日本ロング!$B$5:$G$338,5,FALSE)*VLOOKUP(K48,大会ごとのスコア!$D$12:$E$17,2,FALSE),"")</f>
        <v/>
      </c>
      <c r="N48" s="9" t="str">
        <f>IFERROR(VLOOKUP($B48,関西スプリントセレ!$B$5:$G$400,6,FALSE),"")</f>
        <v/>
      </c>
      <c r="O48" s="10" t="str">
        <f>IFERROR(VLOOKUP($B48,関西スプリントセレ!$B$5:$G$400,2,FALSE),"")</f>
        <v/>
      </c>
      <c r="P48" s="10" t="str">
        <f>IFERROR(VLOOKUP($B48,関西スプリントセレ!$B$5:$G$400,5,FALSE)*VLOOKUP(N48,大会ごとのスコア!$D$26:$E$26,2,FALSE),"")</f>
        <v/>
      </c>
      <c r="Q48" s="9" t="str">
        <f>IFERROR(VLOOKUP($B48,関西インカレ!$B$5:$G$400,6,FALSE),"")</f>
        <v>ME</v>
      </c>
      <c r="R48" s="10">
        <f>IFERROR(VLOOKUP($B48,関西インカレ!$B$5:$G$400,2,FALSE),"")</f>
        <v>38</v>
      </c>
      <c r="S48" s="10">
        <f>IFERROR(VLOOKUP($B48,関西インカレ!$B$5:$G$400,5,FALSE)*VLOOKUP(Q48,大会ごとのスコア!$D$33:$E$36,2,FALSE),"")</f>
        <v>37.8996</v>
      </c>
      <c r="T48" s="9" t="str">
        <f>IFERROR(VLOOKUP($B48,名椙大会2日目!$B$5:$G$338,6,FALSE),"")</f>
        <v/>
      </c>
      <c r="U48" s="10" t="str">
        <f>IFERROR(VLOOKUP($B48,名椙大会2日目!$B$5:$G$338,2,FALSE),"")</f>
        <v/>
      </c>
      <c r="V48" s="10" t="str">
        <f>IFERROR(VLOOKUP($B48,名椙大会2日目!$B$5:$G$338,5,FALSE)*VLOOKUP(T48,大会ごとのスコア!$D$28:$E$31,2,FALSE),"")</f>
        <v/>
      </c>
      <c r="W48" s="9" t="str">
        <f>IFERROR(VLOOKUP($B48,インカレスプリント2018!$B$5:$G$400,6,FALSE),"")</f>
        <v/>
      </c>
      <c r="X48" s="10" t="str">
        <f>IFERROR(VLOOKUP($B48,インカレスプリント2018!$B$5:$G$400,2,FALSE),"")</f>
        <v/>
      </c>
      <c r="Y48" s="10" t="str">
        <f>IFERROR(VLOOKUP($B48,インカレスプリント2018!$B$5:$G$400,5,FALSE)*VLOOKUP(W48,大会ごとのスコア!$D$33:$E$36,2,FALSE),"")</f>
        <v/>
      </c>
      <c r="Z48" s="9" t="str">
        <f>IFERROR(VLOOKUP($B48,インカレロング2018!$B$5:$G$400,6,FALSE),"")</f>
        <v/>
      </c>
      <c r="AA48" s="10" t="str">
        <f>IFERROR(VLOOKUP($B48,インカレロング2018!$B$5:$G$400,2,FALSE),"")</f>
        <v/>
      </c>
      <c r="AB48" s="10" t="str">
        <f>IFERROR(VLOOKUP($B48,インカレロング2018!$B$5:$G$400,5,FALSE)*VLOOKUP(Z48,大会ごとのスコア!$D$38:$E$42,2,FALSE),"")</f>
        <v/>
      </c>
      <c r="AC48" s="9" t="str">
        <f>IFERROR(VLOOKUP($B48,クラブカップミドル!$B$4:$G$400,6,FALSE),"")</f>
        <v/>
      </c>
      <c r="AD48" s="10" t="str">
        <f>IFERROR(VLOOKUP($B48,クラブカップミドル!$B$4:$G$400,2,FALSE),"")</f>
        <v/>
      </c>
      <c r="AE48" s="10" t="str">
        <f>IFERROR(VLOOKUP($B48,クラブカップミドル!$B$4:$G$400,5,FALSE)*VLOOKUP(AC48,大会ごとのスコア!$D$44:$E$53,2,FALSE),"")</f>
        <v/>
      </c>
      <c r="AG48" s="9">
        <f t="array" ref="AG48">IFERROR(ROUNDUP(AVERAGE(LARGE(IF($A$3:$AB$3="スコア",$A48:$AB48,""),{1,2,3})),2),0)</f>
        <v>0</v>
      </c>
      <c r="AH48">
        <f t="array" ref="AH48">IFERROR(LARGE(IF($A$3:$AB$3="スコア",$A48:$AB48,""),1),"")</f>
        <v>37.8996</v>
      </c>
      <c r="AI48" t="str">
        <f t="shared" si="0"/>
        <v>関西IC</v>
      </c>
      <c r="AJ48" t="str">
        <f t="shared" si="1"/>
        <v>ME</v>
      </c>
    </row>
    <row r="49" spans="2:36" x14ac:dyDescent="0.15">
      <c r="B49" t="s">
        <v>795</v>
      </c>
      <c r="C49" t="s">
        <v>896</v>
      </c>
      <c r="D49" s="14">
        <v>4</v>
      </c>
      <c r="E49" s="9" t="str">
        <f>IFERROR(VLOOKUP($B49,根ノ上高原!$B$5:$G$338,6,FALSE),"")</f>
        <v/>
      </c>
      <c r="F49" s="10" t="str">
        <f>IFERROR(VLOOKUP($B49,根ノ上高原!$B$5:$G$338,2,FALSE),"")</f>
        <v/>
      </c>
      <c r="G49" s="10" t="str">
        <f>IFERROR(VLOOKUP($B49,根ノ上高原!$B$5:$G$338,5,FALSE)*VLOOKUP(E49,大会ごとのスコア!$D$4:$E$5,2,FALSE),"")</f>
        <v/>
      </c>
      <c r="H49" s="9" t="str">
        <f>IFERROR(VLOOKUP($B49,東大OLK大会!$B$5:$G$338,6,FALSE),"")</f>
        <v/>
      </c>
      <c r="I49" s="10" t="str">
        <f>IFERROR(VLOOKUP($B49,東大OLK大会!$B$5:$G$338,2,FALSE),"")</f>
        <v/>
      </c>
      <c r="J49" s="10" t="str">
        <f>IFERROR(VLOOKUP($B49,東大OLK大会!$B$5:$G$338,5,FALSE)*VLOOKUP(H49,大会ごとのスコア!$D$7:$E$11,2,FALSE),"")</f>
        <v/>
      </c>
      <c r="K49" s="9" t="str">
        <f>IFERROR(VLOOKUP($B49,全日本ロング!$B$5:$G$338,6,FALSE),"")</f>
        <v/>
      </c>
      <c r="L49" s="10" t="str">
        <f>IFERROR(VLOOKUP($B49,全日本ロング!$B$5:$G$338,2,FALSE),"")</f>
        <v/>
      </c>
      <c r="M49" s="10" t="str">
        <f>IFERROR(VLOOKUP($B49,全日本ロング!$B$5:$G$338,5,FALSE)*VLOOKUP(K49,大会ごとのスコア!$D$12:$E$17,2,FALSE),"")</f>
        <v/>
      </c>
      <c r="N49" s="9" t="str">
        <f>IFERROR(VLOOKUP($B49,関西スプリントセレ!$B$5:$G$400,6,FALSE),"")</f>
        <v/>
      </c>
      <c r="O49" s="10" t="str">
        <f>IFERROR(VLOOKUP($B49,関西スプリントセレ!$B$5:$G$400,2,FALSE),"")</f>
        <v/>
      </c>
      <c r="P49" s="10" t="str">
        <f>IFERROR(VLOOKUP($B49,関西スプリントセレ!$B$5:$G$400,5,FALSE)*VLOOKUP(N49,大会ごとのスコア!$D$26:$E$26,2,FALSE),"")</f>
        <v/>
      </c>
      <c r="Q49" s="9" t="str">
        <f>IFERROR(VLOOKUP($B49,関西インカレ!$B$5:$G$400,6,FALSE),"")</f>
        <v>ME</v>
      </c>
      <c r="R49" s="10">
        <f>IFERROR(VLOOKUP($B49,関西インカレ!$B$5:$G$400,2,FALSE),"")</f>
        <v>0</v>
      </c>
      <c r="S49" s="10">
        <f>IFERROR(VLOOKUP($B49,関西インカレ!$B$5:$G$400,5,FALSE)*VLOOKUP(Q49,大会ごとのスコア!$D$33:$E$36,2,FALSE),"")</f>
        <v>27.316800000000004</v>
      </c>
      <c r="T49" s="9" t="str">
        <f>IFERROR(VLOOKUP($B49,名椙大会2日目!$B$5:$G$338,6,FALSE),"")</f>
        <v/>
      </c>
      <c r="U49" s="10" t="str">
        <f>IFERROR(VLOOKUP($B49,名椙大会2日目!$B$5:$G$338,2,FALSE),"")</f>
        <v/>
      </c>
      <c r="V49" s="10" t="str">
        <f>IFERROR(VLOOKUP($B49,名椙大会2日目!$B$5:$G$338,5,FALSE)*VLOOKUP(T49,大会ごとのスコア!$D$28:$E$31,2,FALSE),"")</f>
        <v/>
      </c>
      <c r="W49" s="9" t="str">
        <f>IFERROR(VLOOKUP($B49,インカレスプリント2018!$B$5:$G$400,6,FALSE),"")</f>
        <v/>
      </c>
      <c r="X49" s="10" t="str">
        <f>IFERROR(VLOOKUP($B49,インカレスプリント2018!$B$5:$G$400,2,FALSE),"")</f>
        <v/>
      </c>
      <c r="Y49" s="10" t="str">
        <f>IFERROR(VLOOKUP($B49,インカレスプリント2018!$B$5:$G$400,5,FALSE)*VLOOKUP(W49,大会ごとのスコア!$D$33:$E$36,2,FALSE),"")</f>
        <v/>
      </c>
      <c r="Z49" s="9" t="str">
        <f>IFERROR(VLOOKUP($B49,インカレロング2018!$B$5:$G$400,6,FALSE),"")</f>
        <v/>
      </c>
      <c r="AA49" s="10" t="str">
        <f>IFERROR(VLOOKUP($B49,インカレロング2018!$B$5:$G$400,2,FALSE),"")</f>
        <v/>
      </c>
      <c r="AB49" s="10" t="str">
        <f>IFERROR(VLOOKUP($B49,インカレロング2018!$B$5:$G$400,5,FALSE)*VLOOKUP(Z49,大会ごとのスコア!$D$38:$E$42,2,FALSE),"")</f>
        <v/>
      </c>
      <c r="AC49" s="9" t="str">
        <f>IFERROR(VLOOKUP($B49,クラブカップミドル!$B$4:$G$400,6,FALSE),"")</f>
        <v/>
      </c>
      <c r="AD49" s="10" t="str">
        <f>IFERROR(VLOOKUP($B49,クラブカップミドル!$B$4:$G$400,2,FALSE),"")</f>
        <v/>
      </c>
      <c r="AE49" s="10" t="str">
        <f>IFERROR(VLOOKUP($B49,クラブカップミドル!$B$4:$G$400,5,FALSE)*VLOOKUP(AC49,大会ごとのスコア!$D$44:$E$53,2,FALSE),"")</f>
        <v/>
      </c>
      <c r="AG49" s="9">
        <f t="array" ref="AG49">IFERROR(ROUNDUP(AVERAGE(LARGE(IF($A$3:$AB$3="スコア",$A49:$AB49,""),{1,2,3})),2),0)</f>
        <v>0</v>
      </c>
      <c r="AH49">
        <f t="array" ref="AH49">IFERROR(LARGE(IF($A$3:$AB$3="スコア",$A49:$AB49,""),1),"")</f>
        <v>27.316800000000004</v>
      </c>
      <c r="AI49" t="str">
        <f t="shared" si="0"/>
        <v>関西IC</v>
      </c>
      <c r="AJ49" t="str">
        <f t="shared" si="1"/>
        <v>ME</v>
      </c>
    </row>
    <row r="50" spans="2:36" x14ac:dyDescent="0.15">
      <c r="N50" s="9" t="str">
        <f>IFERROR(VLOOKUP($B50,関西スプリントセレ!$B$5:$G$400,6,FALSE),"")</f>
        <v/>
      </c>
      <c r="O50" s="10" t="str">
        <f>IFERROR(VLOOKUP($B50,関西スプリントセレ!$B$5:$G$400,2,FALSE),"")</f>
        <v/>
      </c>
      <c r="P50" s="10" t="str">
        <f>IFERROR(VLOOKUP($B50,関西スプリントセレ!$B$5:$G$400,5,FALSE)*VLOOKUP(N50,大会ごとのスコア!$D$26:$E$26,2,FALSE),"")</f>
        <v/>
      </c>
      <c r="T50" s="9" t="str">
        <f>IFERROR(VLOOKUP($B50,名椙大会2日目!$B$5:$G$338,6,FALSE),"")</f>
        <v/>
      </c>
      <c r="U50" s="10" t="str">
        <f>IFERROR(VLOOKUP($B50,名椙大会2日目!$B$5:$G$338,2,FALSE),"")</f>
        <v/>
      </c>
      <c r="V50" s="10" t="str">
        <f>IFERROR(VLOOKUP($B50,名椙大会2日目!$B$5:$G$338,5,FALSE)*VLOOKUP(T50,大会ごとのスコア!$D$28:$E$31,2,FALSE),"")</f>
        <v/>
      </c>
      <c r="W50" s="9" t="str">
        <f>IFERROR(VLOOKUP($B50,インカレスプリント2018!$B$5:$G$400,6,FALSE),"")</f>
        <v/>
      </c>
      <c r="X50" s="10" t="str">
        <f>IFERROR(VLOOKUP($B50,インカレスプリント2018!$B$5:$G$400,2,FALSE),"")</f>
        <v/>
      </c>
      <c r="Y50" s="10" t="str">
        <f>IFERROR(VLOOKUP($B50,インカレスプリント2018!$B$5:$G$400,5,FALSE)*VLOOKUP(W50,大会ごとのスコア!$D$33:$E$36,2,FALSE),"")</f>
        <v/>
      </c>
      <c r="Z50" s="9" t="str">
        <f>IFERROR(VLOOKUP($B50,インカレロング2018!$B$5:$G$400,6,FALSE),"")</f>
        <v/>
      </c>
      <c r="AA50" s="10" t="str">
        <f>IFERROR(VLOOKUP($B50,インカレロング2018!$B$5:$G$400,2,FALSE),"")</f>
        <v/>
      </c>
      <c r="AB50" s="10" t="str">
        <f>IFERROR(VLOOKUP($B50,インカレロング2018!$B$5:$G$400,5,FALSE)*VLOOKUP(Z50,大会ごとのスコア!$D$38:$E$42,2,FALSE),"")</f>
        <v/>
      </c>
      <c r="AC50" s="9" t="str">
        <f>IFERROR(VLOOKUP($B50,クラブカップミドル!$B$4:$G$400,6,FALSE),"")</f>
        <v/>
      </c>
      <c r="AD50" s="10" t="str">
        <f>IFERROR(VLOOKUP($B50,クラブカップミドル!$B$4:$G$400,2,FALSE),"")</f>
        <v/>
      </c>
      <c r="AE50" s="10" t="str">
        <f>IFERROR(VLOOKUP($B50,クラブカップミドル!$B$4:$G$400,5,FALSE)*VLOOKUP(AC50,大会ごとのスコア!$D$44:$E$53,2,FALSE),"")</f>
        <v/>
      </c>
      <c r="AJ50" t="str">
        <f t="shared" ref="AJ50" si="2">IFERROR(INDEX($B50:$AH50,1,-2+MATCH(AH50,#REF!,0)),"")</f>
        <v/>
      </c>
    </row>
    <row r="51" spans="2:36" x14ac:dyDescent="0.15">
      <c r="N51" s="9" t="str">
        <f>IFERROR(VLOOKUP($B51,関西スプリントセレ!$B$5:$G$400,6,FALSE),"")</f>
        <v/>
      </c>
      <c r="O51" s="10" t="str">
        <f>IFERROR(VLOOKUP($B51,関西スプリントセレ!$B$5:$G$400,2,FALSE),"")</f>
        <v/>
      </c>
      <c r="P51" s="10" t="str">
        <f>IFERROR(VLOOKUP($B51,関西スプリントセレ!$B$5:$G$400,5,FALSE)*VLOOKUP(N51,大会ごとのスコア!$D$26:$E$26,2,FALSE),"")</f>
        <v/>
      </c>
      <c r="T51" s="9" t="str">
        <f>IFERROR(VLOOKUP($B51,名椙大会2日目!$B$5:$G$338,6,FALSE),"")</f>
        <v/>
      </c>
      <c r="U51" s="10" t="str">
        <f>IFERROR(VLOOKUP($B51,名椙大会2日目!$B$5:$G$338,2,FALSE),"")</f>
        <v/>
      </c>
      <c r="V51" s="10" t="str">
        <f>IFERROR(VLOOKUP($B51,名椙大会2日目!$B$5:$G$338,5,FALSE)*VLOOKUP(T51,大会ごとのスコア!$D$28:$E$31,2,FALSE),"")</f>
        <v/>
      </c>
      <c r="W51" s="9" t="str">
        <f>IFERROR(VLOOKUP($B51,インカレスプリント2018!$B$5:$G$400,6,FALSE),"")</f>
        <v/>
      </c>
      <c r="X51" s="10" t="str">
        <f>IFERROR(VLOOKUP($B51,インカレスプリント2018!$B$5:$G$400,2,FALSE),"")</f>
        <v/>
      </c>
      <c r="Y51" s="10" t="str">
        <f>IFERROR(VLOOKUP($B51,インカレスプリント2018!$B$5:$G$400,5,FALSE)*VLOOKUP(W51,大会ごとのスコア!$D$33:$E$36,2,FALSE),"")</f>
        <v/>
      </c>
      <c r="Z51" s="9" t="str">
        <f>IFERROR(VLOOKUP($B51,インカレロング2018!$B$5:$G$400,6,FALSE),"")</f>
        <v/>
      </c>
      <c r="AA51" s="10" t="str">
        <f>IFERROR(VLOOKUP($B51,インカレロング2018!$B$5:$G$400,2,FALSE),"")</f>
        <v/>
      </c>
      <c r="AB51" s="10" t="str">
        <f>IFERROR(VLOOKUP($B51,インカレロング2018!$B$5:$G$400,5,FALSE)*VLOOKUP(Z51,大会ごとのスコア!$D$38:$E$42,2,FALSE),"")</f>
        <v/>
      </c>
      <c r="AC51" s="9" t="str">
        <f>IFERROR(VLOOKUP($B51,クラブカップミドル!$B$4:$G$400,6,FALSE),"")</f>
        <v/>
      </c>
      <c r="AD51" s="10" t="str">
        <f>IFERROR(VLOOKUP($B51,クラブカップミドル!$B$4:$G$400,2,FALSE),"")</f>
        <v/>
      </c>
      <c r="AE51" s="10" t="str">
        <f>IFERROR(VLOOKUP($B51,クラブカップミドル!$B$4:$G$400,5,FALSE)*VLOOKUP(AC51,大会ごとのスコア!$D$44:$E$53,2,FALSE),"")</f>
        <v/>
      </c>
      <c r="AJ51" t="str">
        <f t="shared" ref="AJ51" si="3">IFERROR(INDEX($B51:$AH51,1,-2+MATCH(AH51,#REF!,0)),"")</f>
        <v/>
      </c>
    </row>
    <row r="52" spans="2:36" x14ac:dyDescent="0.15">
      <c r="N52" s="9" t="str">
        <f>IFERROR(VLOOKUP($B52,関西スプリントセレ!$B$5:$G$400,6,FALSE),"")</f>
        <v/>
      </c>
      <c r="O52" s="10" t="str">
        <f>IFERROR(VLOOKUP($B52,関西スプリントセレ!$B$5:$G$400,2,FALSE),"")</f>
        <v/>
      </c>
      <c r="P52" s="10" t="str">
        <f>IFERROR(VLOOKUP($B52,関西スプリントセレ!$B$5:$G$400,5,FALSE)*VLOOKUP(N52,大会ごとのスコア!$D$26:$E$26,2,FALSE),"")</f>
        <v/>
      </c>
      <c r="T52" s="9" t="str">
        <f>IFERROR(VLOOKUP($B52,名椙大会2日目!$B$5:$G$338,6,FALSE),"")</f>
        <v/>
      </c>
      <c r="U52" s="10" t="str">
        <f>IFERROR(VLOOKUP($B52,名椙大会2日目!$B$5:$G$338,2,FALSE),"")</f>
        <v/>
      </c>
      <c r="V52" s="10" t="str">
        <f>IFERROR(VLOOKUP($B52,名椙大会2日目!$B$5:$G$338,5,FALSE)*VLOOKUP(T52,大会ごとのスコア!$D$28:$E$31,2,FALSE),"")</f>
        <v/>
      </c>
      <c r="W52" s="9" t="str">
        <f>IFERROR(VLOOKUP($B52,インカレスプリント2018!$B$5:$G$400,6,FALSE),"")</f>
        <v/>
      </c>
      <c r="X52" s="10" t="str">
        <f>IFERROR(VLOOKUP($B52,インカレスプリント2018!$B$5:$G$400,2,FALSE),"")</f>
        <v/>
      </c>
      <c r="Y52" s="10" t="str">
        <f>IFERROR(VLOOKUP($B52,インカレスプリント2018!$B$5:$G$400,5,FALSE)*VLOOKUP(W52,大会ごとのスコア!$D$33:$E$36,2,FALSE),"")</f>
        <v/>
      </c>
      <c r="Z52" s="9" t="str">
        <f>IFERROR(VLOOKUP($B52,インカレロング2018!$B$5:$G$400,6,FALSE),"")</f>
        <v/>
      </c>
      <c r="AA52" s="10" t="str">
        <f>IFERROR(VLOOKUP($B52,インカレロング2018!$B$5:$G$400,2,FALSE),"")</f>
        <v/>
      </c>
      <c r="AB52" s="10" t="str">
        <f>IFERROR(VLOOKUP($B52,インカレロング2018!$B$5:$G$400,5,FALSE)*VLOOKUP(Z52,大会ごとのスコア!$D$38:$E$42,2,FALSE),"")</f>
        <v/>
      </c>
      <c r="AC52" s="9" t="str">
        <f>IFERROR(VLOOKUP($B52,クラブカップミドル!$B$4:$G$400,6,FALSE),"")</f>
        <v/>
      </c>
      <c r="AD52" s="10" t="str">
        <f>IFERROR(VLOOKUP($B52,クラブカップミドル!$B$4:$G$400,2,FALSE),"")</f>
        <v/>
      </c>
      <c r="AE52" s="10" t="str">
        <f>IFERROR(VLOOKUP($B52,クラブカップミドル!$B$4:$G$400,5,FALSE)*VLOOKUP(AC52,大会ごとのスコア!$D$44:$E$53,2,FALSE),"")</f>
        <v/>
      </c>
      <c r="AJ52" t="str">
        <f t="shared" ref="AJ52" si="4">IFERROR(INDEX($B52:$AH52,1,-2+MATCH(AH52,#REF!,0)),"")</f>
        <v/>
      </c>
    </row>
    <row r="53" spans="2:36" x14ac:dyDescent="0.15">
      <c r="N53" s="9" t="str">
        <f>IFERROR(VLOOKUP($B53,関西スプリントセレ!$B$5:$G$400,6,FALSE),"")</f>
        <v/>
      </c>
      <c r="O53" s="10" t="str">
        <f>IFERROR(VLOOKUP($B53,関西スプリントセレ!$B$5:$G$400,2,FALSE),"")</f>
        <v/>
      </c>
      <c r="P53" s="10" t="str">
        <f>IFERROR(VLOOKUP($B53,関西スプリントセレ!$B$5:$G$400,5,FALSE)*VLOOKUP(N53,大会ごとのスコア!$D$26:$E$26,2,FALSE),"")</f>
        <v/>
      </c>
      <c r="T53" s="9" t="str">
        <f>IFERROR(VLOOKUP($B53,名椙大会2日目!$B$5:$G$338,6,FALSE),"")</f>
        <v/>
      </c>
      <c r="U53" s="10" t="str">
        <f>IFERROR(VLOOKUP($B53,名椙大会2日目!$B$5:$G$338,2,FALSE),"")</f>
        <v/>
      </c>
      <c r="V53" s="10" t="str">
        <f>IFERROR(VLOOKUP($B53,名椙大会2日目!$B$5:$G$338,5,FALSE)*VLOOKUP(T53,大会ごとのスコア!$D$28:$E$31,2,FALSE),"")</f>
        <v/>
      </c>
      <c r="W53" s="9" t="str">
        <f>IFERROR(VLOOKUP($B53,インカレスプリント2018!$B$5:$G$400,6,FALSE),"")</f>
        <v/>
      </c>
      <c r="X53" s="10" t="str">
        <f>IFERROR(VLOOKUP($B53,インカレスプリント2018!$B$5:$G$400,2,FALSE),"")</f>
        <v/>
      </c>
      <c r="Y53" s="10" t="str">
        <f>IFERROR(VLOOKUP($B53,インカレスプリント2018!$B$5:$G$400,5,FALSE)*VLOOKUP(W53,大会ごとのスコア!$D$33:$E$36,2,FALSE),"")</f>
        <v/>
      </c>
      <c r="Z53" s="9" t="str">
        <f>IFERROR(VLOOKUP($B53,インカレロング2018!$B$5:$G$400,6,FALSE),"")</f>
        <v/>
      </c>
      <c r="AA53" s="10" t="str">
        <f>IFERROR(VLOOKUP($B53,インカレロング2018!$B$5:$G$400,2,FALSE),"")</f>
        <v/>
      </c>
      <c r="AB53" s="10" t="str">
        <f>IFERROR(VLOOKUP($B53,インカレロング2018!$B$5:$G$400,5,FALSE)*VLOOKUP(Z53,大会ごとのスコア!$D$38:$E$42,2,FALSE),"")</f>
        <v/>
      </c>
      <c r="AC53" s="9" t="str">
        <f>IFERROR(VLOOKUP($B53,クラブカップミドル!$B$4:$G$400,6,FALSE),"")</f>
        <v/>
      </c>
      <c r="AD53" s="10" t="str">
        <f>IFERROR(VLOOKUP($B53,クラブカップミドル!$B$4:$G$400,2,FALSE),"")</f>
        <v/>
      </c>
      <c r="AE53" s="10" t="str">
        <f>IFERROR(VLOOKUP($B53,クラブカップミドル!$B$4:$G$400,5,FALSE)*VLOOKUP(AC53,大会ごとのスコア!$D$44:$E$53,2,FALSE),"")</f>
        <v/>
      </c>
      <c r="AJ53" t="str">
        <f t="shared" ref="AJ53" si="5">IFERROR(INDEX($B53:$AH53,1,-2+MATCH(AH53,#REF!,0)),"")</f>
        <v/>
      </c>
    </row>
    <row r="54" spans="2:36" x14ac:dyDescent="0.15">
      <c r="N54" s="9" t="str">
        <f>IFERROR(VLOOKUP($B54,関西スプリントセレ!$B$5:$G$400,6,FALSE),"")</f>
        <v/>
      </c>
      <c r="O54" s="10" t="str">
        <f>IFERROR(VLOOKUP($B54,関西スプリントセレ!$B$5:$G$400,2,FALSE),"")</f>
        <v/>
      </c>
      <c r="P54" s="10" t="str">
        <f>IFERROR(VLOOKUP($B54,関西スプリントセレ!$B$5:$G$400,5,FALSE)*VLOOKUP(N54,大会ごとのスコア!$D$26:$E$26,2,FALSE),"")</f>
        <v/>
      </c>
      <c r="T54" s="9" t="str">
        <f>IFERROR(VLOOKUP($B54,名椙大会2日目!$B$5:$G$338,6,FALSE),"")</f>
        <v/>
      </c>
      <c r="U54" s="10" t="str">
        <f>IFERROR(VLOOKUP($B54,名椙大会2日目!$B$5:$G$338,2,FALSE),"")</f>
        <v/>
      </c>
      <c r="V54" s="10" t="str">
        <f>IFERROR(VLOOKUP($B54,名椙大会2日目!$B$5:$G$338,5,FALSE)*VLOOKUP(T54,大会ごとのスコア!$D$28:$E$31,2,FALSE),"")</f>
        <v/>
      </c>
      <c r="W54" s="9" t="str">
        <f>IFERROR(VLOOKUP($B54,インカレスプリント2018!$B$5:$G$400,6,FALSE),"")</f>
        <v/>
      </c>
      <c r="X54" s="10" t="str">
        <f>IFERROR(VLOOKUP($B54,インカレスプリント2018!$B$5:$G$400,2,FALSE),"")</f>
        <v/>
      </c>
      <c r="Y54" s="10" t="str">
        <f>IFERROR(VLOOKUP($B54,インカレスプリント2018!$B$5:$G$400,5,FALSE)*VLOOKUP(W54,大会ごとのスコア!$D$33:$E$36,2,FALSE),"")</f>
        <v/>
      </c>
      <c r="Z54" s="9" t="str">
        <f>IFERROR(VLOOKUP($B54,インカレロング2018!$B$5:$G$400,6,FALSE),"")</f>
        <v/>
      </c>
      <c r="AA54" s="10" t="str">
        <f>IFERROR(VLOOKUP($B54,インカレロング2018!$B$5:$G$400,2,FALSE),"")</f>
        <v/>
      </c>
      <c r="AB54" s="10" t="str">
        <f>IFERROR(VLOOKUP($B54,インカレロング2018!$B$5:$G$400,5,FALSE)*VLOOKUP(Z54,大会ごとのスコア!$D$38:$E$42,2,FALSE),"")</f>
        <v/>
      </c>
      <c r="AC54" s="9" t="str">
        <f>IFERROR(VLOOKUP($B54,クラブカップミドル!$B$4:$G$400,6,FALSE),"")</f>
        <v/>
      </c>
      <c r="AD54" s="10" t="str">
        <f>IFERROR(VLOOKUP($B54,クラブカップミドル!$B$4:$G$400,2,FALSE),"")</f>
        <v/>
      </c>
      <c r="AE54" s="10" t="str">
        <f>IFERROR(VLOOKUP($B54,クラブカップミドル!$B$4:$G$400,5,FALSE)*VLOOKUP(AC54,大会ごとのスコア!$D$44:$E$53,2,FALSE),"")</f>
        <v/>
      </c>
      <c r="AJ54" t="str">
        <f t="shared" ref="AJ54" si="6">IFERROR(INDEX($B54:$AH54,1,-2+MATCH(AH54,#REF!,0)),"")</f>
        <v/>
      </c>
    </row>
    <row r="55" spans="2:36" x14ac:dyDescent="0.15">
      <c r="N55" s="9" t="str">
        <f>IFERROR(VLOOKUP($B55,関西スプリントセレ!$B$5:$G$400,6,FALSE),"")</f>
        <v/>
      </c>
      <c r="O55" s="10" t="str">
        <f>IFERROR(VLOOKUP($B55,関西スプリントセレ!$B$5:$G$400,2,FALSE),"")</f>
        <v/>
      </c>
      <c r="P55" s="10" t="str">
        <f>IFERROR(VLOOKUP($B55,関西スプリントセレ!$B$5:$G$400,5,FALSE)*VLOOKUP(N55,大会ごとのスコア!$D$26:$E$26,2,FALSE),"")</f>
        <v/>
      </c>
      <c r="T55" s="9" t="str">
        <f>IFERROR(VLOOKUP($B55,名椙大会2日目!$B$5:$G$338,6,FALSE),"")</f>
        <v/>
      </c>
      <c r="U55" s="10" t="str">
        <f>IFERROR(VLOOKUP($B55,名椙大会2日目!$B$5:$G$338,2,FALSE),"")</f>
        <v/>
      </c>
      <c r="V55" s="10" t="str">
        <f>IFERROR(VLOOKUP($B55,名椙大会2日目!$B$5:$G$338,5,FALSE)*VLOOKUP(T55,大会ごとのスコア!$D$28:$E$31,2,FALSE),"")</f>
        <v/>
      </c>
      <c r="W55" s="9" t="str">
        <f>IFERROR(VLOOKUP($B55,インカレスプリント2018!$B$5:$G$400,6,FALSE),"")</f>
        <v/>
      </c>
      <c r="X55" s="10" t="str">
        <f>IFERROR(VLOOKUP($B55,インカレスプリント2018!$B$5:$G$400,2,FALSE),"")</f>
        <v/>
      </c>
      <c r="Y55" s="10" t="str">
        <f>IFERROR(VLOOKUP($B55,インカレスプリント2018!$B$5:$G$400,5,FALSE)*VLOOKUP(W55,大会ごとのスコア!$D$33:$E$36,2,FALSE),"")</f>
        <v/>
      </c>
      <c r="Z55" s="9" t="str">
        <f>IFERROR(VLOOKUP($B55,インカレロング2018!$B$5:$G$400,6,FALSE),"")</f>
        <v/>
      </c>
      <c r="AA55" s="10" t="str">
        <f>IFERROR(VLOOKUP($B55,インカレロング2018!$B$5:$G$400,2,FALSE),"")</f>
        <v/>
      </c>
      <c r="AB55" s="10" t="str">
        <f>IFERROR(VLOOKUP($B55,インカレロング2018!$B$5:$G$400,5,FALSE)*VLOOKUP(Z55,大会ごとのスコア!$D$38:$E$42,2,FALSE),"")</f>
        <v/>
      </c>
      <c r="AC55" s="9" t="str">
        <f>IFERROR(VLOOKUP($B55,クラブカップミドル!$B$4:$G$400,6,FALSE),"")</f>
        <v/>
      </c>
      <c r="AD55" s="10" t="str">
        <f>IFERROR(VLOOKUP($B55,クラブカップミドル!$B$4:$G$400,2,FALSE),"")</f>
        <v/>
      </c>
      <c r="AE55" s="10" t="str">
        <f>IFERROR(VLOOKUP($B55,クラブカップミドル!$B$4:$G$400,5,FALSE)*VLOOKUP(AC55,大会ごとのスコア!$D$44:$E$53,2,FALSE),"")</f>
        <v/>
      </c>
      <c r="AJ55" t="str">
        <f t="shared" ref="AJ55" si="7">IFERROR(INDEX($B55:$AH55,1,-2+MATCH(AH55,#REF!,0)),"")</f>
        <v/>
      </c>
    </row>
    <row r="56" spans="2:36" x14ac:dyDescent="0.15">
      <c r="N56" s="9" t="str">
        <f>IFERROR(VLOOKUP($B56,関西スプリントセレ!$B$5:$G$400,6,FALSE),"")</f>
        <v/>
      </c>
      <c r="O56" s="10" t="str">
        <f>IFERROR(VLOOKUP($B56,関西スプリントセレ!$B$5:$G$400,2,FALSE),"")</f>
        <v/>
      </c>
      <c r="P56" s="10" t="str">
        <f>IFERROR(VLOOKUP($B56,関西スプリントセレ!$B$5:$G$400,5,FALSE)*VLOOKUP(N56,大会ごとのスコア!$D$26:$E$26,2,FALSE),"")</f>
        <v/>
      </c>
      <c r="T56" s="9" t="str">
        <f>IFERROR(VLOOKUP($B56,名椙大会2日目!$B$5:$G$338,6,FALSE),"")</f>
        <v/>
      </c>
      <c r="U56" s="10" t="str">
        <f>IFERROR(VLOOKUP($B56,名椙大会2日目!$B$5:$G$338,2,FALSE),"")</f>
        <v/>
      </c>
      <c r="V56" s="10" t="str">
        <f>IFERROR(VLOOKUP($B56,名椙大会2日目!$B$5:$G$338,5,FALSE)*VLOOKUP(T56,大会ごとのスコア!$D$28:$E$31,2,FALSE),"")</f>
        <v/>
      </c>
      <c r="W56" s="9" t="str">
        <f>IFERROR(VLOOKUP($B56,インカレスプリント2018!$B$5:$G$400,6,FALSE),"")</f>
        <v/>
      </c>
      <c r="X56" s="10" t="str">
        <f>IFERROR(VLOOKUP($B56,インカレスプリント2018!$B$5:$G$400,2,FALSE),"")</f>
        <v/>
      </c>
      <c r="Y56" s="10" t="str">
        <f>IFERROR(VLOOKUP($B56,インカレスプリント2018!$B$5:$G$400,5,FALSE)*VLOOKUP(W56,大会ごとのスコア!$D$33:$E$36,2,FALSE),"")</f>
        <v/>
      </c>
      <c r="Z56" s="9" t="str">
        <f>IFERROR(VLOOKUP($B56,インカレロング2018!$B$5:$G$400,6,FALSE),"")</f>
        <v/>
      </c>
      <c r="AA56" s="10" t="str">
        <f>IFERROR(VLOOKUP($B56,インカレロング2018!$B$5:$G$400,2,FALSE),"")</f>
        <v/>
      </c>
      <c r="AB56" s="10" t="str">
        <f>IFERROR(VLOOKUP($B56,インカレロング2018!$B$5:$G$400,5,FALSE)*VLOOKUP(Z56,大会ごとのスコア!$D$38:$E$42,2,FALSE),"")</f>
        <v/>
      </c>
      <c r="AC56" s="9" t="str">
        <f>IFERROR(VLOOKUP($B56,クラブカップミドル!$B$4:$G$400,6,FALSE),"")</f>
        <v/>
      </c>
      <c r="AD56" s="10" t="str">
        <f>IFERROR(VLOOKUP($B56,クラブカップミドル!$B$4:$G$400,2,FALSE),"")</f>
        <v/>
      </c>
      <c r="AE56" s="10" t="str">
        <f>IFERROR(VLOOKUP($B56,クラブカップミドル!$B$4:$G$400,5,FALSE)*VLOOKUP(AC56,大会ごとのスコア!$D$44:$E$53,2,FALSE),"")</f>
        <v/>
      </c>
      <c r="AJ56" t="str">
        <f t="shared" ref="AJ56" si="8">IFERROR(INDEX($B56:$AH56,1,-2+MATCH(AH56,#REF!,0)),"")</f>
        <v/>
      </c>
    </row>
    <row r="57" spans="2:36" x14ac:dyDescent="0.15">
      <c r="T57" s="9" t="str">
        <f>IFERROR(VLOOKUP($B57,名椙大会2日目!$B$5:$G$338,6,FALSE),"")</f>
        <v/>
      </c>
      <c r="U57" s="10" t="str">
        <f>IFERROR(VLOOKUP($B57,名椙大会2日目!$B$5:$G$338,2,FALSE),"")</f>
        <v/>
      </c>
      <c r="V57" s="10" t="str">
        <f>IFERROR(VLOOKUP($B57,名椙大会2日目!$B$5:$G$338,5,FALSE)*VLOOKUP(T57,大会ごとのスコア!$D$28:$E$31,2,FALSE),"")</f>
        <v/>
      </c>
      <c r="AC57" s="9" t="str">
        <f>IFERROR(VLOOKUP($B57,クラブカップミドル!$B$4:$G$400,6,FALSE),"")</f>
        <v/>
      </c>
      <c r="AD57" s="10" t="str">
        <f>IFERROR(VLOOKUP($B57,クラブカップミドル!$B$4:$G$400,2,FALSE),"")</f>
        <v/>
      </c>
      <c r="AE57" s="10" t="str">
        <f>IFERROR(VLOOKUP($B57,クラブカップミドル!$B$4:$G$400,5,FALSE)*VLOOKUP(AC57,大会ごとのスコア!$D$44:$E$53,2,FALSE),"")</f>
        <v/>
      </c>
      <c r="AJ57" t="str">
        <f t="shared" ref="AJ57" si="9">IFERROR(INDEX($B57:$AH57,1,-2+MATCH(AH57,#REF!,0)),"")</f>
        <v/>
      </c>
    </row>
    <row r="58" spans="2:36" x14ac:dyDescent="0.15">
      <c r="T58" s="9" t="str">
        <f>IFERROR(VLOOKUP($B58,名椙大会2日目!$B$5:$G$338,6,FALSE),"")</f>
        <v/>
      </c>
      <c r="U58" s="10" t="str">
        <f>IFERROR(VLOOKUP($B58,名椙大会2日目!$B$5:$G$338,2,FALSE),"")</f>
        <v/>
      </c>
      <c r="V58" s="10" t="str">
        <f>IFERROR(VLOOKUP($B58,名椙大会2日目!$B$5:$G$338,5,FALSE)*VLOOKUP(T58,大会ごとのスコア!$D$28:$E$31,2,FALSE),"")</f>
        <v/>
      </c>
      <c r="AC58" s="9" t="str">
        <f>IFERROR(VLOOKUP($B58,クラブカップミドル!$B$4:$G$400,6,FALSE),"")</f>
        <v/>
      </c>
      <c r="AD58" s="10" t="str">
        <f>IFERROR(VLOOKUP($B58,クラブカップミドル!$B$4:$G$400,2,FALSE),"")</f>
        <v/>
      </c>
      <c r="AE58" s="10" t="str">
        <f>IFERROR(VLOOKUP($B58,クラブカップミドル!$B$4:$G$400,5,FALSE)*VLOOKUP(AC58,大会ごとのスコア!$D$44:$E$53,2,FALSE),"")</f>
        <v/>
      </c>
      <c r="AJ58" t="str">
        <f t="shared" ref="AJ58" si="10">IFERROR(INDEX($B58:$AH58,1,-2+MATCH(AH58,#REF!,0)),"")</f>
        <v/>
      </c>
    </row>
    <row r="59" spans="2:36" x14ac:dyDescent="0.15">
      <c r="T59" s="9" t="str">
        <f>IFERROR(VLOOKUP($B59,名椙大会2日目!$B$5:$G$338,6,FALSE),"")</f>
        <v/>
      </c>
      <c r="U59" s="10" t="str">
        <f>IFERROR(VLOOKUP($B59,名椙大会2日目!$B$5:$G$338,2,FALSE),"")</f>
        <v/>
      </c>
      <c r="V59" s="10" t="str">
        <f>IFERROR(VLOOKUP($B59,名椙大会2日目!$B$5:$G$338,5,FALSE)*VLOOKUP(T59,大会ごとのスコア!$D$28:$E$31,2,FALSE),"")</f>
        <v/>
      </c>
      <c r="AC59" s="9" t="str">
        <f>IFERROR(VLOOKUP($B59,クラブカップミドル!$B$4:$G$400,6,FALSE),"")</f>
        <v/>
      </c>
      <c r="AD59" s="10" t="str">
        <f>IFERROR(VLOOKUP($B59,クラブカップミドル!$B$4:$G$400,2,FALSE),"")</f>
        <v/>
      </c>
      <c r="AE59" s="10" t="str">
        <f>IFERROR(VLOOKUP($B59,クラブカップミドル!$B$4:$G$400,5,FALSE)*VLOOKUP(AC59,大会ごとのスコア!$D$44:$E$53,2,FALSE),"")</f>
        <v/>
      </c>
      <c r="AJ59" t="str">
        <f t="shared" ref="AJ59" si="11">IFERROR(INDEX($B59:$AH59,1,-2+MATCH(AH59,#REF!,0)),"")</f>
        <v/>
      </c>
    </row>
    <row r="60" spans="2:36" x14ac:dyDescent="0.15">
      <c r="T60" s="9" t="str">
        <f>IFERROR(VLOOKUP($B60,名椙大会2日目!$B$5:$G$338,6,FALSE),"")</f>
        <v/>
      </c>
      <c r="U60" s="10" t="str">
        <f>IFERROR(VLOOKUP($B60,名椙大会2日目!$B$5:$G$338,2,FALSE),"")</f>
        <v/>
      </c>
      <c r="V60" s="10" t="str">
        <f>IFERROR(VLOOKUP($B60,名椙大会2日目!$B$5:$G$338,5,FALSE)*VLOOKUP(T60,大会ごとのスコア!$D$28:$E$31,2,FALSE),"")</f>
        <v/>
      </c>
      <c r="AC60" s="9" t="str">
        <f>IFERROR(VLOOKUP($B60,クラブカップミドル!$B$4:$G$400,6,FALSE),"")</f>
        <v/>
      </c>
      <c r="AD60" s="10" t="str">
        <f>IFERROR(VLOOKUP($B60,クラブカップミドル!$B$4:$G$400,2,FALSE),"")</f>
        <v/>
      </c>
      <c r="AE60" s="10" t="str">
        <f>IFERROR(VLOOKUP($B60,クラブカップミドル!$B$4:$G$400,5,FALSE)*VLOOKUP(AC60,大会ごとのスコア!$D$44:$E$53,2,FALSE),"")</f>
        <v/>
      </c>
      <c r="AJ60" t="str">
        <f t="shared" ref="AJ60" si="12">IFERROR(INDEX($B60:$AH60,1,-2+MATCH(AH60,#REF!,0)),"")</f>
        <v/>
      </c>
    </row>
    <row r="61" spans="2:36" x14ac:dyDescent="0.15">
      <c r="T61" s="9" t="str">
        <f>IFERROR(VLOOKUP($B61,名椙大会2日目!$B$5:$G$338,6,FALSE),"")</f>
        <v/>
      </c>
      <c r="U61" s="10" t="str">
        <f>IFERROR(VLOOKUP($B61,名椙大会2日目!$B$5:$G$338,2,FALSE),"")</f>
        <v/>
      </c>
      <c r="V61" s="10" t="str">
        <f>IFERROR(VLOOKUP($B61,名椙大会2日目!$B$5:$G$338,5,FALSE)*VLOOKUP(T61,大会ごとのスコア!$D$28:$E$31,2,FALSE),"")</f>
        <v/>
      </c>
      <c r="AC61" s="9" t="str">
        <f>IFERROR(VLOOKUP($B61,インカレロング2018!$B$5:$G$400,6,FALSE),"")</f>
        <v/>
      </c>
      <c r="AD61" s="10" t="str">
        <f>IFERROR(VLOOKUP($B61,インカレロング2018!$B$5:$G$400,2,FALSE),"")</f>
        <v/>
      </c>
      <c r="AE61" s="10" t="str">
        <f>IFERROR(VLOOKUP($B61,インカレロング2018!$B$5:$G$400,5,FALSE)*VLOOKUP(AC61,大会ごとのスコア!$D$38:$E$42,2,FALSE),"")</f>
        <v/>
      </c>
      <c r="AJ61" t="str">
        <f t="shared" ref="AJ61" si="13">IFERROR(INDEX($B61:$AH61,1,-2+MATCH(AH61,#REF!,0)),"")</f>
        <v/>
      </c>
    </row>
    <row r="62" spans="2:36" x14ac:dyDescent="0.15">
      <c r="T62" s="9" t="str">
        <f>IFERROR(VLOOKUP($B62,名椙大会2日目!$B$5:$G$338,6,FALSE),"")</f>
        <v/>
      </c>
      <c r="U62" s="10" t="str">
        <f>IFERROR(VLOOKUP($B62,名椙大会2日目!$B$5:$G$338,2,FALSE),"")</f>
        <v/>
      </c>
      <c r="V62" s="10" t="str">
        <f>IFERROR(VLOOKUP($B62,名椙大会2日目!$B$5:$G$338,5,FALSE)*VLOOKUP(T62,大会ごとのスコア!$D$28:$E$31,2,FALSE),"")</f>
        <v/>
      </c>
      <c r="AC62" s="9" t="str">
        <f>IFERROR(VLOOKUP($B62,インカレロング2018!$B$5:$G$400,6,FALSE),"")</f>
        <v/>
      </c>
      <c r="AD62" s="10" t="str">
        <f>IFERROR(VLOOKUP($B62,インカレロング2018!$B$5:$G$400,2,FALSE),"")</f>
        <v/>
      </c>
      <c r="AE62" s="10" t="str">
        <f>IFERROR(VLOOKUP($B62,インカレロング2018!$B$5:$G$400,5,FALSE)*VLOOKUP(AC62,大会ごとのスコア!$D$38:$E$42,2,FALSE),"")</f>
        <v/>
      </c>
      <c r="AJ62" t="str">
        <f t="shared" ref="AJ62" si="14">IFERROR(INDEX($B62:$AH62,1,-2+MATCH(AH62,#REF!,0)),"")</f>
        <v/>
      </c>
    </row>
    <row r="63" spans="2:36" x14ac:dyDescent="0.15">
      <c r="T63" s="9" t="str">
        <f>IFERROR(VLOOKUP($B63,名椙大会2日目!$B$5:$G$338,6,FALSE),"")</f>
        <v/>
      </c>
      <c r="U63" s="10" t="str">
        <f>IFERROR(VLOOKUP($B63,名椙大会2日目!$B$5:$G$338,2,FALSE),"")</f>
        <v/>
      </c>
      <c r="V63" s="10" t="str">
        <f>IFERROR(VLOOKUP($B63,名椙大会2日目!$B$5:$G$338,5,FALSE)*VLOOKUP(T63,大会ごとのスコア!$D$28:$E$31,2,FALSE),"")</f>
        <v/>
      </c>
      <c r="AC63" s="9" t="str">
        <f>IFERROR(VLOOKUP($B63,インカレロング2018!$B$5:$G$400,6,FALSE),"")</f>
        <v/>
      </c>
      <c r="AD63" s="10" t="str">
        <f>IFERROR(VLOOKUP($B63,インカレロング2018!$B$5:$G$400,2,FALSE),"")</f>
        <v/>
      </c>
      <c r="AE63" s="10" t="str">
        <f>IFERROR(VLOOKUP($B63,インカレロング2018!$B$5:$G$400,5,FALSE)*VLOOKUP(AC63,大会ごとのスコア!$D$38:$E$42,2,FALSE),"")</f>
        <v/>
      </c>
      <c r="AJ63" t="str">
        <f t="shared" ref="AJ63" si="15">IFERROR(INDEX($B63:$AH63,1,-2+MATCH(AH63,#REF!,0)),"")</f>
        <v/>
      </c>
    </row>
    <row r="64" spans="2:36" x14ac:dyDescent="0.15">
      <c r="T64" s="9" t="str">
        <f>IFERROR(VLOOKUP($B64,名椙大会2日目!$B$5:$G$338,6,FALSE),"")</f>
        <v/>
      </c>
      <c r="U64" s="10" t="str">
        <f>IFERROR(VLOOKUP($B64,名椙大会2日目!$B$5:$G$338,2,FALSE),"")</f>
        <v/>
      </c>
      <c r="V64" s="10" t="str">
        <f>IFERROR(VLOOKUP($B64,名椙大会2日目!$B$5:$G$338,5,FALSE)*VLOOKUP(T64,大会ごとのスコア!$D$28:$E$31,2,FALSE),"")</f>
        <v/>
      </c>
    </row>
    <row r="65" spans="6:22" x14ac:dyDescent="0.15">
      <c r="T65" s="9" t="str">
        <f>IFERROR(VLOOKUP($B65,名椙大会2日目!$B$5:$G$338,6,FALSE),"")</f>
        <v/>
      </c>
      <c r="U65" s="10" t="str">
        <f>IFERROR(VLOOKUP($B65,名椙大会2日目!$B$5:$G$338,2,FALSE),"")</f>
        <v/>
      </c>
      <c r="V65" s="10" t="str">
        <f>IFERROR(VLOOKUP($B65,名椙大会2日目!$B$5:$G$338,5,FALSE)*VLOOKUP(T65,大会ごとのスコア!$D$28:$E$31,2,FALSE),"")</f>
        <v/>
      </c>
    </row>
    <row r="66" spans="6:22" x14ac:dyDescent="0.15">
      <c r="T66" s="9" t="str">
        <f>IFERROR(VLOOKUP($B66,名椙大会2日目!$B$5:$G$338,6,FALSE),"")</f>
        <v/>
      </c>
      <c r="U66" s="10" t="str">
        <f>IFERROR(VLOOKUP($B66,名椙大会2日目!$B$5:$G$338,2,FALSE),"")</f>
        <v/>
      </c>
      <c r="V66" s="10" t="str">
        <f>IFERROR(VLOOKUP($B66,名椙大会2日目!$B$5:$G$338,5,FALSE)*VLOOKUP(T66,大会ごとのスコア!$D$28:$E$31,2,FALSE),"")</f>
        <v/>
      </c>
    </row>
    <row r="67" spans="6:22" x14ac:dyDescent="0.15">
      <c r="T67" s="9" t="str">
        <f>IFERROR(VLOOKUP($B67,名椙大会2日目!$B$5:$G$338,6,FALSE),"")</f>
        <v/>
      </c>
      <c r="U67" s="10" t="str">
        <f>IFERROR(VLOOKUP($B67,名椙大会2日目!$B$5:$G$338,2,FALSE),"")</f>
        <v/>
      </c>
      <c r="V67" s="10" t="str">
        <f>IFERROR(VLOOKUP($B67,名椙大会2日目!$B$5:$G$338,5,FALSE)*VLOOKUP(T67,大会ごとのスコア!$D$28:$E$31,2,FALSE),"")</f>
        <v/>
      </c>
    </row>
    <row r="68" spans="6:22" x14ac:dyDescent="0.15">
      <c r="T68" s="9" t="str">
        <f>IFERROR(VLOOKUP($B68,名椙大会2日目!$B$5:$G$338,6,FALSE),"")</f>
        <v/>
      </c>
      <c r="U68" s="10" t="str">
        <f>IFERROR(VLOOKUP($B68,名椙大会2日目!$B$5:$G$338,2,FALSE),"")</f>
        <v/>
      </c>
      <c r="V68" s="10" t="str">
        <f>IFERROR(VLOOKUP($B68,名椙大会2日目!$B$5:$G$338,5,FALSE)*VLOOKUP(T68,大会ごとのスコア!$D$28:$E$31,2,FALSE),"")</f>
        <v/>
      </c>
    </row>
    <row r="69" spans="6:22" x14ac:dyDescent="0.15">
      <c r="T69" s="9" t="str">
        <f>IFERROR(VLOOKUP($B69,名椙大会2日目!$B$5:$G$338,6,FALSE),"")</f>
        <v/>
      </c>
      <c r="U69" s="10" t="str">
        <f>IFERROR(VLOOKUP($B69,名椙大会2日目!$B$5:$G$338,2,FALSE),"")</f>
        <v/>
      </c>
      <c r="V69" s="10" t="str">
        <f>IFERROR(VLOOKUP($B69,名椙大会2日目!$B$5:$G$338,5,FALSE)*VLOOKUP(T69,大会ごとのスコア!$D$28:$E$31,2,FALSE),"")</f>
        <v/>
      </c>
    </row>
    <row r="70" spans="6:22" x14ac:dyDescent="0.15">
      <c r="T70" s="9" t="str">
        <f>IFERROR(VLOOKUP($B70,名椙大会2日目!$B$5:$G$338,6,FALSE),"")</f>
        <v/>
      </c>
      <c r="U70" s="10" t="str">
        <f>IFERROR(VLOOKUP($B70,名椙大会2日目!$B$5:$G$338,2,FALSE),"")</f>
        <v/>
      </c>
      <c r="V70" s="10" t="str">
        <f>IFERROR(VLOOKUP($B70,名椙大会2日目!$B$5:$G$338,5,FALSE)*VLOOKUP(T70,大会ごとのスコア!$D$28:$E$31,2,FALSE),"")</f>
        <v/>
      </c>
    </row>
    <row r="71" spans="6:22" x14ac:dyDescent="0.15">
      <c r="T71" s="9" t="str">
        <f>IFERROR(VLOOKUP($B71,名椙大会2日目!$B$5:$G$338,6,FALSE),"")</f>
        <v/>
      </c>
      <c r="U71" s="10" t="str">
        <f>IFERROR(VLOOKUP($B71,名椙大会2日目!$B$5:$G$338,2,FALSE),"")</f>
        <v/>
      </c>
      <c r="V71" s="10" t="str">
        <f>IFERROR(VLOOKUP($B71,名椙大会2日目!$B$5:$G$338,5,FALSE)*VLOOKUP(T71,大会ごとのスコア!$D$28:$E$31,2,FALSE),"")</f>
        <v/>
      </c>
    </row>
    <row r="72" spans="6:22" x14ac:dyDescent="0.15">
      <c r="T72" s="9" t="str">
        <f>IFERROR(VLOOKUP($B72,名椙大会2日目!$B$5:$G$338,6,FALSE),"")</f>
        <v/>
      </c>
      <c r="U72" s="10" t="str">
        <f>IFERROR(VLOOKUP($B72,名椙大会2日目!$B$5:$G$338,2,FALSE),"")</f>
        <v/>
      </c>
      <c r="V72" s="10" t="str">
        <f>IFERROR(VLOOKUP($B72,名椙大会2日目!$B$5:$G$338,5,FALSE)*VLOOKUP(T72,大会ごとのスコア!$D$28:$E$31,2,FALSE),"")</f>
        <v/>
      </c>
    </row>
    <row r="73" spans="6:22" x14ac:dyDescent="0.15">
      <c r="F73" s="6"/>
      <c r="T73" s="9" t="str">
        <f>IFERROR(VLOOKUP($B73,名椙大会2日目!$B$5:$G$338,6,FALSE),"")</f>
        <v/>
      </c>
      <c r="U73" s="10" t="str">
        <f>IFERROR(VLOOKUP($B73,名椙大会2日目!$B$5:$G$338,2,FALSE),"")</f>
        <v/>
      </c>
      <c r="V73" s="10" t="str">
        <f>IFERROR(VLOOKUP($B73,名椙大会2日目!$B$5:$G$338,5,FALSE)*VLOOKUP(T73,大会ごとのスコア!$D$28:$E$31,2,FALSE),"")</f>
        <v/>
      </c>
    </row>
    <row r="74" spans="6:22" x14ac:dyDescent="0.15">
      <c r="F74" s="6"/>
      <c r="T74" s="9" t="str">
        <f>IFERROR(VLOOKUP($B74,名椙大会2日目!$B$5:$G$338,6,FALSE),"")</f>
        <v/>
      </c>
      <c r="U74" s="10" t="str">
        <f>IFERROR(VLOOKUP($B74,名椙大会2日目!$B$5:$G$338,2,FALSE),"")</f>
        <v/>
      </c>
      <c r="V74" s="10" t="str">
        <f>IFERROR(VLOOKUP($B74,名椙大会2日目!$B$5:$G$338,5,FALSE)*VLOOKUP(T74,大会ごとのスコア!$D$28:$E$31,2,FALSE),"")</f>
        <v/>
      </c>
    </row>
    <row r="75" spans="6:22" x14ac:dyDescent="0.15">
      <c r="F75" s="6"/>
      <c r="T75" s="9" t="str">
        <f>IFERROR(VLOOKUP($B75,名椙大会2日目!$B$5:$G$338,6,FALSE),"")</f>
        <v/>
      </c>
      <c r="U75" s="10" t="str">
        <f>IFERROR(VLOOKUP($B75,名椙大会2日目!$B$5:$G$338,2,FALSE),"")</f>
        <v/>
      </c>
      <c r="V75" s="10" t="str">
        <f>IFERROR(VLOOKUP($B75,名椙大会2日目!$B$5:$G$338,5,FALSE)*VLOOKUP(T75,大会ごとのスコア!$D$28:$E$31,2,FALSE),"")</f>
        <v/>
      </c>
    </row>
    <row r="76" spans="6:22" x14ac:dyDescent="0.15">
      <c r="F76" s="6"/>
      <c r="T76" s="9" t="str">
        <f>IFERROR(VLOOKUP($B76,名椙大会2日目!$B$5:$G$338,6,FALSE),"")</f>
        <v/>
      </c>
      <c r="U76" s="10" t="str">
        <f>IFERROR(VLOOKUP($B76,名椙大会2日目!$B$5:$G$338,2,FALSE),"")</f>
        <v/>
      </c>
      <c r="V76" s="10" t="str">
        <f>IFERROR(VLOOKUP($B76,名椙大会2日目!$B$5:$G$338,5,FALSE)*VLOOKUP(T76,大会ごとのスコア!$D$28:$E$31,2,FALSE),"")</f>
        <v/>
      </c>
    </row>
    <row r="77" spans="6:22" x14ac:dyDescent="0.15">
      <c r="F77" s="6"/>
      <c r="T77" s="9" t="str">
        <f>IFERROR(VLOOKUP($B77,名椙大会2日目!$B$5:$G$338,6,FALSE),"")</f>
        <v/>
      </c>
      <c r="U77" s="10" t="str">
        <f>IFERROR(VLOOKUP($B77,名椙大会2日目!$B$5:$G$338,2,FALSE),"")</f>
        <v/>
      </c>
      <c r="V77" s="10" t="str">
        <f>IFERROR(VLOOKUP($B77,名椙大会2日目!$B$5:$G$338,5,FALSE)*VLOOKUP(T77,大会ごとのスコア!$D$28:$E$31,2,FALSE),"")</f>
        <v/>
      </c>
    </row>
    <row r="78" spans="6:22" x14ac:dyDescent="0.15">
      <c r="F78" s="3"/>
      <c r="T78" s="9" t="str">
        <f>IFERROR(VLOOKUP($B78,名椙大会2日目!$B$5:$G$338,6,FALSE),"")</f>
        <v/>
      </c>
      <c r="U78" s="10" t="str">
        <f>IFERROR(VLOOKUP($B78,名椙大会2日目!$B$5:$G$338,2,FALSE),"")</f>
        <v/>
      </c>
      <c r="V78" s="10" t="str">
        <f>IFERROR(VLOOKUP($B78,名椙大会2日目!$B$5:$G$338,5,FALSE)*VLOOKUP(T78,大会ごとのスコア!$D$28:$E$31,2,FALSE),"")</f>
        <v/>
      </c>
    </row>
    <row r="79" spans="6:22" x14ac:dyDescent="0.15">
      <c r="F79" s="6"/>
      <c r="T79" s="9" t="str">
        <f>IFERROR(VLOOKUP($B79,名椙大会2日目!$B$5:$G$338,6,FALSE),"")</f>
        <v/>
      </c>
      <c r="U79" s="10" t="str">
        <f>IFERROR(VLOOKUP($B79,名椙大会2日目!$B$5:$G$338,2,FALSE),"")</f>
        <v/>
      </c>
      <c r="V79" s="10" t="str">
        <f>IFERROR(VLOOKUP($B79,名椙大会2日目!$B$5:$G$338,5,FALSE)*VLOOKUP(T79,大会ごとのスコア!$D$28:$E$31,2,FALSE),"")</f>
        <v/>
      </c>
    </row>
    <row r="80" spans="6:22" x14ac:dyDescent="0.15">
      <c r="F80" s="6"/>
      <c r="T80" s="9" t="str">
        <f>IFERROR(VLOOKUP($B80,名椙大会2日目!$B$5:$G$338,6,FALSE),"")</f>
        <v/>
      </c>
      <c r="U80" s="10" t="str">
        <f>IFERROR(VLOOKUP($B80,名椙大会2日目!$B$5:$G$338,2,FALSE),"")</f>
        <v/>
      </c>
      <c r="V80" s="10" t="str">
        <f>IFERROR(VLOOKUP($B80,名椙大会2日目!$B$5:$G$338,5,FALSE)*VLOOKUP(T80,大会ごとのスコア!$D$28:$E$31,2,FALSE),"")</f>
        <v/>
      </c>
    </row>
    <row r="81" spans="6:22" x14ac:dyDescent="0.15">
      <c r="F81" s="6"/>
      <c r="T81" s="9" t="str">
        <f>IFERROR(VLOOKUP($B81,名椙大会2日目!$B$5:$G$338,6,FALSE),"")</f>
        <v/>
      </c>
      <c r="U81" s="10" t="str">
        <f>IFERROR(VLOOKUP($B81,名椙大会2日目!$B$5:$G$338,2,FALSE),"")</f>
        <v/>
      </c>
      <c r="V81" s="10" t="str">
        <f>IFERROR(VLOOKUP($B81,名椙大会2日目!$B$5:$G$338,5,FALSE)*VLOOKUP(T81,大会ごとのスコア!$D$28:$E$31,2,FALSE),"")</f>
        <v/>
      </c>
    </row>
    <row r="82" spans="6:22" x14ac:dyDescent="0.15">
      <c r="F82" s="6"/>
      <c r="T82" s="9" t="str">
        <f>IFERROR(VLOOKUP($B82,名椙大会2日目!$B$5:$G$338,6,FALSE),"")</f>
        <v/>
      </c>
      <c r="U82" s="10" t="str">
        <f>IFERROR(VLOOKUP($B82,名椙大会2日目!$B$5:$G$338,2,FALSE),"")</f>
        <v/>
      </c>
      <c r="V82" s="10" t="str">
        <f>IFERROR(VLOOKUP($B82,名椙大会2日目!$B$5:$G$338,5,FALSE)*VLOOKUP(T82,大会ごとのスコア!$D$28:$E$31,2,FALSE),"")</f>
        <v/>
      </c>
    </row>
    <row r="83" spans="6:22" x14ac:dyDescent="0.15">
      <c r="F83" s="6"/>
      <c r="T83" s="9" t="str">
        <f>IFERROR(VLOOKUP($B83,名椙大会2日目!$B$5:$G$338,6,FALSE),"")</f>
        <v/>
      </c>
      <c r="U83" s="10" t="str">
        <f>IFERROR(VLOOKUP($B83,名椙大会2日目!$B$5:$G$338,2,FALSE),"")</f>
        <v/>
      </c>
      <c r="V83" s="10" t="str">
        <f>IFERROR(VLOOKUP($B83,名椙大会2日目!$B$5:$G$338,5,FALSE)*VLOOKUP(T83,大会ごとのスコア!$D$28:$E$31,2,FALSE),"")</f>
        <v/>
      </c>
    </row>
    <row r="84" spans="6:22" x14ac:dyDescent="0.15">
      <c r="F84" s="6"/>
      <c r="T84" s="9" t="str">
        <f>IFERROR(VLOOKUP($B84,名椙大会2日目!$B$5:$G$338,6,FALSE),"")</f>
        <v/>
      </c>
      <c r="U84" s="10" t="str">
        <f>IFERROR(VLOOKUP($B84,名椙大会2日目!$B$5:$G$338,2,FALSE),"")</f>
        <v/>
      </c>
      <c r="V84" s="10" t="str">
        <f>IFERROR(VLOOKUP($B84,名椙大会2日目!$B$5:$G$338,5,FALSE)*VLOOKUP(T84,大会ごとのスコア!$D$28:$E$31,2,FALSE),"")</f>
        <v/>
      </c>
    </row>
    <row r="85" spans="6:22" x14ac:dyDescent="0.15">
      <c r="F85" s="6"/>
      <c r="T85" s="9" t="str">
        <f>IFERROR(VLOOKUP($B85,名椙大会2日目!$B$5:$G$338,6,FALSE),"")</f>
        <v/>
      </c>
      <c r="U85" s="10" t="str">
        <f>IFERROR(VLOOKUP($B85,名椙大会2日目!$B$5:$G$338,2,FALSE),"")</f>
        <v/>
      </c>
      <c r="V85" s="10" t="str">
        <f>IFERROR(VLOOKUP($B85,名椙大会2日目!$B$5:$G$338,5,FALSE)*VLOOKUP(T85,大会ごとのスコア!$D$28:$E$31,2,FALSE),"")</f>
        <v/>
      </c>
    </row>
    <row r="86" spans="6:22" x14ac:dyDescent="0.15">
      <c r="F86" s="6"/>
      <c r="T86" s="9" t="str">
        <f>IFERROR(VLOOKUP($B86,名椙大会2日目!$B$5:$G$338,6,FALSE),"")</f>
        <v/>
      </c>
      <c r="U86" s="10" t="str">
        <f>IFERROR(VLOOKUP($B86,名椙大会2日目!$B$5:$G$338,2,FALSE),"")</f>
        <v/>
      </c>
      <c r="V86" s="10" t="str">
        <f>IFERROR(VLOOKUP($B86,名椙大会2日目!$B$5:$G$338,5,FALSE)*VLOOKUP(T86,大会ごとのスコア!$D$28:$E$31,2,FALSE),"")</f>
        <v/>
      </c>
    </row>
    <row r="87" spans="6:22" x14ac:dyDescent="0.15">
      <c r="F87" s="6"/>
      <c r="T87" s="9" t="str">
        <f>IFERROR(VLOOKUP($B87,名椙大会2日目!$B$5:$G$338,6,FALSE),"")</f>
        <v/>
      </c>
      <c r="U87" s="10" t="str">
        <f>IFERROR(VLOOKUP($B87,名椙大会2日目!$B$5:$G$338,2,FALSE),"")</f>
        <v/>
      </c>
      <c r="V87" s="10" t="str">
        <f>IFERROR(VLOOKUP($B87,名椙大会2日目!$B$5:$G$338,5,FALSE)*VLOOKUP(T87,大会ごとのスコア!$D$28:$E$31,2,FALSE),"")</f>
        <v/>
      </c>
    </row>
    <row r="88" spans="6:22" x14ac:dyDescent="0.15">
      <c r="F88" s="6"/>
      <c r="T88" s="9" t="str">
        <f>IFERROR(VLOOKUP($B88,名椙大会2日目!$B$5:$G$338,6,FALSE),"")</f>
        <v/>
      </c>
      <c r="U88" s="10" t="str">
        <f>IFERROR(VLOOKUP($B88,名椙大会2日目!$B$5:$G$338,2,FALSE),"")</f>
        <v/>
      </c>
      <c r="V88" s="10" t="str">
        <f>IFERROR(VLOOKUP($B88,名椙大会2日目!$B$5:$G$338,5,FALSE)*VLOOKUP(T88,大会ごとのスコア!$D$28:$E$31,2,FALSE),"")</f>
        <v/>
      </c>
    </row>
    <row r="89" spans="6:22" x14ac:dyDescent="0.15">
      <c r="F89" s="6"/>
      <c r="T89" s="9" t="str">
        <f>IFERROR(VLOOKUP($B89,名椙大会2日目!$B$5:$G$338,6,FALSE),"")</f>
        <v/>
      </c>
      <c r="U89" s="10" t="str">
        <f>IFERROR(VLOOKUP($B89,名椙大会2日目!$B$5:$G$338,2,FALSE),"")</f>
        <v/>
      </c>
      <c r="V89" s="10" t="str">
        <f>IFERROR(VLOOKUP($B89,名椙大会2日目!$B$5:$G$338,5,FALSE)*VLOOKUP(T89,大会ごとのスコア!$D$28:$E$31,2,FALSE),"")</f>
        <v/>
      </c>
    </row>
    <row r="90" spans="6:22" x14ac:dyDescent="0.15">
      <c r="F90" s="6"/>
      <c r="T90" s="9" t="str">
        <f>IFERROR(VLOOKUP($B90,名椙大会2日目!$B$5:$G$338,6,FALSE),"")</f>
        <v/>
      </c>
      <c r="U90" s="10" t="str">
        <f>IFERROR(VLOOKUP($B90,名椙大会2日目!$B$5:$G$338,2,FALSE),"")</f>
        <v/>
      </c>
      <c r="V90" s="10" t="str">
        <f>IFERROR(VLOOKUP($B90,名椙大会2日目!$B$5:$G$338,5,FALSE)*VLOOKUP(T90,大会ごとのスコア!$D$28:$E$31,2,FALSE),"")</f>
        <v/>
      </c>
    </row>
    <row r="91" spans="6:22" x14ac:dyDescent="0.15">
      <c r="F91" s="6"/>
      <c r="T91" s="9" t="str">
        <f>IFERROR(VLOOKUP($B91,名椙大会2日目!$B$5:$G$338,6,FALSE),"")</f>
        <v/>
      </c>
      <c r="U91" s="10" t="str">
        <f>IFERROR(VLOOKUP($B91,名椙大会2日目!$B$5:$G$338,2,FALSE),"")</f>
        <v/>
      </c>
      <c r="V91" s="10" t="str">
        <f>IFERROR(VLOOKUP($B91,名椙大会2日目!$B$5:$G$338,5,FALSE)*VLOOKUP(T91,大会ごとのスコア!$D$28:$E$31,2,FALSE),"")</f>
        <v/>
      </c>
    </row>
    <row r="92" spans="6:22" x14ac:dyDescent="0.15">
      <c r="F92" s="6"/>
      <c r="T92" s="9" t="str">
        <f>IFERROR(VLOOKUP($B92,名椙大会2日目!$B$5:$G$338,6,FALSE),"")</f>
        <v/>
      </c>
      <c r="U92" s="10" t="str">
        <f>IFERROR(VLOOKUP($B92,名椙大会2日目!$B$5:$G$338,2,FALSE),"")</f>
        <v/>
      </c>
      <c r="V92" s="10" t="str">
        <f>IFERROR(VLOOKUP($B92,名椙大会2日目!$B$5:$G$338,5,FALSE)*VLOOKUP(T92,大会ごとのスコア!$D$28:$E$31,2,FALSE),"")</f>
        <v/>
      </c>
    </row>
    <row r="93" spans="6:22" x14ac:dyDescent="0.15">
      <c r="F93" s="6"/>
      <c r="T93" s="9" t="str">
        <f>IFERROR(VLOOKUP($B93,名椙大会2日目!$B$5:$G$338,6,FALSE),"")</f>
        <v/>
      </c>
      <c r="U93" s="10" t="str">
        <f>IFERROR(VLOOKUP($B93,名椙大会2日目!$B$5:$G$338,2,FALSE),"")</f>
        <v/>
      </c>
      <c r="V93" s="10" t="str">
        <f>IFERROR(VLOOKUP($B93,名椙大会2日目!$B$5:$G$338,5,FALSE)*VLOOKUP(T93,大会ごとのスコア!$D$28:$E$31,2,FALSE),"")</f>
        <v/>
      </c>
    </row>
    <row r="94" spans="6:22" x14ac:dyDescent="0.15">
      <c r="F94" s="6"/>
      <c r="T94" s="9" t="str">
        <f>IFERROR(VLOOKUP($B94,名椙大会2日目!$B$5:$G$338,6,FALSE),"")</f>
        <v/>
      </c>
      <c r="U94" s="10" t="str">
        <f>IFERROR(VLOOKUP($B94,名椙大会2日目!$B$5:$G$338,2,FALSE),"")</f>
        <v/>
      </c>
      <c r="V94" s="10" t="str">
        <f>IFERROR(VLOOKUP($B94,名椙大会2日目!$B$5:$G$338,5,FALSE)*VLOOKUP(T94,大会ごとのスコア!$D$28:$E$31,2,FALSE),"")</f>
        <v/>
      </c>
    </row>
    <row r="95" spans="6:22" x14ac:dyDescent="0.15">
      <c r="F95" s="6"/>
      <c r="T95" s="9" t="str">
        <f>IFERROR(VLOOKUP($B95,名椙大会2日目!$B$5:$G$338,6,FALSE),"")</f>
        <v/>
      </c>
      <c r="U95" s="10" t="str">
        <f>IFERROR(VLOOKUP($B95,名椙大会2日目!$B$5:$G$338,2,FALSE),"")</f>
        <v/>
      </c>
      <c r="V95" s="10" t="str">
        <f>IFERROR(VLOOKUP($B95,名椙大会2日目!$B$5:$G$338,5,FALSE)*VLOOKUP(T95,大会ごとのスコア!$D$28:$E$31,2,FALSE),"")</f>
        <v/>
      </c>
    </row>
    <row r="96" spans="6:22" x14ac:dyDescent="0.15">
      <c r="F96" s="6"/>
      <c r="T96" s="9" t="str">
        <f>IFERROR(VLOOKUP($B96,名椙大会2日目!$B$5:$G$338,6,FALSE),"")</f>
        <v/>
      </c>
      <c r="U96" s="10" t="str">
        <f>IFERROR(VLOOKUP($B96,名椙大会2日目!$B$5:$G$338,2,FALSE),"")</f>
        <v/>
      </c>
      <c r="V96" s="10" t="str">
        <f>IFERROR(VLOOKUP($B96,名椙大会2日目!$B$5:$G$338,5,FALSE)*VLOOKUP(T96,大会ごとのスコア!$D$28:$E$31,2,FALSE),"")</f>
        <v/>
      </c>
    </row>
    <row r="97" spans="6:22" x14ac:dyDescent="0.15">
      <c r="F97" s="3"/>
      <c r="T97" s="9" t="str">
        <f>IFERROR(VLOOKUP($B97,名椙大会2日目!$B$5:$G$338,6,FALSE),"")</f>
        <v/>
      </c>
      <c r="U97" s="10" t="str">
        <f>IFERROR(VLOOKUP($B97,名椙大会2日目!$B$5:$G$338,2,FALSE),"")</f>
        <v/>
      </c>
      <c r="V97" s="10" t="str">
        <f>IFERROR(VLOOKUP($B97,名椙大会2日目!$B$5:$G$338,5,FALSE)*VLOOKUP(T97,大会ごとのスコア!$D$28:$E$31,2,FALSE),"")</f>
        <v/>
      </c>
    </row>
    <row r="98" spans="6:22" x14ac:dyDescent="0.15">
      <c r="F98" s="6"/>
      <c r="T98" s="9" t="str">
        <f>IFERROR(VLOOKUP($B98,名椙大会2日目!$B$5:$G$338,6,FALSE),"")</f>
        <v/>
      </c>
      <c r="U98" s="10" t="str">
        <f>IFERROR(VLOOKUP($B98,名椙大会2日目!$B$5:$G$338,2,FALSE),"")</f>
        <v/>
      </c>
      <c r="V98" s="10" t="str">
        <f>IFERROR(VLOOKUP($B98,名椙大会2日目!$B$5:$G$338,5,FALSE)*VLOOKUP(T98,大会ごとのスコア!$D$28:$E$31,2,FALSE),"")</f>
        <v/>
      </c>
    </row>
    <row r="99" spans="6:22" x14ac:dyDescent="0.15">
      <c r="F99" s="6"/>
      <c r="T99" s="9" t="str">
        <f>IFERROR(VLOOKUP($B99,名椙大会2日目!$B$5:$G$338,6,FALSE),"")</f>
        <v/>
      </c>
      <c r="U99" s="10" t="str">
        <f>IFERROR(VLOOKUP($B99,名椙大会2日目!$B$5:$G$338,2,FALSE),"")</f>
        <v/>
      </c>
      <c r="V99" s="10" t="str">
        <f>IFERROR(VLOOKUP($B99,名椙大会2日目!$B$5:$G$338,5,FALSE)*VLOOKUP(T99,大会ごとのスコア!$D$28:$E$31,2,FALSE),"")</f>
        <v/>
      </c>
    </row>
    <row r="100" spans="6:22" x14ac:dyDescent="0.15">
      <c r="F100" s="6"/>
      <c r="T100" s="9" t="str">
        <f>IFERROR(VLOOKUP($B100,名椙大会2日目!$B$5:$G$338,6,FALSE),"")</f>
        <v/>
      </c>
      <c r="U100" s="10" t="str">
        <f>IFERROR(VLOOKUP($B100,名椙大会2日目!$B$5:$G$338,2,FALSE),"")</f>
        <v/>
      </c>
      <c r="V100" s="10" t="str">
        <f>IFERROR(VLOOKUP($B100,名椙大会2日目!$B$5:$G$338,5,FALSE)*VLOOKUP(T100,大会ごとのスコア!$D$28:$E$31,2,FALSE),"")</f>
        <v/>
      </c>
    </row>
    <row r="101" spans="6:22" x14ac:dyDescent="0.15">
      <c r="F101" s="6"/>
      <c r="T101" s="9" t="str">
        <f>IFERROR(VLOOKUP($B101,名椙大会2日目!$B$5:$G$338,6,FALSE),"")</f>
        <v/>
      </c>
      <c r="U101" s="10" t="str">
        <f>IFERROR(VLOOKUP($B101,名椙大会2日目!$B$5:$G$338,2,FALSE),"")</f>
        <v/>
      </c>
      <c r="V101" s="10" t="str">
        <f>IFERROR(VLOOKUP($B101,名椙大会2日目!$B$5:$G$338,5,FALSE)*VLOOKUP(T101,大会ごとのスコア!$D$28:$E$31,2,FALSE),"")</f>
        <v/>
      </c>
    </row>
    <row r="102" spans="6:22" x14ac:dyDescent="0.15">
      <c r="F102" s="6"/>
      <c r="T102" s="9" t="str">
        <f>IFERROR(VLOOKUP($B102,名椙大会2日目!$B$5:$G$338,6,FALSE),"")</f>
        <v/>
      </c>
      <c r="U102" s="10" t="str">
        <f>IFERROR(VLOOKUP($B102,名椙大会2日目!$B$5:$G$338,2,FALSE),"")</f>
        <v/>
      </c>
      <c r="V102" s="10" t="str">
        <f>IFERROR(VLOOKUP($B102,名椙大会2日目!$B$5:$G$338,5,FALSE)*VLOOKUP(T102,大会ごとのスコア!$D$28:$E$31,2,FALSE),"")</f>
        <v/>
      </c>
    </row>
    <row r="103" spans="6:22" x14ac:dyDescent="0.15">
      <c r="F103" s="6"/>
      <c r="T103" s="9" t="str">
        <f>IFERROR(VLOOKUP($B103,名椙大会2日目!$B$5:$G$338,6,FALSE),"")</f>
        <v/>
      </c>
      <c r="U103" s="10" t="str">
        <f>IFERROR(VLOOKUP($B103,名椙大会2日目!$B$5:$G$338,2,FALSE),"")</f>
        <v/>
      </c>
      <c r="V103" s="10" t="str">
        <f>IFERROR(VLOOKUP($B103,名椙大会2日目!$B$5:$G$338,5,FALSE)*VLOOKUP(T103,大会ごとのスコア!$D$28:$E$31,2,FALSE),"")</f>
        <v/>
      </c>
    </row>
    <row r="104" spans="6:22" x14ac:dyDescent="0.15">
      <c r="F104" s="6"/>
      <c r="T104" s="9" t="str">
        <f>IFERROR(VLOOKUP($B104,名椙大会2日目!$B$5:$G$338,6,FALSE),"")</f>
        <v/>
      </c>
      <c r="U104" s="10" t="str">
        <f>IFERROR(VLOOKUP($B104,名椙大会2日目!$B$5:$G$338,2,FALSE),"")</f>
        <v/>
      </c>
      <c r="V104" s="10" t="str">
        <f>IFERROR(VLOOKUP($B104,名椙大会2日目!$B$5:$G$338,5,FALSE)*VLOOKUP(T104,大会ごとのスコア!$D$28:$E$31,2,FALSE),"")</f>
        <v/>
      </c>
    </row>
    <row r="105" spans="6:22" x14ac:dyDescent="0.15">
      <c r="F105" s="6"/>
      <c r="T105" s="9" t="str">
        <f>IFERROR(VLOOKUP($B105,名椙大会2日目!$B$5:$G$338,6,FALSE),"")</f>
        <v/>
      </c>
      <c r="U105" s="10" t="str">
        <f>IFERROR(VLOOKUP($B105,名椙大会2日目!$B$5:$G$338,2,FALSE),"")</f>
        <v/>
      </c>
      <c r="V105" s="10" t="str">
        <f>IFERROR(VLOOKUP($B105,名椙大会2日目!$B$5:$G$338,5,FALSE)*VLOOKUP(T105,大会ごとのスコア!$D$28:$E$31,2,FALSE),"")</f>
        <v/>
      </c>
    </row>
    <row r="106" spans="6:22" x14ac:dyDescent="0.15">
      <c r="F106" s="6"/>
      <c r="T106" s="9" t="str">
        <f>IFERROR(VLOOKUP($B106,名椙大会2日目!$B$5:$G$338,6,FALSE),"")</f>
        <v/>
      </c>
      <c r="U106" s="10" t="str">
        <f>IFERROR(VLOOKUP($B106,名椙大会2日目!$B$5:$G$338,2,FALSE),"")</f>
        <v/>
      </c>
      <c r="V106" s="10" t="str">
        <f>IFERROR(VLOOKUP($B106,名椙大会2日目!$B$5:$G$338,5,FALSE)*VLOOKUP(T106,大会ごとのスコア!$D$28:$E$31,2,FALSE),"")</f>
        <v/>
      </c>
    </row>
    <row r="107" spans="6:22" x14ac:dyDescent="0.15">
      <c r="F107" s="6"/>
      <c r="T107" s="9" t="str">
        <f>IFERROR(VLOOKUP($B107,名椙大会2日目!$B$5:$G$338,6,FALSE),"")</f>
        <v/>
      </c>
      <c r="U107" s="10" t="str">
        <f>IFERROR(VLOOKUP($B107,名椙大会2日目!$B$5:$G$338,2,FALSE),"")</f>
        <v/>
      </c>
      <c r="V107" s="10" t="str">
        <f>IFERROR(VLOOKUP($B107,名椙大会2日目!$B$5:$G$338,5,FALSE)*VLOOKUP(T107,大会ごとのスコア!$D$28:$E$31,2,FALSE),"")</f>
        <v/>
      </c>
    </row>
    <row r="108" spans="6:22" x14ac:dyDescent="0.15">
      <c r="T108" s="9" t="str">
        <f>IFERROR(VLOOKUP($B108,名椙大会2日目!$B$5:$G$338,6,FALSE),"")</f>
        <v/>
      </c>
      <c r="U108" s="10" t="str">
        <f>IFERROR(VLOOKUP($B108,名椙大会2日目!$B$5:$G$338,2,FALSE),"")</f>
        <v/>
      </c>
      <c r="V108" s="10" t="str">
        <f>IFERROR(VLOOKUP($B108,名椙大会2日目!$B$5:$G$338,5,FALSE)*VLOOKUP(T108,大会ごとのスコア!$D$28:$E$31,2,FALSE),"")</f>
        <v/>
      </c>
    </row>
    <row r="109" spans="6:22" x14ac:dyDescent="0.15">
      <c r="T109" s="9" t="str">
        <f>IFERROR(VLOOKUP($B109,名椙大会2日目!$B$5:$G$338,6,FALSE),"")</f>
        <v/>
      </c>
      <c r="U109" s="10" t="str">
        <f>IFERROR(VLOOKUP($B109,名椙大会2日目!$B$5:$G$338,2,FALSE),"")</f>
        <v/>
      </c>
      <c r="V109" s="10" t="str">
        <f>IFERROR(VLOOKUP($B109,名椙大会2日目!$B$5:$G$338,5,FALSE)*VLOOKUP(T109,大会ごとのスコア!$D$28:$E$31,2,FALSE),"")</f>
        <v/>
      </c>
    </row>
    <row r="110" spans="6:22" x14ac:dyDescent="0.15">
      <c r="T110" s="9" t="str">
        <f>IFERROR(VLOOKUP($B110,名椙大会2日目!$B$5:$G$338,6,FALSE),"")</f>
        <v/>
      </c>
      <c r="U110" s="10" t="str">
        <f>IFERROR(VLOOKUP($B110,名椙大会2日目!$B$5:$G$338,2,FALSE),"")</f>
        <v/>
      </c>
      <c r="V110" s="10" t="str">
        <f>IFERROR(VLOOKUP($B110,名椙大会2日目!$B$5:$G$338,5,FALSE)*VLOOKUP(T110,大会ごとのスコア!$D$28:$E$31,2,FALSE),"")</f>
        <v/>
      </c>
    </row>
    <row r="111" spans="6:22" x14ac:dyDescent="0.15">
      <c r="T111" s="9" t="str">
        <f>IFERROR(VLOOKUP($B111,名椙大会2日目!$B$5:$G$338,6,FALSE),"")</f>
        <v/>
      </c>
      <c r="U111" s="10" t="str">
        <f>IFERROR(VLOOKUP($B111,名椙大会2日目!$B$5:$G$338,2,FALSE),"")</f>
        <v/>
      </c>
      <c r="V111" s="10" t="str">
        <f>IFERROR(VLOOKUP($B111,名椙大会2日目!$B$5:$G$338,5,FALSE)*VLOOKUP(T111,大会ごとのスコア!$D$28:$E$31,2,FALSE),"")</f>
        <v/>
      </c>
    </row>
    <row r="112" spans="6:22" x14ac:dyDescent="0.15">
      <c r="T112" s="9" t="str">
        <f>IFERROR(VLOOKUP($B112,名椙大会2日目!$B$5:$G$338,6,FALSE),"")</f>
        <v/>
      </c>
      <c r="U112" s="10" t="str">
        <f>IFERROR(VLOOKUP($B112,名椙大会2日目!$B$5:$G$338,2,FALSE),"")</f>
        <v/>
      </c>
      <c r="V112" s="10" t="str">
        <f>IFERROR(VLOOKUP($B112,名椙大会2日目!$B$5:$G$338,5,FALSE)*VLOOKUP(T112,大会ごとのスコア!$D$28:$E$31,2,FALSE),"")</f>
        <v/>
      </c>
    </row>
    <row r="113" spans="20:22" x14ac:dyDescent="0.15">
      <c r="T113" s="9" t="str">
        <f>IFERROR(VLOOKUP($B113,名椙大会2日目!$B$5:$G$338,6,FALSE),"")</f>
        <v/>
      </c>
      <c r="U113" s="10" t="str">
        <f>IFERROR(VLOOKUP($B113,名椙大会2日目!$B$5:$G$338,2,FALSE),"")</f>
        <v/>
      </c>
      <c r="V113" s="10" t="str">
        <f>IFERROR(VLOOKUP($B113,名椙大会2日目!$B$5:$G$338,5,FALSE)*VLOOKUP(T113,大会ごとのスコア!$D$28:$E$31,2,FALSE),"")</f>
        <v/>
      </c>
    </row>
    <row r="114" spans="20:22" x14ac:dyDescent="0.15">
      <c r="T114" s="9" t="str">
        <f>IFERROR(VLOOKUP($B114,名椙大会2日目!$B$5:$G$338,6,FALSE),"")</f>
        <v/>
      </c>
      <c r="U114" s="10" t="str">
        <f>IFERROR(VLOOKUP($B114,名椙大会2日目!$B$5:$G$338,2,FALSE),"")</f>
        <v/>
      </c>
      <c r="V114" s="10" t="str">
        <f>IFERROR(VLOOKUP($B114,名椙大会2日目!$B$5:$G$338,5,FALSE)*VLOOKUP(T114,大会ごとのスコア!$D$28:$E$31,2,FALSE),"")</f>
        <v/>
      </c>
    </row>
    <row r="115" spans="20:22" x14ac:dyDescent="0.15">
      <c r="T115" s="9" t="str">
        <f>IFERROR(VLOOKUP($B115,名椙大会2日目!$B$5:$G$338,6,FALSE),"")</f>
        <v/>
      </c>
      <c r="U115" s="10" t="str">
        <f>IFERROR(VLOOKUP($B115,名椙大会2日目!$B$5:$G$338,2,FALSE),"")</f>
        <v/>
      </c>
      <c r="V115" s="10" t="str">
        <f>IFERROR(VLOOKUP($B115,名椙大会2日目!$B$5:$G$338,5,FALSE)*VLOOKUP(T115,大会ごとのスコア!$D$28:$E$31,2,FALSE),"")</f>
        <v/>
      </c>
    </row>
    <row r="116" spans="20:22" x14ac:dyDescent="0.15">
      <c r="T116" s="9" t="str">
        <f>IFERROR(VLOOKUP($B116,名椙大会2日目!$B$5:$G$338,6,FALSE),"")</f>
        <v/>
      </c>
      <c r="U116" s="10" t="str">
        <f>IFERROR(VLOOKUP($B116,名椙大会2日目!$B$5:$G$338,2,FALSE),"")</f>
        <v/>
      </c>
      <c r="V116" s="10" t="str">
        <f>IFERROR(VLOOKUP($B116,名椙大会2日目!$B$5:$G$338,5,FALSE)*VLOOKUP(T116,大会ごとのスコア!$D$28:$E$31,2,FALSE),"")</f>
        <v/>
      </c>
    </row>
    <row r="117" spans="20:22" x14ac:dyDescent="0.15">
      <c r="T117" s="9" t="str">
        <f>IFERROR(VLOOKUP($B117,名椙大会2日目!$B$5:$G$338,6,FALSE),"")</f>
        <v/>
      </c>
      <c r="U117" s="10" t="str">
        <f>IFERROR(VLOOKUP($B117,名椙大会2日目!$B$5:$G$338,2,FALSE),"")</f>
        <v/>
      </c>
      <c r="V117" s="10" t="str">
        <f>IFERROR(VLOOKUP($B117,名椙大会2日目!$B$5:$G$338,5,FALSE)*VLOOKUP(T117,大会ごとのスコア!$D$28:$E$31,2,FALSE),"")</f>
        <v/>
      </c>
    </row>
    <row r="118" spans="20:22" x14ac:dyDescent="0.15">
      <c r="T118" s="9" t="str">
        <f>IFERROR(VLOOKUP($B118,名椙大会2日目!$B$5:$G$338,6,FALSE),"")</f>
        <v/>
      </c>
      <c r="U118" s="10" t="str">
        <f>IFERROR(VLOOKUP($B118,名椙大会2日目!$B$5:$G$338,2,FALSE),"")</f>
        <v/>
      </c>
      <c r="V118" s="10" t="str">
        <f>IFERROR(VLOOKUP($B118,名椙大会2日目!$B$5:$G$338,5,FALSE)*VLOOKUP(T118,大会ごとのスコア!$D$28:$E$31,2,FALSE),"")</f>
        <v/>
      </c>
    </row>
    <row r="119" spans="20:22" x14ac:dyDescent="0.15">
      <c r="T119" s="9" t="str">
        <f>IFERROR(VLOOKUP($B119,名椙大会2日目!$B$5:$G$338,6,FALSE),"")</f>
        <v/>
      </c>
      <c r="U119" s="10" t="str">
        <f>IFERROR(VLOOKUP($B119,名椙大会2日目!$B$5:$G$338,2,FALSE),"")</f>
        <v/>
      </c>
      <c r="V119" s="10" t="str">
        <f>IFERROR(VLOOKUP($B119,名椙大会2日目!$B$5:$G$338,5,FALSE)*VLOOKUP(T119,大会ごとのスコア!$D$28:$E$31,2,FALSE),"")</f>
        <v/>
      </c>
    </row>
    <row r="120" spans="20:22" x14ac:dyDescent="0.15">
      <c r="T120" s="9" t="str">
        <f>IFERROR(VLOOKUP($B120,名椙大会2日目!$B$5:$G$338,6,FALSE),"")</f>
        <v/>
      </c>
      <c r="U120" s="10" t="str">
        <f>IFERROR(VLOOKUP($B120,名椙大会2日目!$B$5:$G$338,2,FALSE),"")</f>
        <v/>
      </c>
      <c r="V120" s="10" t="str">
        <f>IFERROR(VLOOKUP($B120,名椙大会2日目!$B$5:$G$338,5,FALSE)*VLOOKUP(T120,大会ごとのスコア!$D$28:$E$31,2,FALSE),"")</f>
        <v/>
      </c>
    </row>
    <row r="121" spans="20:22" x14ac:dyDescent="0.15">
      <c r="T121" s="9" t="str">
        <f>IFERROR(VLOOKUP($B121,名椙大会2日目!$B$5:$G$338,6,FALSE),"")</f>
        <v/>
      </c>
      <c r="U121" s="10" t="str">
        <f>IFERROR(VLOOKUP($B121,名椙大会2日目!$B$5:$G$338,2,FALSE),"")</f>
        <v/>
      </c>
      <c r="V121" s="10" t="str">
        <f>IFERROR(VLOOKUP($B121,名椙大会2日目!$B$5:$G$338,5,FALSE)*VLOOKUP(T121,大会ごとのスコア!$D$28:$E$31,2,FALSE),"")</f>
        <v/>
      </c>
    </row>
    <row r="122" spans="20:22" x14ac:dyDescent="0.15">
      <c r="T122" s="9" t="str">
        <f>IFERROR(VLOOKUP($B122,名椙大会2日目!$B$5:$G$338,6,FALSE),"")</f>
        <v/>
      </c>
      <c r="U122" s="10" t="str">
        <f>IFERROR(VLOOKUP($B122,名椙大会2日目!$B$5:$G$338,2,FALSE),"")</f>
        <v/>
      </c>
      <c r="V122" s="10" t="str">
        <f>IFERROR(VLOOKUP($B122,名椙大会2日目!$B$5:$G$338,5,FALSE)*VLOOKUP(T122,大会ごとのスコア!$D$28:$E$31,2,FALSE),"")</f>
        <v/>
      </c>
    </row>
    <row r="123" spans="20:22" x14ac:dyDescent="0.15">
      <c r="T123" s="9" t="str">
        <f>IFERROR(VLOOKUP($B123,名椙大会2日目!$B$5:$G$338,6,FALSE),"")</f>
        <v/>
      </c>
      <c r="U123" s="10" t="str">
        <f>IFERROR(VLOOKUP($B123,名椙大会2日目!$B$5:$G$338,2,FALSE),"")</f>
        <v/>
      </c>
      <c r="V123" s="10" t="str">
        <f>IFERROR(VLOOKUP($B123,名椙大会2日目!$B$5:$G$338,5,FALSE)*VLOOKUP(T123,大会ごとのスコア!$D$28:$E$31,2,FALSE),"")</f>
        <v/>
      </c>
    </row>
    <row r="124" spans="20:22" x14ac:dyDescent="0.15">
      <c r="T124" s="9" t="str">
        <f>IFERROR(VLOOKUP($B124,名椙大会2日目!$B$5:$G$338,6,FALSE),"")</f>
        <v/>
      </c>
      <c r="U124" s="10" t="str">
        <f>IFERROR(VLOOKUP($B124,名椙大会2日目!$B$5:$G$338,2,FALSE),"")</f>
        <v/>
      </c>
      <c r="V124" s="10" t="str">
        <f>IFERROR(VLOOKUP($B124,名椙大会2日目!$B$5:$G$338,5,FALSE)*VLOOKUP(T124,大会ごとのスコア!$D$28:$E$31,2,FALSE),"")</f>
        <v/>
      </c>
    </row>
    <row r="125" spans="20:22" x14ac:dyDescent="0.15">
      <c r="T125" s="9" t="str">
        <f>IFERROR(VLOOKUP($B125,名椙大会2日目!$B$5:$G$338,6,FALSE),"")</f>
        <v/>
      </c>
      <c r="U125" s="10" t="str">
        <f>IFERROR(VLOOKUP($B125,名椙大会2日目!$B$5:$G$338,2,FALSE),"")</f>
        <v/>
      </c>
      <c r="V125" s="10" t="str">
        <f>IFERROR(VLOOKUP($B125,名椙大会2日目!$B$5:$G$338,5,FALSE)*VLOOKUP(T125,大会ごとのスコア!$D$28:$E$31,2,FALSE),"")</f>
        <v/>
      </c>
    </row>
    <row r="126" spans="20:22" x14ac:dyDescent="0.15">
      <c r="T126" s="9" t="str">
        <f>IFERROR(VLOOKUP($B126,名椙大会2日目!$B$5:$G$338,6,FALSE),"")</f>
        <v/>
      </c>
      <c r="U126" s="10" t="str">
        <f>IFERROR(VLOOKUP($B126,名椙大会2日目!$B$5:$G$338,2,FALSE),"")</f>
        <v/>
      </c>
      <c r="V126" s="10" t="str">
        <f>IFERROR(VLOOKUP($B126,名椙大会2日目!$B$5:$G$338,5,FALSE)*VLOOKUP(T126,大会ごとのスコア!$D$28:$E$31,2,FALSE),"")</f>
        <v/>
      </c>
    </row>
    <row r="127" spans="20:22" x14ac:dyDescent="0.15">
      <c r="T127" s="9" t="str">
        <f>IFERROR(VLOOKUP($B127,名椙大会2日目!$B$5:$G$338,6,FALSE),"")</f>
        <v/>
      </c>
      <c r="U127" s="10" t="str">
        <f>IFERROR(VLOOKUP($B127,名椙大会2日目!$B$5:$G$338,2,FALSE),"")</f>
        <v/>
      </c>
      <c r="V127" s="10" t="str">
        <f>IFERROR(VLOOKUP($B127,名椙大会2日目!$B$5:$G$338,5,FALSE)*VLOOKUP(T127,大会ごとのスコア!$D$28:$E$31,2,FALSE),"")</f>
        <v/>
      </c>
    </row>
    <row r="128" spans="20:22" x14ac:dyDescent="0.15">
      <c r="T128" s="9" t="str">
        <f>IFERROR(VLOOKUP($B128,名椙大会2日目!$B$5:$G$338,6,FALSE),"")</f>
        <v/>
      </c>
      <c r="U128" s="10" t="str">
        <f>IFERROR(VLOOKUP($B128,名椙大会2日目!$B$5:$G$338,2,FALSE),"")</f>
        <v/>
      </c>
      <c r="V128" s="10" t="str">
        <f>IFERROR(VLOOKUP($B128,名椙大会2日目!$B$5:$G$338,5,FALSE)*VLOOKUP(T128,大会ごとのスコア!$D$28:$E$31,2,FALSE),"")</f>
        <v/>
      </c>
    </row>
    <row r="129" spans="20:22" x14ac:dyDescent="0.15">
      <c r="T129" s="9" t="str">
        <f>IFERROR(VLOOKUP($B129,名椙大会2日目!$B$5:$G$338,6,FALSE),"")</f>
        <v/>
      </c>
      <c r="U129" s="10" t="str">
        <f>IFERROR(VLOOKUP($B129,名椙大会2日目!$B$5:$G$338,2,FALSE),"")</f>
        <v/>
      </c>
      <c r="V129" s="10" t="str">
        <f>IFERROR(VLOOKUP($B129,名椙大会2日目!$B$5:$G$338,5,FALSE)*VLOOKUP(T129,大会ごとのスコア!$D$28:$E$31,2,FALSE),"")</f>
        <v/>
      </c>
    </row>
    <row r="130" spans="20:22" x14ac:dyDescent="0.15">
      <c r="T130" s="9" t="str">
        <f>IFERROR(VLOOKUP($B130,名椙大会2日目!$B$5:$G$338,6,FALSE),"")</f>
        <v/>
      </c>
      <c r="U130" s="10" t="str">
        <f>IFERROR(VLOOKUP($B130,名椙大会2日目!$B$5:$G$338,2,FALSE),"")</f>
        <v/>
      </c>
      <c r="V130" s="10" t="str">
        <f>IFERROR(VLOOKUP($B130,名椙大会2日目!$B$5:$G$338,5,FALSE)*VLOOKUP(T130,大会ごとのスコア!$D$28:$E$31,2,FALSE),"")</f>
        <v/>
      </c>
    </row>
    <row r="131" spans="20:22" x14ac:dyDescent="0.15">
      <c r="T131" s="9" t="str">
        <f>IFERROR(VLOOKUP($B131,名椙大会2日目!$B$5:$G$338,6,FALSE),"")</f>
        <v/>
      </c>
      <c r="U131" s="10" t="str">
        <f>IFERROR(VLOOKUP($B131,名椙大会2日目!$B$5:$G$338,2,FALSE),"")</f>
        <v/>
      </c>
      <c r="V131" s="10" t="str">
        <f>IFERROR(VLOOKUP($B131,名椙大会2日目!$B$5:$G$338,5,FALSE)*VLOOKUP(T131,大会ごとのスコア!$D$28:$E$31,2,FALSE),"")</f>
        <v/>
      </c>
    </row>
    <row r="132" spans="20:22" x14ac:dyDescent="0.15">
      <c r="T132" s="9" t="str">
        <f>IFERROR(VLOOKUP($B132,名椙大会2日目!$B$5:$G$338,6,FALSE),"")</f>
        <v/>
      </c>
      <c r="U132" s="10" t="str">
        <f>IFERROR(VLOOKUP($B132,名椙大会2日目!$B$5:$G$338,2,FALSE),"")</f>
        <v/>
      </c>
      <c r="V132" s="10" t="str">
        <f>IFERROR(VLOOKUP($B132,名椙大会2日目!$B$5:$G$338,5,FALSE)*VLOOKUP(T132,大会ごとのスコア!$D$28:$E$31,2,FALSE),"")</f>
        <v/>
      </c>
    </row>
    <row r="133" spans="20:22" x14ac:dyDescent="0.15">
      <c r="T133" s="9" t="str">
        <f>IFERROR(VLOOKUP($B133,名椙大会2日目!$B$5:$G$338,6,FALSE),"")</f>
        <v/>
      </c>
      <c r="U133" s="10" t="str">
        <f>IFERROR(VLOOKUP($B133,名椙大会2日目!$B$5:$G$338,2,FALSE),"")</f>
        <v/>
      </c>
      <c r="V133" s="10" t="str">
        <f>IFERROR(VLOOKUP($B133,名椙大会2日目!$B$5:$G$338,5,FALSE)*VLOOKUP(T133,大会ごとのスコア!$D$28:$E$31,2,FALSE),"")</f>
        <v/>
      </c>
    </row>
    <row r="134" spans="20:22" x14ac:dyDescent="0.15">
      <c r="T134" s="9" t="str">
        <f>IFERROR(VLOOKUP($B134,名椙大会2日目!$B$5:$G$338,6,FALSE),"")</f>
        <v/>
      </c>
      <c r="U134" s="10" t="str">
        <f>IFERROR(VLOOKUP($B134,名椙大会2日目!$B$5:$G$338,2,FALSE),"")</f>
        <v/>
      </c>
      <c r="V134" s="10" t="str">
        <f>IFERROR(VLOOKUP($B134,名椙大会2日目!$B$5:$G$338,5,FALSE)*VLOOKUP(T134,大会ごとのスコア!$D$28:$E$31,2,FALSE),"")</f>
        <v/>
      </c>
    </row>
    <row r="135" spans="20:22" x14ac:dyDescent="0.15">
      <c r="T135" s="9" t="str">
        <f>IFERROR(VLOOKUP($B135,名椙大会2日目!$B$5:$G$338,6,FALSE),"")</f>
        <v/>
      </c>
      <c r="U135" s="10" t="str">
        <f>IFERROR(VLOOKUP($B135,名椙大会2日目!$B$5:$G$338,2,FALSE),"")</f>
        <v/>
      </c>
      <c r="V135" s="10" t="str">
        <f>IFERROR(VLOOKUP($B135,名椙大会2日目!$B$5:$G$338,5,FALSE)*VLOOKUP(T135,大会ごとのスコア!$D$28:$E$31,2,FALSE),"")</f>
        <v/>
      </c>
    </row>
    <row r="136" spans="20:22" x14ac:dyDescent="0.15">
      <c r="T136" s="9" t="str">
        <f>IFERROR(VLOOKUP($B136,名椙大会2日目!$B$5:$G$338,6,FALSE),"")</f>
        <v/>
      </c>
      <c r="U136" s="10" t="str">
        <f>IFERROR(VLOOKUP($B136,名椙大会2日目!$B$5:$G$338,2,FALSE),"")</f>
        <v/>
      </c>
      <c r="V136" s="10" t="str">
        <f>IFERROR(VLOOKUP($B136,名椙大会2日目!$B$5:$G$338,5,FALSE)*VLOOKUP(T136,大会ごとのスコア!$D$28:$E$31,2,FALSE),"")</f>
        <v/>
      </c>
    </row>
    <row r="137" spans="20:22" x14ac:dyDescent="0.15">
      <c r="T137" s="9" t="str">
        <f>IFERROR(VLOOKUP($B137,名椙大会2日目!$B$5:$G$338,6,FALSE),"")</f>
        <v/>
      </c>
      <c r="U137" s="10" t="str">
        <f>IFERROR(VLOOKUP($B137,名椙大会2日目!$B$5:$G$338,2,FALSE),"")</f>
        <v/>
      </c>
      <c r="V137" s="10" t="str">
        <f>IFERROR(VLOOKUP($B137,名椙大会2日目!$B$5:$G$338,5,FALSE)*VLOOKUP(T137,大会ごとのスコア!$D$28:$E$31,2,FALSE),"")</f>
        <v/>
      </c>
    </row>
    <row r="138" spans="20:22" x14ac:dyDescent="0.15">
      <c r="T138" s="9" t="str">
        <f>IFERROR(VLOOKUP($B138,名椙大会2日目!$B$5:$G$338,6,FALSE),"")</f>
        <v/>
      </c>
      <c r="U138" s="10" t="str">
        <f>IFERROR(VLOOKUP($B138,名椙大会2日目!$B$5:$G$338,2,FALSE),"")</f>
        <v/>
      </c>
      <c r="V138" s="10" t="str">
        <f>IFERROR(VLOOKUP($B138,名椙大会2日目!$B$5:$G$338,5,FALSE)*VLOOKUP(T138,大会ごとのスコア!$D$28:$E$31,2,FALSE),"")</f>
        <v/>
      </c>
    </row>
    <row r="139" spans="20:22" x14ac:dyDescent="0.15">
      <c r="T139" s="9" t="str">
        <f>IFERROR(VLOOKUP($B139,名椙大会2日目!$B$5:$G$338,6,FALSE),"")</f>
        <v/>
      </c>
      <c r="U139" s="10" t="str">
        <f>IFERROR(VLOOKUP($B139,名椙大会2日目!$B$5:$G$338,2,FALSE),"")</f>
        <v/>
      </c>
      <c r="V139" s="10" t="str">
        <f>IFERROR(VLOOKUP($B139,名椙大会2日目!$B$5:$G$338,5,FALSE)*VLOOKUP(T139,大会ごとのスコア!$D$28:$E$31,2,FALSE),"")</f>
        <v/>
      </c>
    </row>
    <row r="140" spans="20:22" x14ac:dyDescent="0.15">
      <c r="T140" s="9" t="str">
        <f>IFERROR(VLOOKUP($B140,名椙大会2日目!$B$5:$G$338,6,FALSE),"")</f>
        <v/>
      </c>
      <c r="U140" s="10" t="str">
        <f>IFERROR(VLOOKUP($B140,名椙大会2日目!$B$5:$G$338,2,FALSE),"")</f>
        <v/>
      </c>
      <c r="V140" s="10" t="str">
        <f>IFERROR(VLOOKUP($B140,名椙大会2日目!$B$5:$G$338,5,FALSE)*VLOOKUP(T140,大会ごとのスコア!$D$28:$E$31,2,FALSE),"")</f>
        <v/>
      </c>
    </row>
    <row r="141" spans="20:22" x14ac:dyDescent="0.15">
      <c r="T141" s="9" t="str">
        <f>IFERROR(VLOOKUP($B141,名椙大会2日目!$B$5:$G$338,6,FALSE),"")</f>
        <v/>
      </c>
      <c r="U141" s="10" t="str">
        <f>IFERROR(VLOOKUP($B141,名椙大会2日目!$B$5:$G$338,2,FALSE),"")</f>
        <v/>
      </c>
      <c r="V141" s="10" t="str">
        <f>IFERROR(VLOOKUP($B141,名椙大会2日目!$B$5:$G$338,5,FALSE)*VLOOKUP(T141,大会ごとのスコア!$D$28:$E$31,2,FALSE),"")</f>
        <v/>
      </c>
    </row>
    <row r="142" spans="20:22" x14ac:dyDescent="0.15">
      <c r="T142" s="9" t="str">
        <f>IFERROR(VLOOKUP($B142,名椙大会2日目!$B$5:$G$338,6,FALSE),"")</f>
        <v/>
      </c>
      <c r="U142" s="10" t="str">
        <f>IFERROR(VLOOKUP($B142,名椙大会2日目!$B$5:$G$338,2,FALSE),"")</f>
        <v/>
      </c>
      <c r="V142" s="10" t="str">
        <f>IFERROR(VLOOKUP($B142,名椙大会2日目!$B$5:$G$338,5,FALSE)*VLOOKUP(T142,大会ごとのスコア!$D$28:$E$31,2,FALSE),"")</f>
        <v/>
      </c>
    </row>
    <row r="143" spans="20:22" x14ac:dyDescent="0.15">
      <c r="T143" s="9" t="str">
        <f>IFERROR(VLOOKUP($B143,名椙大会2日目!$B$5:$G$338,6,FALSE),"")</f>
        <v/>
      </c>
      <c r="U143" s="10" t="str">
        <f>IFERROR(VLOOKUP($B143,名椙大会2日目!$B$5:$G$338,2,FALSE),"")</f>
        <v/>
      </c>
      <c r="V143" s="10" t="str">
        <f>IFERROR(VLOOKUP($B143,名椙大会2日目!$B$5:$G$338,5,FALSE)*VLOOKUP(T143,大会ごとのスコア!$D$28:$E$31,2,FALSE),"")</f>
        <v/>
      </c>
    </row>
    <row r="144" spans="20:22" x14ac:dyDescent="0.15">
      <c r="T144" s="9" t="str">
        <f>IFERROR(VLOOKUP($B144,名椙大会2日目!$B$5:$G$338,6,FALSE),"")</f>
        <v/>
      </c>
      <c r="U144" s="10" t="str">
        <f>IFERROR(VLOOKUP($B144,名椙大会2日目!$B$5:$G$338,2,FALSE),"")</f>
        <v/>
      </c>
      <c r="V144" s="10" t="str">
        <f>IFERROR(VLOOKUP($B144,名椙大会2日目!$B$5:$G$338,5,FALSE)*VLOOKUP(T144,大会ごとのスコア!$D$28:$E$31,2,FALSE),"")</f>
        <v/>
      </c>
    </row>
    <row r="145" spans="20:22" x14ac:dyDescent="0.15">
      <c r="T145" s="9" t="str">
        <f>IFERROR(VLOOKUP($B145,名椙大会2日目!$B$5:$G$338,6,FALSE),"")</f>
        <v/>
      </c>
      <c r="U145" s="10" t="str">
        <f>IFERROR(VLOOKUP($B145,名椙大会2日目!$B$5:$G$338,2,FALSE),"")</f>
        <v/>
      </c>
      <c r="V145" s="10" t="str">
        <f>IFERROR(VLOOKUP($B145,名椙大会2日目!$B$5:$G$338,5,FALSE)*VLOOKUP(T145,大会ごとのスコア!$D$28:$E$31,2,FALSE),"")</f>
        <v/>
      </c>
    </row>
    <row r="146" spans="20:22" x14ac:dyDescent="0.15">
      <c r="T146" s="9" t="str">
        <f>IFERROR(VLOOKUP($B146,名椙大会2日目!$B$5:$G$338,6,FALSE),"")</f>
        <v/>
      </c>
      <c r="U146" s="10" t="str">
        <f>IFERROR(VLOOKUP($B146,名椙大会2日目!$B$5:$G$338,2,FALSE),"")</f>
        <v/>
      </c>
      <c r="V146" s="10" t="str">
        <f>IFERROR(VLOOKUP($B146,名椙大会2日目!$B$5:$G$338,5,FALSE)*VLOOKUP(T146,大会ごとのスコア!$D$28:$E$31,2,FALSE),"")</f>
        <v/>
      </c>
    </row>
    <row r="147" spans="20:22" x14ac:dyDescent="0.15">
      <c r="T147" s="9" t="str">
        <f>IFERROR(VLOOKUP($B147,名椙大会2日目!$B$5:$G$338,6,FALSE),"")</f>
        <v/>
      </c>
      <c r="U147" s="10" t="str">
        <f>IFERROR(VLOOKUP($B147,名椙大会2日目!$B$5:$G$338,2,FALSE),"")</f>
        <v/>
      </c>
      <c r="V147" s="10" t="str">
        <f>IFERROR(VLOOKUP($B147,名椙大会2日目!$B$5:$G$338,5,FALSE)*VLOOKUP(T147,大会ごとのスコア!$D$28:$E$31,2,FALSE),"")</f>
        <v/>
      </c>
    </row>
    <row r="148" spans="20:22" x14ac:dyDescent="0.15">
      <c r="T148" s="9" t="str">
        <f>IFERROR(VLOOKUP($B148,名椙大会2日目!$B$5:$G$338,6,FALSE),"")</f>
        <v/>
      </c>
      <c r="U148" s="10" t="str">
        <f>IFERROR(VLOOKUP($B148,名椙大会2日目!$B$5:$G$338,2,FALSE),"")</f>
        <v/>
      </c>
      <c r="V148" s="10" t="str">
        <f>IFERROR(VLOOKUP($B148,名椙大会2日目!$B$5:$G$338,5,FALSE)*VLOOKUP(T148,大会ごとのスコア!$D$28:$E$31,2,FALSE),"")</f>
        <v/>
      </c>
    </row>
    <row r="149" spans="20:22" x14ac:dyDescent="0.15">
      <c r="T149" s="9" t="str">
        <f>IFERROR(VLOOKUP($B149,名椙大会2日目!$B$5:$G$338,6,FALSE),"")</f>
        <v/>
      </c>
      <c r="U149" s="10" t="str">
        <f>IFERROR(VLOOKUP($B149,名椙大会2日目!$B$5:$G$338,2,FALSE),"")</f>
        <v/>
      </c>
      <c r="V149" s="10" t="str">
        <f>IFERROR(VLOOKUP($B149,名椙大会2日目!$B$5:$G$338,5,FALSE)*VLOOKUP(T149,大会ごとのスコア!$D$28:$E$31,2,FALSE),"")</f>
        <v/>
      </c>
    </row>
    <row r="150" spans="20:22" x14ac:dyDescent="0.15">
      <c r="T150" s="9" t="str">
        <f>IFERROR(VLOOKUP($B150,名椙大会2日目!$B$5:$G$338,6,FALSE),"")</f>
        <v/>
      </c>
      <c r="U150" s="10" t="str">
        <f>IFERROR(VLOOKUP($B150,名椙大会2日目!$B$5:$G$338,2,FALSE),"")</f>
        <v/>
      </c>
      <c r="V150" s="10" t="str">
        <f>IFERROR(VLOOKUP($B150,名椙大会2日目!$B$5:$G$338,5,FALSE)*VLOOKUP(T150,大会ごとのスコア!$D$28:$E$31,2,FALSE),"")</f>
        <v/>
      </c>
    </row>
    <row r="151" spans="20:22" x14ac:dyDescent="0.15">
      <c r="T151" s="9" t="str">
        <f>IFERROR(VLOOKUP($B151,名椙大会2日目!$B$5:$G$338,6,FALSE),"")</f>
        <v/>
      </c>
      <c r="U151" s="10" t="str">
        <f>IFERROR(VLOOKUP($B151,名椙大会2日目!$B$5:$G$338,2,FALSE),"")</f>
        <v/>
      </c>
      <c r="V151" s="10" t="str">
        <f>IFERROR(VLOOKUP($B151,名椙大会2日目!$B$5:$G$338,5,FALSE)*VLOOKUP(T151,大会ごとのスコア!$D$28:$E$31,2,FALSE),"")</f>
        <v/>
      </c>
    </row>
    <row r="152" spans="20:22" x14ac:dyDescent="0.15">
      <c r="T152" s="9" t="str">
        <f>IFERROR(VLOOKUP($B152,名椙大会2日目!$B$5:$G$338,6,FALSE),"")</f>
        <v/>
      </c>
      <c r="U152" s="10" t="str">
        <f>IFERROR(VLOOKUP($B152,名椙大会2日目!$B$5:$G$338,2,FALSE),"")</f>
        <v/>
      </c>
      <c r="V152" s="10" t="str">
        <f>IFERROR(VLOOKUP($B152,名椙大会2日目!$B$5:$G$338,5,FALSE)*VLOOKUP(T152,大会ごとのスコア!$D$28:$E$31,2,FALSE),"")</f>
        <v/>
      </c>
    </row>
    <row r="153" spans="20:22" x14ac:dyDescent="0.15">
      <c r="T153" s="9" t="str">
        <f>IFERROR(VLOOKUP($B153,名椙大会2日目!$B$5:$G$338,6,FALSE),"")</f>
        <v/>
      </c>
      <c r="U153" s="10" t="str">
        <f>IFERROR(VLOOKUP($B153,名椙大会2日目!$B$5:$G$338,2,FALSE),"")</f>
        <v/>
      </c>
      <c r="V153" s="10" t="str">
        <f>IFERROR(VLOOKUP($B153,名椙大会2日目!$B$5:$G$338,5,FALSE)*VLOOKUP(T153,大会ごとのスコア!$D$28:$E$31,2,FALSE),"")</f>
        <v/>
      </c>
    </row>
    <row r="154" spans="20:22" x14ac:dyDescent="0.15">
      <c r="T154" s="9" t="str">
        <f>IFERROR(VLOOKUP($B154,名椙大会2日目!$B$5:$G$338,6,FALSE),"")</f>
        <v/>
      </c>
      <c r="U154" s="10" t="str">
        <f>IFERROR(VLOOKUP($B154,名椙大会2日目!$B$5:$G$338,2,FALSE),"")</f>
        <v/>
      </c>
      <c r="V154" s="10" t="str">
        <f>IFERROR(VLOOKUP($B154,名椙大会2日目!$B$5:$G$338,5,FALSE)*VLOOKUP(T154,大会ごとのスコア!$D$28:$E$31,2,FALSE),"")</f>
        <v/>
      </c>
    </row>
    <row r="155" spans="20:22" x14ac:dyDescent="0.15">
      <c r="T155" s="9" t="str">
        <f>IFERROR(VLOOKUP($B155,名椙大会2日目!$B$5:$G$338,6,FALSE),"")</f>
        <v/>
      </c>
      <c r="U155" s="10" t="str">
        <f>IFERROR(VLOOKUP($B155,名椙大会2日目!$B$5:$G$338,2,FALSE),"")</f>
        <v/>
      </c>
      <c r="V155" s="10" t="str">
        <f>IFERROR(VLOOKUP($B155,名椙大会2日目!$B$5:$G$338,5,FALSE)*VLOOKUP(T155,大会ごとのスコア!$D$28:$E$31,2,FALSE),"")</f>
        <v/>
      </c>
    </row>
    <row r="156" spans="20:22" x14ac:dyDescent="0.15">
      <c r="T156" s="9" t="str">
        <f>IFERROR(VLOOKUP($B156,名椙大会2日目!$B$5:$G$338,6,FALSE),"")</f>
        <v/>
      </c>
      <c r="U156" s="10" t="str">
        <f>IFERROR(VLOOKUP($B156,名椙大会2日目!$B$5:$G$338,2,FALSE),"")</f>
        <v/>
      </c>
      <c r="V156" s="10" t="str">
        <f>IFERROR(VLOOKUP($B156,名椙大会2日目!$B$5:$G$338,5,FALSE)*VLOOKUP(T156,大会ごとのスコア!$D$28:$E$31,2,FALSE),"")</f>
        <v/>
      </c>
    </row>
    <row r="157" spans="20:22" x14ac:dyDescent="0.15">
      <c r="T157" s="9" t="str">
        <f>IFERROR(VLOOKUP($B157,名椙大会2日目!$B$5:$G$338,6,FALSE),"")</f>
        <v/>
      </c>
      <c r="U157" s="10" t="str">
        <f>IFERROR(VLOOKUP($B157,名椙大会2日目!$B$5:$G$338,2,FALSE),"")</f>
        <v/>
      </c>
      <c r="V157" s="10" t="str">
        <f>IFERROR(VLOOKUP($B157,名椙大会2日目!$B$5:$G$338,5,FALSE)*VLOOKUP(T157,大会ごとのスコア!$D$28:$E$31,2,FALSE),"")</f>
        <v/>
      </c>
    </row>
    <row r="158" spans="20:22" x14ac:dyDescent="0.15">
      <c r="T158" s="9" t="str">
        <f>IFERROR(VLOOKUP($B158,名椙大会2日目!$B$5:$G$338,6,FALSE),"")</f>
        <v/>
      </c>
      <c r="U158" s="10" t="str">
        <f>IFERROR(VLOOKUP($B158,名椙大会2日目!$B$5:$G$338,2,FALSE),"")</f>
        <v/>
      </c>
      <c r="V158" s="10" t="str">
        <f>IFERROR(VLOOKUP($B158,名椙大会2日目!$B$5:$G$338,5,FALSE)*VLOOKUP(T158,大会ごとのスコア!$D$28:$E$31,2,FALSE),"")</f>
        <v/>
      </c>
    </row>
    <row r="159" spans="20:22" x14ac:dyDescent="0.15">
      <c r="T159" s="9" t="str">
        <f>IFERROR(VLOOKUP($B159,名椙大会2日目!$B$5:$G$338,6,FALSE),"")</f>
        <v/>
      </c>
      <c r="U159" s="10" t="str">
        <f>IFERROR(VLOOKUP($B159,名椙大会2日目!$B$5:$G$338,2,FALSE),"")</f>
        <v/>
      </c>
      <c r="V159" s="10" t="str">
        <f>IFERROR(VLOOKUP($B159,名椙大会2日目!$B$5:$G$338,5,FALSE)*VLOOKUP(T159,大会ごとのスコア!$D$28:$E$31,2,FALSE),"")</f>
        <v/>
      </c>
    </row>
    <row r="160" spans="20:22" x14ac:dyDescent="0.15">
      <c r="T160" s="9" t="str">
        <f>IFERROR(VLOOKUP($B160,名椙大会2日目!$B$5:$G$338,6,FALSE),"")</f>
        <v/>
      </c>
      <c r="U160" s="10" t="str">
        <f>IFERROR(VLOOKUP($B160,名椙大会2日目!$B$5:$G$338,2,FALSE),"")</f>
        <v/>
      </c>
      <c r="V160" s="10" t="str">
        <f>IFERROR(VLOOKUP($B160,名椙大会2日目!$B$5:$G$338,5,FALSE)*VLOOKUP(T160,大会ごとのスコア!$D$28:$E$31,2,FALSE),"")</f>
        <v/>
      </c>
    </row>
    <row r="161" spans="20:22" x14ac:dyDescent="0.15">
      <c r="T161" s="9" t="str">
        <f>IFERROR(VLOOKUP($B161,名椙大会2日目!$B$5:$G$338,6,FALSE),"")</f>
        <v/>
      </c>
      <c r="U161" s="10" t="str">
        <f>IFERROR(VLOOKUP($B161,名椙大会2日目!$B$5:$G$338,2,FALSE),"")</f>
        <v/>
      </c>
      <c r="V161" s="10" t="str">
        <f>IFERROR(VLOOKUP($B161,名椙大会2日目!$B$5:$G$338,5,FALSE)*VLOOKUP(T161,大会ごとのスコア!$D$28:$E$31,2,FALSE),"")</f>
        <v/>
      </c>
    </row>
    <row r="162" spans="20:22" x14ac:dyDescent="0.15">
      <c r="T162" s="9" t="str">
        <f>IFERROR(VLOOKUP($B162,名椙大会2日目!$B$5:$G$338,6,FALSE),"")</f>
        <v/>
      </c>
      <c r="U162" s="10" t="str">
        <f>IFERROR(VLOOKUP($B162,名椙大会2日目!$B$5:$G$338,2,FALSE),"")</f>
        <v/>
      </c>
      <c r="V162" s="10" t="str">
        <f>IFERROR(VLOOKUP($B162,名椙大会2日目!$B$5:$G$338,5,FALSE)*VLOOKUP(T162,大会ごとのスコア!$D$28:$E$31,2,FALSE),"")</f>
        <v/>
      </c>
    </row>
    <row r="163" spans="20:22" x14ac:dyDescent="0.15">
      <c r="T163" s="9" t="str">
        <f>IFERROR(VLOOKUP($B163,名椙大会2日目!$B$5:$G$338,6,FALSE),"")</f>
        <v/>
      </c>
      <c r="U163" s="10" t="str">
        <f>IFERROR(VLOOKUP($B163,名椙大会2日目!$B$5:$G$338,2,FALSE),"")</f>
        <v/>
      </c>
      <c r="V163" s="10" t="str">
        <f>IFERROR(VLOOKUP($B163,名椙大会2日目!$B$5:$G$338,5,FALSE)*VLOOKUP(T163,大会ごとのスコア!$D$28:$E$31,2,FALSE),"")</f>
        <v/>
      </c>
    </row>
    <row r="164" spans="20:22" x14ac:dyDescent="0.15">
      <c r="T164" s="9" t="str">
        <f>IFERROR(VLOOKUP($B164,名椙大会2日目!$B$5:$G$338,6,FALSE),"")</f>
        <v/>
      </c>
      <c r="U164" s="10" t="str">
        <f>IFERROR(VLOOKUP($B164,名椙大会2日目!$B$5:$G$338,2,FALSE),"")</f>
        <v/>
      </c>
      <c r="V164" s="10" t="str">
        <f>IFERROR(VLOOKUP($B164,名椙大会2日目!$B$5:$G$338,5,FALSE)*VLOOKUP(T164,大会ごとのスコア!$D$28:$E$31,2,FALSE),"")</f>
        <v/>
      </c>
    </row>
    <row r="165" spans="20:22" x14ac:dyDescent="0.15">
      <c r="T165" s="9" t="str">
        <f>IFERROR(VLOOKUP($B165,名椙大会2日目!$B$5:$G$338,6,FALSE),"")</f>
        <v/>
      </c>
      <c r="U165" s="10" t="str">
        <f>IFERROR(VLOOKUP($B165,名椙大会2日目!$B$5:$G$338,2,FALSE),"")</f>
        <v/>
      </c>
      <c r="V165" s="10" t="str">
        <f>IFERROR(VLOOKUP($B165,名椙大会2日目!$B$5:$G$338,5,FALSE)*VLOOKUP(T165,大会ごとのスコア!$D$28:$E$31,2,FALSE),"")</f>
        <v/>
      </c>
    </row>
    <row r="166" spans="20:22" x14ac:dyDescent="0.15">
      <c r="T166" s="9" t="str">
        <f>IFERROR(VLOOKUP($B166,名椙大会2日目!$B$5:$G$338,6,FALSE),"")</f>
        <v/>
      </c>
      <c r="U166" s="10" t="str">
        <f>IFERROR(VLOOKUP($B166,名椙大会2日目!$B$5:$G$338,2,FALSE),"")</f>
        <v/>
      </c>
      <c r="V166" s="10" t="str">
        <f>IFERROR(VLOOKUP($B166,名椙大会2日目!$B$5:$G$338,5,FALSE)*VLOOKUP(T166,大会ごとのスコア!$D$28:$E$31,2,FALSE),"")</f>
        <v/>
      </c>
    </row>
    <row r="167" spans="20:22" x14ac:dyDescent="0.15">
      <c r="T167" s="9" t="str">
        <f>IFERROR(VLOOKUP($B167,名椙大会2日目!$B$5:$G$338,6,FALSE),"")</f>
        <v/>
      </c>
      <c r="U167" s="10" t="str">
        <f>IFERROR(VLOOKUP($B167,名椙大会2日目!$B$5:$G$338,2,FALSE),"")</f>
        <v/>
      </c>
      <c r="V167" s="10" t="str">
        <f>IFERROR(VLOOKUP($B167,名椙大会2日目!$B$5:$G$338,5,FALSE)*VLOOKUP(T167,大会ごとのスコア!$D$28:$E$31,2,FALSE),"")</f>
        <v/>
      </c>
    </row>
    <row r="168" spans="20:22" x14ac:dyDescent="0.15">
      <c r="T168" s="9" t="str">
        <f>IFERROR(VLOOKUP($B168,名椙大会2日目!$B$5:$G$338,6,FALSE),"")</f>
        <v/>
      </c>
      <c r="U168" s="10" t="str">
        <f>IFERROR(VLOOKUP($B168,名椙大会2日目!$B$5:$G$338,2,FALSE),"")</f>
        <v/>
      </c>
      <c r="V168" s="10" t="str">
        <f>IFERROR(VLOOKUP($B168,名椙大会2日目!$B$5:$G$338,5,FALSE)*VLOOKUP(T168,大会ごとのスコア!$D$28:$E$31,2,FALSE),"")</f>
        <v/>
      </c>
    </row>
    <row r="169" spans="20:22" x14ac:dyDescent="0.15">
      <c r="T169" s="9" t="str">
        <f>IFERROR(VLOOKUP($B169,名椙大会2日目!$B$5:$G$338,6,FALSE),"")</f>
        <v/>
      </c>
      <c r="U169" s="10" t="str">
        <f>IFERROR(VLOOKUP($B169,名椙大会2日目!$B$5:$G$338,2,FALSE),"")</f>
        <v/>
      </c>
      <c r="V169" s="10" t="str">
        <f>IFERROR(VLOOKUP($B169,名椙大会2日目!$B$5:$G$338,5,FALSE)*VLOOKUP(T169,大会ごとのスコア!$D$28:$E$31,2,FALSE),"")</f>
        <v/>
      </c>
    </row>
    <row r="170" spans="20:22" x14ac:dyDescent="0.15">
      <c r="T170" s="9" t="str">
        <f>IFERROR(VLOOKUP($B170,名椙大会2日目!$B$5:$G$338,6,FALSE),"")</f>
        <v/>
      </c>
      <c r="U170" s="10" t="str">
        <f>IFERROR(VLOOKUP($B170,名椙大会2日目!$B$5:$G$338,2,FALSE),"")</f>
        <v/>
      </c>
      <c r="V170" s="10" t="str">
        <f>IFERROR(VLOOKUP($B170,名椙大会2日目!$B$5:$G$338,5,FALSE)*VLOOKUP(T170,大会ごとのスコア!$D$28:$E$31,2,FALSE),"")</f>
        <v/>
      </c>
    </row>
    <row r="171" spans="20:22" x14ac:dyDescent="0.15">
      <c r="T171" s="9" t="str">
        <f>IFERROR(VLOOKUP($B171,名椙大会2日目!$B$5:$G$338,6,FALSE),"")</f>
        <v/>
      </c>
      <c r="U171" s="10" t="str">
        <f>IFERROR(VLOOKUP($B171,名椙大会2日目!$B$5:$G$338,2,FALSE),"")</f>
        <v/>
      </c>
      <c r="V171" s="10" t="str">
        <f>IFERROR(VLOOKUP($B171,名椙大会2日目!$B$5:$G$338,5,FALSE)*VLOOKUP(T171,大会ごとのスコア!$D$28:$E$31,2,FALSE),"")</f>
        <v/>
      </c>
    </row>
    <row r="172" spans="20:22" x14ac:dyDescent="0.15">
      <c r="T172" s="9" t="str">
        <f>IFERROR(VLOOKUP($B172,名椙大会2日目!$B$5:$G$338,6,FALSE),"")</f>
        <v/>
      </c>
      <c r="U172" s="10" t="str">
        <f>IFERROR(VLOOKUP($B172,名椙大会2日目!$B$5:$G$338,2,FALSE),"")</f>
        <v/>
      </c>
      <c r="V172" s="10" t="str">
        <f>IFERROR(VLOOKUP($B172,名椙大会2日目!$B$5:$G$338,5,FALSE)*VLOOKUP(T172,大会ごとのスコア!$D$28:$E$31,2,FALSE),"")</f>
        <v/>
      </c>
    </row>
    <row r="173" spans="20:22" x14ac:dyDescent="0.15">
      <c r="T173" s="9" t="str">
        <f>IFERROR(VLOOKUP($B173,名椙大会2日目!$B$5:$G$338,6,FALSE),"")</f>
        <v/>
      </c>
      <c r="U173" s="10" t="str">
        <f>IFERROR(VLOOKUP($B173,名椙大会2日目!$B$5:$G$338,2,FALSE),"")</f>
        <v/>
      </c>
      <c r="V173" s="10" t="str">
        <f>IFERROR(VLOOKUP($B173,名椙大会2日目!$B$5:$G$338,5,FALSE)*VLOOKUP(T173,大会ごとのスコア!$D$28:$E$31,2,FALSE),"")</f>
        <v/>
      </c>
    </row>
    <row r="174" spans="20:22" x14ac:dyDescent="0.15">
      <c r="T174" s="9" t="str">
        <f>IFERROR(VLOOKUP($B174,名椙大会2日目!$B$5:$G$338,6,FALSE),"")</f>
        <v/>
      </c>
      <c r="U174" s="10" t="str">
        <f>IFERROR(VLOOKUP($B174,名椙大会2日目!$B$5:$G$338,2,FALSE),"")</f>
        <v/>
      </c>
      <c r="V174" s="10" t="str">
        <f>IFERROR(VLOOKUP($B174,名椙大会2日目!$B$5:$G$338,5,FALSE)*VLOOKUP(T174,大会ごとのスコア!$D$28:$E$31,2,FALSE),"")</f>
        <v/>
      </c>
    </row>
    <row r="175" spans="20:22" x14ac:dyDescent="0.15">
      <c r="T175" s="9" t="str">
        <f>IFERROR(VLOOKUP($B175,名椙大会2日目!$B$5:$G$338,6,FALSE),"")</f>
        <v/>
      </c>
      <c r="U175" s="10" t="str">
        <f>IFERROR(VLOOKUP($B175,名椙大会2日目!$B$5:$G$338,2,FALSE),"")</f>
        <v/>
      </c>
      <c r="V175" s="10" t="str">
        <f>IFERROR(VLOOKUP($B175,名椙大会2日目!$B$5:$G$338,5,FALSE)*VLOOKUP(T175,大会ごとのスコア!$D$28:$E$31,2,FALSE),"")</f>
        <v/>
      </c>
    </row>
    <row r="176" spans="20:22" x14ac:dyDescent="0.15">
      <c r="T176" s="9" t="str">
        <f>IFERROR(VLOOKUP($B176,名椙大会2日目!$B$5:$G$338,6,FALSE),"")</f>
        <v/>
      </c>
      <c r="U176" s="10" t="str">
        <f>IFERROR(VLOOKUP($B176,名椙大会2日目!$B$5:$G$338,2,FALSE),"")</f>
        <v/>
      </c>
      <c r="V176" s="10" t="str">
        <f>IFERROR(VLOOKUP($B176,名椙大会2日目!$B$5:$G$338,5,FALSE)*VLOOKUP(T176,大会ごとのスコア!$D$28:$E$31,2,FALSE),"")</f>
        <v/>
      </c>
    </row>
    <row r="177" spans="20:22" x14ac:dyDescent="0.15">
      <c r="T177" s="9" t="str">
        <f>IFERROR(VLOOKUP($B177,名椙大会2日目!$B$5:$G$338,6,FALSE),"")</f>
        <v/>
      </c>
      <c r="U177" s="10" t="str">
        <f>IFERROR(VLOOKUP($B177,名椙大会2日目!$B$5:$G$338,2,FALSE),"")</f>
        <v/>
      </c>
      <c r="V177" s="10" t="str">
        <f>IFERROR(VLOOKUP($B177,名椙大会2日目!$B$5:$G$338,5,FALSE)*VLOOKUP(T177,大会ごとのスコア!$D$28:$E$31,2,FALSE),"")</f>
        <v/>
      </c>
    </row>
    <row r="178" spans="20:22" x14ac:dyDescent="0.15">
      <c r="T178" s="9" t="str">
        <f>IFERROR(VLOOKUP($B178,名椙大会2日目!$B$5:$G$338,6,FALSE),"")</f>
        <v/>
      </c>
      <c r="U178" s="10" t="str">
        <f>IFERROR(VLOOKUP($B178,名椙大会2日目!$B$5:$G$338,2,FALSE),"")</f>
        <v/>
      </c>
      <c r="V178" s="10" t="str">
        <f>IFERROR(VLOOKUP($B178,名椙大会2日目!$B$5:$G$338,5,FALSE)*VLOOKUP(T178,大会ごとのスコア!$D$28:$E$31,2,FALSE),"")</f>
        <v/>
      </c>
    </row>
    <row r="179" spans="20:22" x14ac:dyDescent="0.15">
      <c r="T179" s="9" t="str">
        <f>IFERROR(VLOOKUP($B179,名椙大会2日目!$B$5:$G$338,6,FALSE),"")</f>
        <v/>
      </c>
      <c r="U179" s="10" t="str">
        <f>IFERROR(VLOOKUP($B179,名椙大会2日目!$B$5:$G$338,2,FALSE),"")</f>
        <v/>
      </c>
      <c r="V179" s="10" t="str">
        <f>IFERROR(VLOOKUP($B179,名椙大会2日目!$B$5:$G$338,5,FALSE)*VLOOKUP(T179,大会ごとのスコア!$D$28:$E$31,2,FALSE),"")</f>
        <v/>
      </c>
    </row>
    <row r="180" spans="20:22" x14ac:dyDescent="0.15">
      <c r="T180" s="9" t="str">
        <f>IFERROR(VLOOKUP($B180,名椙大会2日目!$B$5:$G$338,6,FALSE),"")</f>
        <v/>
      </c>
      <c r="U180" s="10" t="str">
        <f>IFERROR(VLOOKUP($B180,名椙大会2日目!$B$5:$G$338,2,FALSE),"")</f>
        <v/>
      </c>
      <c r="V180" s="10" t="str">
        <f>IFERROR(VLOOKUP($B180,名椙大会2日目!$B$5:$G$338,5,FALSE)*VLOOKUP(T180,大会ごとのスコア!$D$28:$E$31,2,FALSE),"")</f>
        <v/>
      </c>
    </row>
    <row r="181" spans="20:22" x14ac:dyDescent="0.15">
      <c r="T181" s="9" t="str">
        <f>IFERROR(VLOOKUP($B181,名椙大会2日目!$B$5:$G$338,6,FALSE),"")</f>
        <v/>
      </c>
      <c r="U181" s="10" t="str">
        <f>IFERROR(VLOOKUP($B181,名椙大会2日目!$B$5:$G$338,2,FALSE),"")</f>
        <v/>
      </c>
      <c r="V181" s="10" t="str">
        <f>IFERROR(VLOOKUP($B181,名椙大会2日目!$B$5:$G$338,5,FALSE)*VLOOKUP(T181,大会ごとのスコア!$D$28:$E$31,2,FALSE),"")</f>
        <v/>
      </c>
    </row>
    <row r="182" spans="20:22" x14ac:dyDescent="0.15">
      <c r="T182" s="9" t="str">
        <f>IFERROR(VLOOKUP($B182,名椙大会2日目!$B$5:$G$338,6,FALSE),"")</f>
        <v/>
      </c>
      <c r="U182" s="10" t="str">
        <f>IFERROR(VLOOKUP($B182,名椙大会2日目!$B$5:$G$338,2,FALSE),"")</f>
        <v/>
      </c>
      <c r="V182" s="10" t="str">
        <f>IFERROR(VLOOKUP($B182,名椙大会2日目!$B$5:$G$338,5,FALSE)*VLOOKUP(T182,大会ごとのスコア!$D$28:$E$31,2,FALSE),"")</f>
        <v/>
      </c>
    </row>
    <row r="183" spans="20:22" x14ac:dyDescent="0.15">
      <c r="T183" s="9" t="str">
        <f>IFERROR(VLOOKUP($B183,名椙大会2日目!$B$5:$G$338,6,FALSE),"")</f>
        <v/>
      </c>
      <c r="U183" s="10" t="str">
        <f>IFERROR(VLOOKUP($B183,名椙大会2日目!$B$5:$G$338,2,FALSE),"")</f>
        <v/>
      </c>
      <c r="V183" s="10" t="str">
        <f>IFERROR(VLOOKUP($B183,名椙大会2日目!$B$5:$G$338,5,FALSE)*VLOOKUP(T183,大会ごとのスコア!$D$28:$E$31,2,FALSE),"")</f>
        <v/>
      </c>
    </row>
    <row r="184" spans="20:22" x14ac:dyDescent="0.15">
      <c r="T184" s="9" t="str">
        <f>IFERROR(VLOOKUP($B184,名椙大会2日目!$B$5:$G$338,6,FALSE),"")</f>
        <v/>
      </c>
      <c r="U184" s="10" t="str">
        <f>IFERROR(VLOOKUP($B184,名椙大会2日目!$B$5:$G$338,2,FALSE),"")</f>
        <v/>
      </c>
      <c r="V184" s="10" t="str">
        <f>IFERROR(VLOOKUP($B184,名椙大会2日目!$B$5:$G$338,5,FALSE)*VLOOKUP(T184,大会ごとのスコア!$D$28:$E$31,2,FALSE),"")</f>
        <v/>
      </c>
    </row>
    <row r="185" spans="20:22" x14ac:dyDescent="0.15">
      <c r="T185" s="9" t="str">
        <f>IFERROR(VLOOKUP($B185,名椙大会2日目!$B$5:$G$338,6,FALSE),"")</f>
        <v/>
      </c>
      <c r="U185" s="10" t="str">
        <f>IFERROR(VLOOKUP($B185,名椙大会2日目!$B$5:$G$338,2,FALSE),"")</f>
        <v/>
      </c>
      <c r="V185" s="10" t="str">
        <f>IFERROR(VLOOKUP($B185,名椙大会2日目!$B$5:$G$338,5,FALSE)*VLOOKUP(T185,大会ごとのスコア!$D$28:$E$31,2,FALSE),"")</f>
        <v/>
      </c>
    </row>
    <row r="186" spans="20:22" x14ac:dyDescent="0.15">
      <c r="T186" s="9" t="str">
        <f>IFERROR(VLOOKUP($B186,名椙大会2日目!$B$5:$G$338,6,FALSE),"")</f>
        <v/>
      </c>
      <c r="U186" s="10" t="str">
        <f>IFERROR(VLOOKUP($B186,名椙大会2日目!$B$5:$G$338,2,FALSE),"")</f>
        <v/>
      </c>
      <c r="V186" s="10" t="str">
        <f>IFERROR(VLOOKUP($B186,名椙大会2日目!$B$5:$G$338,5,FALSE)*VLOOKUP(T186,大会ごとのスコア!$D$28:$E$31,2,FALSE),"")</f>
        <v/>
      </c>
    </row>
    <row r="187" spans="20:22" x14ac:dyDescent="0.15">
      <c r="T187" s="9" t="str">
        <f>IFERROR(VLOOKUP($B187,名椙大会2日目!$B$5:$G$338,6,FALSE),"")</f>
        <v/>
      </c>
      <c r="U187" s="10" t="str">
        <f>IFERROR(VLOOKUP($B187,名椙大会2日目!$B$5:$G$338,2,FALSE),"")</f>
        <v/>
      </c>
      <c r="V187" s="10" t="str">
        <f>IFERROR(VLOOKUP($B187,名椙大会2日目!$B$5:$G$338,5,FALSE)*VLOOKUP(T187,大会ごとのスコア!$D$28:$E$31,2,FALSE),"")</f>
        <v/>
      </c>
    </row>
    <row r="188" spans="20:22" x14ac:dyDescent="0.15">
      <c r="T188" s="9" t="str">
        <f>IFERROR(VLOOKUP($B188,名椙大会2日目!$B$5:$G$338,6,FALSE),"")</f>
        <v/>
      </c>
      <c r="U188" s="10" t="str">
        <f>IFERROR(VLOOKUP($B188,名椙大会2日目!$B$5:$G$338,2,FALSE),"")</f>
        <v/>
      </c>
      <c r="V188" s="10" t="str">
        <f>IFERROR(VLOOKUP($B188,名椙大会2日目!$B$5:$G$338,5,FALSE)*VLOOKUP(T188,大会ごとのスコア!$D$28:$E$31,2,FALSE),"")</f>
        <v/>
      </c>
    </row>
    <row r="189" spans="20:22" x14ac:dyDescent="0.15">
      <c r="T189" s="9" t="str">
        <f>IFERROR(VLOOKUP($B189,名椙大会2日目!$B$5:$G$338,6,FALSE),"")</f>
        <v/>
      </c>
      <c r="U189" s="10" t="str">
        <f>IFERROR(VLOOKUP($B189,名椙大会2日目!$B$5:$G$338,2,FALSE),"")</f>
        <v/>
      </c>
      <c r="V189" s="10" t="str">
        <f>IFERROR(VLOOKUP($B189,名椙大会2日目!$B$5:$G$338,5,FALSE)*VLOOKUP(T189,大会ごとのスコア!$D$28:$E$31,2,FALSE),"")</f>
        <v/>
      </c>
    </row>
    <row r="190" spans="20:22" x14ac:dyDescent="0.15">
      <c r="T190" s="9" t="str">
        <f>IFERROR(VLOOKUP($B190,名椙大会2日目!$B$5:$G$338,6,FALSE),"")</f>
        <v/>
      </c>
      <c r="U190" s="10" t="str">
        <f>IFERROR(VLOOKUP($B190,名椙大会2日目!$B$5:$G$338,2,FALSE),"")</f>
        <v/>
      </c>
      <c r="V190" s="10" t="str">
        <f>IFERROR(VLOOKUP($B190,名椙大会2日目!$B$5:$G$338,5,FALSE)*VLOOKUP(T190,大会ごとのスコア!$D$28:$E$31,2,FALSE),"")</f>
        <v/>
      </c>
    </row>
    <row r="191" spans="20:22" x14ac:dyDescent="0.15">
      <c r="T191" s="9" t="str">
        <f>IFERROR(VLOOKUP($B191,名椙大会2日目!$B$5:$G$338,6,FALSE),"")</f>
        <v/>
      </c>
      <c r="U191" s="10" t="str">
        <f>IFERROR(VLOOKUP($B191,名椙大会2日目!$B$5:$G$338,2,FALSE),"")</f>
        <v/>
      </c>
      <c r="V191" s="10" t="str">
        <f>IFERROR(VLOOKUP($B191,名椙大会2日目!$B$5:$G$338,5,FALSE)*VLOOKUP(T191,大会ごとのスコア!$D$28:$E$31,2,FALSE),"")</f>
        <v/>
      </c>
    </row>
    <row r="192" spans="20:22" x14ac:dyDescent="0.15">
      <c r="T192" s="9" t="str">
        <f>IFERROR(VLOOKUP($B192,名椙大会2日目!$B$5:$G$338,6,FALSE),"")</f>
        <v/>
      </c>
      <c r="U192" s="10" t="str">
        <f>IFERROR(VLOOKUP($B192,名椙大会2日目!$B$5:$G$338,2,FALSE),"")</f>
        <v/>
      </c>
      <c r="V192" s="10" t="str">
        <f>IFERROR(VLOOKUP($B192,名椙大会2日目!$B$5:$G$338,5,FALSE)*VLOOKUP(T192,大会ごとのスコア!$D$28:$E$31,2,FALSE),"")</f>
        <v/>
      </c>
    </row>
    <row r="193" spans="20:22" x14ac:dyDescent="0.15">
      <c r="T193" s="9" t="str">
        <f>IFERROR(VLOOKUP($B193,名椙大会2日目!$B$5:$G$338,6,FALSE),"")</f>
        <v/>
      </c>
      <c r="U193" s="10" t="str">
        <f>IFERROR(VLOOKUP($B193,名椙大会2日目!$B$5:$G$338,2,FALSE),"")</f>
        <v/>
      </c>
      <c r="V193" s="10" t="str">
        <f>IFERROR(VLOOKUP($B193,名椙大会2日目!$B$5:$G$338,5,FALSE)*VLOOKUP(T193,大会ごとのスコア!$D$28:$E$31,2,FALSE),"")</f>
        <v/>
      </c>
    </row>
    <row r="194" spans="20:22" x14ac:dyDescent="0.15">
      <c r="T194" s="9" t="str">
        <f>IFERROR(VLOOKUP($B194,名椙大会2日目!$B$5:$G$338,6,FALSE),"")</f>
        <v/>
      </c>
      <c r="U194" s="10" t="str">
        <f>IFERROR(VLOOKUP($B194,名椙大会2日目!$B$5:$G$338,2,FALSE),"")</f>
        <v/>
      </c>
      <c r="V194" s="10" t="str">
        <f>IFERROR(VLOOKUP($B194,名椙大会2日目!$B$5:$G$338,5,FALSE)*VLOOKUP(T194,大会ごとのスコア!$D$28:$E$31,2,FALSE),"")</f>
        <v/>
      </c>
    </row>
    <row r="195" spans="20:22" x14ac:dyDescent="0.15">
      <c r="T195" s="9" t="str">
        <f>IFERROR(VLOOKUP($B195,名椙大会2日目!$B$5:$G$338,6,FALSE),"")</f>
        <v/>
      </c>
      <c r="U195" s="10" t="str">
        <f>IFERROR(VLOOKUP($B195,名椙大会2日目!$B$5:$G$338,2,FALSE),"")</f>
        <v/>
      </c>
      <c r="V195" s="10" t="str">
        <f>IFERROR(VLOOKUP($B195,名椙大会2日目!$B$5:$G$338,5,FALSE)*VLOOKUP(T195,大会ごとのスコア!$D$28:$E$31,2,FALSE),"")</f>
        <v/>
      </c>
    </row>
    <row r="196" spans="20:22" x14ac:dyDescent="0.15">
      <c r="T196" s="9" t="str">
        <f>IFERROR(VLOOKUP($B196,名椙大会2日目!$B$5:$G$338,6,FALSE),"")</f>
        <v/>
      </c>
      <c r="U196" s="10" t="str">
        <f>IFERROR(VLOOKUP($B196,名椙大会2日目!$B$5:$G$338,2,FALSE),"")</f>
        <v/>
      </c>
      <c r="V196" s="10" t="str">
        <f>IFERROR(VLOOKUP($B196,名椙大会2日目!$B$5:$G$338,5,FALSE)*VLOOKUP(T196,大会ごとのスコア!$D$28:$E$31,2,FALSE),"")</f>
        <v/>
      </c>
    </row>
    <row r="197" spans="20:22" x14ac:dyDescent="0.15">
      <c r="T197" s="9" t="str">
        <f>IFERROR(VLOOKUP($B197,名椙大会2日目!$B$5:$G$338,6,FALSE),"")</f>
        <v/>
      </c>
      <c r="U197" s="10" t="str">
        <f>IFERROR(VLOOKUP($B197,名椙大会2日目!$B$5:$G$338,2,FALSE),"")</f>
        <v/>
      </c>
      <c r="V197" s="10" t="str">
        <f>IFERROR(VLOOKUP($B197,名椙大会2日目!$B$5:$G$338,5,FALSE)*VLOOKUP(T197,大会ごとのスコア!$D$28:$E$31,2,FALSE),"")</f>
        <v/>
      </c>
    </row>
    <row r="198" spans="20:22" x14ac:dyDescent="0.15">
      <c r="T198" s="9" t="str">
        <f>IFERROR(VLOOKUP($B198,名椙大会2日目!$B$5:$G$338,6,FALSE),"")</f>
        <v/>
      </c>
      <c r="U198" s="10" t="str">
        <f>IFERROR(VLOOKUP($B198,名椙大会2日目!$B$5:$G$338,2,FALSE),"")</f>
        <v/>
      </c>
      <c r="V198" s="10" t="str">
        <f>IFERROR(VLOOKUP($B198,名椙大会2日目!$B$5:$G$338,5,FALSE)*VLOOKUP(T198,大会ごとのスコア!$D$28:$E$31,2,FALSE),"")</f>
        <v/>
      </c>
    </row>
    <row r="199" spans="20:22" x14ac:dyDescent="0.15">
      <c r="T199" s="9" t="str">
        <f>IFERROR(VLOOKUP($B199,名椙大会2日目!$B$5:$G$338,6,FALSE),"")</f>
        <v/>
      </c>
      <c r="U199" s="10" t="str">
        <f>IFERROR(VLOOKUP($B199,名椙大会2日目!$B$5:$G$338,2,FALSE),"")</f>
        <v/>
      </c>
      <c r="V199" s="10" t="str">
        <f>IFERROR(VLOOKUP($B199,名椙大会2日目!$B$5:$G$338,5,FALSE)*VLOOKUP(T199,大会ごとのスコア!$D$28:$E$31,2,FALSE),"")</f>
        <v/>
      </c>
    </row>
    <row r="200" spans="20:22" x14ac:dyDescent="0.15">
      <c r="T200" s="9" t="str">
        <f>IFERROR(VLOOKUP($B200,名椙大会2日目!$B$5:$G$338,6,FALSE),"")</f>
        <v/>
      </c>
      <c r="U200" s="10" t="str">
        <f>IFERROR(VLOOKUP($B200,名椙大会2日目!$B$5:$G$338,2,FALSE),"")</f>
        <v/>
      </c>
      <c r="V200" s="10" t="str">
        <f>IFERROR(VLOOKUP($B200,名椙大会2日目!$B$5:$G$338,5,FALSE)*VLOOKUP(T200,大会ごとのスコア!$D$28:$E$31,2,FALSE),"")</f>
        <v/>
      </c>
    </row>
    <row r="201" spans="20:22" x14ac:dyDescent="0.15">
      <c r="T201" s="9" t="str">
        <f>IFERROR(VLOOKUP($B201,名椙大会2日目!$B$5:$G$338,6,FALSE),"")</f>
        <v/>
      </c>
      <c r="U201" s="10" t="str">
        <f>IFERROR(VLOOKUP($B201,名椙大会2日目!$B$5:$G$338,2,FALSE),"")</f>
        <v/>
      </c>
      <c r="V201" s="10" t="str">
        <f>IFERROR(VLOOKUP($B201,名椙大会2日目!$B$5:$G$338,5,FALSE)*VLOOKUP(T201,大会ごとのスコア!$D$28:$E$31,2,FALSE),"")</f>
        <v/>
      </c>
    </row>
    <row r="202" spans="20:22" x14ac:dyDescent="0.15">
      <c r="T202" s="9" t="str">
        <f>IFERROR(VLOOKUP($B202,名椙大会2日目!$B$5:$G$338,6,FALSE),"")</f>
        <v/>
      </c>
      <c r="U202" s="10" t="str">
        <f>IFERROR(VLOOKUP($B202,名椙大会2日目!$B$5:$G$338,2,FALSE),"")</f>
        <v/>
      </c>
      <c r="V202" s="10" t="str">
        <f>IFERROR(VLOOKUP($B202,名椙大会2日目!$B$5:$G$338,5,FALSE)*VLOOKUP(T202,大会ごとのスコア!$D$28:$E$31,2,FALSE),"")</f>
        <v/>
      </c>
    </row>
    <row r="203" spans="20:22" x14ac:dyDescent="0.15">
      <c r="T203" s="9" t="str">
        <f>IFERROR(VLOOKUP($B203,名椙大会2日目!$B$5:$G$338,6,FALSE),"")</f>
        <v/>
      </c>
      <c r="U203" s="10" t="str">
        <f>IFERROR(VLOOKUP($B203,名椙大会2日目!$B$5:$G$338,2,FALSE),"")</f>
        <v/>
      </c>
      <c r="V203" s="10" t="str">
        <f>IFERROR(VLOOKUP($B203,名椙大会2日目!$B$5:$G$338,5,FALSE)*VLOOKUP(T203,大会ごとのスコア!$D$28:$E$31,2,FALSE),"")</f>
        <v/>
      </c>
    </row>
    <row r="204" spans="20:22" x14ac:dyDescent="0.15">
      <c r="T204" s="9" t="str">
        <f>IFERROR(VLOOKUP($B204,名椙大会2日目!$B$5:$G$338,6,FALSE),"")</f>
        <v/>
      </c>
      <c r="U204" s="10" t="str">
        <f>IFERROR(VLOOKUP($B204,名椙大会2日目!$B$5:$G$338,2,FALSE),"")</f>
        <v/>
      </c>
      <c r="V204" s="10" t="str">
        <f>IFERROR(VLOOKUP($B204,名椙大会2日目!$B$5:$G$338,5,FALSE)*VLOOKUP(T204,大会ごとのスコア!$D$28:$E$31,2,FALSE),"")</f>
        <v/>
      </c>
    </row>
    <row r="205" spans="20:22" x14ac:dyDescent="0.15">
      <c r="T205" s="9" t="str">
        <f>IFERROR(VLOOKUP($B205,名椙大会2日目!$B$5:$G$338,6,FALSE),"")</f>
        <v/>
      </c>
      <c r="U205" s="10" t="str">
        <f>IFERROR(VLOOKUP($B205,名椙大会2日目!$B$5:$G$338,2,FALSE),"")</f>
        <v/>
      </c>
      <c r="V205" s="10" t="str">
        <f>IFERROR(VLOOKUP($B205,名椙大会2日目!$B$5:$G$338,5,FALSE)*VLOOKUP(T205,大会ごとのスコア!$D$28:$E$31,2,FALSE),"")</f>
        <v/>
      </c>
    </row>
    <row r="206" spans="20:22" x14ac:dyDescent="0.15">
      <c r="T206" s="9" t="str">
        <f>IFERROR(VLOOKUP($B206,名椙大会2日目!$B$5:$G$338,6,FALSE),"")</f>
        <v/>
      </c>
      <c r="U206" s="10" t="str">
        <f>IFERROR(VLOOKUP($B206,名椙大会2日目!$B$5:$G$338,2,FALSE),"")</f>
        <v/>
      </c>
      <c r="V206" s="10" t="str">
        <f>IFERROR(VLOOKUP($B206,名椙大会2日目!$B$5:$G$338,5,FALSE)*VLOOKUP(T206,大会ごとのスコア!$D$28:$E$31,2,FALSE),"")</f>
        <v/>
      </c>
    </row>
    <row r="207" spans="20:22" x14ac:dyDescent="0.15">
      <c r="T207" s="9" t="str">
        <f>IFERROR(VLOOKUP($B207,名椙大会2日目!$B$5:$G$338,6,FALSE),"")</f>
        <v/>
      </c>
      <c r="U207" s="10" t="str">
        <f>IFERROR(VLOOKUP($B207,名椙大会2日目!$B$5:$G$338,2,FALSE),"")</f>
        <v/>
      </c>
      <c r="V207" s="10" t="str">
        <f>IFERROR(VLOOKUP($B207,名椙大会2日目!$B$5:$G$338,5,FALSE)*VLOOKUP(T207,大会ごとのスコア!$D$28:$E$31,2,FALSE),"")</f>
        <v/>
      </c>
    </row>
    <row r="208" spans="20:22" x14ac:dyDescent="0.15">
      <c r="T208" s="9" t="str">
        <f>IFERROR(VLOOKUP($B208,名椙大会2日目!$B$5:$G$338,6,FALSE),"")</f>
        <v/>
      </c>
      <c r="U208" s="10" t="str">
        <f>IFERROR(VLOOKUP($B208,名椙大会2日目!$B$5:$G$338,2,FALSE),"")</f>
        <v/>
      </c>
      <c r="V208" s="10" t="str">
        <f>IFERROR(VLOOKUP($B208,名椙大会2日目!$B$5:$G$338,5,FALSE)*VLOOKUP(T208,大会ごとのスコア!$D$28:$E$31,2,FALSE),"")</f>
        <v/>
      </c>
    </row>
    <row r="209" spans="20:22" x14ac:dyDescent="0.15">
      <c r="T209" s="9" t="str">
        <f>IFERROR(VLOOKUP($B209,名椙大会2日目!$B$5:$G$338,6,FALSE),"")</f>
        <v/>
      </c>
      <c r="U209" s="10" t="str">
        <f>IFERROR(VLOOKUP($B209,名椙大会2日目!$B$5:$G$338,2,FALSE),"")</f>
        <v/>
      </c>
      <c r="V209" s="10" t="str">
        <f>IFERROR(VLOOKUP($B209,名椙大会2日目!$B$5:$G$338,5,FALSE)*VLOOKUP(T209,大会ごとのスコア!$D$28:$E$31,2,FALSE),"")</f>
        <v/>
      </c>
    </row>
    <row r="210" spans="20:22" x14ac:dyDescent="0.15">
      <c r="T210" s="9" t="str">
        <f>IFERROR(VLOOKUP($B210,名椙大会2日目!$B$5:$G$338,6,FALSE),"")</f>
        <v/>
      </c>
      <c r="U210" s="10" t="str">
        <f>IFERROR(VLOOKUP($B210,名椙大会2日目!$B$5:$G$338,2,FALSE),"")</f>
        <v/>
      </c>
      <c r="V210" s="10" t="str">
        <f>IFERROR(VLOOKUP($B210,名椙大会2日目!$B$5:$G$338,5,FALSE)*VLOOKUP(T210,大会ごとのスコア!$D$28:$E$31,2,FALSE),"")</f>
        <v/>
      </c>
    </row>
    <row r="211" spans="20:22" x14ac:dyDescent="0.15">
      <c r="T211" s="9" t="str">
        <f>IFERROR(VLOOKUP($B211,名椙大会2日目!$B$5:$G$338,6,FALSE),"")</f>
        <v/>
      </c>
      <c r="U211" s="10" t="str">
        <f>IFERROR(VLOOKUP($B211,名椙大会2日目!$B$5:$G$338,2,FALSE),"")</f>
        <v/>
      </c>
      <c r="V211" s="10" t="str">
        <f>IFERROR(VLOOKUP($B211,名椙大会2日目!$B$5:$G$338,5,FALSE)*VLOOKUP(T211,大会ごとのスコア!$D$28:$E$31,2,FALSE),"")</f>
        <v/>
      </c>
    </row>
    <row r="212" spans="20:22" x14ac:dyDescent="0.15">
      <c r="T212" s="9" t="str">
        <f>IFERROR(VLOOKUP($B212,名椙大会2日目!$B$5:$G$338,6,FALSE),"")</f>
        <v/>
      </c>
      <c r="U212" s="10" t="str">
        <f>IFERROR(VLOOKUP($B212,名椙大会2日目!$B$5:$G$338,2,FALSE),"")</f>
        <v/>
      </c>
      <c r="V212" s="10" t="str">
        <f>IFERROR(VLOOKUP($B212,名椙大会2日目!$B$5:$G$338,5,FALSE)*VLOOKUP(T212,大会ごとのスコア!$D$28:$E$31,2,FALSE),"")</f>
        <v/>
      </c>
    </row>
    <row r="213" spans="20:22" x14ac:dyDescent="0.15">
      <c r="T213" s="9" t="str">
        <f>IFERROR(VLOOKUP($B213,名椙大会2日目!$B$5:$G$338,6,FALSE),"")</f>
        <v/>
      </c>
      <c r="U213" s="10" t="str">
        <f>IFERROR(VLOOKUP($B213,名椙大会2日目!$B$5:$G$338,2,FALSE),"")</f>
        <v/>
      </c>
      <c r="V213" s="10" t="str">
        <f>IFERROR(VLOOKUP($B213,名椙大会2日目!$B$5:$G$338,5,FALSE)*VLOOKUP(T213,大会ごとのスコア!$D$28:$E$31,2,FALSE),"")</f>
        <v/>
      </c>
    </row>
    <row r="214" spans="20:22" x14ac:dyDescent="0.15">
      <c r="T214" s="9" t="str">
        <f>IFERROR(VLOOKUP($B214,名椙大会2日目!$B$5:$G$338,6,FALSE),"")</f>
        <v/>
      </c>
      <c r="U214" s="10" t="str">
        <f>IFERROR(VLOOKUP($B214,名椙大会2日目!$B$5:$G$338,2,FALSE),"")</f>
        <v/>
      </c>
      <c r="V214" s="10" t="str">
        <f>IFERROR(VLOOKUP($B214,名椙大会2日目!$B$5:$G$338,5,FALSE)*VLOOKUP(T214,大会ごとのスコア!$D$28:$E$31,2,FALSE),"")</f>
        <v/>
      </c>
    </row>
    <row r="215" spans="20:22" x14ac:dyDescent="0.15">
      <c r="T215" s="9" t="str">
        <f>IFERROR(VLOOKUP($B215,名椙大会2日目!$B$5:$G$338,6,FALSE),"")</f>
        <v/>
      </c>
      <c r="U215" s="10" t="str">
        <f>IFERROR(VLOOKUP($B215,名椙大会2日目!$B$5:$G$338,2,FALSE),"")</f>
        <v/>
      </c>
      <c r="V215" s="10" t="str">
        <f>IFERROR(VLOOKUP($B215,名椙大会2日目!$B$5:$G$338,5,FALSE)*VLOOKUP(T215,大会ごとのスコア!$D$28:$E$31,2,FALSE),"")</f>
        <v/>
      </c>
    </row>
    <row r="216" spans="20:22" x14ac:dyDescent="0.15">
      <c r="T216" s="9" t="str">
        <f>IFERROR(VLOOKUP($B216,名椙大会2日目!$B$5:$G$338,6,FALSE),"")</f>
        <v/>
      </c>
      <c r="U216" s="10" t="str">
        <f>IFERROR(VLOOKUP($B216,名椙大会2日目!$B$5:$G$338,2,FALSE),"")</f>
        <v/>
      </c>
      <c r="V216" s="10" t="str">
        <f>IFERROR(VLOOKUP($B216,名椙大会2日目!$B$5:$G$338,5,FALSE)*VLOOKUP(T216,大会ごとのスコア!$D$28:$E$31,2,FALSE),"")</f>
        <v/>
      </c>
    </row>
    <row r="217" spans="20:22" x14ac:dyDescent="0.15">
      <c r="T217" s="9" t="str">
        <f>IFERROR(VLOOKUP($B217,関東スプリントセレ!$B$5:$G$338,6,FALSE),"")</f>
        <v/>
      </c>
      <c r="U217" s="10" t="str">
        <f>IFERROR(VLOOKUP($B217,関東スプリントセレ!$B$5:$G$338,2,FALSE),"")</f>
        <v/>
      </c>
      <c r="V217" s="10" t="str">
        <f>IFERROR(VLOOKUP($B217,関東スプリントセレ!$B$5:$G$338,5,FALSE)*VLOOKUP(T217,大会ごとのスコア!$D$19:$E$21,2,FALSE),"")</f>
        <v/>
      </c>
    </row>
    <row r="218" spans="20:22" x14ac:dyDescent="0.15">
      <c r="T218" s="9" t="str">
        <f>IFERROR(VLOOKUP($B218,関東スプリントセレ!$B$5:$G$338,6,FALSE),"")</f>
        <v/>
      </c>
      <c r="U218" s="10" t="str">
        <f>IFERROR(VLOOKUP($B218,関東スプリントセレ!$B$5:$G$338,2,FALSE),"")</f>
        <v/>
      </c>
      <c r="V218" s="10" t="str">
        <f>IFERROR(VLOOKUP($B218,関東スプリントセレ!$B$5:$G$338,5,FALSE)*VLOOKUP(T218,大会ごとのスコア!$D$19:$E$21,2,FALSE),"")</f>
        <v/>
      </c>
    </row>
    <row r="219" spans="20:22" x14ac:dyDescent="0.15">
      <c r="T219" s="9" t="str">
        <f>IFERROR(VLOOKUP($B219,関東スプリントセレ!$B$5:$G$338,6,FALSE),"")</f>
        <v/>
      </c>
      <c r="U219" s="10" t="str">
        <f>IFERROR(VLOOKUP($B219,関東スプリントセレ!$B$5:$G$338,2,FALSE),"")</f>
        <v/>
      </c>
      <c r="V219" s="10" t="str">
        <f>IFERROR(VLOOKUP($B219,関東スプリントセレ!$B$5:$G$338,5,FALSE)*VLOOKUP(T219,大会ごとのスコア!$D$19:$E$21,2,FALSE),"")</f>
        <v/>
      </c>
    </row>
    <row r="220" spans="20:22" x14ac:dyDescent="0.15">
      <c r="T220" s="9" t="str">
        <f>IFERROR(VLOOKUP($B220,関東スプリントセレ!$B$5:$G$338,6,FALSE),"")</f>
        <v/>
      </c>
      <c r="U220" s="10" t="str">
        <f>IFERROR(VLOOKUP($B220,関東スプリントセレ!$B$5:$G$338,2,FALSE),"")</f>
        <v/>
      </c>
      <c r="V220" s="10" t="str">
        <f>IFERROR(VLOOKUP($B220,関東スプリントセレ!$B$5:$G$338,5,FALSE)*VLOOKUP(T220,大会ごとのスコア!$D$19:$E$21,2,FALSE),"")</f>
        <v/>
      </c>
    </row>
    <row r="221" spans="20:22" x14ac:dyDescent="0.15">
      <c r="T221" s="9" t="str">
        <f>IFERROR(VLOOKUP($B221,関東スプリントセレ!$B$5:$G$338,6,FALSE),"")</f>
        <v/>
      </c>
      <c r="U221" s="10" t="str">
        <f>IFERROR(VLOOKUP($B221,関東スプリントセレ!$B$5:$G$338,2,FALSE),"")</f>
        <v/>
      </c>
      <c r="V221" s="10" t="str">
        <f>IFERROR(VLOOKUP($B221,関東スプリントセレ!$B$5:$G$338,5,FALSE)*VLOOKUP(T221,大会ごとのスコア!$D$19:$E$21,2,FALSE),"")</f>
        <v/>
      </c>
    </row>
    <row r="222" spans="20:22" x14ac:dyDescent="0.15">
      <c r="T222" s="9" t="str">
        <f>IFERROR(VLOOKUP($B222,関東スプリントセレ!$B$5:$G$338,6,FALSE),"")</f>
        <v/>
      </c>
      <c r="U222" s="10" t="str">
        <f>IFERROR(VLOOKUP($B222,関東スプリントセレ!$B$5:$G$338,2,FALSE),"")</f>
        <v/>
      </c>
      <c r="V222" s="10" t="str">
        <f>IFERROR(VLOOKUP($B222,関東スプリントセレ!$B$5:$G$338,5,FALSE)*VLOOKUP(T222,大会ごとのスコア!$D$19:$E$21,2,FALSE),"")</f>
        <v/>
      </c>
    </row>
    <row r="223" spans="20:22" x14ac:dyDescent="0.15">
      <c r="T223" s="9" t="str">
        <f>IFERROR(VLOOKUP($B223,関東スプリントセレ!$B$5:$G$338,6,FALSE),"")</f>
        <v/>
      </c>
      <c r="U223" s="10" t="str">
        <f>IFERROR(VLOOKUP($B223,関東スプリントセレ!$B$5:$G$338,2,FALSE),"")</f>
        <v/>
      </c>
      <c r="V223" s="10" t="str">
        <f>IFERROR(VLOOKUP($B223,関東スプリントセレ!$B$5:$G$338,5,FALSE)*VLOOKUP(T223,大会ごとのスコア!$D$19:$E$21,2,FALSE),"")</f>
        <v/>
      </c>
    </row>
    <row r="224" spans="20:22" x14ac:dyDescent="0.15">
      <c r="T224" s="9" t="str">
        <f>IFERROR(VLOOKUP($B224,関東スプリントセレ!$B$5:$G$338,6,FALSE),"")</f>
        <v/>
      </c>
      <c r="U224" s="10" t="str">
        <f>IFERROR(VLOOKUP($B224,関東スプリントセレ!$B$5:$G$338,2,FALSE),"")</f>
        <v/>
      </c>
      <c r="V224" s="10" t="str">
        <f>IFERROR(VLOOKUP($B224,関東スプリントセレ!$B$5:$G$338,5,FALSE)*VLOOKUP(T224,大会ごとのスコア!$D$19:$E$21,2,FALSE),"")</f>
        <v/>
      </c>
    </row>
    <row r="225" spans="20:22" x14ac:dyDescent="0.15">
      <c r="T225" s="9" t="str">
        <f>IFERROR(VLOOKUP($B225,関東スプリントセレ!$B$5:$G$338,6,FALSE),"")</f>
        <v/>
      </c>
      <c r="U225" s="10" t="str">
        <f>IFERROR(VLOOKUP($B225,関東スプリントセレ!$B$5:$G$338,2,FALSE),"")</f>
        <v/>
      </c>
      <c r="V225" s="10" t="str">
        <f>IFERROR(VLOOKUP($B225,関東スプリントセレ!$B$5:$G$338,5,FALSE)*VLOOKUP(T225,大会ごとのスコア!$D$19:$E$21,2,FALSE),"")</f>
        <v/>
      </c>
    </row>
    <row r="226" spans="20:22" x14ac:dyDescent="0.15">
      <c r="T226" s="9" t="str">
        <f>IFERROR(VLOOKUP($B226,関東スプリントセレ!$B$5:$G$338,6,FALSE),"")</f>
        <v/>
      </c>
      <c r="U226" s="10" t="str">
        <f>IFERROR(VLOOKUP($B226,関東スプリントセレ!$B$5:$G$338,2,FALSE),"")</f>
        <v/>
      </c>
      <c r="V226" s="10" t="str">
        <f>IFERROR(VLOOKUP($B226,関東スプリントセレ!$B$5:$G$338,5,FALSE)*VLOOKUP(T226,大会ごとのスコア!$D$19:$E$21,2,FALSE),"")</f>
        <v/>
      </c>
    </row>
    <row r="227" spans="20:22" x14ac:dyDescent="0.15">
      <c r="T227" s="9" t="str">
        <f>IFERROR(VLOOKUP($B227,関東スプリントセレ!$B$5:$G$338,6,FALSE),"")</f>
        <v/>
      </c>
      <c r="U227" s="10" t="str">
        <f>IFERROR(VLOOKUP($B227,関東スプリントセレ!$B$5:$G$338,2,FALSE),"")</f>
        <v/>
      </c>
      <c r="V227" s="10" t="str">
        <f>IFERROR(VLOOKUP($B227,関東スプリントセレ!$B$5:$G$338,5,FALSE)*VLOOKUP(T227,大会ごとのスコア!$D$19:$E$21,2,FALSE),"")</f>
        <v/>
      </c>
    </row>
    <row r="228" spans="20:22" x14ac:dyDescent="0.15">
      <c r="T228" s="9" t="str">
        <f>IFERROR(VLOOKUP($B228,関東スプリントセレ!$B$5:$G$338,6,FALSE),"")</f>
        <v/>
      </c>
      <c r="U228" s="10" t="str">
        <f>IFERROR(VLOOKUP($B228,関東スプリントセレ!$B$5:$G$338,2,FALSE),"")</f>
        <v/>
      </c>
      <c r="V228" s="10" t="str">
        <f>IFERROR(VLOOKUP($B228,関東スプリントセレ!$B$5:$G$338,5,FALSE)*VLOOKUP(T228,大会ごとのスコア!$D$19:$E$21,2,FALSE),"")</f>
        <v/>
      </c>
    </row>
    <row r="229" spans="20:22" x14ac:dyDescent="0.15">
      <c r="T229" s="9" t="str">
        <f>IFERROR(VLOOKUP($B229,関東スプリントセレ!$B$5:$G$338,6,FALSE),"")</f>
        <v/>
      </c>
      <c r="U229" s="10" t="str">
        <f>IFERROR(VLOOKUP($B229,関東スプリントセレ!$B$5:$G$338,2,FALSE),"")</f>
        <v/>
      </c>
      <c r="V229" s="10" t="str">
        <f>IFERROR(VLOOKUP($B229,関東スプリントセレ!$B$5:$G$338,5,FALSE)*VLOOKUP(T229,大会ごとのスコア!$D$19:$E$21,2,FALSE),"")</f>
        <v/>
      </c>
    </row>
    <row r="230" spans="20:22" x14ac:dyDescent="0.15">
      <c r="T230" s="9" t="str">
        <f>IFERROR(VLOOKUP($B230,関東スプリントセレ!$B$5:$G$338,6,FALSE),"")</f>
        <v/>
      </c>
      <c r="U230" s="10" t="str">
        <f>IFERROR(VLOOKUP($B230,関東スプリントセレ!$B$5:$G$338,2,FALSE),"")</f>
        <v/>
      </c>
      <c r="V230" s="10" t="str">
        <f>IFERROR(VLOOKUP($B230,関東スプリントセレ!$B$5:$G$338,5,FALSE)*VLOOKUP(T230,大会ごとのスコア!$D$19:$E$21,2,FALSE),"")</f>
        <v/>
      </c>
    </row>
    <row r="231" spans="20:22" x14ac:dyDescent="0.15">
      <c r="T231" s="9" t="str">
        <f>IFERROR(VLOOKUP($B231,関東スプリントセレ!$B$5:$G$338,6,FALSE),"")</f>
        <v/>
      </c>
      <c r="U231" s="10" t="str">
        <f>IFERROR(VLOOKUP($B231,関東スプリントセレ!$B$5:$G$338,2,FALSE),"")</f>
        <v/>
      </c>
      <c r="V231" s="10" t="str">
        <f>IFERROR(VLOOKUP($B231,関東スプリントセレ!$B$5:$G$338,5,FALSE)*VLOOKUP(T231,大会ごとのスコア!$D$19:$E$21,2,FALSE),"")</f>
        <v/>
      </c>
    </row>
    <row r="232" spans="20:22" x14ac:dyDescent="0.15">
      <c r="T232" s="9" t="str">
        <f>IFERROR(VLOOKUP($B232,関東スプリントセレ!$B$5:$G$338,6,FALSE),"")</f>
        <v/>
      </c>
      <c r="U232" s="10" t="str">
        <f>IFERROR(VLOOKUP($B232,関東スプリントセレ!$B$5:$G$338,2,FALSE),"")</f>
        <v/>
      </c>
      <c r="V232" s="10" t="str">
        <f>IFERROR(VLOOKUP($B232,関東スプリントセレ!$B$5:$G$338,5,FALSE)*VLOOKUP(T232,大会ごとのスコア!$D$19:$E$21,2,FALSE),"")</f>
        <v/>
      </c>
    </row>
    <row r="233" spans="20:22" x14ac:dyDescent="0.15">
      <c r="T233" s="9" t="str">
        <f>IFERROR(VLOOKUP($B233,関東スプリントセレ!$B$5:$G$338,6,FALSE),"")</f>
        <v/>
      </c>
      <c r="U233" s="10" t="str">
        <f>IFERROR(VLOOKUP($B233,関東スプリントセレ!$B$5:$G$338,2,FALSE),"")</f>
        <v/>
      </c>
      <c r="V233" s="10" t="str">
        <f>IFERROR(VLOOKUP($B233,関東スプリントセレ!$B$5:$G$338,5,FALSE)*VLOOKUP(T233,大会ごとのスコア!$D$19:$E$21,2,FALSE),"")</f>
        <v/>
      </c>
    </row>
    <row r="234" spans="20:22" x14ac:dyDescent="0.15">
      <c r="T234" s="9" t="str">
        <f>IFERROR(VLOOKUP($B234,関東スプリントセレ!$B$5:$G$338,6,FALSE),"")</f>
        <v/>
      </c>
      <c r="U234" s="10" t="str">
        <f>IFERROR(VLOOKUP($B234,関東スプリントセレ!$B$5:$G$338,2,FALSE),"")</f>
        <v/>
      </c>
      <c r="V234" s="10" t="str">
        <f>IFERROR(VLOOKUP($B234,関東スプリントセレ!$B$5:$G$338,5,FALSE)*VLOOKUP(T234,大会ごとのスコア!$D$19:$E$21,2,FALSE),"")</f>
        <v/>
      </c>
    </row>
    <row r="235" spans="20:22" x14ac:dyDescent="0.15">
      <c r="T235" s="9" t="str">
        <f>IFERROR(VLOOKUP($B235,関東スプリントセレ!$B$5:$G$338,6,FALSE),"")</f>
        <v/>
      </c>
    </row>
  </sheetData>
  <sortState ref="B4:AI56">
    <sortCondition descending="1" ref="AG4:AG56"/>
  </sortState>
  <phoneticPr fontId="3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242"/>
  <sheetViews>
    <sheetView topLeftCell="T1" zoomScaleNormal="100" workbookViewId="0">
      <selection activeCell="AH1" sqref="AF1:AH1048576"/>
    </sheetView>
  </sheetViews>
  <sheetFormatPr defaultRowHeight="13.5" x14ac:dyDescent="0.15"/>
  <cols>
    <col min="2" max="2" width="12" customWidth="1"/>
    <col min="3" max="3" width="11.375" customWidth="1"/>
    <col min="4" max="4" width="5.625" style="14" customWidth="1"/>
    <col min="5" max="5" width="7.25" style="9" customWidth="1"/>
    <col min="6" max="6" width="5.875" style="10" customWidth="1"/>
    <col min="7" max="7" width="7.875" customWidth="1"/>
    <col min="8" max="8" width="7.25" style="9" customWidth="1"/>
    <col min="9" max="9" width="6.875" customWidth="1"/>
    <col min="10" max="10" width="8.125" customWidth="1"/>
    <col min="11" max="11" width="8.75" style="9" customWidth="1"/>
    <col min="12" max="12" width="6" customWidth="1"/>
    <col min="13" max="13" width="7.625" customWidth="1"/>
    <col min="14" max="14" width="7.625" style="9" customWidth="1"/>
    <col min="15" max="15" width="5.375" style="10" customWidth="1"/>
    <col min="16" max="16" width="8.875" customWidth="1"/>
    <col min="17" max="17" width="8.875" style="9" customWidth="1"/>
    <col min="18" max="18" width="5.875" style="10" customWidth="1"/>
    <col min="19" max="19" width="9.625" customWidth="1"/>
    <col min="20" max="20" width="7.625" style="9" customWidth="1"/>
    <col min="21" max="21" width="5.375" style="10" customWidth="1"/>
    <col min="22" max="22" width="8.875" customWidth="1"/>
    <col min="23" max="23" width="7.25" style="9" customWidth="1"/>
    <col min="24" max="24" width="5.875" style="10" customWidth="1"/>
    <col min="25" max="25" width="10.625" customWidth="1"/>
    <col min="26" max="26" width="5.875" style="9" customWidth="1"/>
    <col min="27" max="27" width="5.75" style="10" customWidth="1"/>
    <col min="28" max="28" width="8.375" customWidth="1"/>
    <col min="29" max="29" width="5.625" style="9" customWidth="1"/>
    <col min="30" max="30" width="5.625" customWidth="1"/>
    <col min="32" max="32" width="5.625" style="9" customWidth="1"/>
    <col min="33" max="33" width="5.625" customWidth="1"/>
    <col min="36" max="36" width="9.625" style="9" customWidth="1"/>
    <col min="37" max="37" width="9.125" customWidth="1"/>
    <col min="38" max="38" width="9.25" customWidth="1"/>
  </cols>
  <sheetData>
    <row r="2" spans="2:39" x14ac:dyDescent="0.15">
      <c r="G2" t="s">
        <v>486</v>
      </c>
      <c r="J2" t="s">
        <v>553</v>
      </c>
      <c r="M2" t="s">
        <v>441</v>
      </c>
      <c r="P2" t="s">
        <v>436</v>
      </c>
      <c r="S2" t="s">
        <v>437</v>
      </c>
      <c r="V2" t="s">
        <v>796</v>
      </c>
      <c r="Y2" t="s">
        <v>1079</v>
      </c>
      <c r="Z2" s="12"/>
      <c r="AA2" s="13"/>
      <c r="AB2" s="13" t="s">
        <v>438</v>
      </c>
      <c r="AC2" s="12"/>
      <c r="AE2" s="13" t="s">
        <v>439</v>
      </c>
      <c r="AF2" s="12"/>
      <c r="AH2" s="13" t="s">
        <v>1109</v>
      </c>
      <c r="AI2" s="13"/>
    </row>
    <row r="3" spans="2:39" x14ac:dyDescent="0.15">
      <c r="B3" t="s">
        <v>897</v>
      </c>
      <c r="C3" t="s">
        <v>898</v>
      </c>
      <c r="D3" s="14" t="s">
        <v>893</v>
      </c>
      <c r="E3" s="9" t="s">
        <v>448</v>
      </c>
      <c r="F3" s="10" t="s">
        <v>435</v>
      </c>
      <c r="G3" t="s">
        <v>440</v>
      </c>
      <c r="H3" s="9" t="s">
        <v>448</v>
      </c>
      <c r="I3" s="11" t="s">
        <v>435</v>
      </c>
      <c r="J3" s="11" t="s">
        <v>440</v>
      </c>
      <c r="K3" s="9" t="s">
        <v>448</v>
      </c>
      <c r="L3" t="s">
        <v>435</v>
      </c>
      <c r="M3" t="s">
        <v>440</v>
      </c>
      <c r="N3" s="9" t="s">
        <v>891</v>
      </c>
      <c r="O3" s="10" t="s">
        <v>435</v>
      </c>
      <c r="P3" t="s">
        <v>440</v>
      </c>
      <c r="Q3" s="9" t="s">
        <v>891</v>
      </c>
      <c r="R3" s="10" t="s">
        <v>435</v>
      </c>
      <c r="S3" t="s">
        <v>440</v>
      </c>
      <c r="T3" s="9" t="s">
        <v>448</v>
      </c>
      <c r="U3" s="10" t="s">
        <v>435</v>
      </c>
      <c r="V3" t="s">
        <v>440</v>
      </c>
      <c r="W3" s="9" t="s">
        <v>448</v>
      </c>
      <c r="X3" s="10" t="s">
        <v>435</v>
      </c>
      <c r="Y3" t="s">
        <v>440</v>
      </c>
      <c r="Z3" s="9" t="s">
        <v>448</v>
      </c>
      <c r="AA3" s="11" t="s">
        <v>435</v>
      </c>
      <c r="AB3" t="s">
        <v>440</v>
      </c>
      <c r="AC3" s="9" t="s">
        <v>448</v>
      </c>
      <c r="AD3" s="11" t="s">
        <v>435</v>
      </c>
      <c r="AE3" t="s">
        <v>440</v>
      </c>
      <c r="AF3" s="9" t="s">
        <v>448</v>
      </c>
      <c r="AG3" s="11" t="s">
        <v>435</v>
      </c>
      <c r="AH3" t="s">
        <v>440</v>
      </c>
      <c r="AJ3" s="9" t="s">
        <v>768</v>
      </c>
      <c r="AK3" t="s">
        <v>446</v>
      </c>
      <c r="AL3" t="s">
        <v>447</v>
      </c>
      <c r="AM3" t="s">
        <v>1086</v>
      </c>
    </row>
    <row r="4" spans="2:39" x14ac:dyDescent="0.15">
      <c r="B4" t="s">
        <v>41</v>
      </c>
      <c r="C4" t="s">
        <v>899</v>
      </c>
      <c r="D4" s="14">
        <v>4</v>
      </c>
      <c r="E4" s="9" t="str">
        <f>IFERROR(VLOOKUP($B4,根ノ上高原!$B$5:$G$338,6,FALSE),"")</f>
        <v>MA</v>
      </c>
      <c r="F4" s="10">
        <f>IFERROR(VLOOKUP($B4,根ノ上高原!$B$5:$G$338,2,FALSE),"")</f>
        <v>4</v>
      </c>
      <c r="G4" s="10">
        <f>IFERROR(VLOOKUP($B4,根ノ上高原!$B$5:$G$338,5,FALSE)*VLOOKUP(E4,大会ごとのスコア!$D$4:$E$5,2,FALSE),"")</f>
        <v>61.693999999999996</v>
      </c>
      <c r="H4" s="9" t="str">
        <f>IFERROR(VLOOKUP($B4,東大OLK大会!$B$5:$G$338,6,FALSE),"")</f>
        <v>M21A1</v>
      </c>
      <c r="I4" s="10">
        <f>IFERROR(VLOOKUP($B4,東大OLK大会!$B$5:$G$338,2,FALSE),"")</f>
        <v>1</v>
      </c>
      <c r="J4" s="10">
        <f>IFERROR(VLOOKUP($B4,東大OLK大会!$B$5:$G$338,5,FALSE)*VLOOKUP(H4,大会ごとのスコア!$D$7:$E$11,2,FALSE),"")</f>
        <v>63.613999999999997</v>
      </c>
      <c r="K4" s="9" t="str">
        <f>IFERROR(VLOOKUP($B4,全日本ロング!$B$5:$G$338,6,FALSE),"")</f>
        <v/>
      </c>
      <c r="L4" s="10" t="str">
        <f>IFERROR(VLOOKUP($B4,全日本ロング!$B$5:$G$338,2,FALSE),"")</f>
        <v/>
      </c>
      <c r="M4" s="10" t="str">
        <f>IFERROR(VLOOKUP($B4,全日本ロング!$B$5:$G$338,5,FALSE)*VLOOKUP(K4,大会ごとのスコア!$D$12:$E$17,2,FALSE),"")</f>
        <v/>
      </c>
      <c r="N4" s="9" t="str">
        <f>IFERROR(VLOOKUP($B4,東海スプリントセレ!$B$5:$G$338,6,FALSE),"")</f>
        <v>MS</v>
      </c>
      <c r="O4" s="10">
        <f>IFERROR(VLOOKUP($B4,東海スプリントセレ!$B$5:$G$338,2,FALSE),"")</f>
        <v>3</v>
      </c>
      <c r="P4" s="10">
        <f>IFERROR(VLOOKUP($B4,東海スプリントセレ!$B$5:$G$338,5,FALSE)*VLOOKUP(N4,大会ごとのスコア!$D$24:$E$24,2,FALSE),"")</f>
        <v>62.275999999999996</v>
      </c>
      <c r="Q4" s="9" t="str">
        <f>IFERROR(VLOOKUP($B4,東海インカレ!$B$5:$G$338,6,FALSE),"")</f>
        <v>ME</v>
      </c>
      <c r="R4" s="10">
        <f>IFERROR(VLOOKUP($B4,東海インカレ!$B$5:$G$338,2,FALSE),"")</f>
        <v>1</v>
      </c>
      <c r="S4" s="10">
        <f>IFERROR(VLOOKUP($B4,東海インカレ!$B$5:$G$338,5,FALSE)*VLOOKUP(Q4,大会ごとのスコア!$D$23:$E$23,2,FALSE),"")</f>
        <v>67.249000000000009</v>
      </c>
      <c r="T4" s="9" t="str">
        <f>IFERROR(VLOOKUP($B4,関西スプリントセレ!$B$5:$G$400,6,FALSE),"")</f>
        <v>MA</v>
      </c>
      <c r="U4" s="10">
        <f>IFERROR(VLOOKUP($B4,関西スプリントセレ!$B$5:$G$400,2,FALSE),"")</f>
        <v>1</v>
      </c>
      <c r="V4" s="10">
        <f>IFERROR(VLOOKUP($B4,関西スプリントセレ!$B$5:$G$400,5,FALSE)*VLOOKUP(T4,大会ごとのスコア!$D$26:$E$26,2,FALSE),"")</f>
        <v>63.44</v>
      </c>
      <c r="W4" s="9" t="str">
        <f>IFERROR(VLOOKUP($B4,名椙大会2日目!$B$5:$G$338,6,FALSE),"")</f>
        <v>ME</v>
      </c>
      <c r="X4" s="10">
        <f>IFERROR(VLOOKUP($B4,名椙大会2日目!$B$5:$G$338,2,FALSE),"")</f>
        <v>15</v>
      </c>
      <c r="Y4" s="10">
        <f>IFERROR(VLOOKUP($B4,名椙大会2日目!$B$5:$G$338,5,FALSE)*VLOOKUP(W4,大会ごとのスコア!$D$28:$E$31,2,FALSE),"")</f>
        <v>68.529599999999988</v>
      </c>
      <c r="Z4" s="9" t="str">
        <f>IFERROR(VLOOKUP($B4,インカレスプリント2018!$B$5:$G$400,6,FALSE),"")</f>
        <v>ME</v>
      </c>
      <c r="AA4" s="10">
        <f>IFERROR(VLOOKUP($B4,インカレスプリント2018!$B$5:$G$400,2,FALSE),"")</f>
        <v>8</v>
      </c>
      <c r="AB4" s="10">
        <f>IFERROR(VLOOKUP($B4,インカレスプリント2018!$B$5:$G$400,5,FALSE)*VLOOKUP(Z4,大会ごとのスコア!$D$33:$E$36,2,FALSE),"")</f>
        <v>72.253199999999993</v>
      </c>
      <c r="AC4" s="9" t="str">
        <f>IFERROR(VLOOKUP($B4,インカレロング2018!$B$4:$G$400,6,FALSE),"")</f>
        <v>ME</v>
      </c>
      <c r="AD4" s="10">
        <f>IFERROR(VLOOKUP($B4,インカレロング2018!$B$4:$G$400,2,FALSE),"")</f>
        <v>11</v>
      </c>
      <c r="AE4" s="10">
        <f ca="1">IFERROR(VLOOKUP($B4,インカレロング2018!$B$4:$G$400,5,FALSE)*VLOOKUP(AC4,大会ごとのスコア!$D$38:$E$42,2,FALSE),"")</f>
        <v>69.4572</v>
      </c>
      <c r="AF4" s="9" t="str">
        <f>IFERROR(VLOOKUP($B4,クラブカップミドル!$B$4:$G$400,6,FALSE),"")</f>
        <v>ME</v>
      </c>
      <c r="AG4" s="10">
        <f>IFERROR(VLOOKUP($B4,クラブカップミドル!$B$4:$G$400,2,FALSE),"")</f>
        <v>16</v>
      </c>
      <c r="AH4" s="10">
        <f>IFERROR(VLOOKUP($B4,クラブカップミドル!$B$4:$G$400,5,FALSE)*VLOOKUP(AF4,大会ごとのスコア!$D$44:$E$53,2,FALSE),"")</f>
        <v>64.69919999999999</v>
      </c>
      <c r="AJ4" s="9">
        <f t="array" aca="1" ref="AJ4" ca="1">IFERROR(ROUNDUP(AVERAGE(LARGE(IF($A$3:$AI$3="スコア",$A4:$AI4,""),{1,2,3})),2),0)</f>
        <v>70.08</v>
      </c>
      <c r="AK4">
        <f t="array" aca="1" ref="AK4" ca="1">IFERROR(LARGE(IF($A$3:$AI$3="スコア",$A4:$AI4,""),1),"")</f>
        <v>72.253199999999993</v>
      </c>
      <c r="AL4" t="str">
        <f ca="1">IFERROR(INDEX($B$2:$AE$3,1,MATCH(AK4,B4:AE4,0)),"")</f>
        <v>ICS</v>
      </c>
      <c r="AM4" t="str">
        <f ca="1">IFERROR(INDEX($B4:$AE4,1,-2+MATCH(AK4,B4:AE4,0)),"")</f>
        <v>ME</v>
      </c>
    </row>
    <row r="5" spans="2:39" x14ac:dyDescent="0.15">
      <c r="B5" t="s">
        <v>45</v>
      </c>
      <c r="C5" t="s">
        <v>899</v>
      </c>
      <c r="D5" s="14">
        <v>4</v>
      </c>
      <c r="E5" s="9" t="str">
        <f>IFERROR(VLOOKUP($B5,根ノ上高原!$B$5:$G$338,6,FALSE),"")</f>
        <v/>
      </c>
      <c r="F5" s="10" t="str">
        <f>IFERROR(VLOOKUP($B5,根ノ上高原!$B$5:$G$338,2,FALSE),"")</f>
        <v/>
      </c>
      <c r="G5" s="10" t="str">
        <f>IFERROR(VLOOKUP($B5,根ノ上高原!$B$5:$G$338,5,FALSE)*VLOOKUP(E5,大会ごとのスコア!$D$4:$E$5,2,FALSE),"")</f>
        <v/>
      </c>
      <c r="H5" s="9" t="str">
        <f>IFERROR(VLOOKUP($B5,東大OLK大会!$B$5:$G$338,6,FALSE),"")</f>
        <v>M21A1</v>
      </c>
      <c r="I5" s="10">
        <f>IFERROR(VLOOKUP($B5,東大OLK大会!$B$5:$G$338,2,FALSE),"")</f>
        <v>10</v>
      </c>
      <c r="J5" s="10">
        <f>IFERROR(VLOOKUP($B5,東大OLK大会!$B$5:$G$338,5,FALSE)*VLOOKUP(H5,大会ごとのスコア!$D$7:$E$11,2,FALSE),"")</f>
        <v>58.820999999999998</v>
      </c>
      <c r="K5" s="9" t="str">
        <f>IFERROR(VLOOKUP($B5,全日本ロング!$B$5:$G$338,6,FALSE),"")</f>
        <v>M21A2</v>
      </c>
      <c r="L5" s="10">
        <f>IFERROR(VLOOKUP($B5,全日本ロング!$B$5:$G$338,2,FALSE),"")</f>
        <v>15</v>
      </c>
      <c r="M5" s="10">
        <f>IFERROR(VLOOKUP($B5,全日本ロング!$B$5:$G$338,5,FALSE)*VLOOKUP(K5,大会ごとのスコア!$D$12:$E$17,2,FALSE),"")</f>
        <v>58.080999999999996</v>
      </c>
      <c r="N5" s="9" t="str">
        <f>IFERROR(VLOOKUP($B5,東海スプリントセレ!$B$5:$G$338,6,FALSE),"")</f>
        <v>MS</v>
      </c>
      <c r="O5" s="10">
        <f>IFERROR(VLOOKUP($B5,東海スプリントセレ!$B$5:$G$338,2,FALSE),"")</f>
        <v>1</v>
      </c>
      <c r="P5" s="10">
        <f>IFERROR(VLOOKUP($B5,東海スプリントセレ!$B$5:$G$338,5,FALSE)*VLOOKUP(N5,大会ごとのスコア!$D$24:$E$24,2,FALSE),"")</f>
        <v>63.19</v>
      </c>
      <c r="Q5" s="9" t="str">
        <f>IFERROR(VLOOKUP($B5,東海インカレ!$B$5:$G$338,6,FALSE),"")</f>
        <v>ME</v>
      </c>
      <c r="R5" s="10">
        <f>IFERROR(VLOOKUP($B5,東海インカレ!$B$5:$G$338,2,FALSE),"")</f>
        <v>4</v>
      </c>
      <c r="S5" s="10">
        <f>IFERROR(VLOOKUP($B5,東海インカレ!$B$5:$G$338,5,FALSE)*VLOOKUP(Q5,大会ごとのスコア!$D$23:$E$23,2,FALSE),"")</f>
        <v>65.234999999999999</v>
      </c>
      <c r="T5" s="9" t="str">
        <f>IFERROR(VLOOKUP($B5,関西スプリントセレ!$B$5:$G$400,6,FALSE),"")</f>
        <v>MA</v>
      </c>
      <c r="U5" s="10">
        <f>IFERROR(VLOOKUP($B5,関西スプリントセレ!$B$5:$G$400,2,FALSE),"")</f>
        <v>19</v>
      </c>
      <c r="V5" s="10">
        <f>IFERROR(VLOOKUP($B5,関西スプリントセレ!$B$5:$G$400,5,FALSE)*VLOOKUP(T5,大会ごとのスコア!$D$26:$E$26,2,FALSE),"")</f>
        <v>55.512999999999998</v>
      </c>
      <c r="W5" s="9" t="str">
        <f>IFERROR(VLOOKUP($B5,名椙大会2日目!$B$5:$G$338,6,FALSE),"")</f>
        <v/>
      </c>
      <c r="X5" s="10" t="str">
        <f>IFERROR(VLOOKUP($B5,名椙大会2日目!$B$5:$G$338,2,FALSE),"")</f>
        <v/>
      </c>
      <c r="Y5" s="10" t="str">
        <f>IFERROR(VLOOKUP($B5,名椙大会2日目!$B$5:$G$338,5,FALSE)*VLOOKUP(W5,大会ごとのスコア!$D$28:$E$31,2,FALSE),"")</f>
        <v/>
      </c>
      <c r="Z5" s="9" t="str">
        <f>IFERROR(VLOOKUP($B5,インカレスプリント2018!$B$5:$G$400,6,FALSE),"")</f>
        <v>ME</v>
      </c>
      <c r="AA5" s="10">
        <f>IFERROR(VLOOKUP($B5,インカレスプリント2018!$B$5:$G$400,2,FALSE),"")</f>
        <v>7</v>
      </c>
      <c r="AB5" s="10">
        <f>IFERROR(VLOOKUP($B5,インカレスプリント2018!$B$5:$G$400,5,FALSE)*VLOOKUP(Z5,大会ごとのスコア!$D$33:$E$36,2,FALSE),"")</f>
        <v>73.405199999999994</v>
      </c>
      <c r="AC5" s="9" t="str">
        <f>IFERROR(VLOOKUP($B5,インカレロング2018!$B$4:$G$400,6,FALSE),"")</f>
        <v>ME</v>
      </c>
      <c r="AD5" s="10">
        <f>IFERROR(VLOOKUP($B5,インカレロング2018!$B$4:$G$400,2,FALSE),"")</f>
        <v>18</v>
      </c>
      <c r="AE5" s="10">
        <f ca="1">IFERROR(VLOOKUP($B5,インカレロング2018!$B$4:$G$400,5,FALSE)*VLOOKUP(AC5,大会ごとのスコア!$D$38:$E$42,2,FALSE),"")</f>
        <v>67.885199999999998</v>
      </c>
      <c r="AF5" s="9" t="str">
        <f>IFERROR(VLOOKUP($B5,クラブカップミドル!$B$4:$G$400,6,FALSE),"")</f>
        <v>MA-2</v>
      </c>
      <c r="AG5" s="10">
        <f>IFERROR(VLOOKUP($B5,クラブカップミドル!$B$4:$G$400,2,FALSE),"")</f>
        <v>28</v>
      </c>
      <c r="AH5" s="10">
        <f>IFERROR(VLOOKUP($B5,クラブカップミドル!$B$4:$G$400,5,FALSE)*VLOOKUP(AF5,大会ごとのスコア!$D$44:$E$53,2,FALSE),"")</f>
        <v>54.726999999999997</v>
      </c>
      <c r="AJ5" s="9">
        <f t="array" aca="1" ref="AJ5" ca="1">IFERROR(ROUNDUP(AVERAGE(LARGE(IF($A$3:$AI$3="スコア",$A5:$AI5,""),{1,2,3})),2),0)</f>
        <v>68.850000000000009</v>
      </c>
      <c r="AK5">
        <f t="array" aca="1" ref="AK5" ca="1">IFERROR(LARGE(IF($A$3:$AI$3="スコア",$A5:$AI5,""),1),"")</f>
        <v>73.405199999999994</v>
      </c>
      <c r="AL5" t="str">
        <f ca="1">IFERROR(INDEX($B$2:$AE$3,1,MATCH(AK5,B5:AE5,0)),"")</f>
        <v>ICS</v>
      </c>
      <c r="AM5" t="str">
        <f ca="1">IFERROR(INDEX($B5:$AE5,1,-2+MATCH(AK5,B5:AE5,0)),"")</f>
        <v>ME</v>
      </c>
    </row>
    <row r="6" spans="2:39" x14ac:dyDescent="0.15">
      <c r="B6" t="s">
        <v>132</v>
      </c>
      <c r="C6" t="s">
        <v>899</v>
      </c>
      <c r="D6" s="14">
        <v>3</v>
      </c>
      <c r="E6" s="9" t="str">
        <f>IFERROR(VLOOKUP($B6,根ノ上高原!$B$5:$G$338,6,FALSE),"")</f>
        <v>MA</v>
      </c>
      <c r="F6" s="10">
        <f>IFERROR(VLOOKUP($B6,根ノ上高原!$B$5:$G$338,2,FALSE),"")</f>
        <v>2</v>
      </c>
      <c r="G6" s="10">
        <f>IFERROR(VLOOKUP($B6,根ノ上高原!$B$5:$G$338,5,FALSE)*VLOOKUP(E6,大会ごとのスコア!$D$4:$E$5,2,FALSE),"")</f>
        <v>62.692999999999998</v>
      </c>
      <c r="H6" s="9" t="str">
        <f>IFERROR(VLOOKUP($B6,東大OLK大会!$B$5:$G$338,6,FALSE),"")</f>
        <v>M21A1</v>
      </c>
      <c r="I6" s="10">
        <f>IFERROR(VLOOKUP($B6,東大OLK大会!$B$5:$G$338,2,FALSE),"")</f>
        <v>3</v>
      </c>
      <c r="J6" s="10">
        <f>IFERROR(VLOOKUP($B6,東大OLK大会!$B$5:$G$338,5,FALSE)*VLOOKUP(H6,大会ごとのスコア!$D$7:$E$11,2,FALSE),"")</f>
        <v>63.510999999999996</v>
      </c>
      <c r="K6" s="9" t="str">
        <f>IFERROR(VLOOKUP($B6,全日本ロング!$B$5:$G$338,6,FALSE),"")</f>
        <v>M20E</v>
      </c>
      <c r="L6" s="10">
        <f>IFERROR(VLOOKUP($B6,全日本ロング!$B$5:$G$338,2,FALSE),"")</f>
        <v>2</v>
      </c>
      <c r="M6" s="10">
        <f>IFERROR(VLOOKUP($B6,全日本ロング!$B$5:$G$338,5,FALSE)*VLOOKUP(K6,大会ごとのスコア!$D$12:$E$17,2,FALSE),"")</f>
        <v>57.236549999999994</v>
      </c>
      <c r="N6" s="9" t="str">
        <f>IFERROR(VLOOKUP($B6,東海スプリントセレ!$B$5:$G$338,6,FALSE),"")</f>
        <v>MS</v>
      </c>
      <c r="O6" s="10">
        <f>IFERROR(VLOOKUP($B6,東海スプリントセレ!$B$5:$G$338,2,FALSE),"")</f>
        <v>4</v>
      </c>
      <c r="P6" s="10">
        <f>IFERROR(VLOOKUP($B6,東海スプリントセレ!$B$5:$G$338,5,FALSE)*VLOOKUP(N6,大会ごとのスコア!$D$24:$E$24,2,FALSE),"")</f>
        <v>62.175999999999995</v>
      </c>
      <c r="Q6" s="9" t="str">
        <f>IFERROR(VLOOKUP($B6,東海インカレ!$B$5:$G$338,6,FALSE),"")</f>
        <v>ME</v>
      </c>
      <c r="R6" s="10">
        <f>IFERROR(VLOOKUP($B6,東海インカレ!$B$5:$G$338,2,FALSE),"")</f>
        <v>2</v>
      </c>
      <c r="S6" s="10">
        <f>IFERROR(VLOOKUP($B6,東海インカレ!$B$5:$G$338,5,FALSE)*VLOOKUP(Q6,大会ごとのスコア!$D$23:$E$23,2,FALSE),"")</f>
        <v>66.822000000000003</v>
      </c>
      <c r="T6" s="9" t="str">
        <f>IFERROR(VLOOKUP($B6,関西スプリントセレ!$B$5:$G$400,6,FALSE),"")</f>
        <v/>
      </c>
      <c r="U6" s="10" t="str">
        <f>IFERROR(VLOOKUP($B6,関西スプリントセレ!$B$5:$G$400,2,FALSE),"")</f>
        <v/>
      </c>
      <c r="V6" s="10" t="str">
        <f>IFERROR(VLOOKUP($B6,関西スプリントセレ!$B$5:$G$400,5,FALSE)*VLOOKUP(T6,大会ごとのスコア!$D$26:$E$26,2,FALSE),"")</f>
        <v/>
      </c>
      <c r="W6" s="9" t="str">
        <f>IFERROR(VLOOKUP($B6,名椙大会2日目!$B$5:$G$338,6,FALSE),"")</f>
        <v/>
      </c>
      <c r="X6" s="10" t="str">
        <f>IFERROR(VLOOKUP($B6,名椙大会2日目!$B$5:$G$338,2,FALSE),"")</f>
        <v/>
      </c>
      <c r="Y6" s="10" t="str">
        <f>IFERROR(VLOOKUP($B6,名椙大会2日目!$B$5:$G$338,5,FALSE)*VLOOKUP(W6,大会ごとのスコア!$D$28:$E$31,2,FALSE),"")</f>
        <v/>
      </c>
      <c r="Z6" s="9" t="str">
        <f>IFERROR(VLOOKUP($B6,インカレスプリント2018!$B$5:$G$400,6,FALSE),"")</f>
        <v>ME</v>
      </c>
      <c r="AA6" s="10">
        <f>IFERROR(VLOOKUP($B6,インカレスプリント2018!$B$5:$G$400,2,FALSE),"")</f>
        <v>0</v>
      </c>
      <c r="AB6" s="10">
        <f>IFERROR(VLOOKUP($B6,インカレスプリント2018!$B$5:$G$400,5,FALSE)*VLOOKUP(Z6,大会ごとのスコア!$D$33:$E$36,2,FALSE),"")</f>
        <v>0</v>
      </c>
      <c r="AC6" s="9" t="str">
        <f>IFERROR(VLOOKUP($B6,インカレロング2018!$B$4:$G$400,6,FALSE),"")</f>
        <v>ME</v>
      </c>
      <c r="AD6" s="10">
        <f>IFERROR(VLOOKUP($B6,インカレロング2018!$B$4:$G$400,2,FALSE),"")</f>
        <v>53</v>
      </c>
      <c r="AE6" s="10">
        <f ca="1">IFERROR(VLOOKUP($B6,インカレロング2018!$B$4:$G$400,5,FALSE)*VLOOKUP(AC6,大会ごとのスコア!$D$38:$E$42,2,FALSE),"")</f>
        <v>51.946799999999989</v>
      </c>
      <c r="AF6" s="9" t="str">
        <f>IFERROR(VLOOKUP($B6,クラブカップミドル!$B$4:$G$400,6,FALSE),"")</f>
        <v>MA-2</v>
      </c>
      <c r="AG6" s="10">
        <f>IFERROR(VLOOKUP($B6,クラブカップミドル!$B$4:$G$400,2,FALSE),"")</f>
        <v>50</v>
      </c>
      <c r="AH6" s="10">
        <f>IFERROR(VLOOKUP($B6,クラブカップミドル!$B$4:$G$400,5,FALSE)*VLOOKUP(AF6,大会ごとのスコア!$D$44:$E$53,2,FALSE),"")</f>
        <v>46.370999999999995</v>
      </c>
      <c r="AJ6" s="9">
        <f t="array" aca="1" ref="AJ6" ca="1">IFERROR(ROUNDUP(AVERAGE(LARGE(IF($A$3:$AI$3="スコア",$A6:$AI6,""),{1,2,3})),2),0)</f>
        <v>64.350000000000009</v>
      </c>
      <c r="AK6">
        <f t="array" aca="1" ref="AK6" ca="1">IFERROR(LARGE(IF($A$3:$AI$3="スコア",$A6:$AI6,""),1),"")</f>
        <v>66.822000000000003</v>
      </c>
      <c r="AL6" t="str">
        <f ca="1">IFERROR(INDEX($B$2:$AE$3,1,MATCH(AK6,B6:AE6,0)),"")</f>
        <v>東海IC</v>
      </c>
      <c r="AM6" t="str">
        <f ca="1">IFERROR(INDEX($B6:$AE6,1,-2+MATCH(AK6,B6:AE6,0)),"")</f>
        <v>ME</v>
      </c>
    </row>
    <row r="7" spans="2:39" x14ac:dyDescent="0.15">
      <c r="B7" t="s">
        <v>50</v>
      </c>
      <c r="C7" t="s">
        <v>899</v>
      </c>
      <c r="D7" s="14">
        <v>4</v>
      </c>
      <c r="E7" s="9" t="str">
        <f>IFERROR(VLOOKUP($B7,根ノ上高原!$B$5:$G$338,6,FALSE),"")</f>
        <v>MA</v>
      </c>
      <c r="F7" s="10">
        <f>IFERROR(VLOOKUP($B7,根ノ上高原!$B$5:$G$338,2,FALSE),"")</f>
        <v>5</v>
      </c>
      <c r="G7" s="10">
        <f>IFERROR(VLOOKUP($B7,根ノ上高原!$B$5:$G$338,5,FALSE)*VLOOKUP(E7,大会ごとのスコア!$D$4:$E$5,2,FALSE),"")</f>
        <v>59.855999999999995</v>
      </c>
      <c r="H7" s="9" t="str">
        <f>IFERROR(VLOOKUP($B7,東大OLK大会!$B$5:$G$338,6,FALSE),"")</f>
        <v>M21A1</v>
      </c>
      <c r="I7" s="10">
        <f>IFERROR(VLOOKUP($B7,東大OLK大会!$B$5:$G$338,2,FALSE),"")</f>
        <v>14</v>
      </c>
      <c r="J7" s="10">
        <f>IFERROR(VLOOKUP($B7,東大OLK大会!$B$5:$G$338,5,FALSE)*VLOOKUP(H7,大会ごとのスコア!$D$7:$E$11,2,FALSE),"")</f>
        <v>56.798999999999999</v>
      </c>
      <c r="K7" s="9" t="str">
        <f>IFERROR(VLOOKUP($B7,全日本ロング!$B$5:$G$338,6,FALSE),"")</f>
        <v>M21A1</v>
      </c>
      <c r="L7" s="10">
        <f>IFERROR(VLOOKUP($B7,全日本ロング!$B$5:$G$338,2,FALSE),"")</f>
        <v>33</v>
      </c>
      <c r="M7" s="10">
        <f>IFERROR(VLOOKUP($B7,全日本ロング!$B$5:$G$338,5,FALSE)*VLOOKUP(K7,大会ごとのスコア!$D$12:$E$17,2,FALSE),"")</f>
        <v>48.466000000000001</v>
      </c>
      <c r="N7" s="9" t="str">
        <f>IFERROR(VLOOKUP($B7,東海スプリントセレ!$B$5:$G$338,6,FALSE),"")</f>
        <v>MS</v>
      </c>
      <c r="O7" s="10">
        <f>IFERROR(VLOOKUP($B7,東海スプリントセレ!$B$5:$G$338,2,FALSE),"")</f>
        <v>8</v>
      </c>
      <c r="P7" s="10">
        <f>IFERROR(VLOOKUP($B7,東海スプリントセレ!$B$5:$G$338,5,FALSE)*VLOOKUP(N7,大会ごとのスコア!$D$24:$E$24,2,FALSE),"")</f>
        <v>60.015000000000001</v>
      </c>
      <c r="Q7" s="9" t="str">
        <f>IFERROR(VLOOKUP($B7,東海インカレ!$B$5:$G$338,6,FALSE),"")</f>
        <v>ME</v>
      </c>
      <c r="R7" s="10">
        <f>IFERROR(VLOOKUP($B7,東海インカレ!$B$5:$G$338,2,FALSE),"")</f>
        <v>3</v>
      </c>
      <c r="S7" s="10">
        <f>IFERROR(VLOOKUP($B7,東海インカレ!$B$5:$G$338,5,FALSE)*VLOOKUP(Q7,大会ごとのスコア!$D$23:$E$23,2,FALSE),"")</f>
        <v>66.031000000000006</v>
      </c>
      <c r="T7" s="9" t="str">
        <f>IFERROR(VLOOKUP($B7,関西スプリントセレ!$B$5:$G$400,6,FALSE),"")</f>
        <v/>
      </c>
      <c r="U7" s="10" t="str">
        <f>IFERROR(VLOOKUP($B7,関西スプリントセレ!$B$5:$G$400,2,FALSE),"")</f>
        <v/>
      </c>
      <c r="V7" s="10" t="str">
        <f>IFERROR(VLOOKUP($B7,関西スプリントセレ!$B$5:$G$400,5,FALSE)*VLOOKUP(T7,大会ごとのスコア!$D$26:$E$26,2,FALSE),"")</f>
        <v/>
      </c>
      <c r="W7" s="9" t="str">
        <f>IFERROR(VLOOKUP($B7,名椙大会2日目!$B$5:$G$338,6,FALSE),"")</f>
        <v>ME</v>
      </c>
      <c r="X7" s="10">
        <f>IFERROR(VLOOKUP($B7,名椙大会2日目!$B$5:$G$338,2,FALSE),"")</f>
        <v>20</v>
      </c>
      <c r="Y7" s="10">
        <f>IFERROR(VLOOKUP($B7,名椙大会2日目!$B$5:$G$338,5,FALSE)*VLOOKUP(W7,大会ごとのスコア!$D$28:$E$31,2,FALSE),"")</f>
        <v>64.631999999999991</v>
      </c>
      <c r="Z7" s="9" t="str">
        <f>IFERROR(VLOOKUP($B7,インカレスプリント2018!$B$5:$G$400,6,FALSE),"")</f>
        <v>ME</v>
      </c>
      <c r="AA7" s="10">
        <f>IFERROR(VLOOKUP($B7,インカレスプリント2018!$B$5:$G$400,2,FALSE),"")</f>
        <v>35</v>
      </c>
      <c r="AB7" s="10">
        <f>IFERROR(VLOOKUP($B7,インカレスプリント2018!$B$5:$G$400,5,FALSE)*VLOOKUP(Z7,大会ごとのスコア!$D$33:$E$36,2,FALSE),"")</f>
        <v>54.752399999999994</v>
      </c>
      <c r="AC7" s="9" t="str">
        <f>IFERROR(VLOOKUP($B7,インカレロング2018!$B$4:$G$400,6,FALSE),"")</f>
        <v>ME</v>
      </c>
      <c r="AD7" s="10">
        <f>IFERROR(VLOOKUP($B7,インカレロング2018!$B$4:$G$400,2,FALSE),"")</f>
        <v>41</v>
      </c>
      <c r="AE7" s="10">
        <f ca="1">IFERROR(VLOOKUP($B7,インカレロング2018!$B$4:$G$400,5,FALSE)*VLOOKUP(AC7,大会ごとのスコア!$D$38:$E$42,2,FALSE),"")</f>
        <v>58.961999999999996</v>
      </c>
      <c r="AF7" s="9" t="str">
        <f>IFERROR(VLOOKUP($B7,クラブカップミドル!$B$4:$G$400,6,FALSE),"")</f>
        <v>MA-2</v>
      </c>
      <c r="AG7" s="10">
        <f>IFERROR(VLOOKUP($B7,クラブカップミドル!$B$4:$G$400,2,FALSE),"")</f>
        <v>41</v>
      </c>
      <c r="AH7" s="10">
        <f>IFERROR(VLOOKUP($B7,クラブカップミドル!$B$4:$G$400,5,FALSE)*VLOOKUP(AF7,大会ごとのスコア!$D$44:$E$53,2,FALSE),"")</f>
        <v>51.067999999999998</v>
      </c>
      <c r="AJ7" s="9">
        <f t="array" aca="1" ref="AJ7" ca="1">IFERROR(ROUNDUP(AVERAGE(LARGE(IF($A$3:$AI$3="スコア",$A7:$AI7,""),{1,2,3})),2),0)</f>
        <v>63.559999999999995</v>
      </c>
      <c r="AK7">
        <f t="array" aca="1" ref="AK7" ca="1">IFERROR(LARGE(IF($A$3:$AI$3="スコア",$A7:$AI7,""),1),"")</f>
        <v>66.031000000000006</v>
      </c>
      <c r="AL7" t="str">
        <f ca="1">IFERROR(INDEX($B$2:$AE$3,1,MATCH(AK7,B7:AE7,0)),"")</f>
        <v>東海IC</v>
      </c>
      <c r="AM7" t="str">
        <f ca="1">IFERROR(INDEX($B7:$AE7,1,-2+MATCH(AK7,B7:AE7,0)),"")</f>
        <v>ME</v>
      </c>
    </row>
    <row r="8" spans="2:39" x14ac:dyDescent="0.15">
      <c r="B8" t="s">
        <v>47</v>
      </c>
      <c r="C8" t="s">
        <v>899</v>
      </c>
      <c r="D8" s="14">
        <v>3</v>
      </c>
      <c r="E8" s="9" t="str">
        <f>IFERROR(VLOOKUP($B8,根ノ上高原!$B$5:$G$338,6,FALSE),"")</f>
        <v>MA</v>
      </c>
      <c r="F8" s="10">
        <f>IFERROR(VLOOKUP($B8,根ノ上高原!$B$5:$G$338,2,FALSE),"")</f>
        <v>14</v>
      </c>
      <c r="G8" s="10">
        <f>IFERROR(VLOOKUP($B8,根ノ上高原!$B$5:$G$338,5,FALSE)*VLOOKUP(E8,大会ごとのスコア!$D$4:$E$5,2,FALSE),"")</f>
        <v>56.439</v>
      </c>
      <c r="H8" s="9" t="str">
        <f>IFERROR(VLOOKUP($B8,東大OLK大会!$B$5:$G$338,6,FALSE),"")</f>
        <v>M21A1</v>
      </c>
      <c r="I8" s="10">
        <f>IFERROR(VLOOKUP($B8,東大OLK大会!$B$5:$G$338,2,FALSE),"")</f>
        <v>7</v>
      </c>
      <c r="J8" s="10">
        <f>IFERROR(VLOOKUP($B8,東大OLK大会!$B$5:$G$338,5,FALSE)*VLOOKUP(H8,大会ごとのスコア!$D$7:$E$11,2,FALSE),"")</f>
        <v>61.390999999999998</v>
      </c>
      <c r="K8" s="9" t="str">
        <f>IFERROR(VLOOKUP($B8,全日本ロング!$B$5:$G$338,6,FALSE),"")</f>
        <v>M20E</v>
      </c>
      <c r="L8" s="10">
        <f>IFERROR(VLOOKUP($B8,全日本ロング!$B$5:$G$338,2,FALSE),"")</f>
        <v>4</v>
      </c>
      <c r="M8" s="10">
        <f>IFERROR(VLOOKUP($B8,全日本ロング!$B$5:$G$338,5,FALSE)*VLOOKUP(K8,大会ごとのスコア!$D$12:$E$17,2,FALSE),"")</f>
        <v>56.470849999999999</v>
      </c>
      <c r="N8" s="9" t="str">
        <f>IFERROR(VLOOKUP($B8,東海スプリントセレ!$B$5:$G$338,6,FALSE),"")</f>
        <v>MS</v>
      </c>
      <c r="O8" s="10">
        <f>IFERROR(VLOOKUP($B8,東海スプリントセレ!$B$5:$G$338,2,FALSE),"")</f>
        <v>5</v>
      </c>
      <c r="P8" s="10">
        <f>IFERROR(VLOOKUP($B8,東海スプリントセレ!$B$5:$G$338,5,FALSE)*VLOOKUP(N8,大会ごとのスコア!$D$24:$E$24,2,FALSE),"")</f>
        <v>61.826999999999998</v>
      </c>
      <c r="Q8" s="9" t="str">
        <f>IFERROR(VLOOKUP($B8,東海インカレ!$B$5:$G$338,6,FALSE),"")</f>
        <v>ME</v>
      </c>
      <c r="R8" s="10">
        <f>IFERROR(VLOOKUP($B8,東海インカレ!$B$5:$G$338,2,FALSE),"")</f>
        <v>5</v>
      </c>
      <c r="S8" s="10">
        <f>IFERROR(VLOOKUP($B8,東海インカレ!$B$5:$G$338,5,FALSE)*VLOOKUP(Q8,大会ごとのスコア!$D$23:$E$23,2,FALSE),"")</f>
        <v>64.956000000000003</v>
      </c>
      <c r="T8" s="9" t="str">
        <f>IFERROR(VLOOKUP($B8,関西スプリントセレ!$B$5:$G$400,6,FALSE),"")</f>
        <v/>
      </c>
      <c r="U8" s="10" t="str">
        <f>IFERROR(VLOOKUP($B8,関西スプリントセレ!$B$5:$G$400,2,FALSE),"")</f>
        <v/>
      </c>
      <c r="V8" s="10" t="str">
        <f>IFERROR(VLOOKUP($B8,関西スプリントセレ!$B$5:$G$400,5,FALSE)*VLOOKUP(T8,大会ごとのスコア!$D$26:$E$26,2,FALSE),"")</f>
        <v/>
      </c>
      <c r="W8" s="9" t="str">
        <f>IFERROR(VLOOKUP($B8,名椙大会2日目!$B$5:$G$338,6,FALSE),"")</f>
        <v/>
      </c>
      <c r="X8" s="10" t="str">
        <f>IFERROR(VLOOKUP($B8,名椙大会2日目!$B$5:$G$338,2,FALSE),"")</f>
        <v/>
      </c>
      <c r="Y8" s="10" t="str">
        <f>IFERROR(VLOOKUP($B8,名椙大会2日目!$B$5:$G$338,5,FALSE)*VLOOKUP(W8,大会ごとのスコア!$D$28:$E$31,2,FALSE),"")</f>
        <v/>
      </c>
      <c r="Z8" s="9" t="str">
        <f>IFERROR(VLOOKUP($B8,インカレスプリント2018!$B$5:$G$400,6,FALSE),"")</f>
        <v>ME</v>
      </c>
      <c r="AA8" s="10">
        <f>IFERROR(VLOOKUP($B8,インカレスプリント2018!$B$5:$G$400,2,FALSE),"")</f>
        <v>19</v>
      </c>
      <c r="AB8" s="10">
        <f>IFERROR(VLOOKUP($B8,インカレスプリント2018!$B$5:$G$400,5,FALSE)*VLOOKUP(Z8,大会ごとのスコア!$D$33:$E$36,2,FALSE),"")</f>
        <v>63.167999999999999</v>
      </c>
      <c r="AC8" s="9" t="str">
        <f>IFERROR(VLOOKUP($B8,インカレロング2018!$B$4:$G$400,6,FALSE),"")</f>
        <v>ME</v>
      </c>
      <c r="AD8" s="10">
        <f>IFERROR(VLOOKUP($B8,インカレロング2018!$B$4:$G$400,2,FALSE),"")</f>
        <v>34</v>
      </c>
      <c r="AE8" s="10">
        <f ca="1">IFERROR(VLOOKUP($B8,インカレロング2018!$B$4:$G$400,5,FALSE)*VLOOKUP(AC8,大会ごとのスコア!$D$38:$E$42,2,FALSE),"")</f>
        <v>62.455199999999998</v>
      </c>
      <c r="AF8" s="9" t="str">
        <f>IFERROR(VLOOKUP($B8,クラブカップミドル!$B$4:$G$400,6,FALSE),"")</f>
        <v>MA-2</v>
      </c>
      <c r="AG8" s="10">
        <f>IFERROR(VLOOKUP($B8,クラブカップミドル!$B$4:$G$400,2,FALSE),"")</f>
        <v>13</v>
      </c>
      <c r="AH8" s="10">
        <f>IFERROR(VLOOKUP($B8,クラブカップミドル!$B$4:$G$400,5,FALSE)*VLOOKUP(AF8,大会ごとのスコア!$D$44:$E$53,2,FALSE),"")</f>
        <v>57.91</v>
      </c>
      <c r="AJ8" s="9">
        <f t="array" aca="1" ref="AJ8" ca="1">IFERROR(ROUNDUP(AVERAGE(LARGE(IF($A$3:$AI$3="スコア",$A8:$AI8,""),{1,2,3})),2),0)</f>
        <v>63.53</v>
      </c>
      <c r="AK8">
        <f t="array" aca="1" ref="AK8" ca="1">IFERROR(LARGE(IF($A$3:$AI$3="スコア",$A8:$AI8,""),1),"")</f>
        <v>64.956000000000003</v>
      </c>
      <c r="AL8" t="str">
        <f ca="1">IFERROR(INDEX($B$2:$AE$3,1,MATCH(AK8,B8:AE8,0)),"")</f>
        <v>東海IC</v>
      </c>
      <c r="AM8" t="str">
        <f ca="1">IFERROR(INDEX($B8:$AE8,1,-2+MATCH(AK8,B8:AE8,0)),"")</f>
        <v>ME</v>
      </c>
    </row>
    <row r="9" spans="2:39" x14ac:dyDescent="0.15">
      <c r="B9" t="s">
        <v>52</v>
      </c>
      <c r="C9" t="s">
        <v>899</v>
      </c>
      <c r="D9" s="14">
        <v>3</v>
      </c>
      <c r="E9" s="9" t="str">
        <f>IFERROR(VLOOKUP($B9,根ノ上高原!$B$5:$G$338,6,FALSE),"")</f>
        <v>MA</v>
      </c>
      <c r="F9" s="10">
        <f>IFERROR(VLOOKUP($B9,根ノ上高原!$B$5:$G$338,2,FALSE),"")</f>
        <v>15</v>
      </c>
      <c r="G9" s="10">
        <f>IFERROR(VLOOKUP($B9,根ノ上高原!$B$5:$G$338,5,FALSE)*VLOOKUP(E9,大会ごとのスコア!$D$4:$E$5,2,FALSE),"")</f>
        <v>56.338999999999999</v>
      </c>
      <c r="H9" s="9" t="str">
        <f>IFERROR(VLOOKUP($B9,東大OLK大会!$B$5:$G$338,6,FALSE),"")</f>
        <v/>
      </c>
      <c r="I9" s="10" t="str">
        <f>IFERROR(VLOOKUP($B9,東大OLK大会!$B$5:$G$338,2,FALSE),"")</f>
        <v/>
      </c>
      <c r="J9" s="10" t="str">
        <f>IFERROR(VLOOKUP($B9,東大OLK大会!$B$5:$G$338,5,FALSE)*VLOOKUP(H9,大会ごとのスコア!$D$7:$E$11,2,FALSE),"")</f>
        <v/>
      </c>
      <c r="K9" s="9" t="str">
        <f>IFERROR(VLOOKUP($B9,全日本ロング!$B$5:$G$338,6,FALSE),"")</f>
        <v>M20E</v>
      </c>
      <c r="L9" s="10">
        <f>IFERROR(VLOOKUP($B9,全日本ロング!$B$5:$G$338,2,FALSE),"")</f>
        <v>16</v>
      </c>
      <c r="M9" s="10">
        <f>IFERROR(VLOOKUP($B9,全日本ロング!$B$5:$G$338,5,FALSE)*VLOOKUP(K9,大会ごとのスコア!$D$12:$E$17,2,FALSE),"")</f>
        <v>45.327349999999996</v>
      </c>
      <c r="N9" s="9" t="str">
        <f>IFERROR(VLOOKUP($B9,東海スプリントセレ!$B$5:$G$338,6,FALSE),"")</f>
        <v>MS</v>
      </c>
      <c r="O9" s="10">
        <f>IFERROR(VLOOKUP($B9,東海スプリントセレ!$B$5:$G$338,2,FALSE),"")</f>
        <v>10</v>
      </c>
      <c r="P9" s="10">
        <f>IFERROR(VLOOKUP($B9,東海スプリントセレ!$B$5:$G$338,5,FALSE)*VLOOKUP(N9,大会ごとのスコア!$D$24:$E$24,2,FALSE),"")</f>
        <v>59.5</v>
      </c>
      <c r="Q9" s="9" t="str">
        <f>IFERROR(VLOOKUP($B9,東海インカレ!$B$5:$G$338,6,FALSE),"")</f>
        <v>ME</v>
      </c>
      <c r="R9" s="10">
        <f>IFERROR(VLOOKUP($B9,東海インカレ!$B$5:$G$338,2,FALSE),"")</f>
        <v>9</v>
      </c>
      <c r="S9" s="10">
        <f>IFERROR(VLOOKUP($B9,東海インカレ!$B$5:$G$338,5,FALSE)*VLOOKUP(Q9,大会ごとのスコア!$D$23:$E$23,2,FALSE),"")</f>
        <v>60.336999999999996</v>
      </c>
      <c r="T9" s="9" t="str">
        <f>IFERROR(VLOOKUP($B9,関西スプリントセレ!$B$5:$G$400,6,FALSE),"")</f>
        <v/>
      </c>
      <c r="U9" s="10" t="str">
        <f>IFERROR(VLOOKUP($B9,関西スプリントセレ!$B$5:$G$400,2,FALSE),"")</f>
        <v/>
      </c>
      <c r="V9" s="10" t="str">
        <f>IFERROR(VLOOKUP($B9,関西スプリントセレ!$B$5:$G$400,5,FALSE)*VLOOKUP(T9,大会ごとのスコア!$D$26:$E$26,2,FALSE),"")</f>
        <v/>
      </c>
      <c r="W9" s="9" t="str">
        <f>IFERROR(VLOOKUP($B9,名椙大会2日目!$B$5:$G$338,6,FALSE),"")</f>
        <v/>
      </c>
      <c r="X9" s="10" t="str">
        <f>IFERROR(VLOOKUP($B9,名椙大会2日目!$B$5:$G$338,2,FALSE),"")</f>
        <v/>
      </c>
      <c r="Y9" s="10" t="str">
        <f>IFERROR(VLOOKUP($B9,名椙大会2日目!$B$5:$G$338,5,FALSE)*VLOOKUP(W9,大会ごとのスコア!$D$28:$E$31,2,FALSE),"")</f>
        <v/>
      </c>
      <c r="Z9" s="9" t="str">
        <f>IFERROR(VLOOKUP($B9,インカレスプリント2018!$B$5:$G$400,6,FALSE),"")</f>
        <v>ME</v>
      </c>
      <c r="AA9" s="10">
        <f>IFERROR(VLOOKUP($B9,インカレスプリント2018!$B$5:$G$400,2,FALSE),"")</f>
        <v>37</v>
      </c>
      <c r="AB9" s="10">
        <f>IFERROR(VLOOKUP($B9,インカレスプリント2018!$B$5:$G$400,5,FALSE)*VLOOKUP(Z9,大会ごとのスコア!$D$33:$E$36,2,FALSE),"")</f>
        <v>51.4392</v>
      </c>
      <c r="AC9" s="9" t="str">
        <f>IFERROR(VLOOKUP($B9,インカレロング2018!$B$4:$G$400,6,FALSE),"")</f>
        <v>MUL3</v>
      </c>
      <c r="AD9" s="10">
        <f>IFERROR(VLOOKUP($B9,インカレロング2018!$B$4:$G$400,2,FALSE),"")</f>
        <v>55</v>
      </c>
      <c r="AE9" s="10">
        <f ca="1">IFERROR(VLOOKUP($B9,インカレロング2018!$B$4:$G$400,5,FALSE)*VLOOKUP(AC9,大会ごとのスコア!$D$38:$E$42,2,FALSE),"")</f>
        <v>50.503</v>
      </c>
      <c r="AF9" s="9" t="str">
        <f>IFERROR(VLOOKUP($B9,クラブカップミドル!$B$4:$G$400,6,FALSE),"")</f>
        <v>MA-1</v>
      </c>
      <c r="AG9" s="10">
        <f>IFERROR(VLOOKUP($B9,クラブカップミドル!$B$4:$G$400,2,FALSE),"")</f>
        <v>28</v>
      </c>
      <c r="AH9" s="10">
        <f>IFERROR(VLOOKUP($B9,クラブカップミドル!$B$4:$G$400,5,FALSE)*VLOOKUP(AF9,大会ごとのスコア!$D$44:$E$53,2,FALSE),"")</f>
        <v>53.851999999999997</v>
      </c>
      <c r="AJ9" s="9">
        <f t="array" aca="1" ref="AJ9" ca="1">IFERROR(ROUNDUP(AVERAGE(LARGE(IF($A$3:$AI$3="スコア",$A9:$AI9,""),{1,2,3})),2),0)</f>
        <v>58.73</v>
      </c>
      <c r="AK9">
        <f t="array" aca="1" ref="AK9" ca="1">IFERROR(LARGE(IF($A$3:$AI$3="スコア",$A9:$AI9,""),1),"")</f>
        <v>60.336999999999996</v>
      </c>
      <c r="AL9" t="str">
        <f ca="1">IFERROR(INDEX($B$2:$AE$3,1,MATCH(AK9,B9:AE9,0)),"")</f>
        <v>東海IC</v>
      </c>
      <c r="AM9" t="str">
        <f ca="1">IFERROR(INDEX($B9:$AE9,1,-2+MATCH(AK9,B9:AE9,0)),"")</f>
        <v>ME</v>
      </c>
    </row>
    <row r="10" spans="2:39" x14ac:dyDescent="0.15">
      <c r="B10" t="s">
        <v>46</v>
      </c>
      <c r="C10" t="s">
        <v>899</v>
      </c>
      <c r="D10" s="14">
        <v>2</v>
      </c>
      <c r="E10" s="9" t="str">
        <f>IFERROR(VLOOKUP($B10,根ノ上高原!$B$5:$G$338,6,FALSE),"")</f>
        <v>MA</v>
      </c>
      <c r="F10" s="10">
        <f>IFERROR(VLOOKUP($B10,根ノ上高原!$B$5:$G$338,2,FALSE),"")</f>
        <v>23</v>
      </c>
      <c r="G10" s="10">
        <f>IFERROR(VLOOKUP($B10,根ノ上高原!$B$5:$G$338,5,FALSE)*VLOOKUP(E10,大会ごとのスコア!$D$4:$E$5,2,FALSE),"")</f>
        <v>53.641999999999996</v>
      </c>
      <c r="H10" s="9" t="str">
        <f>IFERROR(VLOOKUP($B10,東大OLK大会!$B$5:$G$338,6,FALSE),"")</f>
        <v/>
      </c>
      <c r="I10" s="10" t="str">
        <f>IFERROR(VLOOKUP($B10,東大OLK大会!$B$5:$G$338,2,FALSE),"")</f>
        <v/>
      </c>
      <c r="J10" s="10" t="str">
        <f>IFERROR(VLOOKUP($B10,東大OLK大会!$B$5:$G$338,5,FALSE)*VLOOKUP(H10,大会ごとのスコア!$D$7:$E$11,2,FALSE),"")</f>
        <v/>
      </c>
      <c r="K10" s="9" t="str">
        <f>IFERROR(VLOOKUP($B10,全日本ロング!$B$5:$G$338,6,FALSE),"")</f>
        <v>M20A</v>
      </c>
      <c r="L10" s="10">
        <f>IFERROR(VLOOKUP($B10,全日本ロング!$B$5:$G$338,2,FALSE),"")</f>
        <v>2</v>
      </c>
      <c r="M10" s="10">
        <f>IFERROR(VLOOKUP($B10,全日本ロング!$B$5:$G$338,5,FALSE)*VLOOKUP(K10,大会ごとのスコア!$D$12:$E$17,2,FALSE),"")</f>
        <v>48.36</v>
      </c>
      <c r="N10" s="9" t="str">
        <f>IFERROR(VLOOKUP($B10,東海スプリントセレ!$B$5:$G$338,6,FALSE),"")</f>
        <v>MS</v>
      </c>
      <c r="O10" s="10">
        <f>IFERROR(VLOOKUP($B10,東海スプリントセレ!$B$5:$G$338,2,FALSE),"")</f>
        <v>2</v>
      </c>
      <c r="P10" s="10">
        <f>IFERROR(VLOOKUP($B10,東海スプリントセレ!$B$5:$G$338,5,FALSE)*VLOOKUP(N10,大会ごとのスコア!$D$24:$E$24,2,FALSE),"")</f>
        <v>62.308999999999997</v>
      </c>
      <c r="Q10" s="9" t="str">
        <f>IFERROR(VLOOKUP($B10,東海インカレ!$B$5:$G$338,6,FALSE),"")</f>
        <v>ME</v>
      </c>
      <c r="R10" s="10">
        <f>IFERROR(VLOOKUP($B10,東海インカレ!$B$5:$G$338,2,FALSE),"")</f>
        <v>28</v>
      </c>
      <c r="S10" s="10">
        <f>IFERROR(VLOOKUP($B10,東海インカレ!$B$5:$G$338,5,FALSE)*VLOOKUP(Q10,大会ごとのスコア!$D$23:$E$23,2,FALSE),"")</f>
        <v>50.160999999999994</v>
      </c>
      <c r="T10" s="9" t="str">
        <f>IFERROR(VLOOKUP($B10,関西スプリントセレ!$B$5:$G$400,6,FALSE),"")</f>
        <v/>
      </c>
      <c r="U10" s="10" t="str">
        <f>IFERROR(VLOOKUP($B10,関西スプリントセレ!$B$5:$G$400,2,FALSE),"")</f>
        <v/>
      </c>
      <c r="V10" s="10" t="str">
        <f>IFERROR(VLOOKUP($B10,関西スプリントセレ!$B$5:$G$400,5,FALSE)*VLOOKUP(T10,大会ごとのスコア!$D$26:$E$26,2,FALSE),"")</f>
        <v/>
      </c>
      <c r="W10" s="9" t="str">
        <f>IFERROR(VLOOKUP($B10,名椙大会2日目!$B$5:$G$338,6,FALSE),"")</f>
        <v/>
      </c>
      <c r="X10" s="10" t="str">
        <f>IFERROR(VLOOKUP($B10,名椙大会2日目!$B$5:$G$338,2,FALSE),"")</f>
        <v/>
      </c>
      <c r="Y10" s="10" t="str">
        <f>IFERROR(VLOOKUP($B10,名椙大会2日目!$B$5:$G$338,5,FALSE)*VLOOKUP(W10,大会ごとのスコア!$D$28:$E$31,2,FALSE),"")</f>
        <v/>
      </c>
      <c r="Z10" s="9" t="str">
        <f>IFERROR(VLOOKUP($B10,インカレスプリント2018!$B$5:$G$400,6,FALSE),"")</f>
        <v>ME</v>
      </c>
      <c r="AA10" s="10">
        <f>IFERROR(VLOOKUP($B10,インカレスプリント2018!$B$5:$G$400,2,FALSE),"")</f>
        <v>25</v>
      </c>
      <c r="AB10" s="10">
        <f>IFERROR(VLOOKUP($B10,インカレスプリント2018!$B$5:$G$400,5,FALSE)*VLOOKUP(Z10,大会ごとのスコア!$D$33:$E$36,2,FALSE),"")</f>
        <v>59.855999999999995</v>
      </c>
      <c r="AC10" s="9" t="str">
        <f>IFERROR(VLOOKUP($B10,インカレロング2018!$B$4:$G$400,6,FALSE),"")</f>
        <v>MUL3</v>
      </c>
      <c r="AD10" s="10">
        <f>IFERROR(VLOOKUP($B10,インカレロング2018!$B$4:$G$400,2,FALSE),"")</f>
        <v>88</v>
      </c>
      <c r="AE10" s="10">
        <f ca="1">IFERROR(VLOOKUP($B10,インカレロング2018!$B$4:$G$400,5,FALSE)*VLOOKUP(AC10,大会ごとのスコア!$D$38:$E$42,2,FALSE),"")</f>
        <v>36.728999999999999</v>
      </c>
      <c r="AF10" s="9" t="str">
        <f>IFERROR(VLOOKUP($B10,クラブカップミドル!$B$4:$G$400,6,FALSE),"")</f>
        <v>MJ</v>
      </c>
      <c r="AG10" s="10">
        <f>IFERROR(VLOOKUP($B10,クラブカップミドル!$B$4:$G$400,2,FALSE),"")</f>
        <v>3</v>
      </c>
      <c r="AH10" s="10">
        <f>IFERROR(VLOOKUP($B10,クラブカップミドル!$B$4:$G$400,5,FALSE)*VLOOKUP(AF10,大会ごとのスコア!$D$44:$E$53,2,FALSE),"")</f>
        <v>47.0608</v>
      </c>
      <c r="AJ10" s="9">
        <f t="array" aca="1" ref="AJ10" ca="1">IFERROR(ROUNDUP(AVERAGE(LARGE(IF($A$3:$AI$3="スコア",$A10:$AI10,""),{1,2,3})),2),0)</f>
        <v>58.61</v>
      </c>
      <c r="AK10">
        <f t="array" aca="1" ref="AK10" ca="1">IFERROR(LARGE(IF($A$3:$AI$3="スコア",$A10:$AI10,""),1),"")</f>
        <v>62.308999999999997</v>
      </c>
      <c r="AL10" t="str">
        <f ca="1">IFERROR(INDEX($B$2:$AE$3,1,MATCH(AK10,B10:AE10,0)),"")</f>
        <v>東海SS</v>
      </c>
      <c r="AM10" t="str">
        <f ca="1">IFERROR(INDEX($B10:$AE10,1,-2+MATCH(AK10,B10:AE10,0)),"")</f>
        <v>MS</v>
      </c>
    </row>
    <row r="11" spans="2:39" x14ac:dyDescent="0.15">
      <c r="B11" t="s">
        <v>59</v>
      </c>
      <c r="C11" t="s">
        <v>900</v>
      </c>
      <c r="D11" s="14">
        <v>4</v>
      </c>
      <c r="E11" s="9" t="str">
        <f>IFERROR(VLOOKUP($B11,根ノ上高原!$B$5:$G$338,6,FALSE),"")</f>
        <v/>
      </c>
      <c r="F11" s="10" t="str">
        <f>IFERROR(VLOOKUP($B11,根ノ上高原!$B$5:$G$338,2,FALSE),"")</f>
        <v/>
      </c>
      <c r="G11" s="10" t="str">
        <f>IFERROR(VLOOKUP($B11,根ノ上高原!$B$5:$G$338,5,FALSE)*VLOOKUP(E11,大会ごとのスコア!$D$4:$E$5,2,FALSE),"")</f>
        <v/>
      </c>
      <c r="H11" s="9" t="str">
        <f>IFERROR(VLOOKUP($B11,東大OLK大会!$B$5:$G$338,6,FALSE),"")</f>
        <v/>
      </c>
      <c r="I11" s="10" t="str">
        <f>IFERROR(VLOOKUP($B11,東大OLK大会!$B$5:$G$338,2,FALSE),"")</f>
        <v/>
      </c>
      <c r="J11" s="10" t="str">
        <f>IFERROR(VLOOKUP($B11,東大OLK大会!$B$5:$G$338,5,FALSE)*VLOOKUP(H11,大会ごとのスコア!$D$7:$E$11,2,FALSE),"")</f>
        <v/>
      </c>
      <c r="K11" s="9" t="str">
        <f>IFERROR(VLOOKUP($B11,全日本ロング!$B$5:$G$338,6,FALSE),"")</f>
        <v>M21A1</v>
      </c>
      <c r="L11" s="10">
        <f>IFERROR(VLOOKUP($B11,全日本ロング!$B$5:$G$338,2,FALSE),"")</f>
        <v>30</v>
      </c>
      <c r="M11" s="10">
        <f>IFERROR(VLOOKUP($B11,全日本ロング!$B$5:$G$338,5,FALSE)*VLOOKUP(K11,大会ごとのスコア!$D$12:$E$17,2,FALSE),"")</f>
        <v>49.244999999999997</v>
      </c>
      <c r="N11" s="9" t="str">
        <f>IFERROR(VLOOKUP($B11,東海スプリントセレ!$B$5:$G$338,6,FALSE),"")</f>
        <v>MS</v>
      </c>
      <c r="O11" s="10">
        <f>IFERROR(VLOOKUP($B11,東海スプリントセレ!$B$5:$G$338,2,FALSE),"")</f>
        <v>17</v>
      </c>
      <c r="P11" s="10">
        <f>IFERROR(VLOOKUP($B11,東海スプリントセレ!$B$5:$G$338,5,FALSE)*VLOOKUP(N11,大会ごとのスコア!$D$24:$E$24,2,FALSE),"")</f>
        <v>57.471999999999994</v>
      </c>
      <c r="Q11" s="9" t="str">
        <f>IFERROR(VLOOKUP($B11,東海インカレ!$B$5:$G$338,6,FALSE),"")</f>
        <v>ME</v>
      </c>
      <c r="R11" s="10">
        <f>IFERROR(VLOOKUP($B11,東海インカレ!$B$5:$G$338,2,FALSE),"")</f>
        <v>8</v>
      </c>
      <c r="S11" s="10">
        <f>IFERROR(VLOOKUP($B11,東海インカレ!$B$5:$G$338,5,FALSE)*VLOOKUP(Q11,大会ごとのスコア!$D$23:$E$23,2,FALSE),"")</f>
        <v>60.536999999999999</v>
      </c>
      <c r="T11" s="9" t="str">
        <f>IFERROR(VLOOKUP($B11,関西スプリントセレ!$B$5:$G$400,6,FALSE),"")</f>
        <v/>
      </c>
      <c r="U11" s="10" t="str">
        <f>IFERROR(VLOOKUP($B11,関西スプリントセレ!$B$5:$G$400,2,FALSE),"")</f>
        <v/>
      </c>
      <c r="V11" s="10" t="str">
        <f>IFERROR(VLOOKUP($B11,関西スプリントセレ!$B$5:$G$400,5,FALSE)*VLOOKUP(T11,大会ごとのスコア!$D$26:$E$26,2,FALSE),"")</f>
        <v/>
      </c>
      <c r="W11" s="9" t="str">
        <f>IFERROR(VLOOKUP($B11,名椙大会2日目!$B$5:$G$338,6,FALSE),"")</f>
        <v>M21A</v>
      </c>
      <c r="X11" s="10">
        <f>IFERROR(VLOOKUP($B11,名椙大会2日目!$B$5:$G$338,2,FALSE),"")</f>
        <v>13</v>
      </c>
      <c r="Y11" s="10">
        <f>IFERROR(VLOOKUP($B11,名椙大会2日目!$B$5:$G$338,5,FALSE)*VLOOKUP(W11,大会ごとのスコア!$D$28:$E$31,2,FALSE),"")</f>
        <v>57.287999999999997</v>
      </c>
      <c r="Z11" s="9" t="str">
        <f>IFERROR(VLOOKUP($B11,インカレスプリント2018!$B$5:$G$400,6,FALSE),"")</f>
        <v>MUA3</v>
      </c>
      <c r="AA11" s="10">
        <f>IFERROR(VLOOKUP($B11,インカレスプリント2018!$B$5:$G$400,2,FALSE),"")</f>
        <v>11</v>
      </c>
      <c r="AB11" s="10">
        <f>IFERROR(VLOOKUP($B11,インカレスプリント2018!$B$5:$G$400,5,FALSE)*VLOOKUP(Z11,大会ごとのスコア!$D$33:$E$36,2,FALSE),"")</f>
        <v>60.809999999999995</v>
      </c>
      <c r="AC11" s="9" t="str">
        <f>IFERROR(VLOOKUP($B11,インカレロング2018!$B$4:$G$400,6,FALSE),"")</f>
        <v>MUL1</v>
      </c>
      <c r="AD11" s="10">
        <f>IFERROR(VLOOKUP($B11,インカレロング2018!$B$4:$G$400,2,FALSE),"")</f>
        <v>5</v>
      </c>
      <c r="AE11" s="10">
        <f ca="1">IFERROR(VLOOKUP($B11,インカレロング2018!$B$4:$G$400,5,FALSE)*VLOOKUP(AC11,大会ごとのスコア!$D$38:$E$42,2,FALSE),"")</f>
        <v>63.623999999999995</v>
      </c>
      <c r="AF11" s="9" t="str">
        <f>IFERROR(VLOOKUP($B11,クラブカップミドル!$B$4:$G$400,6,FALSE),"")</f>
        <v/>
      </c>
      <c r="AG11" s="10" t="str">
        <f>IFERROR(VLOOKUP($B11,クラブカップミドル!$B$4:$G$400,2,FALSE),"")</f>
        <v/>
      </c>
      <c r="AH11" s="10" t="str">
        <f>IFERROR(VLOOKUP($B11,クラブカップミドル!$B$4:$G$400,5,FALSE)*VLOOKUP(AF11,大会ごとのスコア!$D$44:$E$53,2,FALSE),"")</f>
        <v/>
      </c>
      <c r="AJ11" s="9">
        <f t="array" aca="1" ref="AJ11" ca="1">IFERROR(ROUNDUP(AVERAGE(LARGE(IF($A$3:$AI$3="スコア",$A11:$AI11,""),{1,2,3})),2),0)</f>
        <v>61.66</v>
      </c>
      <c r="AK11">
        <f t="array" aca="1" ref="AK11" ca="1">IFERROR(LARGE(IF($A$3:$AI$3="スコア",$A11:$AI11,""),1),"")</f>
        <v>63.623999999999995</v>
      </c>
      <c r="AL11" t="str">
        <f ca="1">IFERROR(INDEX($B$2:$AE$3,1,MATCH(AK11,B11:AE11,0)),"")</f>
        <v>ICL</v>
      </c>
      <c r="AM11" t="str">
        <f ca="1">IFERROR(INDEX($B11:$AE11,1,-2+MATCH(AK11,B11:AE11,0)),"")</f>
        <v>MUL1</v>
      </c>
    </row>
    <row r="12" spans="2:39" x14ac:dyDescent="0.15">
      <c r="B12" t="s">
        <v>56</v>
      </c>
      <c r="C12" t="s">
        <v>899</v>
      </c>
      <c r="D12" s="14">
        <v>4</v>
      </c>
      <c r="E12" s="9" t="str">
        <f>IFERROR(VLOOKUP($B12,根ノ上高原!$B$5:$G$338,6,FALSE),"")</f>
        <v>MA</v>
      </c>
      <c r="F12" s="10">
        <f>IFERROR(VLOOKUP($B12,根ノ上高原!$B$5:$G$338,2,FALSE),"")</f>
        <v>13</v>
      </c>
      <c r="G12" s="10">
        <f>IFERROR(VLOOKUP($B12,根ノ上高原!$B$5:$G$338,5,FALSE)*VLOOKUP(E12,大会ごとのスコア!$D$4:$E$5,2,FALSE),"")</f>
        <v>56.579000000000001</v>
      </c>
      <c r="H12" s="9" t="str">
        <f>IFERROR(VLOOKUP($B12,東大OLK大会!$B$5:$G$338,6,FALSE),"")</f>
        <v>M21A1</v>
      </c>
      <c r="I12" s="10">
        <f>IFERROR(VLOOKUP($B12,東大OLK大会!$B$5:$G$338,2,FALSE),"")</f>
        <v>20</v>
      </c>
      <c r="J12" s="10">
        <f>IFERROR(VLOOKUP($B12,東大OLK大会!$B$5:$G$338,5,FALSE)*VLOOKUP(H12,大会ごとのスコア!$D$7:$E$11,2,FALSE),"")</f>
        <v>54.981999999999999</v>
      </c>
      <c r="K12" s="9" t="str">
        <f>IFERROR(VLOOKUP($B12,全日本ロング!$B$5:$G$338,6,FALSE),"")</f>
        <v/>
      </c>
      <c r="L12" s="10" t="str">
        <f>IFERROR(VLOOKUP($B12,全日本ロング!$B$5:$G$338,2,FALSE),"")</f>
        <v/>
      </c>
      <c r="M12" s="10" t="str">
        <f>IFERROR(VLOOKUP($B12,全日本ロング!$B$5:$G$338,5,FALSE)*VLOOKUP(K12,大会ごとのスコア!$D$12:$E$17,2,FALSE),"")</f>
        <v/>
      </c>
      <c r="N12" s="9" t="str">
        <f>IFERROR(VLOOKUP($B12,東海スプリントセレ!$B$5:$G$338,6,FALSE),"")</f>
        <v>MS</v>
      </c>
      <c r="O12" s="10">
        <f>IFERROR(VLOOKUP($B12,東海スプリントセレ!$B$5:$G$338,2,FALSE),"")</f>
        <v>14</v>
      </c>
      <c r="P12" s="10">
        <f>IFERROR(VLOOKUP($B12,東海スプリントセレ!$B$5:$G$338,5,FALSE)*VLOOKUP(N12,大会ごとのスコア!$D$24:$E$24,2,FALSE),"")</f>
        <v>58.784999999999997</v>
      </c>
      <c r="Q12" s="9" t="str">
        <f>IFERROR(VLOOKUP($B12,東海インカレ!$B$5:$G$338,6,FALSE),"")</f>
        <v>ME</v>
      </c>
      <c r="R12" s="10">
        <f>IFERROR(VLOOKUP($B12,東海インカレ!$B$5:$G$338,2,FALSE),"")</f>
        <v>0</v>
      </c>
      <c r="S12" s="10">
        <f>IFERROR(VLOOKUP($B12,東海インカレ!$B$5:$G$338,5,FALSE)*VLOOKUP(Q12,大会ごとのスコア!$D$23:$E$23,2,FALSE),"")</f>
        <v>0</v>
      </c>
      <c r="T12" s="9" t="str">
        <f>IFERROR(VLOOKUP($B12,関西スプリントセレ!$B$5:$G$400,6,FALSE),"")</f>
        <v>MA</v>
      </c>
      <c r="U12" s="10">
        <f>IFERROR(VLOOKUP($B12,関西スプリントセレ!$B$5:$G$400,2,FALSE),"")</f>
        <v>10</v>
      </c>
      <c r="V12" s="10">
        <f>IFERROR(VLOOKUP($B12,関西スプリントセレ!$B$5:$G$400,5,FALSE)*VLOOKUP(T12,大会ごとのスコア!$D$26:$E$26,2,FALSE),"")</f>
        <v>58.815999999999995</v>
      </c>
      <c r="W12" s="9" t="str">
        <f>IFERROR(VLOOKUP($B12,名椙大会2日目!$B$5:$G$338,6,FALSE),"")</f>
        <v>M21AS</v>
      </c>
      <c r="X12" s="10">
        <f>IFERROR(VLOOKUP($B12,名椙大会2日目!$B$5:$G$338,2,FALSE),"")</f>
        <v>2</v>
      </c>
      <c r="Y12" s="10">
        <f>IFERROR(VLOOKUP($B12,名椙大会2日目!$B$5:$G$338,5,FALSE)*VLOOKUP(W12,大会ごとのスコア!$D$28:$E$31,2,FALSE),"")</f>
        <v>52.011499999999998</v>
      </c>
      <c r="Z12" s="9" t="str">
        <f>IFERROR(VLOOKUP($B12,インカレスプリント2018!$B$5:$G$400,6,FALSE),"")</f>
        <v>MUA1</v>
      </c>
      <c r="AA12" s="10">
        <f>IFERROR(VLOOKUP($B12,インカレスプリント2018!$B$5:$G$400,2,FALSE),"")</f>
        <v>20</v>
      </c>
      <c r="AB12" s="10">
        <f>IFERROR(VLOOKUP($B12,インカレスプリント2018!$B$5:$G$400,5,FALSE)*VLOOKUP(Z12,大会ごとのスコア!$D$33:$E$36,2,FALSE),"")</f>
        <v>56.975999999999999</v>
      </c>
      <c r="AC12" s="9" t="str">
        <f>IFERROR(VLOOKUP($B12,インカレロング2018!$B$4:$G$400,6,FALSE),"")</f>
        <v>MUL3</v>
      </c>
      <c r="AD12" s="10">
        <f>IFERROR(VLOOKUP($B12,インカレロング2018!$B$4:$G$400,2,FALSE),"")</f>
        <v>7</v>
      </c>
      <c r="AE12" s="10">
        <f ca="1">IFERROR(VLOOKUP($B12,インカレロング2018!$B$4:$G$400,5,FALSE)*VLOOKUP(AC12,大会ごとのスコア!$D$38:$E$42,2,FALSE),"")</f>
        <v>61.367999999999995</v>
      </c>
      <c r="AF12" s="9" t="str">
        <f>IFERROR(VLOOKUP($B12,クラブカップミドル!$B$4:$G$400,6,FALSE),"")</f>
        <v/>
      </c>
      <c r="AG12" s="10" t="str">
        <f>IFERROR(VLOOKUP($B12,クラブカップミドル!$B$4:$G$400,2,FALSE),"")</f>
        <v/>
      </c>
      <c r="AH12" s="10" t="str">
        <f>IFERROR(VLOOKUP($B12,クラブカップミドル!$B$4:$G$400,5,FALSE)*VLOOKUP(AF12,大会ごとのスコア!$D$44:$E$53,2,FALSE),"")</f>
        <v/>
      </c>
      <c r="AJ12" s="9">
        <f t="array" aca="1" ref="AJ12" ca="1">IFERROR(ROUNDUP(AVERAGE(LARGE(IF($A$3:$AI$3="スコア",$A12:$AI12,""),{1,2,3})),2),0)</f>
        <v>59.66</v>
      </c>
      <c r="AK12">
        <f t="array" aca="1" ref="AK12" ca="1">IFERROR(LARGE(IF($A$3:$AI$3="スコア",$A12:$AI12,""),1),"")</f>
        <v>61.367999999999995</v>
      </c>
      <c r="AL12" t="str">
        <f ca="1">IFERROR(INDEX($B$2:$AE$3,1,MATCH(AK12,B12:AE12,0)),"")</f>
        <v>ICL</v>
      </c>
      <c r="AM12" t="str">
        <f ca="1">IFERROR(INDEX($B12:$AE12,1,-2+MATCH(AK12,B12:AE12,0)),"")</f>
        <v>MUL3</v>
      </c>
    </row>
    <row r="13" spans="2:39" x14ac:dyDescent="0.15">
      <c r="B13" t="s">
        <v>54</v>
      </c>
      <c r="C13" t="s">
        <v>899</v>
      </c>
      <c r="D13" s="14">
        <v>2</v>
      </c>
      <c r="E13" s="9" t="str">
        <f>IFERROR(VLOOKUP($B13,根ノ上高原!$B$5:$G$338,6,FALSE),"")</f>
        <v>MA</v>
      </c>
      <c r="F13" s="10">
        <f>IFERROR(VLOOKUP($B13,根ノ上高原!$B$5:$G$338,2,FALSE),"")</f>
        <v>0</v>
      </c>
      <c r="G13" s="10">
        <f>IFERROR(VLOOKUP($B13,根ノ上高原!$B$5:$G$338,5,FALSE)*VLOOKUP(E13,大会ごとのスコア!$D$4:$E$5,2,FALSE),"")</f>
        <v>0</v>
      </c>
      <c r="H13" s="9" t="str">
        <f>IFERROR(VLOOKUP($B13,東大OLK大会!$B$5:$G$338,6,FALSE),"")</f>
        <v/>
      </c>
      <c r="I13" s="10" t="str">
        <f>IFERROR(VLOOKUP($B13,東大OLK大会!$B$5:$G$338,2,FALSE),"")</f>
        <v/>
      </c>
      <c r="J13" s="10" t="str">
        <f>IFERROR(VLOOKUP($B13,東大OLK大会!$B$5:$G$338,5,FALSE)*VLOOKUP(H13,大会ごとのスコア!$D$7:$E$11,2,FALSE),"")</f>
        <v/>
      </c>
      <c r="K13" s="9" t="str">
        <f>IFERROR(VLOOKUP($B13,全日本ロング!$B$5:$G$338,6,FALSE),"")</f>
        <v>M20A</v>
      </c>
      <c r="L13" s="10">
        <f>IFERROR(VLOOKUP($B13,全日本ロング!$B$5:$G$338,2,FALSE),"")</f>
        <v>0</v>
      </c>
      <c r="M13" s="10">
        <f>IFERROR(VLOOKUP($B13,全日本ロング!$B$5:$G$338,5,FALSE)*VLOOKUP(K13,大会ごとのスコア!$D$12:$E$17,2,FALSE),"")</f>
        <v>0</v>
      </c>
      <c r="N13" s="9" t="str">
        <f>IFERROR(VLOOKUP($B13,東海スプリントセレ!$B$5:$G$338,6,FALSE),"")</f>
        <v>MS</v>
      </c>
      <c r="O13" s="10">
        <f>IFERROR(VLOOKUP($B13,東海スプリントセレ!$B$5:$G$338,2,FALSE),"")</f>
        <v>12</v>
      </c>
      <c r="P13" s="10">
        <f>IFERROR(VLOOKUP($B13,東海スプリントセレ!$B$5:$G$338,5,FALSE)*VLOOKUP(N13,大会ごとのスコア!$D$24:$E$24,2,FALSE),"")</f>
        <v>59.201000000000001</v>
      </c>
      <c r="Q13" s="9" t="str">
        <f>IFERROR(VLOOKUP($B13,東海インカレ!$B$5:$G$338,6,FALSE),"")</f>
        <v>ME</v>
      </c>
      <c r="R13" s="10">
        <f>IFERROR(VLOOKUP($B13,東海インカレ!$B$5:$G$338,2,FALSE),"")</f>
        <v>15</v>
      </c>
      <c r="S13" s="10">
        <f>IFERROR(VLOOKUP($B13,東海インカレ!$B$5:$G$338,5,FALSE)*VLOOKUP(Q13,大会ごとのスコア!$D$23:$E$23,2,FALSE),"")</f>
        <v>57.795999999999999</v>
      </c>
      <c r="T13" s="9" t="str">
        <f>IFERROR(VLOOKUP($B13,関西スプリントセレ!$B$5:$G$400,6,FALSE),"")</f>
        <v>MA</v>
      </c>
      <c r="U13" s="10">
        <f>IFERROR(VLOOKUP($B13,関西スプリントセレ!$B$5:$G$400,2,FALSE),"")</f>
        <v>16</v>
      </c>
      <c r="V13" s="10">
        <f>IFERROR(VLOOKUP($B13,関西スプリントセレ!$B$5:$G$400,5,FALSE)*VLOOKUP(T13,大会ごとのスコア!$D$26:$E$26,2,FALSE),"")</f>
        <v>56.545999999999999</v>
      </c>
      <c r="W13" s="9" t="str">
        <f>IFERROR(VLOOKUP($B13,名椙大会2日目!$B$5:$G$338,6,FALSE),"")</f>
        <v/>
      </c>
      <c r="X13" s="10" t="str">
        <f>IFERROR(VLOOKUP($B13,名椙大会2日目!$B$5:$G$338,2,FALSE),"")</f>
        <v/>
      </c>
      <c r="Y13" s="10" t="str">
        <f>IFERROR(VLOOKUP($B13,名椙大会2日目!$B$5:$G$338,5,FALSE)*VLOOKUP(W13,大会ごとのスコア!$D$28:$E$31,2,FALSE),"")</f>
        <v/>
      </c>
      <c r="Z13" s="9" t="str">
        <f>IFERROR(VLOOKUP($B13,インカレスプリント2018!$B$5:$G$400,6,FALSE),"")</f>
        <v>MUA3</v>
      </c>
      <c r="AA13" s="10">
        <f>IFERROR(VLOOKUP($B13,インカレスプリント2018!$B$5:$G$400,2,FALSE),"")</f>
        <v>25</v>
      </c>
      <c r="AB13" s="10">
        <f>IFERROR(VLOOKUP($B13,インカレスプリント2018!$B$5:$G$400,5,FALSE)*VLOOKUP(Z13,大会ごとのスコア!$D$33:$E$36,2,FALSE),"")</f>
        <v>56.667999999999999</v>
      </c>
      <c r="AC13" s="9" t="str">
        <f>IFERROR(VLOOKUP($B13,インカレロング2018!$B$4:$G$400,6,FALSE),"")</f>
        <v>MUL3</v>
      </c>
      <c r="AD13" s="10">
        <f>IFERROR(VLOOKUP($B13,インカレロング2018!$B$4:$G$400,2,FALSE),"")</f>
        <v>45</v>
      </c>
      <c r="AE13" s="10">
        <f ca="1">IFERROR(VLOOKUP($B13,インカレロング2018!$B$4:$G$400,5,FALSE)*VLOOKUP(AC13,大会ごとのスコア!$D$38:$E$42,2,FALSE),"")</f>
        <v>53.363999999999997</v>
      </c>
      <c r="AF13" s="9" t="str">
        <f>IFERROR(VLOOKUP($B13,クラブカップミドル!$B$4:$G$400,6,FALSE),"")</f>
        <v>MJ</v>
      </c>
      <c r="AG13" s="10">
        <f>IFERROR(VLOOKUP($B13,クラブカップミドル!$B$4:$G$400,2,FALSE),"")</f>
        <v>9</v>
      </c>
      <c r="AH13" s="10">
        <f>IFERROR(VLOOKUP($B13,クラブカップミドル!$B$4:$G$400,5,FALSE)*VLOOKUP(AF13,大会ごとのスコア!$D$44:$E$53,2,FALSE),"")</f>
        <v>44.963999999999999</v>
      </c>
      <c r="AJ13" s="9">
        <f t="array" aca="1" ref="AJ13" ca="1">IFERROR(ROUNDUP(AVERAGE(LARGE(IF($A$3:$AI$3="スコア",$A13:$AI13,""),{1,2,3})),2),0)</f>
        <v>57.89</v>
      </c>
      <c r="AK13">
        <f t="array" aca="1" ref="AK13" ca="1">IFERROR(LARGE(IF($A$3:$AI$3="スコア",$A13:$AI13,""),1),"")</f>
        <v>59.201000000000001</v>
      </c>
      <c r="AL13" t="str">
        <f ca="1">IFERROR(INDEX($B$2:$AE$3,1,MATCH(AK13,B13:AE13,0)),"")</f>
        <v>東海SS</v>
      </c>
      <c r="AM13" t="str">
        <f ca="1">IFERROR(INDEX($B13:$AE13,1,-2+MATCH(AK13,B13:AE13,0)),"")</f>
        <v>MS</v>
      </c>
    </row>
    <row r="14" spans="2:39" x14ac:dyDescent="0.15">
      <c r="B14" t="s">
        <v>61</v>
      </c>
      <c r="C14" t="s">
        <v>900</v>
      </c>
      <c r="D14" s="14">
        <v>3</v>
      </c>
      <c r="E14" s="9" t="str">
        <f>IFERROR(VLOOKUP($B14,根ノ上高原!$B$5:$G$338,6,FALSE),"")</f>
        <v/>
      </c>
      <c r="F14" s="10" t="str">
        <f>IFERROR(VLOOKUP($B14,根ノ上高原!$B$5:$G$338,2,FALSE),"")</f>
        <v/>
      </c>
      <c r="G14" s="10" t="str">
        <f>IFERROR(VLOOKUP($B14,根ノ上高原!$B$5:$G$338,5,FALSE)*VLOOKUP(E14,大会ごとのスコア!$D$4:$E$5,2,FALSE),"")</f>
        <v/>
      </c>
      <c r="H14" s="9" t="str">
        <f>IFERROR(VLOOKUP($B14,東大OLK大会!$B$5:$G$338,6,FALSE),"")</f>
        <v>M21A2</v>
      </c>
      <c r="I14" s="10">
        <f>IFERROR(VLOOKUP($B14,東大OLK大会!$B$5:$G$338,2,FALSE),"")</f>
        <v>33</v>
      </c>
      <c r="J14" s="10">
        <f>IFERROR(VLOOKUP($B14,東大OLK大会!$B$5:$G$338,5,FALSE)*VLOOKUP(H14,大会ごとのスコア!$D$7:$E$11,2,FALSE),"")</f>
        <v>48.178999999999995</v>
      </c>
      <c r="K14" s="9" t="str">
        <f>IFERROR(VLOOKUP($B14,全日本ロング!$B$5:$G$338,6,FALSE),"")</f>
        <v>M21A1</v>
      </c>
      <c r="L14" s="10">
        <f>IFERROR(VLOOKUP($B14,全日本ロング!$B$5:$G$338,2,FALSE),"")</f>
        <v>26</v>
      </c>
      <c r="M14" s="10">
        <f>IFERROR(VLOOKUP($B14,全日本ロング!$B$5:$G$338,5,FALSE)*VLOOKUP(K14,大会ごとのスコア!$D$12:$E$17,2,FALSE),"")</f>
        <v>51.128</v>
      </c>
      <c r="N14" s="9" t="str">
        <f>IFERROR(VLOOKUP($B14,東海スプリントセレ!$B$5:$G$338,6,FALSE),"")</f>
        <v>MS</v>
      </c>
      <c r="O14" s="10">
        <f>IFERROR(VLOOKUP($B14,東海スプリントセレ!$B$5:$G$338,2,FALSE),"")</f>
        <v>19</v>
      </c>
      <c r="P14" s="10">
        <f>IFERROR(VLOOKUP($B14,東海スプリントセレ!$B$5:$G$338,5,FALSE)*VLOOKUP(N14,大会ごとのスコア!$D$24:$E$24,2,FALSE),"")</f>
        <v>57.19</v>
      </c>
      <c r="Q14" s="9" t="str">
        <f>IFERROR(VLOOKUP($B14,東海インカレ!$B$5:$G$338,6,FALSE),"")</f>
        <v>ME</v>
      </c>
      <c r="R14" s="10">
        <f>IFERROR(VLOOKUP($B14,東海インカレ!$B$5:$G$338,2,FALSE),"")</f>
        <v>13</v>
      </c>
      <c r="S14" s="10">
        <f>IFERROR(VLOOKUP($B14,東海インカレ!$B$5:$G$338,5,FALSE)*VLOOKUP(Q14,大会ごとのスコア!$D$23:$E$23,2,FALSE),"")</f>
        <v>58.354999999999997</v>
      </c>
      <c r="T14" s="9" t="str">
        <f>IFERROR(VLOOKUP($B14,関西スプリントセレ!$B$5:$G$400,6,FALSE),"")</f>
        <v/>
      </c>
      <c r="U14" s="10" t="str">
        <f>IFERROR(VLOOKUP($B14,関西スプリントセレ!$B$5:$G$400,2,FALSE),"")</f>
        <v/>
      </c>
      <c r="V14" s="10" t="str">
        <f>IFERROR(VLOOKUP($B14,関西スプリントセレ!$B$5:$G$400,5,FALSE)*VLOOKUP(T14,大会ごとのスコア!$D$26:$E$26,2,FALSE),"")</f>
        <v/>
      </c>
      <c r="W14" s="9" t="str">
        <f>IFERROR(VLOOKUP($B14,名椙大会2日目!$B$5:$G$338,6,FALSE),"")</f>
        <v>M21A</v>
      </c>
      <c r="X14" s="10">
        <f>IFERROR(VLOOKUP($B14,名椙大会2日目!$B$5:$G$338,2,FALSE),"")</f>
        <v>20</v>
      </c>
      <c r="Y14" s="10">
        <f>IFERROR(VLOOKUP($B14,名椙大会2日目!$B$5:$G$338,5,FALSE)*VLOOKUP(W14,大会ごとのスコア!$D$28:$E$31,2,FALSE),"")</f>
        <v>56.219000000000001</v>
      </c>
      <c r="Z14" s="9" t="str">
        <f>IFERROR(VLOOKUP($B14,インカレスプリント2018!$B$5:$G$400,6,FALSE),"")</f>
        <v>MUA3</v>
      </c>
      <c r="AA14" s="10">
        <f>IFERROR(VLOOKUP($B14,インカレスプリント2018!$B$5:$G$400,2,FALSE),"")</f>
        <v>36</v>
      </c>
      <c r="AB14" s="10">
        <f>IFERROR(VLOOKUP($B14,インカレスプリント2018!$B$5:$G$400,5,FALSE)*VLOOKUP(Z14,大会ごとのスコア!$D$33:$E$36,2,FALSE),"")</f>
        <v>55.542999999999999</v>
      </c>
      <c r="AC14" s="9" t="str">
        <f>IFERROR(VLOOKUP($B14,インカレロング2018!$B$4:$G$400,6,FALSE),"")</f>
        <v>MUL3</v>
      </c>
      <c r="AD14" s="10">
        <f>IFERROR(VLOOKUP($B14,インカレロング2018!$B$4:$G$400,2,FALSE),"")</f>
        <v>51</v>
      </c>
      <c r="AE14" s="10">
        <f ca="1">IFERROR(VLOOKUP($B14,インカレロング2018!$B$4:$G$400,5,FALSE)*VLOOKUP(AC14,大会ごとのスコア!$D$38:$E$42,2,FALSE),"")</f>
        <v>52.027999999999999</v>
      </c>
      <c r="AF14" s="9" t="str">
        <f>IFERROR(VLOOKUP($B14,クラブカップミドル!$B$4:$G$400,6,FALSE),"")</f>
        <v/>
      </c>
      <c r="AG14" s="10" t="str">
        <f>IFERROR(VLOOKUP($B14,クラブカップミドル!$B$4:$G$400,2,FALSE),"")</f>
        <v/>
      </c>
      <c r="AH14" s="10" t="str">
        <f>IFERROR(VLOOKUP($B14,クラブカップミドル!$B$4:$G$400,5,FALSE)*VLOOKUP(AF14,大会ごとのスコア!$D$44:$E$53,2,FALSE),"")</f>
        <v/>
      </c>
      <c r="AJ14" s="9">
        <f t="array" aca="1" ref="AJ14" ca="1">IFERROR(ROUNDUP(AVERAGE(LARGE(IF($A$3:$AI$3="スコア",$A14:$AI14,""),{1,2,3})),2),0)</f>
        <v>57.26</v>
      </c>
      <c r="AK14">
        <f t="array" aca="1" ref="AK14" ca="1">IFERROR(LARGE(IF($A$3:$AI$3="スコア",$A14:$AI14,""),1),"")</f>
        <v>58.354999999999997</v>
      </c>
      <c r="AL14" t="str">
        <f ca="1">IFERROR(INDEX($B$2:$AE$3,1,MATCH(AK14,B14:AE14,0)),"")</f>
        <v>東海IC</v>
      </c>
      <c r="AM14" t="str">
        <f ca="1">IFERROR(INDEX($B14:$AE14,1,-2+MATCH(AK14,B14:AE14,0)),"")</f>
        <v>ME</v>
      </c>
    </row>
    <row r="15" spans="2:39" x14ac:dyDescent="0.15">
      <c r="B15" t="s">
        <v>123</v>
      </c>
      <c r="C15" t="s">
        <v>899</v>
      </c>
      <c r="D15" s="14">
        <v>2</v>
      </c>
      <c r="E15" s="9" t="str">
        <f>IFERROR(VLOOKUP($B15,根ノ上高原!$B$5:$G$338,6,FALSE),"")</f>
        <v>MA</v>
      </c>
      <c r="F15" s="10">
        <f>IFERROR(VLOOKUP($B15,根ノ上高原!$B$5:$G$338,2,FALSE),"")</f>
        <v>37</v>
      </c>
      <c r="G15" s="10">
        <f>IFERROR(VLOOKUP($B15,根ノ上高原!$B$5:$G$338,5,FALSE)*VLOOKUP(E15,大会ごとのスコア!$D$4:$E$5,2,FALSE),"")</f>
        <v>49.744999999999997</v>
      </c>
      <c r="H15" s="9" t="str">
        <f>IFERROR(VLOOKUP($B15,東大OLK大会!$B$5:$G$338,6,FALSE),"")</f>
        <v/>
      </c>
      <c r="I15" s="10" t="str">
        <f>IFERROR(VLOOKUP($B15,東大OLK大会!$B$5:$G$338,2,FALSE),"")</f>
        <v/>
      </c>
      <c r="J15" s="10" t="str">
        <f>IFERROR(VLOOKUP($B15,東大OLK大会!$B$5:$G$338,5,FALSE)*VLOOKUP(H15,大会ごとのスコア!$D$7:$E$11,2,FALSE),"")</f>
        <v/>
      </c>
      <c r="K15" s="9" t="str">
        <f>IFERROR(VLOOKUP($B15,全日本ロング!$B$5:$G$338,6,FALSE),"")</f>
        <v>M20E</v>
      </c>
      <c r="L15" s="10">
        <f>IFERROR(VLOOKUP($B15,全日本ロング!$B$5:$G$338,2,FALSE),"")</f>
        <v>23</v>
      </c>
      <c r="M15" s="10">
        <f>IFERROR(VLOOKUP($B15,全日本ロング!$B$5:$G$338,5,FALSE)*VLOOKUP(K15,大会ごとのスコア!$D$12:$E$17,2,FALSE),"")</f>
        <v>41.426649999999995</v>
      </c>
      <c r="N15" s="9" t="str">
        <f>IFERROR(VLOOKUP($B15,東海スプリントセレ!$B$5:$G$338,6,FALSE),"")</f>
        <v>MS</v>
      </c>
      <c r="O15" s="10">
        <f>IFERROR(VLOOKUP($B15,東海スプリントセレ!$B$5:$G$338,2,FALSE),"")</f>
        <v>0</v>
      </c>
      <c r="P15" s="10">
        <f>IFERROR(VLOOKUP($B15,東海スプリントセレ!$B$5:$G$338,5,FALSE)*VLOOKUP(N15,大会ごとのスコア!$D$24:$E$24,2,FALSE),"")</f>
        <v>0</v>
      </c>
      <c r="Q15" s="9" t="str">
        <f>IFERROR(VLOOKUP($B15,東海インカレ!$B$5:$G$338,6,FALSE),"")</f>
        <v>ME</v>
      </c>
      <c r="R15" s="10">
        <f>IFERROR(VLOOKUP($B15,東海インカレ!$B$5:$G$338,2,FALSE),"")</f>
        <v>7</v>
      </c>
      <c r="S15" s="10">
        <f>IFERROR(VLOOKUP($B15,東海インカレ!$B$5:$G$338,5,FALSE)*VLOOKUP(Q15,大会ごとのスコア!$D$23:$E$23,2,FALSE),"")</f>
        <v>63.869</v>
      </c>
      <c r="T15" s="9" t="str">
        <f>IFERROR(VLOOKUP($B15,関西スプリントセレ!$B$5:$G$400,6,FALSE),"")</f>
        <v/>
      </c>
      <c r="U15" s="10" t="str">
        <f>IFERROR(VLOOKUP($B15,関西スプリントセレ!$B$5:$G$400,2,FALSE),"")</f>
        <v/>
      </c>
      <c r="V15" s="10" t="str">
        <f>IFERROR(VLOOKUP($B15,関西スプリントセレ!$B$5:$G$400,5,FALSE)*VLOOKUP(T15,大会ごとのスコア!$D$26:$E$26,2,FALSE),"")</f>
        <v/>
      </c>
      <c r="W15" s="9" t="str">
        <f>IFERROR(VLOOKUP($B15,名椙大会2日目!$B$5:$G$338,6,FALSE),"")</f>
        <v/>
      </c>
      <c r="X15" s="10" t="str">
        <f>IFERROR(VLOOKUP($B15,名椙大会2日目!$B$5:$G$338,2,FALSE),"")</f>
        <v/>
      </c>
      <c r="Y15" s="10" t="str">
        <f>IFERROR(VLOOKUP($B15,名椙大会2日目!$B$5:$G$338,5,FALSE)*VLOOKUP(W15,大会ごとのスコア!$D$28:$E$31,2,FALSE),"")</f>
        <v/>
      </c>
      <c r="Z15" s="9" t="str">
        <f>IFERROR(VLOOKUP($B15,インカレスプリント2018!$B$5:$G$400,6,FALSE),"")</f>
        <v>MUA2</v>
      </c>
      <c r="AA15" s="10">
        <f>IFERROR(VLOOKUP($B15,インカレスプリント2018!$B$5:$G$400,2,FALSE),"")</f>
        <v>9</v>
      </c>
      <c r="AB15" s="10">
        <f>IFERROR(VLOOKUP($B15,インカレスプリント2018!$B$5:$G$400,5,FALSE)*VLOOKUP(Z15,大会ごとのスコア!$D$33:$E$36,2,FALSE),"")</f>
        <v>60.723999999999997</v>
      </c>
      <c r="AC15" s="9" t="str">
        <f>IFERROR(VLOOKUP($B15,インカレロング2018!$B$4:$G$400,6,FALSE),"")</f>
        <v>MUL2</v>
      </c>
      <c r="AD15" s="10">
        <f>IFERROR(VLOOKUP($B15,インカレロング2018!$B$4:$G$400,2,FALSE),"")</f>
        <v>17</v>
      </c>
      <c r="AE15" s="10">
        <f ca="1">IFERROR(VLOOKUP($B15,インカレロング2018!$B$4:$G$400,5,FALSE)*VLOOKUP(AC15,大会ごとのスコア!$D$38:$E$42,2,FALSE),"")</f>
        <v>58.848999999999997</v>
      </c>
      <c r="AF15" s="9" t="str">
        <f>IFERROR(VLOOKUP($B15,クラブカップミドル!$B$4:$G$400,6,FALSE),"")</f>
        <v>MA-1</v>
      </c>
      <c r="AG15" s="10">
        <f>IFERROR(VLOOKUP($B15,クラブカップミドル!$B$4:$G$400,2,FALSE),"")</f>
        <v>24</v>
      </c>
      <c r="AH15" s="10">
        <f>IFERROR(VLOOKUP($B15,クラブカップミドル!$B$4:$G$400,5,FALSE)*VLOOKUP(AF15,大会ごとのスコア!$D$44:$E$53,2,FALSE),"")</f>
        <v>55.050999999999995</v>
      </c>
      <c r="AJ15" s="9">
        <f t="array" aca="1" ref="AJ15" ca="1">IFERROR(ROUNDUP(AVERAGE(LARGE(IF($A$3:$AI$3="スコア",$A15:$AI15,""),{1,2,3})),2),0)</f>
        <v>61.15</v>
      </c>
      <c r="AK15">
        <f t="array" aca="1" ref="AK15" ca="1">IFERROR(LARGE(IF($A$3:$AI$3="スコア",$A15:$AI15,""),1),"")</f>
        <v>63.869</v>
      </c>
      <c r="AL15" t="str">
        <f ca="1">IFERROR(INDEX($B$2:$AE$3,1,MATCH(AK15,B15:AE15,0)),"")</f>
        <v>東海IC</v>
      </c>
      <c r="AM15" t="str">
        <f ca="1">IFERROR(INDEX($B15:$AE15,1,-2+MATCH(AK15,B15:AE15,0)),"")</f>
        <v>ME</v>
      </c>
    </row>
    <row r="16" spans="2:39" x14ac:dyDescent="0.15">
      <c r="B16" t="s">
        <v>55</v>
      </c>
      <c r="C16" t="s">
        <v>899</v>
      </c>
      <c r="D16" s="14">
        <v>3</v>
      </c>
      <c r="E16" s="9" t="str">
        <f>IFERROR(VLOOKUP($B16,根ノ上高原!$B$5:$G$338,6,FALSE),"")</f>
        <v/>
      </c>
      <c r="F16" s="10" t="str">
        <f>IFERROR(VLOOKUP($B16,根ノ上高原!$B$5:$G$338,2,FALSE),"")</f>
        <v/>
      </c>
      <c r="G16" s="10" t="str">
        <f>IFERROR(VLOOKUP($B16,根ノ上高原!$B$5:$G$338,5,FALSE)*VLOOKUP(E16,大会ごとのスコア!$D$4:$E$5,2,FALSE),"")</f>
        <v/>
      </c>
      <c r="H16" s="9" t="str">
        <f>IFERROR(VLOOKUP($B16,東大OLK大会!$B$5:$G$338,6,FALSE),"")</f>
        <v/>
      </c>
      <c r="I16" s="10" t="str">
        <f>IFERROR(VLOOKUP($B16,東大OLK大会!$B$5:$G$338,2,FALSE),"")</f>
        <v/>
      </c>
      <c r="J16" s="10" t="str">
        <f>IFERROR(VLOOKUP($B16,東大OLK大会!$B$5:$G$338,5,FALSE)*VLOOKUP(H16,大会ごとのスコア!$D$7:$E$11,2,FALSE),"")</f>
        <v/>
      </c>
      <c r="K16" s="9" t="str">
        <f>IFERROR(VLOOKUP($B16,全日本ロング!$B$5:$G$338,6,FALSE),"")</f>
        <v>M21A1</v>
      </c>
      <c r="L16" s="10">
        <f>IFERROR(VLOOKUP($B16,全日本ロング!$B$5:$G$338,2,FALSE),"")</f>
        <v>40</v>
      </c>
      <c r="M16" s="10">
        <f>IFERROR(VLOOKUP($B16,全日本ロング!$B$5:$G$338,5,FALSE)*VLOOKUP(K16,大会ごとのスコア!$D$12:$E$17,2,FALSE),"")</f>
        <v>42.073</v>
      </c>
      <c r="N16" s="9" t="str">
        <f>IFERROR(VLOOKUP($B16,東海スプリントセレ!$B$5:$G$338,6,FALSE),"")</f>
        <v>MS</v>
      </c>
      <c r="O16" s="10">
        <f>IFERROR(VLOOKUP($B16,東海スプリントセレ!$B$5:$G$338,2,FALSE),"")</f>
        <v>13</v>
      </c>
      <c r="P16" s="10">
        <f>IFERROR(VLOOKUP($B16,東海スプリントセレ!$B$5:$G$338,5,FALSE)*VLOOKUP(N16,大会ごとのスコア!$D$24:$E$24,2,FALSE),"")</f>
        <v>58.867999999999995</v>
      </c>
      <c r="Q16" s="9" t="str">
        <f>IFERROR(VLOOKUP($B16,東海インカレ!$B$5:$G$338,6,FALSE),"")</f>
        <v>ME</v>
      </c>
      <c r="R16" s="10">
        <f>IFERROR(VLOOKUP($B16,東海インカレ!$B$5:$G$338,2,FALSE),"")</f>
        <v>16</v>
      </c>
      <c r="S16" s="10">
        <f>IFERROR(VLOOKUP($B16,東海インカレ!$B$5:$G$338,5,FALSE)*VLOOKUP(Q16,大会ごとのスコア!$D$23:$E$23,2,FALSE),"")</f>
        <v>56.946999999999996</v>
      </c>
      <c r="T16" s="9" t="str">
        <f>IFERROR(VLOOKUP($B16,関西スプリントセレ!$B$5:$G$400,6,FALSE),"")</f>
        <v/>
      </c>
      <c r="U16" s="10" t="str">
        <f>IFERROR(VLOOKUP($B16,関西スプリントセレ!$B$5:$G$400,2,FALSE),"")</f>
        <v/>
      </c>
      <c r="V16" s="10" t="str">
        <f>IFERROR(VLOOKUP($B16,関西スプリントセレ!$B$5:$G$400,5,FALSE)*VLOOKUP(T16,大会ごとのスコア!$D$26:$E$26,2,FALSE),"")</f>
        <v/>
      </c>
      <c r="W16" s="9" t="str">
        <f>IFERROR(VLOOKUP($B16,名椙大会2日目!$B$5:$G$338,6,FALSE),"")</f>
        <v/>
      </c>
      <c r="X16" s="10" t="str">
        <f>IFERROR(VLOOKUP($B16,名椙大会2日目!$B$5:$G$338,2,FALSE),"")</f>
        <v/>
      </c>
      <c r="Y16" s="10" t="str">
        <f>IFERROR(VLOOKUP($B16,名椙大会2日目!$B$5:$G$338,5,FALSE)*VLOOKUP(W16,大会ごとのスコア!$D$28:$E$31,2,FALSE),"")</f>
        <v/>
      </c>
      <c r="Z16" s="9" t="str">
        <f>IFERROR(VLOOKUP($B16,インカレスプリント2018!$B$5:$G$400,6,FALSE),"")</f>
        <v>MUA2</v>
      </c>
      <c r="AA16" s="10">
        <f>IFERROR(VLOOKUP($B16,インカレスプリント2018!$B$5:$G$400,2,FALSE),"")</f>
        <v>35</v>
      </c>
      <c r="AB16" s="10">
        <f>IFERROR(VLOOKUP($B16,インカレスプリント2018!$B$5:$G$400,5,FALSE)*VLOOKUP(Z16,大会ごとのスコア!$D$33:$E$36,2,FALSE),"")</f>
        <v>53.535999999999994</v>
      </c>
      <c r="AC16" s="9" t="str">
        <f>IFERROR(VLOOKUP($B16,インカレロング2018!$B$4:$G$400,6,FALSE),"")</f>
        <v>MUL2</v>
      </c>
      <c r="AD16" s="10">
        <f>IFERROR(VLOOKUP($B16,インカレロング2018!$B$4:$G$400,2,FALSE),"")</f>
        <v>18</v>
      </c>
      <c r="AE16" s="10">
        <f ca="1">IFERROR(VLOOKUP($B16,インカレロング2018!$B$4:$G$400,5,FALSE)*VLOOKUP(AC16,大会ごとのスコア!$D$38:$E$42,2,FALSE),"")</f>
        <v>58.678999999999995</v>
      </c>
      <c r="AF16" s="9" t="str">
        <f>IFERROR(VLOOKUP($B16,クラブカップミドル!$B$4:$G$400,6,FALSE),"")</f>
        <v/>
      </c>
      <c r="AG16" s="10" t="str">
        <f>IFERROR(VLOOKUP($B16,クラブカップミドル!$B$4:$G$400,2,FALSE),"")</f>
        <v/>
      </c>
      <c r="AH16" s="10" t="str">
        <f>IFERROR(VLOOKUP($B16,クラブカップミドル!$B$4:$G$400,5,FALSE)*VLOOKUP(AF16,大会ごとのスコア!$D$44:$E$53,2,FALSE),"")</f>
        <v/>
      </c>
      <c r="AJ16" s="9">
        <f t="array" aca="1" ref="AJ16" ca="1">IFERROR(ROUNDUP(AVERAGE(LARGE(IF($A$3:$AI$3="スコア",$A16:$AI16,""),{1,2,3})),2),0)</f>
        <v>58.169999999999995</v>
      </c>
      <c r="AK16">
        <f t="array" aca="1" ref="AK16" ca="1">IFERROR(LARGE(IF($A$3:$AI$3="スコア",$A16:$AI16,""),1),"")</f>
        <v>58.867999999999995</v>
      </c>
      <c r="AL16" t="str">
        <f ca="1">IFERROR(INDEX($B$2:$AE$3,1,MATCH(AK16,B16:AE16,0)),"")</f>
        <v>東海SS</v>
      </c>
      <c r="AM16" t="str">
        <f ca="1">IFERROR(INDEX($B16:$AE16,1,-2+MATCH(AK16,B16:AE16,0)),"")</f>
        <v>MS</v>
      </c>
    </row>
    <row r="17" spans="2:39" x14ac:dyDescent="0.15">
      <c r="B17" t="s">
        <v>49</v>
      </c>
      <c r="C17" t="s">
        <v>899</v>
      </c>
      <c r="D17" s="14">
        <v>2</v>
      </c>
      <c r="E17" s="9" t="str">
        <f>IFERROR(VLOOKUP($B17,根ノ上高原!$B$5:$G$338,6,FALSE),"")</f>
        <v>MA</v>
      </c>
      <c r="F17" s="10">
        <f>IFERROR(VLOOKUP($B17,根ノ上高原!$B$5:$G$338,2,FALSE),"")</f>
        <v>41</v>
      </c>
      <c r="G17" s="10">
        <f>IFERROR(VLOOKUP($B17,根ノ上高原!$B$5:$G$338,5,FALSE)*VLOOKUP(E17,大会ごとのスコア!$D$4:$E$5,2,FALSE),"")</f>
        <v>47.786999999999999</v>
      </c>
      <c r="H17" s="9" t="str">
        <f>IFERROR(VLOOKUP($B17,東大OLK大会!$B$5:$G$338,6,FALSE),"")</f>
        <v/>
      </c>
      <c r="I17" s="10" t="str">
        <f>IFERROR(VLOOKUP($B17,東大OLK大会!$B$5:$G$338,2,FALSE),"")</f>
        <v/>
      </c>
      <c r="J17" s="10" t="str">
        <f>IFERROR(VLOOKUP($B17,東大OLK大会!$B$5:$G$338,5,FALSE)*VLOOKUP(H17,大会ごとのスコア!$D$7:$E$11,2,FALSE),"")</f>
        <v/>
      </c>
      <c r="K17" s="9" t="str">
        <f>IFERROR(VLOOKUP($B17,全日本ロング!$B$5:$G$338,6,FALSE),"")</f>
        <v/>
      </c>
      <c r="L17" s="10" t="str">
        <f>IFERROR(VLOOKUP($B17,全日本ロング!$B$5:$G$338,2,FALSE),"")</f>
        <v/>
      </c>
      <c r="M17" s="10" t="str">
        <f>IFERROR(VLOOKUP($B17,全日本ロング!$B$5:$G$338,5,FALSE)*VLOOKUP(K17,大会ごとのスコア!$D$12:$E$17,2,FALSE),"")</f>
        <v/>
      </c>
      <c r="N17" s="9" t="str">
        <f>IFERROR(VLOOKUP($B17,東海スプリントセレ!$B$5:$G$338,6,FALSE),"")</f>
        <v>MS</v>
      </c>
      <c r="O17" s="10">
        <f>IFERROR(VLOOKUP($B17,東海スプリントセレ!$B$5:$G$338,2,FALSE),"")</f>
        <v>7</v>
      </c>
      <c r="P17" s="10">
        <f>IFERROR(VLOOKUP($B17,東海スプリントセレ!$B$5:$G$338,5,FALSE)*VLOOKUP(N17,大会ごとのスコア!$D$24:$E$24,2,FALSE),"")</f>
        <v>60.214999999999996</v>
      </c>
      <c r="Q17" s="9" t="str">
        <f>IFERROR(VLOOKUP($B17,東海インカレ!$B$5:$G$338,6,FALSE),"")</f>
        <v>ME</v>
      </c>
      <c r="R17" s="10">
        <f>IFERROR(VLOOKUP($B17,東海インカレ!$B$5:$G$338,2,FALSE),"")</f>
        <v>22</v>
      </c>
      <c r="S17" s="10">
        <f>IFERROR(VLOOKUP($B17,東海インカレ!$B$5:$G$338,5,FALSE)*VLOOKUP(Q17,大会ごとのスコア!$D$23:$E$23,2,FALSE),"")</f>
        <v>53.198</v>
      </c>
      <c r="T17" s="9" t="str">
        <f>IFERROR(VLOOKUP($B17,関西スプリントセレ!$B$5:$G$400,6,FALSE),"")</f>
        <v>MA</v>
      </c>
      <c r="U17" s="10">
        <f>IFERROR(VLOOKUP($B17,関西スプリントセレ!$B$5:$G$400,2,FALSE),"")</f>
        <v>32</v>
      </c>
      <c r="V17" s="10">
        <f>IFERROR(VLOOKUP($B17,関西スプリントセレ!$B$5:$G$400,5,FALSE)*VLOOKUP(T17,大会ごとのスコア!$D$26:$E$26,2,FALSE),"")</f>
        <v>51.879999999999995</v>
      </c>
      <c r="W17" s="9" t="str">
        <f>IFERROR(VLOOKUP($B17,名椙大会2日目!$B$5:$G$338,6,FALSE),"")</f>
        <v/>
      </c>
      <c r="X17" s="10" t="str">
        <f>IFERROR(VLOOKUP($B17,名椙大会2日目!$B$5:$G$338,2,FALSE),"")</f>
        <v/>
      </c>
      <c r="Y17" s="10" t="str">
        <f>IFERROR(VLOOKUP($B17,名椙大会2日目!$B$5:$G$338,5,FALSE)*VLOOKUP(W17,大会ごとのスコア!$D$28:$E$31,2,FALSE),"")</f>
        <v/>
      </c>
      <c r="Z17" s="9" t="str">
        <f>IFERROR(VLOOKUP($B17,インカレスプリント2018!$B$5:$G$400,6,FALSE),"")</f>
        <v>ME</v>
      </c>
      <c r="AA17" s="10">
        <f>IFERROR(VLOOKUP($B17,インカレスプリント2018!$B$5:$G$400,2,FALSE),"")</f>
        <v>0</v>
      </c>
      <c r="AB17" s="10">
        <f>IFERROR(VLOOKUP($B17,インカレスプリント2018!$B$5:$G$400,5,FALSE)*VLOOKUP(Z17,大会ごとのスコア!$D$33:$E$36,2,FALSE),"")</f>
        <v>0</v>
      </c>
      <c r="AC17" s="9" t="str">
        <f>IFERROR(VLOOKUP($B17,インカレロング2018!$B$4:$G$400,6,FALSE),"")</f>
        <v>MUL2</v>
      </c>
      <c r="AD17" s="10">
        <f>IFERROR(VLOOKUP($B17,インカレロング2018!$B$4:$G$400,2,FALSE),"")</f>
        <v>39</v>
      </c>
      <c r="AE17" s="10">
        <f ca="1">IFERROR(VLOOKUP($B17,インカレロング2018!$B$4:$G$400,5,FALSE)*VLOOKUP(AC17,大会ごとのスコア!$D$38:$E$42,2,FALSE),"")</f>
        <v>54.829000000000001</v>
      </c>
      <c r="AF17" s="9" t="str">
        <f>IFERROR(VLOOKUP($B17,クラブカップミドル!$B$4:$G$400,6,FALSE),"")</f>
        <v/>
      </c>
      <c r="AG17" s="10" t="str">
        <f>IFERROR(VLOOKUP($B17,クラブカップミドル!$B$4:$G$400,2,FALSE),"")</f>
        <v/>
      </c>
      <c r="AH17" s="10" t="str">
        <f>IFERROR(VLOOKUP($B17,クラブカップミドル!$B$4:$G$400,5,FALSE)*VLOOKUP(AF17,大会ごとのスコア!$D$44:$E$53,2,FALSE),"")</f>
        <v/>
      </c>
      <c r="AJ17" s="9">
        <f t="array" aca="1" ref="AJ17" ca="1">IFERROR(ROUNDUP(AVERAGE(LARGE(IF($A$3:$AI$3="スコア",$A17:$AI17,""),{1,2,3})),2),0)</f>
        <v>56.089999999999996</v>
      </c>
      <c r="AK17">
        <f t="array" aca="1" ref="AK17" ca="1">IFERROR(LARGE(IF($A$3:$AI$3="スコア",$A17:$AI17,""),1),"")</f>
        <v>60.214999999999996</v>
      </c>
      <c r="AL17" t="str">
        <f ca="1">IFERROR(INDEX($B$2:$AE$3,1,MATCH(AK17,B17:AE17,0)),"")</f>
        <v>東海SS</v>
      </c>
      <c r="AM17" t="str">
        <f ca="1">IFERROR(INDEX($B17:$AE17,1,-2+MATCH(AK17,B17:AE17,0)),"")</f>
        <v>MS</v>
      </c>
    </row>
    <row r="18" spans="2:39" x14ac:dyDescent="0.15">
      <c r="B18" t="s">
        <v>119</v>
      </c>
      <c r="C18" t="s">
        <v>899</v>
      </c>
      <c r="D18" s="14">
        <v>3</v>
      </c>
      <c r="E18" s="9" t="str">
        <f>IFERROR(VLOOKUP($B18,根ノ上高原!$B$5:$G$338,6,FALSE),"")</f>
        <v>MA</v>
      </c>
      <c r="F18" s="10">
        <f>IFERROR(VLOOKUP($B18,根ノ上高原!$B$5:$G$338,2,FALSE),"")</f>
        <v>0</v>
      </c>
      <c r="G18" s="10">
        <f>IFERROR(VLOOKUP($B18,根ノ上高原!$B$5:$G$338,5,FALSE)*VLOOKUP(E18,大会ごとのスコア!$D$4:$E$5,2,FALSE),"")</f>
        <v>0</v>
      </c>
      <c r="H18" s="9" t="str">
        <f>IFERROR(VLOOKUP($B18,東大OLK大会!$B$5:$G$338,6,FALSE),"")</f>
        <v>M21A2</v>
      </c>
      <c r="I18" s="10">
        <f>IFERROR(VLOOKUP($B18,東大OLK大会!$B$5:$G$338,2,FALSE),"")</f>
        <v>19</v>
      </c>
      <c r="J18" s="10">
        <f>IFERROR(VLOOKUP($B18,東大OLK大会!$B$5:$G$338,5,FALSE)*VLOOKUP(H18,大会ごとのスコア!$D$7:$E$11,2,FALSE),"")</f>
        <v>56.173999999999999</v>
      </c>
      <c r="K18" s="9" t="str">
        <f>IFERROR(VLOOKUP($B18,全日本ロング!$B$5:$G$338,6,FALSE),"")</f>
        <v/>
      </c>
      <c r="L18" s="10" t="str">
        <f>IFERROR(VLOOKUP($B18,全日本ロング!$B$5:$G$338,2,FALSE),"")</f>
        <v/>
      </c>
      <c r="M18" s="10" t="str">
        <f>IFERROR(VLOOKUP($B18,全日本ロング!$B$5:$G$338,5,FALSE)*VLOOKUP(K18,大会ごとのスコア!$D$12:$E$17,2,FALSE),"")</f>
        <v/>
      </c>
      <c r="N18" s="9" t="str">
        <f>IFERROR(VLOOKUP($B18,東海スプリントセレ!$B$5:$G$338,6,FALSE),"")</f>
        <v>MS</v>
      </c>
      <c r="O18" s="10">
        <f>IFERROR(VLOOKUP($B18,東海スプリントセレ!$B$5:$G$338,2,FALSE),"")</f>
        <v>0</v>
      </c>
      <c r="P18" s="10">
        <f>IFERROR(VLOOKUP($B18,東海スプリントセレ!$B$5:$G$338,5,FALSE)*VLOOKUP(N18,大会ごとのスコア!$D$24:$E$24,2,FALSE),"")</f>
        <v>0</v>
      </c>
      <c r="Q18" s="9" t="str">
        <f>IFERROR(VLOOKUP($B18,東海インカレ!$B$5:$G$338,6,FALSE),"")</f>
        <v>ME</v>
      </c>
      <c r="R18" s="10">
        <f>IFERROR(VLOOKUP($B18,東海インカレ!$B$5:$G$338,2,FALSE),"")</f>
        <v>10</v>
      </c>
      <c r="S18" s="10">
        <f>IFERROR(VLOOKUP($B18,東海インカレ!$B$5:$G$338,5,FALSE)*VLOOKUP(Q18,大会ごとのスコア!$D$23:$E$23,2,FALSE),"")</f>
        <v>59.061</v>
      </c>
      <c r="T18" s="9" t="str">
        <f>IFERROR(VLOOKUP($B18,関西スプリントセレ!$B$5:$G$400,6,FALSE),"")</f>
        <v/>
      </c>
      <c r="U18" s="10" t="str">
        <f>IFERROR(VLOOKUP($B18,関西スプリントセレ!$B$5:$G$400,2,FALSE),"")</f>
        <v/>
      </c>
      <c r="V18" s="10" t="str">
        <f>IFERROR(VLOOKUP($B18,関西スプリントセレ!$B$5:$G$400,5,FALSE)*VLOOKUP(T18,大会ごとのスコア!$D$26:$E$26,2,FALSE),"")</f>
        <v/>
      </c>
      <c r="W18" s="9" t="str">
        <f>IFERROR(VLOOKUP($B18,名椙大会2日目!$B$5:$G$338,6,FALSE),"")</f>
        <v/>
      </c>
      <c r="X18" s="10" t="str">
        <f>IFERROR(VLOOKUP($B18,名椙大会2日目!$B$5:$G$338,2,FALSE),"")</f>
        <v/>
      </c>
      <c r="Y18" s="10" t="str">
        <f>IFERROR(VLOOKUP($B18,名椙大会2日目!$B$5:$G$338,5,FALSE)*VLOOKUP(W18,大会ごとのスコア!$D$28:$E$31,2,FALSE),"")</f>
        <v/>
      </c>
      <c r="Z18" s="9" t="str">
        <f>IFERROR(VLOOKUP($B18,インカレスプリント2018!$B$5:$G$400,6,FALSE),"")</f>
        <v>MUA2</v>
      </c>
      <c r="AA18" s="10">
        <f>IFERROR(VLOOKUP($B18,インカレスプリント2018!$B$5:$G$400,2,FALSE),"")</f>
        <v>28</v>
      </c>
      <c r="AB18" s="10">
        <f>IFERROR(VLOOKUP($B18,インカレスプリント2018!$B$5:$G$400,5,FALSE)*VLOOKUP(Z18,大会ごとのスコア!$D$33:$E$36,2,FALSE),"")</f>
        <v>54.519999999999996</v>
      </c>
      <c r="AC18" s="9" t="str">
        <f>IFERROR(VLOOKUP($B18,インカレロング2018!$B$4:$G$400,6,FALSE),"")</f>
        <v>MUL2</v>
      </c>
      <c r="AD18" s="10">
        <f>IFERROR(VLOOKUP($B18,インカレロング2018!$B$4:$G$400,2,FALSE),"")</f>
        <v>37</v>
      </c>
      <c r="AE18" s="10">
        <f ca="1">IFERROR(VLOOKUP($B18,インカレロング2018!$B$4:$G$400,5,FALSE)*VLOOKUP(AC18,大会ごとのスコア!$D$38:$E$42,2,FALSE),"")</f>
        <v>55.225999999999999</v>
      </c>
      <c r="AF18" s="9" t="str">
        <f>IFERROR(VLOOKUP($B18,クラブカップミドル!$B$4:$G$400,6,FALSE),"")</f>
        <v/>
      </c>
      <c r="AG18" s="10" t="str">
        <f>IFERROR(VLOOKUP($B18,クラブカップミドル!$B$4:$G$400,2,FALSE),"")</f>
        <v/>
      </c>
      <c r="AH18" s="10" t="str">
        <f>IFERROR(VLOOKUP($B18,クラブカップミドル!$B$4:$G$400,5,FALSE)*VLOOKUP(AF18,大会ごとのスコア!$D$44:$E$53,2,FALSE),"")</f>
        <v/>
      </c>
      <c r="AJ18" s="9">
        <f t="array" aca="1" ref="AJ18" ca="1">IFERROR(ROUNDUP(AVERAGE(LARGE(IF($A$3:$AI$3="スコア",$A18:$AI18,""),{1,2,3})),2),0)</f>
        <v>56.83</v>
      </c>
      <c r="AK18">
        <f t="array" aca="1" ref="AK18" ca="1">IFERROR(LARGE(IF($A$3:$AI$3="スコア",$A18:$AI18,""),1),"")</f>
        <v>59.061</v>
      </c>
      <c r="AL18" t="str">
        <f ca="1">IFERROR(INDEX($B$2:$AE$3,1,MATCH(AK18,B18:AE18,0)),"")</f>
        <v>東海IC</v>
      </c>
      <c r="AM18" t="str">
        <f ca="1">IFERROR(INDEX($B18:$AE18,1,-2+MATCH(AK18,B18:AE18,0)),"")</f>
        <v>ME</v>
      </c>
    </row>
    <row r="19" spans="2:39" x14ac:dyDescent="0.15">
      <c r="B19" t="s">
        <v>70</v>
      </c>
      <c r="C19" t="s">
        <v>899</v>
      </c>
      <c r="D19" s="14">
        <v>3</v>
      </c>
      <c r="E19" s="9" t="str">
        <f>IFERROR(VLOOKUP($B19,根ノ上高原!$B$5:$G$338,6,FALSE),"")</f>
        <v>MA</v>
      </c>
      <c r="F19" s="10">
        <f>IFERROR(VLOOKUP($B19,根ノ上高原!$B$5:$G$338,2,FALSE),"")</f>
        <v>12</v>
      </c>
      <c r="G19" s="10">
        <f>IFERROR(VLOOKUP($B19,根ノ上高原!$B$5:$G$338,5,FALSE)*VLOOKUP(E19,大会ごとのスコア!$D$4:$E$5,2,FALSE),"")</f>
        <v>57.137999999999998</v>
      </c>
      <c r="H19" s="9" t="str">
        <f>IFERROR(VLOOKUP($B19,東大OLK大会!$B$5:$G$338,6,FALSE),"")</f>
        <v/>
      </c>
      <c r="I19" s="10" t="str">
        <f>IFERROR(VLOOKUP($B19,東大OLK大会!$B$5:$G$338,2,FALSE),"")</f>
        <v/>
      </c>
      <c r="J19" s="10" t="str">
        <f>IFERROR(VLOOKUP($B19,東大OLK大会!$B$5:$G$338,5,FALSE)*VLOOKUP(H19,大会ごとのスコア!$D$7:$E$11,2,FALSE),"")</f>
        <v/>
      </c>
      <c r="K19" s="9" t="str">
        <f>IFERROR(VLOOKUP($B19,全日本ロング!$B$5:$G$338,6,FALSE),"")</f>
        <v>M20E</v>
      </c>
      <c r="L19" s="10">
        <f>IFERROR(VLOOKUP($B19,全日本ロング!$B$5:$G$338,2,FALSE),"")</f>
        <v>0</v>
      </c>
      <c r="M19" s="10">
        <f>IFERROR(VLOOKUP($B19,全日本ロング!$B$5:$G$338,5,FALSE)*VLOOKUP(K19,大会ごとのスコア!$D$12:$E$17,2,FALSE),"")</f>
        <v>23.637900000000002</v>
      </c>
      <c r="N19" s="9" t="str">
        <f>IFERROR(VLOOKUP($B19,東海スプリントセレ!$B$5:$G$338,6,FALSE),"")</f>
        <v>MS</v>
      </c>
      <c r="O19" s="10">
        <f>IFERROR(VLOOKUP($B19,東海スプリントセレ!$B$5:$G$338,2,FALSE),"")</f>
        <v>28</v>
      </c>
      <c r="P19" s="10">
        <f>IFERROR(VLOOKUP($B19,東海スプリントセレ!$B$5:$G$338,5,FALSE)*VLOOKUP(N19,大会ごとのスコア!$D$24:$E$24,2,FALSE),"")</f>
        <v>54.231999999999999</v>
      </c>
      <c r="Q19" s="9" t="str">
        <f>IFERROR(VLOOKUP($B19,東海インカレ!$B$5:$G$338,6,FALSE),"")</f>
        <v>ME</v>
      </c>
      <c r="R19" s="10">
        <f>IFERROR(VLOOKUP($B19,東海インカレ!$B$5:$G$338,2,FALSE),"")</f>
        <v>21</v>
      </c>
      <c r="S19" s="10">
        <f>IFERROR(VLOOKUP($B19,東海インカレ!$B$5:$G$338,5,FALSE)*VLOOKUP(Q19,大会ごとのスコア!$D$23:$E$23,2,FALSE),"")</f>
        <v>53.567</v>
      </c>
      <c r="T19" s="9" t="str">
        <f>IFERROR(VLOOKUP($B19,関西スプリントセレ!$B$5:$G$400,6,FALSE),"")</f>
        <v/>
      </c>
      <c r="U19" s="10" t="str">
        <f>IFERROR(VLOOKUP($B19,関西スプリントセレ!$B$5:$G$400,2,FALSE),"")</f>
        <v/>
      </c>
      <c r="V19" s="10" t="str">
        <f>IFERROR(VLOOKUP($B19,関西スプリントセレ!$B$5:$G$400,5,FALSE)*VLOOKUP(T19,大会ごとのスコア!$D$26:$E$26,2,FALSE),"")</f>
        <v/>
      </c>
      <c r="W19" s="9" t="str">
        <f>IFERROR(VLOOKUP($B19,名椙大会2日目!$B$5:$G$338,6,FALSE),"")</f>
        <v/>
      </c>
      <c r="X19" s="10" t="str">
        <f>IFERROR(VLOOKUP($B19,名椙大会2日目!$B$5:$G$338,2,FALSE),"")</f>
        <v/>
      </c>
      <c r="Y19" s="10" t="str">
        <f>IFERROR(VLOOKUP($B19,名椙大会2日目!$B$5:$G$338,5,FALSE)*VLOOKUP(W19,大会ごとのスコア!$D$28:$E$31,2,FALSE),"")</f>
        <v/>
      </c>
      <c r="Z19" s="9" t="str">
        <f>IFERROR(VLOOKUP($B19,インカレスプリント2018!$B$5:$G$400,6,FALSE),"")</f>
        <v>MUA1</v>
      </c>
      <c r="AA19" s="10">
        <f>IFERROR(VLOOKUP($B19,インカレスプリント2018!$B$5:$G$400,2,FALSE),"")</f>
        <v>44</v>
      </c>
      <c r="AB19" s="10">
        <f>IFERROR(VLOOKUP($B19,インカレスプリント2018!$B$5:$G$400,5,FALSE)*VLOOKUP(Z19,大会ごとのスコア!$D$33:$E$36,2,FALSE),"")</f>
        <v>51.406999999999996</v>
      </c>
      <c r="AC19" s="9" t="str">
        <f>IFERROR(VLOOKUP($B19,インカレロング2018!$B$4:$G$400,6,FALSE),"")</f>
        <v>MUL1</v>
      </c>
      <c r="AD19" s="10">
        <f>IFERROR(VLOOKUP($B19,インカレロング2018!$B$4:$G$400,2,FALSE),"")</f>
        <v>34</v>
      </c>
      <c r="AE19" s="10">
        <f ca="1">IFERROR(VLOOKUP($B19,インカレロング2018!$B$4:$G$400,5,FALSE)*VLOOKUP(AC19,大会ごとのスコア!$D$38:$E$42,2,FALSE),"")</f>
        <v>54.198</v>
      </c>
      <c r="AF19" s="9" t="str">
        <f>IFERROR(VLOOKUP($B19,クラブカップミドル!$B$4:$G$400,6,FALSE),"")</f>
        <v/>
      </c>
      <c r="AG19" s="10" t="str">
        <f>IFERROR(VLOOKUP($B19,クラブカップミドル!$B$4:$G$400,2,FALSE),"")</f>
        <v/>
      </c>
      <c r="AH19" s="10" t="str">
        <f>IFERROR(VLOOKUP($B19,クラブカップミドル!$B$4:$G$400,5,FALSE)*VLOOKUP(AF19,大会ごとのスコア!$D$44:$E$53,2,FALSE),"")</f>
        <v/>
      </c>
      <c r="AJ19" s="9">
        <f t="array" aca="1" ref="AJ19" ca="1">IFERROR(ROUNDUP(AVERAGE(LARGE(IF($A$3:$AI$3="スコア",$A19:$AI19,""),{1,2,3})),2),0)</f>
        <v>55.19</v>
      </c>
      <c r="AK19">
        <f t="array" aca="1" ref="AK19" ca="1">IFERROR(LARGE(IF($A$3:$AI$3="スコア",$A19:$AI19,""),1),"")</f>
        <v>57.137999999999998</v>
      </c>
      <c r="AL19" t="str">
        <f ca="1">IFERROR(INDEX($B$2:$AE$3,1,MATCH(AK19,B19:AE19,0)),"")</f>
        <v>根ノ上</v>
      </c>
      <c r="AM19" t="str">
        <f ca="1">IFERROR(INDEX($B19:$AE19,1,-2+MATCH(AK19,B19:AE19,0)),"")</f>
        <v>MA</v>
      </c>
    </row>
    <row r="20" spans="2:39" x14ac:dyDescent="0.15">
      <c r="B20" t="s">
        <v>63</v>
      </c>
      <c r="C20" t="s">
        <v>899</v>
      </c>
      <c r="D20" s="14">
        <v>4</v>
      </c>
      <c r="E20" s="9" t="str">
        <f>IFERROR(VLOOKUP($B20,根ノ上高原!$B$5:$G$338,6,FALSE),"")</f>
        <v>MA</v>
      </c>
      <c r="F20" s="10">
        <f>IFERROR(VLOOKUP($B20,根ノ上高原!$B$5:$G$338,2,FALSE),"")</f>
        <v>31</v>
      </c>
      <c r="G20" s="10">
        <f>IFERROR(VLOOKUP($B20,根ノ上高原!$B$5:$G$338,5,FALSE)*VLOOKUP(E20,大会ごとのスコア!$D$4:$E$5,2,FALSE),"")</f>
        <v>50.305</v>
      </c>
      <c r="H20" s="9" t="str">
        <f>IFERROR(VLOOKUP($B20,東大OLK大会!$B$5:$G$338,6,FALSE),"")</f>
        <v/>
      </c>
      <c r="I20" s="10" t="str">
        <f>IFERROR(VLOOKUP($B20,東大OLK大会!$B$5:$G$338,2,FALSE),"")</f>
        <v/>
      </c>
      <c r="J20" s="10" t="str">
        <f>IFERROR(VLOOKUP($B20,東大OLK大会!$B$5:$G$338,5,FALSE)*VLOOKUP(H20,大会ごとのスコア!$D$7:$E$11,2,FALSE),"")</f>
        <v/>
      </c>
      <c r="K20" s="9" t="str">
        <f>IFERROR(VLOOKUP($B20,全日本ロング!$B$5:$G$338,6,FALSE),"")</f>
        <v>M21A2</v>
      </c>
      <c r="L20" s="10">
        <f>IFERROR(VLOOKUP($B20,全日本ロング!$B$5:$G$338,2,FALSE),"")</f>
        <v>0</v>
      </c>
      <c r="M20" s="10">
        <f>IFERROR(VLOOKUP($B20,全日本ロング!$B$5:$G$338,5,FALSE)*VLOOKUP(K20,大会ごとのスコア!$D$12:$E$17,2,FALSE),"")</f>
        <v>0</v>
      </c>
      <c r="N20" s="9" t="str">
        <f>IFERROR(VLOOKUP($B20,東海スプリントセレ!$B$5:$G$338,6,FALSE),"")</f>
        <v>MS</v>
      </c>
      <c r="O20" s="10">
        <f>IFERROR(VLOOKUP($B20,東海スプリントセレ!$B$5:$G$338,2,FALSE),"")</f>
        <v>21</v>
      </c>
      <c r="P20" s="10">
        <f>IFERROR(VLOOKUP($B20,東海スプリントセレ!$B$5:$G$338,5,FALSE)*VLOOKUP(N20,大会ごとのスコア!$D$24:$E$24,2,FALSE),"")</f>
        <v>55.976999999999997</v>
      </c>
      <c r="Q20" s="9" t="str">
        <f>IFERROR(VLOOKUP($B20,東海インカレ!$B$5:$G$338,6,FALSE),"")</f>
        <v>ME</v>
      </c>
      <c r="R20" s="10">
        <f>IFERROR(VLOOKUP($B20,東海インカレ!$B$5:$G$338,2,FALSE),"")</f>
        <v>12</v>
      </c>
      <c r="S20" s="10">
        <f>IFERROR(VLOOKUP($B20,東海インカレ!$B$5:$G$338,5,FALSE)*VLOOKUP(Q20,大会ごとのスコア!$D$23:$E$23,2,FALSE),"")</f>
        <v>58.402000000000001</v>
      </c>
      <c r="T20" s="9" t="str">
        <f>IFERROR(VLOOKUP($B20,関西スプリントセレ!$B$5:$G$400,6,FALSE),"")</f>
        <v/>
      </c>
      <c r="U20" s="10" t="str">
        <f>IFERROR(VLOOKUP($B20,関西スプリントセレ!$B$5:$G$400,2,FALSE),"")</f>
        <v/>
      </c>
      <c r="V20" s="10" t="str">
        <f>IFERROR(VLOOKUP($B20,関西スプリントセレ!$B$5:$G$400,5,FALSE)*VLOOKUP(T20,大会ごとのスコア!$D$26:$E$26,2,FALSE),"")</f>
        <v/>
      </c>
      <c r="W20" s="9" t="str">
        <f>IFERROR(VLOOKUP($B20,名椙大会2日目!$B$5:$G$338,6,FALSE),"")</f>
        <v>M21AS</v>
      </c>
      <c r="X20" s="10">
        <f>IFERROR(VLOOKUP($B20,名椙大会2日目!$B$5:$G$338,2,FALSE),"")</f>
        <v>10</v>
      </c>
      <c r="Y20" s="10">
        <f>IFERROR(VLOOKUP($B20,名椙大会2日目!$B$5:$G$338,5,FALSE)*VLOOKUP(W20,大会ごとのスコア!$D$28:$E$31,2,FALSE),"")</f>
        <v>48.305499999999995</v>
      </c>
      <c r="Z20" s="9" t="str">
        <f>IFERROR(VLOOKUP($B20,インカレスプリント2018!$B$5:$G$400,6,FALSE),"")</f>
        <v>MUA3</v>
      </c>
      <c r="AA20" s="10">
        <f>IFERROR(VLOOKUP($B20,インカレスプリント2018!$B$5:$G$400,2,FALSE),"")</f>
        <v>33</v>
      </c>
      <c r="AB20" s="10">
        <f>IFERROR(VLOOKUP($B20,インカレスプリント2018!$B$5:$G$400,5,FALSE)*VLOOKUP(Z20,大会ごとのスコア!$D$33:$E$36,2,FALSE),"")</f>
        <v>55.696999999999996</v>
      </c>
      <c r="AC20" s="9" t="str">
        <f>IFERROR(VLOOKUP($B20,インカレロング2018!$B$4:$G$400,6,FALSE),"")</f>
        <v>MUL1</v>
      </c>
      <c r="AD20" s="10">
        <f>IFERROR(VLOOKUP($B20,インカレロング2018!$B$4:$G$400,2,FALSE),"")</f>
        <v>67</v>
      </c>
      <c r="AE20" s="10">
        <f ca="1">IFERROR(VLOOKUP($B20,インカレロング2018!$B$4:$G$400,5,FALSE)*VLOOKUP(AC20,大会ごとのスコア!$D$38:$E$42,2,FALSE),"")</f>
        <v>46.680999999999997</v>
      </c>
      <c r="AF20" s="9" t="str">
        <f>IFERROR(VLOOKUP($B20,クラブカップミドル!$B$4:$G$400,6,FALSE),"")</f>
        <v/>
      </c>
      <c r="AG20" s="10" t="str">
        <f>IFERROR(VLOOKUP($B20,クラブカップミドル!$B$4:$G$400,2,FALSE),"")</f>
        <v/>
      </c>
      <c r="AH20" s="10" t="str">
        <f>IFERROR(VLOOKUP($B20,クラブカップミドル!$B$4:$G$400,5,FALSE)*VLOOKUP(AF20,大会ごとのスコア!$D$44:$E$53,2,FALSE),"")</f>
        <v/>
      </c>
      <c r="AJ20" s="9">
        <f t="array" aca="1" ref="AJ20" ca="1">IFERROR(ROUNDUP(AVERAGE(LARGE(IF($A$3:$AI$3="スコア",$A20:$AI20,""),{1,2,3})),2),0)</f>
        <v>56.699999999999996</v>
      </c>
      <c r="AK20">
        <f t="array" aca="1" ref="AK20" ca="1">IFERROR(LARGE(IF($A$3:$AI$3="スコア",$A20:$AI20,""),1),"")</f>
        <v>58.402000000000001</v>
      </c>
      <c r="AL20" t="str">
        <f ca="1">IFERROR(INDEX($B$2:$AE$3,1,MATCH(AK20,B20:AE20,0)),"")</f>
        <v>東海IC</v>
      </c>
      <c r="AM20" t="str">
        <f ca="1">IFERROR(INDEX($B20:$AE20,1,-2+MATCH(AK20,B20:AE20,0)),"")</f>
        <v>ME</v>
      </c>
    </row>
    <row r="21" spans="2:39" x14ac:dyDescent="0.15">
      <c r="B21" t="s">
        <v>73</v>
      </c>
      <c r="C21" t="s">
        <v>899</v>
      </c>
      <c r="D21" s="14">
        <v>3</v>
      </c>
      <c r="E21" s="9" t="str">
        <f>IFERROR(VLOOKUP($B21,根ノ上高原!$B$5:$G$338,6,FALSE),"")</f>
        <v>MA</v>
      </c>
      <c r="F21" s="10">
        <f>IFERROR(VLOOKUP($B21,根ノ上高原!$B$5:$G$338,2,FALSE),"")</f>
        <v>17</v>
      </c>
      <c r="G21" s="10">
        <f>IFERROR(VLOOKUP($B21,根ノ上高原!$B$5:$G$338,5,FALSE)*VLOOKUP(E21,大会ごとのスコア!$D$4:$E$5,2,FALSE),"")</f>
        <v>55.379999999999995</v>
      </c>
      <c r="H21" s="9" t="str">
        <f>IFERROR(VLOOKUP($B21,東大OLK大会!$B$5:$G$338,6,FALSE),"")</f>
        <v/>
      </c>
      <c r="I21" s="10" t="str">
        <f>IFERROR(VLOOKUP($B21,東大OLK大会!$B$5:$G$338,2,FALSE),"")</f>
        <v/>
      </c>
      <c r="J21" s="10" t="str">
        <f>IFERROR(VLOOKUP($B21,東大OLK大会!$B$5:$G$338,5,FALSE)*VLOOKUP(H21,大会ごとのスコア!$D$7:$E$11,2,FALSE),"")</f>
        <v/>
      </c>
      <c r="K21" s="9" t="str">
        <f>IFERROR(VLOOKUP($B21,全日本ロング!$B$5:$G$338,6,FALSE),"")</f>
        <v/>
      </c>
      <c r="L21" s="10" t="str">
        <f>IFERROR(VLOOKUP($B21,全日本ロング!$B$5:$G$338,2,FALSE),"")</f>
        <v/>
      </c>
      <c r="M21" s="10" t="str">
        <f>IFERROR(VLOOKUP($B21,全日本ロング!$B$5:$G$338,5,FALSE)*VLOOKUP(K21,大会ごとのスコア!$D$12:$E$17,2,FALSE),"")</f>
        <v/>
      </c>
      <c r="N21" s="9" t="str">
        <f>IFERROR(VLOOKUP($B21,東海スプリントセレ!$B$5:$G$338,6,FALSE),"")</f>
        <v>MS</v>
      </c>
      <c r="O21" s="10">
        <f>IFERROR(VLOOKUP($B21,東海スプリントセレ!$B$5:$G$338,2,FALSE),"")</f>
        <v>31</v>
      </c>
      <c r="P21" s="10">
        <f>IFERROR(VLOOKUP($B21,東海スプリントセレ!$B$5:$G$338,5,FALSE)*VLOOKUP(N21,大会ごとのスコア!$D$24:$E$24,2,FALSE),"")</f>
        <v>53.516999999999996</v>
      </c>
      <c r="Q21" s="9" t="str">
        <f>IFERROR(VLOOKUP($B21,東海インカレ!$B$5:$G$338,6,FALSE),"")</f>
        <v>ME</v>
      </c>
      <c r="R21" s="10">
        <f>IFERROR(VLOOKUP($B21,東海インカレ!$B$5:$G$338,2,FALSE),"")</f>
        <v>18</v>
      </c>
      <c r="S21" s="10">
        <f>IFERROR(VLOOKUP($B21,東海インカレ!$B$5:$G$338,5,FALSE)*VLOOKUP(Q21,大会ごとのスコア!$D$23:$E$23,2,FALSE),"")</f>
        <v>55.454999999999998</v>
      </c>
      <c r="T21" s="9" t="str">
        <f>IFERROR(VLOOKUP($B21,関西スプリントセレ!$B$5:$G$400,6,FALSE),"")</f>
        <v/>
      </c>
      <c r="U21" s="10" t="str">
        <f>IFERROR(VLOOKUP($B21,関西スプリントセレ!$B$5:$G$400,2,FALSE),"")</f>
        <v/>
      </c>
      <c r="V21" s="10" t="str">
        <f>IFERROR(VLOOKUP($B21,関西スプリントセレ!$B$5:$G$400,5,FALSE)*VLOOKUP(T21,大会ごとのスコア!$D$26:$E$26,2,FALSE),"")</f>
        <v/>
      </c>
      <c r="W21" s="9" t="str">
        <f>IFERROR(VLOOKUP($B21,名椙大会2日目!$B$5:$G$338,6,FALSE),"")</f>
        <v/>
      </c>
      <c r="X21" s="10" t="str">
        <f>IFERROR(VLOOKUP($B21,名椙大会2日目!$B$5:$G$338,2,FALSE),"")</f>
        <v/>
      </c>
      <c r="Y21" s="10" t="str">
        <f>IFERROR(VLOOKUP($B21,名椙大会2日目!$B$5:$G$338,5,FALSE)*VLOOKUP(W21,大会ごとのスコア!$D$28:$E$31,2,FALSE),"")</f>
        <v/>
      </c>
      <c r="Z21" s="9" t="str">
        <f>IFERROR(VLOOKUP($B21,インカレスプリント2018!$B$5:$G$400,6,FALSE),"")</f>
        <v>MUA2</v>
      </c>
      <c r="AA21" s="10">
        <f>IFERROR(VLOOKUP($B21,インカレスプリント2018!$B$5:$G$400,2,FALSE),"")</f>
        <v>58</v>
      </c>
      <c r="AB21" s="10">
        <f>IFERROR(VLOOKUP($B21,インカレスプリント2018!$B$5:$G$400,5,FALSE)*VLOOKUP(Z21,大会ごとのスコア!$D$33:$E$36,2,FALSE),"")</f>
        <v>47.117999999999995</v>
      </c>
      <c r="AC21" s="9" t="str">
        <f>IFERROR(VLOOKUP($B21,インカレロング2018!$B$4:$G$400,6,FALSE),"")</f>
        <v>MUL2</v>
      </c>
      <c r="AD21" s="10">
        <f>IFERROR(VLOOKUP($B21,インカレロング2018!$B$4:$G$400,2,FALSE),"")</f>
        <v>65</v>
      </c>
      <c r="AE21" s="10">
        <f ca="1">IFERROR(VLOOKUP($B21,インカレロング2018!$B$4:$G$400,5,FALSE)*VLOOKUP(AC21,大会ごとのスコア!$D$38:$E$42,2,FALSE),"")</f>
        <v>46.174999999999997</v>
      </c>
      <c r="AF21" s="9" t="str">
        <f>IFERROR(VLOOKUP($B21,クラブカップミドル!$B$4:$G$400,6,FALSE),"")</f>
        <v/>
      </c>
      <c r="AG21" s="10" t="str">
        <f>IFERROR(VLOOKUP($B21,クラブカップミドル!$B$4:$G$400,2,FALSE),"")</f>
        <v/>
      </c>
      <c r="AH21" s="10" t="str">
        <f>IFERROR(VLOOKUP($B21,クラブカップミドル!$B$4:$G$400,5,FALSE)*VLOOKUP(AF21,大会ごとのスコア!$D$44:$E$53,2,FALSE),"")</f>
        <v/>
      </c>
      <c r="AJ21" s="9">
        <f t="array" aca="1" ref="AJ21" ca="1">IFERROR(ROUNDUP(AVERAGE(LARGE(IF($A$3:$AI$3="スコア",$A21:$AI21,""),{1,2,3})),2),0)</f>
        <v>54.79</v>
      </c>
      <c r="AK21">
        <f t="array" aca="1" ref="AK21" ca="1">IFERROR(LARGE(IF($A$3:$AI$3="スコア",$A21:$AI21,""),1),"")</f>
        <v>55.454999999999998</v>
      </c>
      <c r="AL21" t="str">
        <f ca="1">IFERROR(INDEX($B$2:$AE$3,1,MATCH(AK21,B21:AE21,0)),"")</f>
        <v>東海IC</v>
      </c>
      <c r="AM21" t="str">
        <f ca="1">IFERROR(INDEX($B21:$AE21,1,-2+MATCH(AK21,B21:AE21,0)),"")</f>
        <v>ME</v>
      </c>
    </row>
    <row r="22" spans="2:39" x14ac:dyDescent="0.15">
      <c r="B22" t="s">
        <v>68</v>
      </c>
      <c r="C22" t="s">
        <v>900</v>
      </c>
      <c r="D22" s="14">
        <v>2</v>
      </c>
      <c r="E22" s="9" t="str">
        <f>IFERROR(VLOOKUP($B22,根ノ上高原!$B$5:$G$338,6,FALSE),"")</f>
        <v/>
      </c>
      <c r="F22" s="10" t="str">
        <f>IFERROR(VLOOKUP($B22,根ノ上高原!$B$5:$G$338,2,FALSE),"")</f>
        <v/>
      </c>
      <c r="G22" s="10" t="str">
        <f>IFERROR(VLOOKUP($B22,根ノ上高原!$B$5:$G$338,5,FALSE)*VLOOKUP(E22,大会ごとのスコア!$D$4:$E$5,2,FALSE),"")</f>
        <v/>
      </c>
      <c r="H22" s="9" t="str">
        <f>IFERROR(VLOOKUP($B22,東大OLK大会!$B$5:$G$338,6,FALSE),"")</f>
        <v>M21A1</v>
      </c>
      <c r="I22" s="10">
        <f>IFERROR(VLOOKUP($B22,東大OLK大会!$B$5:$G$338,2,FALSE),"")</f>
        <v>45</v>
      </c>
      <c r="J22" s="10">
        <f>IFERROR(VLOOKUP($B22,東大OLK大会!$B$5:$G$338,5,FALSE)*VLOOKUP(H22,大会ごとのスコア!$D$7:$E$11,2,FALSE),"")</f>
        <v>40.610999999999997</v>
      </c>
      <c r="K22" s="9" t="str">
        <f>IFERROR(VLOOKUP($B22,全日本ロング!$B$5:$G$338,6,FALSE),"")</f>
        <v>M21A2</v>
      </c>
      <c r="L22" s="10">
        <f>IFERROR(VLOOKUP($B22,全日本ロング!$B$5:$G$338,2,FALSE),"")</f>
        <v>38</v>
      </c>
      <c r="M22" s="10">
        <f>IFERROR(VLOOKUP($B22,全日本ロング!$B$5:$G$338,5,FALSE)*VLOOKUP(K22,大会ごとのスコア!$D$12:$E$17,2,FALSE),"")</f>
        <v>45.073</v>
      </c>
      <c r="N22" s="9" t="str">
        <f>IFERROR(VLOOKUP($B22,東海スプリントセレ!$B$5:$G$338,6,FALSE),"")</f>
        <v>MS</v>
      </c>
      <c r="O22" s="10">
        <f>IFERROR(VLOOKUP($B22,東海スプリントセレ!$B$5:$G$338,2,FALSE),"")</f>
        <v>26</v>
      </c>
      <c r="P22" s="10">
        <f>IFERROR(VLOOKUP($B22,東海スプリントセレ!$B$5:$G$338,5,FALSE)*VLOOKUP(N22,大会ごとのスコア!$D$24:$E$24,2,FALSE),"")</f>
        <v>54.879999999999995</v>
      </c>
      <c r="Q22" s="9" t="str">
        <f>IFERROR(VLOOKUP($B22,東海インカレ!$B$5:$G$338,6,FALSE),"")</f>
        <v>ME</v>
      </c>
      <c r="R22" s="10">
        <f>IFERROR(VLOOKUP($B22,東海インカレ!$B$5:$G$338,2,FALSE),"")</f>
        <v>11</v>
      </c>
      <c r="S22" s="10">
        <f>IFERROR(VLOOKUP($B22,東海インカレ!$B$5:$G$338,5,FALSE)*VLOOKUP(Q22,大会ごとのスコア!$D$23:$E$23,2,FALSE),"")</f>
        <v>58.586999999999996</v>
      </c>
      <c r="T22" s="9" t="str">
        <f>IFERROR(VLOOKUP($B22,関西スプリントセレ!$B$5:$G$400,6,FALSE),"")</f>
        <v/>
      </c>
      <c r="U22" s="10" t="str">
        <f>IFERROR(VLOOKUP($B22,関西スプリントセレ!$B$5:$G$400,2,FALSE),"")</f>
        <v/>
      </c>
      <c r="V22" s="10" t="str">
        <f>IFERROR(VLOOKUP($B22,関西スプリントセレ!$B$5:$G$400,5,FALSE)*VLOOKUP(T22,大会ごとのスコア!$D$26:$E$26,2,FALSE),"")</f>
        <v/>
      </c>
      <c r="W22" s="9" t="str">
        <f>IFERROR(VLOOKUP($B22,名椙大会2日目!$B$5:$G$338,6,FALSE),"")</f>
        <v>M21A</v>
      </c>
      <c r="X22" s="10">
        <f>IFERROR(VLOOKUP($B22,名椙大会2日目!$B$5:$G$338,2,FALSE),"")</f>
        <v>41</v>
      </c>
      <c r="Y22" s="10">
        <f>IFERROR(VLOOKUP($B22,名椙大会2日目!$B$5:$G$338,5,FALSE)*VLOOKUP(W22,大会ごとのスコア!$D$28:$E$31,2,FALSE),"")</f>
        <v>51.686</v>
      </c>
      <c r="Z22" s="9" t="str">
        <f>IFERROR(VLOOKUP($B22,インカレスプリント2018!$B$5:$G$400,6,FALSE),"")</f>
        <v>MUA3</v>
      </c>
      <c r="AA22" s="10">
        <f>IFERROR(VLOOKUP($B22,インカレスプリント2018!$B$5:$G$400,2,FALSE),"")</f>
        <v>50</v>
      </c>
      <c r="AB22" s="10">
        <f>IFERROR(VLOOKUP($B22,インカレスプリント2018!$B$5:$G$400,5,FALSE)*VLOOKUP(Z22,大会ごとのスコア!$D$33:$E$36,2,FALSE),"")</f>
        <v>51.809999999999995</v>
      </c>
      <c r="AC22" s="9" t="str">
        <f>IFERROR(VLOOKUP($B22,インカレロング2018!$B$4:$G$400,6,FALSE),"")</f>
        <v>MUL1</v>
      </c>
      <c r="AD22" s="10">
        <f>IFERROR(VLOOKUP($B22,インカレロング2018!$B$4:$G$400,2,FALSE),"")</f>
        <v>55</v>
      </c>
      <c r="AE22" s="10">
        <f ca="1">IFERROR(VLOOKUP($B22,インカレロング2018!$B$4:$G$400,5,FALSE)*VLOOKUP(AC22,大会ごとのスコア!$D$38:$E$42,2,FALSE),"")</f>
        <v>49.073999999999998</v>
      </c>
      <c r="AF22" s="9" t="str">
        <f>IFERROR(VLOOKUP($B22,クラブカップミドル!$B$4:$G$400,6,FALSE),"")</f>
        <v/>
      </c>
      <c r="AG22" s="10" t="str">
        <f>IFERROR(VLOOKUP($B22,クラブカップミドル!$B$4:$G$400,2,FALSE),"")</f>
        <v/>
      </c>
      <c r="AH22" s="10" t="str">
        <f>IFERROR(VLOOKUP($B22,クラブカップミドル!$B$4:$G$400,5,FALSE)*VLOOKUP(AF22,大会ごとのスコア!$D$44:$E$53,2,FALSE),"")</f>
        <v/>
      </c>
      <c r="AJ22" s="9">
        <f t="array" aca="1" ref="AJ22" ca="1">IFERROR(ROUNDUP(AVERAGE(LARGE(IF($A$3:$AI$3="スコア",$A22:$AI22,""),{1,2,3})),2),0)</f>
        <v>55.1</v>
      </c>
      <c r="AK22">
        <f t="array" aca="1" ref="AK22" ca="1">IFERROR(LARGE(IF($A$3:$AI$3="スコア",$A22:$AI22,""),1),"")</f>
        <v>58.586999999999996</v>
      </c>
      <c r="AL22" t="str">
        <f ca="1">IFERROR(INDEX($B$2:$AE$3,1,MATCH(AK22,B22:AE22,0)),"")</f>
        <v>東海IC</v>
      </c>
      <c r="AM22" t="str">
        <f ca="1">IFERROR(INDEX($B22:$AE22,1,-2+MATCH(AK22,B22:AE22,0)),"")</f>
        <v>ME</v>
      </c>
    </row>
    <row r="23" spans="2:39" x14ac:dyDescent="0.15">
      <c r="B23" t="s">
        <v>71</v>
      </c>
      <c r="C23" t="s">
        <v>899</v>
      </c>
      <c r="D23" s="14">
        <v>4</v>
      </c>
      <c r="E23" s="9" t="str">
        <f>IFERROR(VLOOKUP($B23,根ノ上高原!$B$5:$G$338,6,FALSE),"")</f>
        <v/>
      </c>
      <c r="F23" s="10" t="str">
        <f>IFERROR(VLOOKUP($B23,根ノ上高原!$B$5:$G$338,2,FALSE),"")</f>
        <v/>
      </c>
      <c r="G23" s="10" t="str">
        <f>IFERROR(VLOOKUP($B23,根ノ上高原!$B$5:$G$338,5,FALSE)*VLOOKUP(E23,大会ごとのスコア!$D$4:$E$5,2,FALSE),"")</f>
        <v/>
      </c>
      <c r="H23" s="9" t="str">
        <f>IFERROR(VLOOKUP($B23,東大OLK大会!$B$5:$G$338,6,FALSE),"")</f>
        <v/>
      </c>
      <c r="I23" s="10" t="str">
        <f>IFERROR(VLOOKUP($B23,東大OLK大会!$B$5:$G$338,2,FALSE),"")</f>
        <v/>
      </c>
      <c r="J23" s="10" t="str">
        <f>IFERROR(VLOOKUP($B23,東大OLK大会!$B$5:$G$338,5,FALSE)*VLOOKUP(H23,大会ごとのスコア!$D$7:$E$11,2,FALSE),"")</f>
        <v/>
      </c>
      <c r="K23" s="9" t="str">
        <f>IFERROR(VLOOKUP($B23,全日本ロング!$B$5:$G$338,6,FALSE),"")</f>
        <v>M21A2</v>
      </c>
      <c r="L23" s="10">
        <f>IFERROR(VLOOKUP($B23,全日本ロング!$B$5:$G$338,2,FALSE),"")</f>
        <v>0</v>
      </c>
      <c r="M23" s="10">
        <f>IFERROR(VLOOKUP($B23,全日本ロング!$B$5:$G$338,5,FALSE)*VLOOKUP(K23,大会ごとのスコア!$D$12:$E$17,2,FALSE),"")</f>
        <v>33.708999999999996</v>
      </c>
      <c r="N23" s="9" t="str">
        <f>IFERROR(VLOOKUP($B23,東海スプリントセレ!$B$5:$G$338,6,FALSE),"")</f>
        <v>MS</v>
      </c>
      <c r="O23" s="10">
        <f>IFERROR(VLOOKUP($B23,東海スプリントセレ!$B$5:$G$338,2,FALSE),"")</f>
        <v>29</v>
      </c>
      <c r="P23" s="10">
        <f>IFERROR(VLOOKUP($B23,東海スプリントセレ!$B$5:$G$338,5,FALSE)*VLOOKUP(N23,大会ごとのスコア!$D$24:$E$24,2,FALSE),"")</f>
        <v>53.65</v>
      </c>
      <c r="Q23" s="9" t="str">
        <f>IFERROR(VLOOKUP($B23,東海インカレ!$B$5:$G$338,6,FALSE),"")</f>
        <v>ME</v>
      </c>
      <c r="R23" s="10">
        <f>IFERROR(VLOOKUP($B23,東海インカレ!$B$5:$G$338,2,FALSE),"")</f>
        <v>23</v>
      </c>
      <c r="S23" s="10">
        <f>IFERROR(VLOOKUP($B23,東海インカレ!$B$5:$G$338,5,FALSE)*VLOOKUP(Q23,大会ごとのスコア!$D$23:$E$23,2,FALSE),"")</f>
        <v>52.918999999999997</v>
      </c>
      <c r="T23" s="9" t="str">
        <f>IFERROR(VLOOKUP($B23,関西スプリントセレ!$B$5:$G$400,6,FALSE),"")</f>
        <v/>
      </c>
      <c r="U23" s="10" t="str">
        <f>IFERROR(VLOOKUP($B23,関西スプリントセレ!$B$5:$G$400,2,FALSE),"")</f>
        <v/>
      </c>
      <c r="V23" s="10" t="str">
        <f>IFERROR(VLOOKUP($B23,関西スプリントセレ!$B$5:$G$400,5,FALSE)*VLOOKUP(T23,大会ごとのスコア!$D$26:$E$26,2,FALSE),"")</f>
        <v/>
      </c>
      <c r="W23" s="9" t="str">
        <f>IFERROR(VLOOKUP($B23,名椙大会2日目!$B$5:$G$338,6,FALSE),"")</f>
        <v>M21A</v>
      </c>
      <c r="X23" s="10">
        <f>IFERROR(VLOOKUP($B23,名椙大会2日目!$B$5:$G$338,2,FALSE),"")</f>
        <v>30</v>
      </c>
      <c r="Y23" s="10">
        <f>IFERROR(VLOOKUP($B23,名椙大会2日目!$B$5:$G$338,5,FALSE)*VLOOKUP(W23,大会ごとのスコア!$D$28:$E$31,2,FALSE),"")</f>
        <v>53.952999999999996</v>
      </c>
      <c r="Z23" s="9" t="str">
        <f>IFERROR(VLOOKUP($B23,インカレスプリント2018!$B$5:$G$400,6,FALSE),"")</f>
        <v>MUA2</v>
      </c>
      <c r="AA23" s="10">
        <f>IFERROR(VLOOKUP($B23,インカレスプリント2018!$B$5:$G$400,2,FALSE),"")</f>
        <v>6</v>
      </c>
      <c r="AB23" s="10">
        <f>IFERROR(VLOOKUP($B23,インカレスプリント2018!$B$5:$G$400,5,FALSE)*VLOOKUP(Z23,大会ごとのスコア!$D$33:$E$36,2,FALSE),"")</f>
        <v>62.306999999999995</v>
      </c>
      <c r="AC23" s="9" t="str">
        <f>IFERROR(VLOOKUP($B23,インカレロング2018!$B$4:$G$400,6,FALSE),"")</f>
        <v>MUL3</v>
      </c>
      <c r="AD23" s="10">
        <f>IFERROR(VLOOKUP($B23,インカレロング2018!$B$4:$G$400,2,FALSE),"")</f>
        <v>89</v>
      </c>
      <c r="AE23" s="10">
        <f ca="1">IFERROR(VLOOKUP($B23,インカレロング2018!$B$4:$G$400,5,FALSE)*VLOOKUP(AC23,大会ごとのスコア!$D$38:$E$42,2,FALSE),"")</f>
        <v>36.268000000000001</v>
      </c>
      <c r="AF23" s="9" t="str">
        <f>IFERROR(VLOOKUP($B23,クラブカップミドル!$B$4:$G$400,6,FALSE),"")</f>
        <v/>
      </c>
      <c r="AG23" s="10" t="str">
        <f>IFERROR(VLOOKUP($B23,クラブカップミドル!$B$4:$G$400,2,FALSE),"")</f>
        <v/>
      </c>
      <c r="AH23" s="10" t="str">
        <f>IFERROR(VLOOKUP($B23,クラブカップミドル!$B$4:$G$400,5,FALSE)*VLOOKUP(AF23,大会ごとのスコア!$D$44:$E$53,2,FALSE),"")</f>
        <v/>
      </c>
      <c r="AJ23" s="9">
        <f t="array" aca="1" ref="AJ23" ca="1">IFERROR(ROUNDUP(AVERAGE(LARGE(IF($A$3:$AI$3="スコア",$A23:$AI23,""),{1,2,3})),2),0)</f>
        <v>56.64</v>
      </c>
      <c r="AK23">
        <f t="array" aca="1" ref="AK23" ca="1">IFERROR(LARGE(IF($A$3:$AI$3="スコア",$A23:$AI23,""),1),"")</f>
        <v>62.306999999999995</v>
      </c>
      <c r="AL23" t="str">
        <f ca="1">IFERROR(INDEX($B$2:$AE$3,1,MATCH(AK23,B23:AE23,0)),"")</f>
        <v>ICS</v>
      </c>
      <c r="AM23" t="str">
        <f ca="1">IFERROR(INDEX($B23:$AE23,1,-2+MATCH(AK23,B23:AE23,0)),"")</f>
        <v>MUA2</v>
      </c>
    </row>
    <row r="24" spans="2:39" x14ac:dyDescent="0.15">
      <c r="B24" t="s">
        <v>124</v>
      </c>
      <c r="C24" t="s">
        <v>899</v>
      </c>
      <c r="D24" s="14">
        <v>2</v>
      </c>
      <c r="E24" s="9" t="str">
        <f>IFERROR(VLOOKUP($B24,根ノ上高原!$B$5:$G$338,6,FALSE),"")</f>
        <v>MA</v>
      </c>
      <c r="F24" s="10">
        <f>IFERROR(VLOOKUP($B24,根ノ上高原!$B$5:$G$338,2,FALSE),"")</f>
        <v>44</v>
      </c>
      <c r="G24" s="10">
        <f>IFERROR(VLOOKUP($B24,根ノ上高原!$B$5:$G$338,5,FALSE)*VLOOKUP(E24,大会ごとのスコア!$D$4:$E$5,2,FALSE),"")</f>
        <v>46.827999999999996</v>
      </c>
      <c r="H24" s="9" t="str">
        <f>IFERROR(VLOOKUP($B24,東大OLK大会!$B$5:$G$338,6,FALSE),"")</f>
        <v/>
      </c>
      <c r="I24" s="10" t="str">
        <f>IFERROR(VLOOKUP($B24,東大OLK大会!$B$5:$G$338,2,FALSE),"")</f>
        <v/>
      </c>
      <c r="J24" s="10" t="str">
        <f>IFERROR(VLOOKUP($B24,東大OLK大会!$B$5:$G$338,5,FALSE)*VLOOKUP(H24,大会ごとのスコア!$D$7:$E$11,2,FALSE),"")</f>
        <v/>
      </c>
      <c r="K24" s="9" t="str">
        <f>IFERROR(VLOOKUP($B24,全日本ロング!$B$5:$G$338,6,FALSE),"")</f>
        <v>M20A</v>
      </c>
      <c r="L24" s="10">
        <f>IFERROR(VLOOKUP($B24,全日本ロング!$B$5:$G$338,2,FALSE),"")</f>
        <v>13</v>
      </c>
      <c r="M24" s="10">
        <f>IFERROR(VLOOKUP($B24,全日本ロング!$B$5:$G$338,5,FALSE)*VLOOKUP(K24,大会ごとのスコア!$D$12:$E$17,2,FALSE),"")</f>
        <v>36.891199999999998</v>
      </c>
      <c r="N24" s="9" t="str">
        <f>IFERROR(VLOOKUP($B24,東海スプリントセレ!$B$5:$G$338,6,FALSE),"")</f>
        <v>MS</v>
      </c>
      <c r="O24" s="10">
        <f>IFERROR(VLOOKUP($B24,東海スプリントセレ!$B$5:$G$338,2,FALSE),"")</f>
        <v>0</v>
      </c>
      <c r="P24" s="10">
        <f>IFERROR(VLOOKUP($B24,東海スプリントセレ!$B$5:$G$338,5,FALSE)*VLOOKUP(N24,大会ごとのスコア!$D$24:$E$24,2,FALSE),"")</f>
        <v>0</v>
      </c>
      <c r="Q24" s="9" t="str">
        <f>IFERROR(VLOOKUP($B24,東海インカレ!$B$5:$G$338,6,FALSE),"")</f>
        <v>ME</v>
      </c>
      <c r="R24" s="10">
        <f>IFERROR(VLOOKUP($B24,東海インカレ!$B$5:$G$338,2,FALSE),"")</f>
        <v>14</v>
      </c>
      <c r="S24" s="10">
        <f>IFERROR(VLOOKUP($B24,東海インカレ!$B$5:$G$338,5,FALSE)*VLOOKUP(Q24,大会ごとのスコア!$D$23:$E$23,2,FALSE),"")</f>
        <v>58.186</v>
      </c>
      <c r="T24" s="9" t="str">
        <f>IFERROR(VLOOKUP($B24,関西スプリントセレ!$B$5:$G$400,6,FALSE),"")</f>
        <v/>
      </c>
      <c r="U24" s="10" t="str">
        <f>IFERROR(VLOOKUP($B24,関西スプリントセレ!$B$5:$G$400,2,FALSE),"")</f>
        <v/>
      </c>
      <c r="V24" s="10" t="str">
        <f>IFERROR(VLOOKUP($B24,関西スプリントセレ!$B$5:$G$400,5,FALSE)*VLOOKUP(T24,大会ごとのスコア!$D$26:$E$26,2,FALSE),"")</f>
        <v/>
      </c>
      <c r="W24" s="9" t="str">
        <f>IFERROR(VLOOKUP($B24,名椙大会2日目!$B$5:$G$338,6,FALSE),"")</f>
        <v/>
      </c>
      <c r="X24" s="10" t="str">
        <f>IFERROR(VLOOKUP($B24,名椙大会2日目!$B$5:$G$338,2,FALSE),"")</f>
        <v/>
      </c>
      <c r="Y24" s="10" t="str">
        <f>IFERROR(VLOOKUP($B24,名椙大会2日目!$B$5:$G$338,5,FALSE)*VLOOKUP(W24,大会ごとのスコア!$D$28:$E$31,2,FALSE),"")</f>
        <v/>
      </c>
      <c r="Z24" s="9" t="str">
        <f>IFERROR(VLOOKUP($B24,インカレスプリント2018!$B$5:$G$400,6,FALSE),"")</f>
        <v>MUA1</v>
      </c>
      <c r="AA24" s="10">
        <f>IFERROR(VLOOKUP($B24,インカレスプリント2018!$B$5:$G$400,2,FALSE),"")</f>
        <v>24</v>
      </c>
      <c r="AB24" s="10">
        <f>IFERROR(VLOOKUP($B24,インカレスプリント2018!$B$5:$G$400,5,FALSE)*VLOOKUP(Z24,大会ごとのスコア!$D$33:$E$36,2,FALSE),"")</f>
        <v>56.088000000000001</v>
      </c>
      <c r="AC24" s="9" t="str">
        <f>IFERROR(VLOOKUP($B24,インカレロング2018!$B$4:$G$400,6,FALSE),"")</f>
        <v>MUL2</v>
      </c>
      <c r="AD24" s="10">
        <f>IFERROR(VLOOKUP($B24,インカレロング2018!$B$4:$G$400,2,FALSE),"")</f>
        <v>23</v>
      </c>
      <c r="AE24" s="10">
        <f ca="1">IFERROR(VLOOKUP($B24,インカレロング2018!$B$4:$G$400,5,FALSE)*VLOOKUP(AC24,大会ごとのスコア!$D$38:$E$42,2,FALSE),"")</f>
        <v>57.509</v>
      </c>
      <c r="AF24" s="9" t="str">
        <f>IFERROR(VLOOKUP($B24,クラブカップミドル!$B$4:$G$400,6,FALSE),"")</f>
        <v/>
      </c>
      <c r="AG24" s="10" t="str">
        <f>IFERROR(VLOOKUP($B24,クラブカップミドル!$B$4:$G$400,2,FALSE),"")</f>
        <v/>
      </c>
      <c r="AH24" s="10" t="str">
        <f>IFERROR(VLOOKUP($B24,クラブカップミドル!$B$4:$G$400,5,FALSE)*VLOOKUP(AF24,大会ごとのスコア!$D$44:$E$53,2,FALSE),"")</f>
        <v/>
      </c>
      <c r="AJ24" s="9">
        <f t="array" aca="1" ref="AJ24" ca="1">IFERROR(ROUNDUP(AVERAGE(LARGE(IF($A$3:$AI$3="スコア",$A24:$AI24,""),{1,2,3})),2),0)</f>
        <v>57.269999999999996</v>
      </c>
      <c r="AK24">
        <f t="array" aca="1" ref="AK24" ca="1">IFERROR(LARGE(IF($A$3:$AI$3="スコア",$A24:$AI24,""),1),"")</f>
        <v>58.186</v>
      </c>
      <c r="AL24" t="str">
        <f ca="1">IFERROR(INDEX($B$2:$AE$3,1,MATCH(AK24,B24:AE24,0)),"")</f>
        <v>東海IC</v>
      </c>
      <c r="AM24" t="str">
        <f ca="1">IFERROR(INDEX($B24:$AE24,1,-2+MATCH(AK24,B24:AE24,0)),"")</f>
        <v>ME</v>
      </c>
    </row>
    <row r="25" spans="2:39" x14ac:dyDescent="0.15">
      <c r="B25" t="s">
        <v>48</v>
      </c>
      <c r="C25" t="s">
        <v>900</v>
      </c>
      <c r="D25" s="14">
        <v>3</v>
      </c>
      <c r="E25" s="9" t="str">
        <f>IFERROR(VLOOKUP($B25,根ノ上高原!$B$5:$G$338,6,FALSE),"")</f>
        <v/>
      </c>
      <c r="F25" s="10" t="str">
        <f>IFERROR(VLOOKUP($B25,根ノ上高原!$B$5:$G$338,2,FALSE),"")</f>
        <v/>
      </c>
      <c r="G25" s="10" t="str">
        <f>IFERROR(VLOOKUP($B25,根ノ上高原!$B$5:$G$338,5,FALSE)*VLOOKUP(E25,大会ごとのスコア!$D$4:$E$5,2,FALSE),"")</f>
        <v/>
      </c>
      <c r="H25" s="9" t="str">
        <f>IFERROR(VLOOKUP($B25,東大OLK大会!$B$5:$G$338,6,FALSE),"")</f>
        <v/>
      </c>
      <c r="I25" s="10" t="str">
        <f>IFERROR(VLOOKUP($B25,東大OLK大会!$B$5:$G$338,2,FALSE),"")</f>
        <v/>
      </c>
      <c r="J25" s="10" t="str">
        <f>IFERROR(VLOOKUP($B25,東大OLK大会!$B$5:$G$338,5,FALSE)*VLOOKUP(H25,大会ごとのスコア!$D$7:$E$11,2,FALSE),"")</f>
        <v/>
      </c>
      <c r="K25" s="9" t="str">
        <f>IFERROR(VLOOKUP($B25,全日本ロング!$B$5:$G$338,6,FALSE),"")</f>
        <v>M21A2</v>
      </c>
      <c r="L25" s="10">
        <f>IFERROR(VLOOKUP($B25,全日本ロング!$B$5:$G$338,2,FALSE),"")</f>
        <v>0</v>
      </c>
      <c r="M25" s="10">
        <f>IFERROR(VLOOKUP($B25,全日本ロング!$B$5:$G$338,5,FALSE)*VLOOKUP(K25,大会ごとのスコア!$D$12:$E$17,2,FALSE),"")</f>
        <v>0</v>
      </c>
      <c r="N25" s="9" t="str">
        <f>IFERROR(VLOOKUP($B25,東海スプリントセレ!$B$5:$G$338,6,FALSE),"")</f>
        <v>MS</v>
      </c>
      <c r="O25" s="10">
        <f>IFERROR(VLOOKUP($B25,東海スプリントセレ!$B$5:$G$338,2,FALSE),"")</f>
        <v>6</v>
      </c>
      <c r="P25" s="10">
        <f>IFERROR(VLOOKUP($B25,東海スプリントセレ!$B$5:$G$338,5,FALSE)*VLOOKUP(N25,大会ごとのスコア!$D$24:$E$24,2,FALSE),"")</f>
        <v>60.314</v>
      </c>
      <c r="Q25" s="9" t="str">
        <f>IFERROR(VLOOKUP($B25,東海インカレ!$B$5:$G$338,6,FALSE),"")</f>
        <v>ME</v>
      </c>
      <c r="R25" s="10">
        <f>IFERROR(VLOOKUP($B25,東海インカレ!$B$5:$G$338,2,FALSE),"")</f>
        <v>27</v>
      </c>
      <c r="S25" s="10">
        <f>IFERROR(VLOOKUP($B25,東海インカレ!$B$5:$G$338,5,FALSE)*VLOOKUP(Q25,大会ごとのスコア!$D$23:$E$23,2,FALSE),"")</f>
        <v>50.292999999999999</v>
      </c>
      <c r="T25" s="9" t="str">
        <f>IFERROR(VLOOKUP($B25,関西スプリントセレ!$B$5:$G$400,6,FALSE),"")</f>
        <v/>
      </c>
      <c r="U25" s="10" t="str">
        <f>IFERROR(VLOOKUP($B25,関西スプリントセレ!$B$5:$G$400,2,FALSE),"")</f>
        <v/>
      </c>
      <c r="V25" s="10" t="str">
        <f>IFERROR(VLOOKUP($B25,関西スプリントセレ!$B$5:$G$400,5,FALSE)*VLOOKUP(T25,大会ごとのスコア!$D$26:$E$26,2,FALSE),"")</f>
        <v/>
      </c>
      <c r="W25" s="9" t="str">
        <f>IFERROR(VLOOKUP($B25,名椙大会2日目!$B$5:$G$338,6,FALSE),"")</f>
        <v>M21AS</v>
      </c>
      <c r="X25" s="10">
        <f>IFERROR(VLOOKUP($B25,名椙大会2日目!$B$5:$G$338,2,FALSE),"")</f>
        <v>21</v>
      </c>
      <c r="Y25" s="10">
        <f>IFERROR(VLOOKUP($B25,名椙大会2日目!$B$5:$G$338,5,FALSE)*VLOOKUP(W25,大会ごとのスコア!$D$28:$E$31,2,FALSE),"")</f>
        <v>37.741700000000002</v>
      </c>
      <c r="Z25" s="9" t="str">
        <f>IFERROR(VLOOKUP($B25,インカレスプリント2018!$B$5:$G$400,6,FALSE),"")</f>
        <v>ME</v>
      </c>
      <c r="AA25" s="10">
        <f>IFERROR(VLOOKUP($B25,インカレスプリント2018!$B$5:$G$400,2,FALSE),"")</f>
        <v>48</v>
      </c>
      <c r="AB25" s="10">
        <f>IFERROR(VLOOKUP($B25,インカレスプリント2018!$B$5:$G$400,5,FALSE)*VLOOKUP(Z25,大会ごとのスコア!$D$33:$E$36,2,FALSE),"")</f>
        <v>23.376000000000001</v>
      </c>
      <c r="AC25" s="9" t="str">
        <f>IFERROR(VLOOKUP($B25,インカレロング2018!$B$4:$G$400,6,FALSE),"")</f>
        <v>MUL1</v>
      </c>
      <c r="AD25" s="10">
        <f>IFERROR(VLOOKUP($B25,インカレロング2018!$B$4:$G$400,2,FALSE),"")</f>
        <v>37</v>
      </c>
      <c r="AE25" s="10">
        <f ca="1">IFERROR(VLOOKUP($B25,インカレロング2018!$B$4:$G$400,5,FALSE)*VLOOKUP(AC25,大会ごとのスコア!$D$38:$E$42,2,FALSE),"")</f>
        <v>53.912999999999997</v>
      </c>
      <c r="AF25" s="9" t="str">
        <f>IFERROR(VLOOKUP($B25,クラブカップミドル!$B$4:$G$400,6,FALSE),"")</f>
        <v/>
      </c>
      <c r="AG25" s="10" t="str">
        <f>IFERROR(VLOOKUP($B25,クラブカップミドル!$B$4:$G$400,2,FALSE),"")</f>
        <v/>
      </c>
      <c r="AH25" s="10" t="str">
        <f>IFERROR(VLOOKUP($B25,クラブカップミドル!$B$4:$G$400,5,FALSE)*VLOOKUP(AF25,大会ごとのスコア!$D$44:$E$53,2,FALSE),"")</f>
        <v/>
      </c>
      <c r="AJ25" s="9">
        <f t="array" aca="1" ref="AJ25" ca="1">IFERROR(ROUNDUP(AVERAGE(LARGE(IF($A$3:$AI$3="スコア",$A25:$AI25,""),{1,2,3})),2),0)</f>
        <v>54.84</v>
      </c>
      <c r="AK25">
        <f t="array" aca="1" ref="AK25" ca="1">IFERROR(LARGE(IF($A$3:$AI$3="スコア",$A25:$AI25,""),1),"")</f>
        <v>60.314</v>
      </c>
      <c r="AL25" t="str">
        <f ca="1">IFERROR(INDEX($B$2:$AE$3,1,MATCH(AK25,B25:AE25,0)),"")</f>
        <v>東海SS</v>
      </c>
      <c r="AM25" t="str">
        <f ca="1">IFERROR(INDEX($B25:$AE25,1,-2+MATCH(AK25,B25:AE25,0)),"")</f>
        <v>MS</v>
      </c>
    </row>
    <row r="26" spans="2:39" x14ac:dyDescent="0.15">
      <c r="B26" t="s">
        <v>57</v>
      </c>
      <c r="C26" t="s">
        <v>900</v>
      </c>
      <c r="D26" s="14">
        <v>2</v>
      </c>
      <c r="E26" s="9" t="str">
        <f>IFERROR(VLOOKUP($B26,根ノ上高原!$B$5:$G$338,6,FALSE),"")</f>
        <v/>
      </c>
      <c r="F26" s="10" t="str">
        <f>IFERROR(VLOOKUP($B26,根ノ上高原!$B$5:$G$338,2,FALSE),"")</f>
        <v/>
      </c>
      <c r="G26" s="10" t="str">
        <f>IFERROR(VLOOKUP($B26,根ノ上高原!$B$5:$G$338,5,FALSE)*VLOOKUP(E26,大会ごとのスコア!$D$4:$E$5,2,FALSE),"")</f>
        <v/>
      </c>
      <c r="H26" s="9" t="str">
        <f>IFERROR(VLOOKUP($B26,東大OLK大会!$B$5:$G$338,6,FALSE),"")</f>
        <v/>
      </c>
      <c r="I26" s="10" t="str">
        <f>IFERROR(VLOOKUP($B26,東大OLK大会!$B$5:$G$338,2,FALSE),"")</f>
        <v/>
      </c>
      <c r="J26" s="10" t="str">
        <f>IFERROR(VLOOKUP($B26,東大OLK大会!$B$5:$G$338,5,FALSE)*VLOOKUP(H26,大会ごとのスコア!$D$7:$E$11,2,FALSE),"")</f>
        <v/>
      </c>
      <c r="K26" s="9" t="str">
        <f>IFERROR(VLOOKUP($B26,全日本ロング!$B$5:$G$338,6,FALSE),"")</f>
        <v>M21A2</v>
      </c>
      <c r="L26" s="10">
        <f>IFERROR(VLOOKUP($B26,全日本ロング!$B$5:$G$338,2,FALSE),"")</f>
        <v>42</v>
      </c>
      <c r="M26" s="10">
        <f>IFERROR(VLOOKUP($B26,全日本ロング!$B$5:$G$338,5,FALSE)*VLOOKUP(K26,大会ごとのスコア!$D$12:$E$17,2,FALSE),"")</f>
        <v>42.186999999999998</v>
      </c>
      <c r="N26" s="9" t="str">
        <f>IFERROR(VLOOKUP($B26,東海スプリントセレ!$B$5:$G$338,6,FALSE),"")</f>
        <v>MS</v>
      </c>
      <c r="O26" s="10">
        <f>IFERROR(VLOOKUP($B26,東海スプリントセレ!$B$5:$G$338,2,FALSE),"")</f>
        <v>15</v>
      </c>
      <c r="P26" s="10">
        <f>IFERROR(VLOOKUP($B26,東海スプリントセレ!$B$5:$G$338,5,FALSE)*VLOOKUP(N26,大会ごとのスコア!$D$24:$E$24,2,FALSE),"")</f>
        <v>58.302999999999997</v>
      </c>
      <c r="Q26" s="9" t="str">
        <f>IFERROR(VLOOKUP($B26,東海インカレ!$B$5:$G$338,6,FALSE),"")</f>
        <v>ME</v>
      </c>
      <c r="R26" s="10">
        <f>IFERROR(VLOOKUP($B26,東海インカレ!$B$5:$G$338,2,FALSE),"")</f>
        <v>20</v>
      </c>
      <c r="S26" s="10">
        <f>IFERROR(VLOOKUP($B26,東海インカレ!$B$5:$G$338,5,FALSE)*VLOOKUP(Q26,大会ごとのスコア!$D$23:$E$23,2,FALSE),"")</f>
        <v>53.635999999999996</v>
      </c>
      <c r="T26" s="9" t="str">
        <f>IFERROR(VLOOKUP($B26,関西スプリントセレ!$B$5:$G$400,6,FALSE),"")</f>
        <v/>
      </c>
      <c r="U26" s="10" t="str">
        <f>IFERROR(VLOOKUP($B26,関西スプリントセレ!$B$5:$G$400,2,FALSE),"")</f>
        <v/>
      </c>
      <c r="V26" s="10" t="str">
        <f>IFERROR(VLOOKUP($B26,関西スプリントセレ!$B$5:$G$400,5,FALSE)*VLOOKUP(T26,大会ごとのスコア!$D$26:$E$26,2,FALSE),"")</f>
        <v/>
      </c>
      <c r="W26" s="9" t="str">
        <f>IFERROR(VLOOKUP($B26,名椙大会2日目!$B$5:$G$338,6,FALSE),"")</f>
        <v/>
      </c>
      <c r="X26" s="10" t="str">
        <f>IFERROR(VLOOKUP($B26,名椙大会2日目!$B$5:$G$338,2,FALSE),"")</f>
        <v/>
      </c>
      <c r="Y26" s="10" t="str">
        <f>IFERROR(VLOOKUP($B26,名椙大会2日目!$B$5:$G$338,5,FALSE)*VLOOKUP(W26,大会ごとのスコア!$D$28:$E$31,2,FALSE),"")</f>
        <v/>
      </c>
      <c r="Z26" s="9" t="str">
        <f>IFERROR(VLOOKUP($B26,インカレスプリント2018!$B$5:$G$400,6,FALSE),"")</f>
        <v/>
      </c>
      <c r="AA26" s="10" t="str">
        <f>IFERROR(VLOOKUP($B26,インカレスプリント2018!$B$5:$G$400,2,FALSE),"")</f>
        <v/>
      </c>
      <c r="AB26" s="10" t="str">
        <f>IFERROR(VLOOKUP($B26,インカレスプリント2018!$B$5:$G$400,5,FALSE)*VLOOKUP(Z26,大会ごとのスコア!$D$33:$E$36,2,FALSE),"")</f>
        <v/>
      </c>
      <c r="AC26" s="9" t="str">
        <f>IFERROR(VLOOKUP($B26,インカレロング2018!$B$4:$G$400,6,FALSE),"")</f>
        <v/>
      </c>
      <c r="AD26" s="10" t="str">
        <f>IFERROR(VLOOKUP($B26,インカレロング2018!$B$4:$G$400,2,FALSE),"")</f>
        <v/>
      </c>
      <c r="AE26" s="10" t="str">
        <f>IFERROR(VLOOKUP($B26,インカレロング2018!$B$4:$G$400,5,FALSE)*VLOOKUP(AC26,大会ごとのスコア!$D$38:$E$42,2,FALSE),"")</f>
        <v/>
      </c>
      <c r="AF26" s="9" t="str">
        <f>IFERROR(VLOOKUP($B26,クラブカップミドル!$B$4:$G$400,6,FALSE),"")</f>
        <v/>
      </c>
      <c r="AG26" s="10" t="str">
        <f>IFERROR(VLOOKUP($B26,クラブカップミドル!$B$4:$G$400,2,FALSE),"")</f>
        <v/>
      </c>
      <c r="AH26" s="10" t="str">
        <f>IFERROR(VLOOKUP($B26,クラブカップミドル!$B$4:$G$400,5,FALSE)*VLOOKUP(AF26,大会ごとのスコア!$D$44:$E$53,2,FALSE),"")</f>
        <v/>
      </c>
      <c r="AJ26" s="9">
        <f t="array" ref="AJ26">IFERROR(ROUNDUP(AVERAGE(LARGE(IF($A$3:$AI$3="スコア",$A26:$AI26,""),{1,2,3})),2),0)</f>
        <v>51.379999999999995</v>
      </c>
      <c r="AK26">
        <f t="array" ref="AK26">IFERROR(LARGE(IF($A$3:$AI$3="スコア",$A26:$AI26,""),1),"")</f>
        <v>58.302999999999997</v>
      </c>
      <c r="AL26" t="str">
        <f>IFERROR(INDEX($B$2:$AE$3,1,MATCH(AK26,B26:AE26,0)),"")</f>
        <v>東海SS</v>
      </c>
      <c r="AM26" t="str">
        <f>IFERROR(INDEX($B26:$AE26,1,-2+MATCH(AK26,B26:AE26,0)),"")</f>
        <v>MS</v>
      </c>
    </row>
    <row r="27" spans="2:39" x14ac:dyDescent="0.15">
      <c r="B27" t="s">
        <v>51</v>
      </c>
      <c r="C27" t="s">
        <v>899</v>
      </c>
      <c r="D27" s="14">
        <v>3</v>
      </c>
      <c r="E27" s="9" t="str">
        <f>IFERROR(VLOOKUP($B27,根ノ上高原!$B$5:$G$338,6,FALSE),"")</f>
        <v>MA</v>
      </c>
      <c r="F27" s="10">
        <f>IFERROR(VLOOKUP($B27,根ノ上高原!$B$5:$G$338,2,FALSE),"")</f>
        <v>38</v>
      </c>
      <c r="G27" s="10">
        <f>IFERROR(VLOOKUP($B27,根ノ上高原!$B$5:$G$338,5,FALSE)*VLOOKUP(E27,大会ごとのスコア!$D$4:$E$5,2,FALSE),"")</f>
        <v>49.326000000000001</v>
      </c>
      <c r="H27" s="9" t="str">
        <f>IFERROR(VLOOKUP($B27,東大OLK大会!$B$5:$G$338,6,FALSE),"")</f>
        <v>M21A1</v>
      </c>
      <c r="I27" s="10">
        <f>IFERROR(VLOOKUP($B27,東大OLK大会!$B$5:$G$338,2,FALSE),"")</f>
        <v>0</v>
      </c>
      <c r="J27" s="10">
        <f>IFERROR(VLOOKUP($B27,東大OLK大会!$B$5:$G$338,5,FALSE)*VLOOKUP(H27,大会ごとのスコア!$D$7:$E$11,2,FALSE),"")</f>
        <v>0</v>
      </c>
      <c r="K27" s="9" t="str">
        <f>IFERROR(VLOOKUP($B27,全日本ロング!$B$5:$G$338,6,FALSE),"")</f>
        <v>M21A2</v>
      </c>
      <c r="L27" s="10">
        <f>IFERROR(VLOOKUP($B27,全日本ロング!$B$5:$G$338,2,FALSE),"")</f>
        <v>0</v>
      </c>
      <c r="M27" s="10">
        <f>IFERROR(VLOOKUP($B27,全日本ロング!$B$5:$G$338,5,FALSE)*VLOOKUP(K27,大会ごとのスコア!$D$12:$E$17,2,FALSE),"")</f>
        <v>0</v>
      </c>
      <c r="N27" s="9" t="str">
        <f>IFERROR(VLOOKUP($B27,東海スプリントセレ!$B$5:$G$338,6,FALSE),"")</f>
        <v>MS</v>
      </c>
      <c r="O27" s="10">
        <f>IFERROR(VLOOKUP($B27,東海スプリントセレ!$B$5:$G$338,2,FALSE),"")</f>
        <v>9</v>
      </c>
      <c r="P27" s="10">
        <f>IFERROR(VLOOKUP($B27,東海スプリントセレ!$B$5:$G$338,5,FALSE)*VLOOKUP(N27,大会ごとのスコア!$D$24:$E$24,2,FALSE),"")</f>
        <v>59.732999999999997</v>
      </c>
      <c r="Q27" s="9" t="str">
        <f>IFERROR(VLOOKUP($B27,東海インカレ!$B$5:$G$338,6,FALSE),"")</f>
        <v>ME</v>
      </c>
      <c r="R27" s="10">
        <f>IFERROR(VLOOKUP($B27,東海インカレ!$B$5:$G$338,2,FALSE),"")</f>
        <v>35</v>
      </c>
      <c r="S27" s="10">
        <f>IFERROR(VLOOKUP($B27,東海インカレ!$B$5:$G$338,5,FALSE)*VLOOKUP(Q27,大会ごとのスコア!$D$23:$E$23,2,FALSE),"")</f>
        <v>44.513999999999996</v>
      </c>
      <c r="T27" s="9" t="str">
        <f>IFERROR(VLOOKUP($B27,関西スプリントセレ!$B$5:$G$400,6,FALSE),"")</f>
        <v/>
      </c>
      <c r="U27" s="10" t="str">
        <f>IFERROR(VLOOKUP($B27,関西スプリントセレ!$B$5:$G$400,2,FALSE),"")</f>
        <v/>
      </c>
      <c r="V27" s="10" t="str">
        <f>IFERROR(VLOOKUP($B27,関西スプリントセレ!$B$5:$G$400,5,FALSE)*VLOOKUP(T27,大会ごとのスコア!$D$26:$E$26,2,FALSE),"")</f>
        <v/>
      </c>
      <c r="W27" s="9" t="str">
        <f>IFERROR(VLOOKUP($B27,名椙大会2日目!$B$5:$G$338,6,FALSE),"")</f>
        <v/>
      </c>
      <c r="X27" s="10" t="str">
        <f>IFERROR(VLOOKUP($B27,名椙大会2日目!$B$5:$G$338,2,FALSE),"")</f>
        <v/>
      </c>
      <c r="Y27" s="10" t="str">
        <f>IFERROR(VLOOKUP($B27,名椙大会2日目!$B$5:$G$338,5,FALSE)*VLOOKUP(W27,大会ごとのスコア!$D$28:$E$31,2,FALSE),"")</f>
        <v/>
      </c>
      <c r="Z27" s="9" t="str">
        <f>IFERROR(VLOOKUP($B27,インカレスプリント2018!$B$5:$G$400,6,FALSE),"")</f>
        <v>ME</v>
      </c>
      <c r="AA27" s="10">
        <f>IFERROR(VLOOKUP($B27,インカレスプリント2018!$B$5:$G$400,2,FALSE),"")</f>
        <v>43</v>
      </c>
      <c r="AB27" s="10">
        <f>IFERROR(VLOOKUP($B27,インカレスプリント2018!$B$5:$G$400,5,FALSE)*VLOOKUP(Z27,大会ごとのスコア!$D$33:$E$36,2,FALSE),"")</f>
        <v>47.842799999999997</v>
      </c>
      <c r="AC27" s="9" t="str">
        <f>IFERROR(VLOOKUP($B27,インカレロング2018!$B$4:$G$400,6,FALSE),"")</f>
        <v>MUS</v>
      </c>
      <c r="AD27" s="10">
        <f>IFERROR(VLOOKUP($B27,インカレロング2018!$B$4:$G$400,2,FALSE),"")</f>
        <v>3</v>
      </c>
      <c r="AE27" s="10">
        <f ca="1">IFERROR(VLOOKUP($B27,インカレロング2018!$B$4:$G$400,5,FALSE)*VLOOKUP(AC27,大会ごとのスコア!$D$38:$E$42,2,FALSE),"")</f>
        <v>48.796799999999998</v>
      </c>
      <c r="AF27" s="9" t="str">
        <f>IFERROR(VLOOKUP($B27,クラブカップミドル!$B$4:$G$400,6,FALSE),"")</f>
        <v/>
      </c>
      <c r="AG27" s="10" t="str">
        <f>IFERROR(VLOOKUP($B27,クラブカップミドル!$B$4:$G$400,2,FALSE),"")</f>
        <v/>
      </c>
      <c r="AH27" s="10" t="str">
        <f>IFERROR(VLOOKUP($B27,クラブカップミドル!$B$4:$G$400,5,FALSE)*VLOOKUP(AF27,大会ごとのスコア!$D$44:$E$53,2,FALSE),"")</f>
        <v/>
      </c>
      <c r="AJ27" s="9">
        <f t="array" aca="1" ref="AJ27" ca="1">IFERROR(ROUNDUP(AVERAGE(LARGE(IF($A$3:$AI$3="スコア",$A27:$AI27,""),{1,2,3})),2),0)</f>
        <v>52.62</v>
      </c>
      <c r="AK27">
        <f t="array" aca="1" ref="AK27" ca="1">IFERROR(LARGE(IF($A$3:$AI$3="スコア",$A27:$AI27,""),1),"")</f>
        <v>59.732999999999997</v>
      </c>
      <c r="AL27" t="str">
        <f ca="1">IFERROR(INDEX($B$2:$AE$3,1,MATCH(AK27,B27:AE27,0)),"")</f>
        <v>東海SS</v>
      </c>
      <c r="AM27" t="str">
        <f ca="1">IFERROR(INDEX($B27:$AE27,1,-2+MATCH(AK27,B27:AE27,0)),"")</f>
        <v>MS</v>
      </c>
    </row>
    <row r="28" spans="2:39" x14ac:dyDescent="0.15">
      <c r="B28" t="s">
        <v>122</v>
      </c>
      <c r="C28" t="s">
        <v>899</v>
      </c>
      <c r="D28" s="14">
        <v>4</v>
      </c>
      <c r="E28" s="9" t="str">
        <f>IFERROR(VLOOKUP($B28,根ノ上高原!$B$5:$G$338,6,FALSE),"")</f>
        <v>MA</v>
      </c>
      <c r="F28" s="10">
        <f>IFERROR(VLOOKUP($B28,根ノ上高原!$B$5:$G$338,2,FALSE),"")</f>
        <v>27</v>
      </c>
      <c r="G28" s="10">
        <f>IFERROR(VLOOKUP($B28,根ノ上高原!$B$5:$G$338,5,FALSE)*VLOOKUP(E28,大会ごとのスコア!$D$4:$E$5,2,FALSE),"")</f>
        <v>52.122999999999998</v>
      </c>
      <c r="H28" s="9" t="str">
        <f>IFERROR(VLOOKUP($B28,東大OLK大会!$B$5:$G$338,6,FALSE),"")</f>
        <v>M21A1</v>
      </c>
      <c r="I28" s="10">
        <f>IFERROR(VLOOKUP($B28,東大OLK大会!$B$5:$G$338,2,FALSE),"")</f>
        <v>0</v>
      </c>
      <c r="J28" s="10">
        <f>IFERROR(VLOOKUP($B28,東大OLK大会!$B$5:$G$338,5,FALSE)*VLOOKUP(H28,大会ごとのスコア!$D$7:$E$11,2,FALSE),"")</f>
        <v>0</v>
      </c>
      <c r="K28" s="9" t="str">
        <f>IFERROR(VLOOKUP($B28,全日本ロング!$B$5:$G$338,6,FALSE),"")</f>
        <v>M21A2</v>
      </c>
      <c r="L28" s="10">
        <f>IFERROR(VLOOKUP($B28,全日本ロング!$B$5:$G$338,2,FALSE),"")</f>
        <v>32</v>
      </c>
      <c r="M28" s="10">
        <f>IFERROR(VLOOKUP($B28,全日本ロング!$B$5:$G$338,5,FALSE)*VLOOKUP(K28,大会ごとのスコア!$D$12:$E$17,2,FALSE),"")</f>
        <v>48.271000000000001</v>
      </c>
      <c r="N28" s="9" t="str">
        <f>IFERROR(VLOOKUP($B28,東海スプリントセレ!$B$5:$G$338,6,FALSE),"")</f>
        <v>MS</v>
      </c>
      <c r="O28" s="10">
        <f>IFERROR(VLOOKUP($B28,東海スプリントセレ!$B$5:$G$338,2,FALSE),"")</f>
        <v>0</v>
      </c>
      <c r="P28" s="10">
        <f>IFERROR(VLOOKUP($B28,東海スプリントセレ!$B$5:$G$338,5,FALSE)*VLOOKUP(N28,大会ごとのスコア!$D$24:$E$24,2,FALSE),"")</f>
        <v>0</v>
      </c>
      <c r="Q28" s="9" t="str">
        <f>IFERROR(VLOOKUP($B28,東海インカレ!$B$5:$G$338,6,FALSE),"")</f>
        <v>ME</v>
      </c>
      <c r="R28" s="10">
        <f>IFERROR(VLOOKUP($B28,東海インカレ!$B$5:$G$338,2,FALSE),"")</f>
        <v>33</v>
      </c>
      <c r="S28" s="10">
        <f>IFERROR(VLOOKUP($B28,東海インカレ!$B$5:$G$338,5,FALSE)*VLOOKUP(Q28,大会ごとのスコア!$D$23:$E$23,2,FALSE),"")</f>
        <v>47.788999999999994</v>
      </c>
      <c r="T28" s="9" t="str">
        <f>IFERROR(VLOOKUP($B28,関西スプリントセレ!$B$5:$G$400,6,FALSE),"")</f>
        <v/>
      </c>
      <c r="U28" s="10" t="str">
        <f>IFERROR(VLOOKUP($B28,関西スプリントセレ!$B$5:$G$400,2,FALSE),"")</f>
        <v/>
      </c>
      <c r="V28" s="10" t="str">
        <f>IFERROR(VLOOKUP($B28,関西スプリントセレ!$B$5:$G$400,5,FALSE)*VLOOKUP(T28,大会ごとのスコア!$D$26:$E$26,2,FALSE),"")</f>
        <v/>
      </c>
      <c r="W28" s="9" t="str">
        <f>IFERROR(VLOOKUP($B28,名椙大会2日目!$B$5:$G$338,6,FALSE),"")</f>
        <v>M21AS</v>
      </c>
      <c r="X28" s="10">
        <f>IFERROR(VLOOKUP($B28,名椙大会2日目!$B$5:$G$338,2,FALSE),"")</f>
        <v>5</v>
      </c>
      <c r="Y28" s="10">
        <f>IFERROR(VLOOKUP($B28,名椙大会2日目!$B$5:$G$338,5,FALSE)*VLOOKUP(W28,大会ごとのスコア!$D$28:$E$31,2,FALSE),"")</f>
        <v>49.952799999999996</v>
      </c>
      <c r="Z28" s="9" t="str">
        <f>IFERROR(VLOOKUP($B28,インカレスプリント2018!$B$5:$G$400,6,FALSE),"")</f>
        <v>MUA1</v>
      </c>
      <c r="AA28" s="10">
        <f>IFERROR(VLOOKUP($B28,インカレスプリント2018!$B$5:$G$400,2,FALSE),"")</f>
        <v>64</v>
      </c>
      <c r="AB28" s="10">
        <f>IFERROR(VLOOKUP($B28,インカレスプリント2018!$B$5:$G$400,5,FALSE)*VLOOKUP(Z28,大会ごとのスコア!$D$33:$E$36,2,FALSE),"")</f>
        <v>48.338999999999999</v>
      </c>
      <c r="AC28" s="9" t="str">
        <f>IFERROR(VLOOKUP($B28,インカレロング2018!$B$4:$G$400,6,FALSE),"")</f>
        <v>MUL3</v>
      </c>
      <c r="AD28" s="10">
        <f>IFERROR(VLOOKUP($B28,インカレロング2018!$B$4:$G$400,2,FALSE),"")</f>
        <v>44</v>
      </c>
      <c r="AE28" s="10">
        <f ca="1">IFERROR(VLOOKUP($B28,インカレロング2018!$B$4:$G$400,5,FALSE)*VLOOKUP(AC28,大会ごとのスコア!$D$38:$E$42,2,FALSE),"")</f>
        <v>53.387999999999998</v>
      </c>
      <c r="AF28" s="9" t="str">
        <f>IFERROR(VLOOKUP($B28,クラブカップミドル!$B$4:$G$400,6,FALSE),"")</f>
        <v/>
      </c>
      <c r="AG28" s="10" t="str">
        <f>IFERROR(VLOOKUP($B28,クラブカップミドル!$B$4:$G$400,2,FALSE),"")</f>
        <v/>
      </c>
      <c r="AH28" s="10" t="str">
        <f>IFERROR(VLOOKUP($B28,クラブカップミドル!$B$4:$G$400,5,FALSE)*VLOOKUP(AF28,大会ごとのスコア!$D$44:$E$53,2,FALSE),"")</f>
        <v/>
      </c>
      <c r="AJ28" s="9">
        <f t="array" aca="1" ref="AJ28" ca="1">IFERROR(ROUNDUP(AVERAGE(LARGE(IF($A$3:$AI$3="スコア",$A28:$AI28,""),{1,2,3})),2),0)</f>
        <v>51.83</v>
      </c>
      <c r="AK28">
        <f t="array" aca="1" ref="AK28" ca="1">IFERROR(LARGE(IF($A$3:$AI$3="スコア",$A28:$AI28,""),1),"")</f>
        <v>53.387999999999998</v>
      </c>
      <c r="AL28" t="str">
        <f ca="1">IFERROR(INDEX($B$2:$AE$3,1,MATCH(AK28,B28:AE28,0)),"")</f>
        <v>ICL</v>
      </c>
      <c r="AM28" t="str">
        <f ca="1">IFERROR(INDEX($B28:$AE28,1,-2+MATCH(AK28,B28:AE28,0)),"")</f>
        <v>MUL3</v>
      </c>
    </row>
    <row r="29" spans="2:39" x14ac:dyDescent="0.15">
      <c r="B29" t="s">
        <v>67</v>
      </c>
      <c r="C29" t="s">
        <v>899</v>
      </c>
      <c r="D29" s="14">
        <v>4</v>
      </c>
      <c r="E29" s="9" t="str">
        <f>IFERROR(VLOOKUP($B29,根ノ上高原!$B$5:$G$338,6,FALSE),"")</f>
        <v>MA</v>
      </c>
      <c r="F29" s="10">
        <f>IFERROR(VLOOKUP($B29,根ノ上高原!$B$5:$G$338,2,FALSE),"")</f>
        <v>45</v>
      </c>
      <c r="G29" s="10">
        <f>IFERROR(VLOOKUP($B29,根ノ上高原!$B$5:$G$338,5,FALSE)*VLOOKUP(E29,大会ごとのスコア!$D$4:$E$5,2,FALSE),"")</f>
        <v>46.647999999999996</v>
      </c>
      <c r="H29" s="9" t="str">
        <f>IFERROR(VLOOKUP($B29,東大OLK大会!$B$5:$G$338,6,FALSE),"")</f>
        <v/>
      </c>
      <c r="I29" s="10" t="str">
        <f>IFERROR(VLOOKUP($B29,東大OLK大会!$B$5:$G$338,2,FALSE),"")</f>
        <v/>
      </c>
      <c r="J29" s="10" t="str">
        <f>IFERROR(VLOOKUP($B29,東大OLK大会!$B$5:$G$338,5,FALSE)*VLOOKUP(H29,大会ごとのスコア!$D$7:$E$11,2,FALSE),"")</f>
        <v/>
      </c>
      <c r="K29" s="9" t="str">
        <f>IFERROR(VLOOKUP($B29,全日本ロング!$B$5:$G$338,6,FALSE),"")</f>
        <v>M21A2</v>
      </c>
      <c r="L29" s="10">
        <f>IFERROR(VLOOKUP($B29,全日本ロング!$B$5:$G$338,2,FALSE),"")</f>
        <v>0</v>
      </c>
      <c r="M29" s="10">
        <f>IFERROR(VLOOKUP($B29,全日本ロング!$B$5:$G$338,5,FALSE)*VLOOKUP(K29,大会ごとのスコア!$D$12:$E$17,2,FALSE),"")</f>
        <v>33.04</v>
      </c>
      <c r="N29" s="9" t="str">
        <f>IFERROR(VLOOKUP($B29,東海スプリントセレ!$B$5:$G$338,6,FALSE),"")</f>
        <v>MS</v>
      </c>
      <c r="O29" s="10">
        <f>IFERROR(VLOOKUP($B29,東海スプリントセレ!$B$5:$G$338,2,FALSE),"")</f>
        <v>25</v>
      </c>
      <c r="P29" s="10">
        <f>IFERROR(VLOOKUP($B29,東海スプリントセレ!$B$5:$G$338,5,FALSE)*VLOOKUP(N29,大会ごとのスコア!$D$24:$E$24,2,FALSE),"")</f>
        <v>55.062999999999995</v>
      </c>
      <c r="Q29" s="9" t="str">
        <f>IFERROR(VLOOKUP($B29,東海インカレ!$B$5:$G$338,6,FALSE),"")</f>
        <v>ME</v>
      </c>
      <c r="R29" s="10">
        <f>IFERROR(VLOOKUP($B29,東海インカレ!$B$5:$G$338,2,FALSE),"")</f>
        <v>29</v>
      </c>
      <c r="S29" s="10">
        <f>IFERROR(VLOOKUP($B29,東海インカレ!$B$5:$G$338,5,FALSE)*VLOOKUP(Q29,大会ごとのスコア!$D$23:$E$23,2,FALSE),"")</f>
        <v>49.07</v>
      </c>
      <c r="T29" s="9" t="str">
        <f>IFERROR(VLOOKUP($B29,関西スプリントセレ!$B$5:$G$400,6,FALSE),"")</f>
        <v/>
      </c>
      <c r="U29" s="10" t="str">
        <f>IFERROR(VLOOKUP($B29,関西スプリントセレ!$B$5:$G$400,2,FALSE),"")</f>
        <v/>
      </c>
      <c r="V29" s="10" t="str">
        <f>IFERROR(VLOOKUP($B29,関西スプリントセレ!$B$5:$G$400,5,FALSE)*VLOOKUP(T29,大会ごとのスコア!$D$26:$E$26,2,FALSE),"")</f>
        <v/>
      </c>
      <c r="W29" s="9" t="str">
        <f>IFERROR(VLOOKUP($B29,名椙大会2日目!$B$5:$G$338,6,FALSE),"")</f>
        <v>M21AS</v>
      </c>
      <c r="X29" s="10">
        <f>IFERROR(VLOOKUP($B29,名椙大会2日目!$B$5:$G$338,2,FALSE),"")</f>
        <v>26</v>
      </c>
      <c r="Y29" s="10">
        <f>IFERROR(VLOOKUP($B29,名椙大会2日目!$B$5:$G$338,5,FALSE)*VLOOKUP(W29,大会ごとのスコア!$D$28:$E$31,2,FALSE),"")</f>
        <v>29.698149999999998</v>
      </c>
      <c r="Z29" s="9" t="str">
        <f>IFERROR(VLOOKUP($B29,インカレスプリント2018!$B$5:$G$400,6,FALSE),"")</f>
        <v>MUA3</v>
      </c>
      <c r="AA29" s="10">
        <f>IFERROR(VLOOKUP($B29,インカレスプリント2018!$B$5:$G$400,2,FALSE),"")</f>
        <v>35</v>
      </c>
      <c r="AB29" s="10">
        <f>IFERROR(VLOOKUP($B29,インカレスプリント2018!$B$5:$G$400,5,FALSE)*VLOOKUP(Z29,大会ごとのスコア!$D$33:$E$36,2,FALSE),"")</f>
        <v>55.594000000000001</v>
      </c>
      <c r="AC29" s="9" t="str">
        <f>IFERROR(VLOOKUP($B29,インカレロング2018!$B$4:$G$400,6,FALSE),"")</f>
        <v>MUS</v>
      </c>
      <c r="AD29" s="10">
        <f>IFERROR(VLOOKUP($B29,インカレロング2018!$B$4:$G$400,2,FALSE),"")</f>
        <v>10</v>
      </c>
      <c r="AE29" s="10">
        <f ca="1">IFERROR(VLOOKUP($B29,インカレロング2018!$B$4:$G$400,5,FALSE)*VLOOKUP(AC29,大会ごとのスコア!$D$38:$E$42,2,FALSE),"")</f>
        <v>45.169600000000003</v>
      </c>
      <c r="AF29" s="9" t="str">
        <f>IFERROR(VLOOKUP($B29,クラブカップミドル!$B$4:$G$400,6,FALSE),"")</f>
        <v/>
      </c>
      <c r="AG29" s="10" t="str">
        <f>IFERROR(VLOOKUP($B29,クラブカップミドル!$B$4:$G$400,2,FALSE),"")</f>
        <v/>
      </c>
      <c r="AH29" s="10" t="str">
        <f>IFERROR(VLOOKUP($B29,クラブカップミドル!$B$4:$G$400,5,FALSE)*VLOOKUP(AF29,大会ごとのスコア!$D$44:$E$53,2,FALSE),"")</f>
        <v/>
      </c>
      <c r="AJ29" s="9">
        <f t="array" aca="1" ref="AJ29" ca="1">IFERROR(ROUNDUP(AVERAGE(LARGE(IF($A$3:$AI$3="スコア",$A29:$AI29,""),{1,2,3})),2),0)</f>
        <v>53.25</v>
      </c>
      <c r="AK29">
        <f t="array" aca="1" ref="AK29" ca="1">IFERROR(LARGE(IF($A$3:$AI$3="スコア",$A29:$AI29,""),1),"")</f>
        <v>55.594000000000001</v>
      </c>
      <c r="AL29" t="str">
        <f ca="1">IFERROR(INDEX($B$2:$AE$3,1,MATCH(AK29,B29:AE29,0)),"")</f>
        <v>ICS</v>
      </c>
      <c r="AM29" t="str">
        <f ca="1">IFERROR(INDEX($B29:$AE29,1,-2+MATCH(AK29,B29:AE29,0)),"")</f>
        <v>MUA3</v>
      </c>
    </row>
    <row r="30" spans="2:39" x14ac:dyDescent="0.15">
      <c r="B30" t="s">
        <v>81</v>
      </c>
      <c r="C30" t="s">
        <v>899</v>
      </c>
      <c r="D30" s="14">
        <v>2</v>
      </c>
      <c r="E30" s="9" t="str">
        <f>IFERROR(VLOOKUP($B30,根ノ上高原!$B$5:$G$338,6,FALSE),"")</f>
        <v/>
      </c>
      <c r="F30" s="10" t="str">
        <f>IFERROR(VLOOKUP($B30,根ノ上高原!$B$5:$G$338,2,FALSE),"")</f>
        <v/>
      </c>
      <c r="G30" s="10" t="str">
        <f>IFERROR(VLOOKUP($B30,根ノ上高原!$B$5:$G$338,5,FALSE)*VLOOKUP(E30,大会ごとのスコア!$D$4:$E$5,2,FALSE),"")</f>
        <v/>
      </c>
      <c r="H30" s="9" t="str">
        <f>IFERROR(VLOOKUP($B30,東大OLK大会!$B$5:$G$338,6,FALSE),"")</f>
        <v/>
      </c>
      <c r="I30" s="10" t="str">
        <f>IFERROR(VLOOKUP($B30,東大OLK大会!$B$5:$G$338,2,FALSE),"")</f>
        <v/>
      </c>
      <c r="J30" s="10" t="str">
        <f>IFERROR(VLOOKUP($B30,東大OLK大会!$B$5:$G$338,5,FALSE)*VLOOKUP(H30,大会ごとのスコア!$D$7:$E$11,2,FALSE),"")</f>
        <v/>
      </c>
      <c r="K30" s="9" t="str">
        <f>IFERROR(VLOOKUP($B30,全日本ロング!$B$5:$G$338,6,FALSE),"")</f>
        <v>M20A</v>
      </c>
      <c r="L30" s="10">
        <f>IFERROR(VLOOKUP($B30,全日本ロング!$B$5:$G$338,2,FALSE),"")</f>
        <v>0</v>
      </c>
      <c r="M30" s="10">
        <f>IFERROR(VLOOKUP($B30,全日本ロング!$B$5:$G$338,5,FALSE)*VLOOKUP(K30,大会ごとのスコア!$D$12:$E$17,2,FALSE),"")</f>
        <v>32.058399999999999</v>
      </c>
      <c r="N30" s="9" t="str">
        <f>IFERROR(VLOOKUP($B30,東海スプリントセレ!$B$5:$G$338,6,FALSE),"")</f>
        <v>MS</v>
      </c>
      <c r="O30" s="10">
        <f>IFERROR(VLOOKUP($B30,東海スプリントセレ!$B$5:$G$338,2,FALSE),"")</f>
        <v>39</v>
      </c>
      <c r="P30" s="10">
        <f>IFERROR(VLOOKUP($B30,東海スプリントセレ!$B$5:$G$338,5,FALSE)*VLOOKUP(N30,大会ごとのスコア!$D$24:$E$24,2,FALSE),"")</f>
        <v>52.088000000000001</v>
      </c>
      <c r="Q30" s="9" t="str">
        <f>IFERROR(VLOOKUP($B30,東海インカレ!$B$5:$G$338,6,FALSE),"")</f>
        <v>ME</v>
      </c>
      <c r="R30" s="10">
        <f>IFERROR(VLOOKUP($B30,東海インカレ!$B$5:$G$338,2,FALSE),"")</f>
        <v>31</v>
      </c>
      <c r="S30" s="10">
        <f>IFERROR(VLOOKUP($B30,東海インカレ!$B$5:$G$338,5,FALSE)*VLOOKUP(Q30,大会ごとのスコア!$D$23:$E$23,2,FALSE),"")</f>
        <v>48.104999999999997</v>
      </c>
      <c r="T30" s="9" t="str">
        <f>IFERROR(VLOOKUP($B30,関西スプリントセレ!$B$5:$G$400,6,FALSE),"")</f>
        <v/>
      </c>
      <c r="U30" s="10" t="str">
        <f>IFERROR(VLOOKUP($B30,関西スプリントセレ!$B$5:$G$400,2,FALSE),"")</f>
        <v/>
      </c>
      <c r="V30" s="10" t="str">
        <f>IFERROR(VLOOKUP($B30,関西スプリントセレ!$B$5:$G$400,5,FALSE)*VLOOKUP(T30,大会ごとのスコア!$D$26:$E$26,2,FALSE),"")</f>
        <v/>
      </c>
      <c r="W30" s="9" t="str">
        <f>IFERROR(VLOOKUP($B30,名椙大会2日目!$B$5:$G$338,6,FALSE),"")</f>
        <v/>
      </c>
      <c r="X30" s="10" t="str">
        <f>IFERROR(VLOOKUP($B30,名椙大会2日目!$B$5:$G$338,2,FALSE),"")</f>
        <v/>
      </c>
      <c r="Y30" s="10" t="str">
        <f>IFERROR(VLOOKUP($B30,名椙大会2日目!$B$5:$G$338,5,FALSE)*VLOOKUP(W30,大会ごとのスコア!$D$28:$E$31,2,FALSE),"")</f>
        <v/>
      </c>
      <c r="Z30" s="9" t="str">
        <f>IFERROR(VLOOKUP($B30,インカレスプリント2018!$B$5:$G$400,6,FALSE),"")</f>
        <v>MUA2</v>
      </c>
      <c r="AA30" s="10">
        <f>IFERROR(VLOOKUP($B30,インカレスプリント2018!$B$5:$G$400,2,FALSE),"")</f>
        <v>32</v>
      </c>
      <c r="AB30" s="10">
        <f>IFERROR(VLOOKUP($B30,インカレスプリント2018!$B$5:$G$400,5,FALSE)*VLOOKUP(Z30,大会ごとのスコア!$D$33:$E$36,2,FALSE),"")</f>
        <v>53.835999999999999</v>
      </c>
      <c r="AC30" s="9" t="str">
        <f>IFERROR(VLOOKUP($B30,インカレロング2018!$B$4:$G$400,6,FALSE),"")</f>
        <v>MUS</v>
      </c>
      <c r="AD30" s="10">
        <f>IFERROR(VLOOKUP($B30,インカレロング2018!$B$4:$G$400,2,FALSE),"")</f>
        <v>20</v>
      </c>
      <c r="AE30" s="10">
        <f ca="1">IFERROR(VLOOKUP($B30,インカレロング2018!$B$4:$G$400,5,FALSE)*VLOOKUP(AC30,大会ごとのスコア!$D$38:$E$42,2,FALSE),"")</f>
        <v>42.782399999999996</v>
      </c>
      <c r="AF30" s="9" t="str">
        <f>IFERROR(VLOOKUP($B30,クラブカップミドル!$B$4:$G$400,6,FALSE),"")</f>
        <v/>
      </c>
      <c r="AG30" s="10" t="str">
        <f>IFERROR(VLOOKUP($B30,クラブカップミドル!$B$4:$G$400,2,FALSE),"")</f>
        <v/>
      </c>
      <c r="AH30" s="10" t="str">
        <f>IFERROR(VLOOKUP($B30,クラブカップミドル!$B$4:$G$400,5,FALSE)*VLOOKUP(AF30,大会ごとのスコア!$D$44:$E$53,2,FALSE),"")</f>
        <v/>
      </c>
      <c r="AJ30" s="9">
        <f t="array" aca="1" ref="AJ30" ca="1">IFERROR(ROUNDUP(AVERAGE(LARGE(IF($A$3:$AI$3="スコア",$A30:$AI30,""),{1,2,3})),2),0)</f>
        <v>51.35</v>
      </c>
      <c r="AK30">
        <f t="array" aca="1" ref="AK30" ca="1">IFERROR(LARGE(IF($A$3:$AI$3="スコア",$A30:$AI30,""),1),"")</f>
        <v>53.835999999999999</v>
      </c>
      <c r="AL30" t="str">
        <f ca="1">IFERROR(INDEX($B$2:$AE$3,1,MATCH(AK30,B30:AE30,0)),"")</f>
        <v>ICS</v>
      </c>
      <c r="AM30" t="str">
        <f ca="1">IFERROR(INDEX($B30:$AE30,1,-2+MATCH(AK30,B30:AE30,0)),"")</f>
        <v>MUA2</v>
      </c>
    </row>
    <row r="31" spans="2:39" x14ac:dyDescent="0.15">
      <c r="B31" t="s">
        <v>133</v>
      </c>
      <c r="C31" t="s">
        <v>899</v>
      </c>
      <c r="D31" s="14">
        <v>4</v>
      </c>
      <c r="E31" s="9" t="str">
        <f>IFERROR(VLOOKUP($B31,根ノ上高原!$B$5:$G$338,6,FALSE),"")</f>
        <v/>
      </c>
      <c r="F31" s="10" t="str">
        <f>IFERROR(VLOOKUP($B31,根ノ上高原!$B$5:$G$338,2,FALSE),"")</f>
        <v/>
      </c>
      <c r="G31" s="10" t="str">
        <f>IFERROR(VLOOKUP($B31,根ノ上高原!$B$5:$G$338,5,FALSE)*VLOOKUP(E31,大会ごとのスコア!$D$4:$E$5,2,FALSE),"")</f>
        <v/>
      </c>
      <c r="H31" s="9" t="str">
        <f>IFERROR(VLOOKUP($B31,東大OLK大会!$B$5:$G$338,6,FALSE),"")</f>
        <v/>
      </c>
      <c r="I31" s="10" t="str">
        <f>IFERROR(VLOOKUP($B31,東大OLK大会!$B$5:$G$338,2,FALSE),"")</f>
        <v/>
      </c>
      <c r="J31" s="10" t="str">
        <f>IFERROR(VLOOKUP($B31,東大OLK大会!$B$5:$G$338,5,FALSE)*VLOOKUP(H31,大会ごとのスコア!$D$7:$E$11,2,FALSE),"")</f>
        <v/>
      </c>
      <c r="K31" s="9" t="str">
        <f>IFERROR(VLOOKUP($B31,全日本ロング!$B$5:$G$338,6,FALSE),"")</f>
        <v/>
      </c>
      <c r="L31" s="10" t="str">
        <f>IFERROR(VLOOKUP($B31,全日本ロング!$B$5:$G$338,2,FALSE),"")</f>
        <v/>
      </c>
      <c r="M31" s="10" t="str">
        <f>IFERROR(VLOOKUP($B31,全日本ロング!$B$5:$G$338,5,FALSE)*VLOOKUP(K31,大会ごとのスコア!$D$12:$E$17,2,FALSE),"")</f>
        <v/>
      </c>
      <c r="N31" s="9" t="str">
        <f>IFERROR(VLOOKUP($B31,東海スプリントセレ!$B$5:$G$338,6,FALSE),"")</f>
        <v/>
      </c>
      <c r="O31" s="10" t="str">
        <f>IFERROR(VLOOKUP($B31,東海スプリントセレ!$B$5:$G$338,2,FALSE),"")</f>
        <v/>
      </c>
      <c r="P31" s="10" t="str">
        <f>IFERROR(VLOOKUP($B31,東海スプリントセレ!$B$5:$G$338,5,FALSE)*VLOOKUP(N31,大会ごとのスコア!$D$24:$E$24,2,FALSE),"")</f>
        <v/>
      </c>
      <c r="Q31" s="9" t="str">
        <f>IFERROR(VLOOKUP($B31,東海インカレ!$B$5:$G$338,6,FALSE),"")</f>
        <v>ME</v>
      </c>
      <c r="R31" s="10">
        <f>IFERROR(VLOOKUP($B31,東海インカレ!$B$5:$G$338,2,FALSE),"")</f>
        <v>24</v>
      </c>
      <c r="S31" s="10">
        <f>IFERROR(VLOOKUP($B31,東海インカレ!$B$5:$G$338,5,FALSE)*VLOOKUP(Q31,大会ごとのスコア!$D$23:$E$23,2,FALSE),"")</f>
        <v>52.311999999999998</v>
      </c>
      <c r="T31" s="9" t="str">
        <f>IFERROR(VLOOKUP($B31,関西スプリントセレ!$B$5:$G$400,6,FALSE),"")</f>
        <v/>
      </c>
      <c r="U31" s="10" t="str">
        <f>IFERROR(VLOOKUP($B31,関西スプリントセレ!$B$5:$G$400,2,FALSE),"")</f>
        <v/>
      </c>
      <c r="V31" s="10" t="str">
        <f>IFERROR(VLOOKUP($B31,関西スプリントセレ!$B$5:$G$400,5,FALSE)*VLOOKUP(T31,大会ごとのスコア!$D$26:$E$26,2,FALSE),"")</f>
        <v/>
      </c>
      <c r="W31" s="9" t="str">
        <f>IFERROR(VLOOKUP($B31,名椙大会2日目!$B$5:$G$338,6,FALSE),"")</f>
        <v>M21AS</v>
      </c>
      <c r="X31" s="10">
        <f>IFERROR(VLOOKUP($B31,名椙大会2日目!$B$5:$G$338,2,FALSE),"")</f>
        <v>6</v>
      </c>
      <c r="Y31" s="10">
        <f>IFERROR(VLOOKUP($B31,名椙大会2日目!$B$5:$G$338,5,FALSE)*VLOOKUP(W31,大会ごとのスコア!$D$28:$E$31,2,FALSE),"")</f>
        <v>49.918799999999997</v>
      </c>
      <c r="Z31" s="9" t="str">
        <f>IFERROR(VLOOKUP($B31,インカレスプリント2018!$B$5:$G$400,6,FALSE),"")</f>
        <v>MUA2</v>
      </c>
      <c r="AA31" s="10">
        <f>IFERROR(VLOOKUP($B31,インカレスプリント2018!$B$5:$G$400,2,FALSE),"")</f>
        <v>59</v>
      </c>
      <c r="AB31" s="10">
        <f>IFERROR(VLOOKUP($B31,インカレスプリント2018!$B$5:$G$400,5,FALSE)*VLOOKUP(Z31,大会ごとのスコア!$D$33:$E$36,2,FALSE),"")</f>
        <v>46.989999999999995</v>
      </c>
      <c r="AC31" s="9" t="str">
        <f>IFERROR(VLOOKUP($B31,インカレロング2018!$B$4:$G$400,6,FALSE),"")</f>
        <v>MUS</v>
      </c>
      <c r="AD31" s="10">
        <f>IFERROR(VLOOKUP($B31,インカレロング2018!$B$4:$G$400,2,FALSE),"")</f>
        <v>6</v>
      </c>
      <c r="AE31" s="10">
        <f ca="1">IFERROR(VLOOKUP($B31,インカレロング2018!$B$4:$G$400,5,FALSE)*VLOOKUP(AC31,大会ごとのスコア!$D$38:$E$42,2,FALSE),"")</f>
        <v>46.7896</v>
      </c>
      <c r="AF31" s="9" t="str">
        <f>IFERROR(VLOOKUP($B31,クラブカップミドル!$B$4:$G$400,6,FALSE),"")</f>
        <v/>
      </c>
      <c r="AG31" s="10" t="str">
        <f>IFERROR(VLOOKUP($B31,クラブカップミドル!$B$4:$G$400,2,FALSE),"")</f>
        <v/>
      </c>
      <c r="AH31" s="10" t="str">
        <f>IFERROR(VLOOKUP($B31,クラブカップミドル!$B$4:$G$400,5,FALSE)*VLOOKUP(AF31,大会ごとのスコア!$D$44:$E$53,2,FALSE),"")</f>
        <v/>
      </c>
      <c r="AJ31" s="9">
        <f t="array" aca="1" ref="AJ31" ca="1">IFERROR(ROUNDUP(AVERAGE(LARGE(IF($A$3:$AI$3="スコア",$A31:$AI31,""),{1,2,3})),2),0)</f>
        <v>49.75</v>
      </c>
      <c r="AK31">
        <f t="array" aca="1" ref="AK31" ca="1">IFERROR(LARGE(IF($A$3:$AI$3="スコア",$A31:$AI31,""),1),"")</f>
        <v>52.311999999999998</v>
      </c>
      <c r="AL31" t="str">
        <f ca="1">IFERROR(INDEX($B$2:$AE$3,1,MATCH(AK31,B31:AE31,0)),"")</f>
        <v>東海IC</v>
      </c>
      <c r="AM31" t="str">
        <f ca="1">IFERROR(INDEX($B31:$AE31,1,-2+MATCH(AK31,B31:AE31,0)),"")</f>
        <v>ME</v>
      </c>
    </row>
    <row r="32" spans="2:39" x14ac:dyDescent="0.15">
      <c r="B32" t="s">
        <v>90</v>
      </c>
      <c r="C32" t="s">
        <v>900</v>
      </c>
      <c r="D32" s="14">
        <v>2</v>
      </c>
      <c r="E32" s="9" t="str">
        <f>IFERROR(VLOOKUP($B32,根ノ上高原!$B$5:$G$338,6,FALSE),"")</f>
        <v/>
      </c>
      <c r="F32" s="10" t="str">
        <f>IFERROR(VLOOKUP($B32,根ノ上高原!$B$5:$G$338,2,FALSE),"")</f>
        <v/>
      </c>
      <c r="G32" s="10" t="str">
        <f>IFERROR(VLOOKUP($B32,根ノ上高原!$B$5:$G$338,5,FALSE)*VLOOKUP(E32,大会ごとのスコア!$D$4:$E$5,2,FALSE),"")</f>
        <v/>
      </c>
      <c r="H32" s="9" t="str">
        <f>IFERROR(VLOOKUP($B32,東大OLK大会!$B$5:$G$338,6,FALSE),"")</f>
        <v>M21A2</v>
      </c>
      <c r="I32" s="10">
        <f>IFERROR(VLOOKUP($B32,東大OLK大会!$B$5:$G$338,2,FALSE),"")</f>
        <v>0</v>
      </c>
      <c r="J32" s="10">
        <f>IFERROR(VLOOKUP($B32,東大OLK大会!$B$5:$G$338,5,FALSE)*VLOOKUP(H32,大会ごとのスコア!$D$7:$E$11,2,FALSE),"")</f>
        <v>0</v>
      </c>
      <c r="K32" s="9" t="str">
        <f>IFERROR(VLOOKUP($B32,全日本ロング!$B$5:$G$338,6,FALSE),"")</f>
        <v>M21A2</v>
      </c>
      <c r="L32" s="10">
        <f>IFERROR(VLOOKUP($B32,全日本ロング!$B$5:$G$338,2,FALSE),"")</f>
        <v>0</v>
      </c>
      <c r="M32" s="10">
        <f>IFERROR(VLOOKUP($B32,全日本ロング!$B$5:$G$338,5,FALSE)*VLOOKUP(K32,大会ごとのスコア!$D$12:$E$17,2,FALSE),"")</f>
        <v>0</v>
      </c>
      <c r="N32" s="9" t="str">
        <f>IFERROR(VLOOKUP($B32,東海スプリントセレ!$B$5:$G$338,6,FALSE),"")</f>
        <v>MS</v>
      </c>
      <c r="O32" s="10">
        <f>IFERROR(VLOOKUP($B32,東海スプリントセレ!$B$5:$G$338,2,FALSE),"")</f>
        <v>48</v>
      </c>
      <c r="P32" s="10">
        <f>IFERROR(VLOOKUP($B32,東海スプリントセレ!$B$5:$G$338,5,FALSE)*VLOOKUP(N32,大会ごとのスコア!$D$24:$E$24,2,FALSE),"")</f>
        <v>47.55</v>
      </c>
      <c r="Q32" s="9" t="str">
        <f>IFERROR(VLOOKUP($B32,東海インカレ!$B$5:$G$338,6,FALSE),"")</f>
        <v>ME</v>
      </c>
      <c r="R32" s="10">
        <f>IFERROR(VLOOKUP($B32,東海インカレ!$B$5:$G$338,2,FALSE),"")</f>
        <v>25</v>
      </c>
      <c r="S32" s="10">
        <f>IFERROR(VLOOKUP($B32,東海インカレ!$B$5:$G$338,5,FALSE)*VLOOKUP(Q32,大会ごとのスコア!$D$23:$E$23,2,FALSE),"")</f>
        <v>50.535999999999994</v>
      </c>
      <c r="T32" s="9" t="str">
        <f>IFERROR(VLOOKUP($B32,関西スプリントセレ!$B$5:$G$400,6,FALSE),"")</f>
        <v/>
      </c>
      <c r="U32" s="10" t="str">
        <f>IFERROR(VLOOKUP($B32,関西スプリントセレ!$B$5:$G$400,2,FALSE),"")</f>
        <v/>
      </c>
      <c r="V32" s="10" t="str">
        <f>IFERROR(VLOOKUP($B32,関西スプリントセレ!$B$5:$G$400,5,FALSE)*VLOOKUP(T32,大会ごとのスコア!$D$26:$E$26,2,FALSE),"")</f>
        <v/>
      </c>
      <c r="W32" s="9" t="str">
        <f>IFERROR(VLOOKUP($B32,名椙大会2日目!$B$5:$G$338,6,FALSE),"")</f>
        <v>M21A</v>
      </c>
      <c r="X32" s="10">
        <f>IFERROR(VLOOKUP($B32,名椙大会2日目!$B$5:$G$338,2,FALSE),"")</f>
        <v>64</v>
      </c>
      <c r="Y32" s="10">
        <f>IFERROR(VLOOKUP($B32,名椙大会2日目!$B$5:$G$338,5,FALSE)*VLOOKUP(W32,大会ごとのスコア!$D$28:$E$31,2,FALSE),"")</f>
        <v>39.326000000000001</v>
      </c>
      <c r="Z32" s="9" t="str">
        <f>IFERROR(VLOOKUP($B32,インカレスプリント2018!$B$5:$G$400,6,FALSE),"")</f>
        <v>MUA1</v>
      </c>
      <c r="AA32" s="10">
        <f>IFERROR(VLOOKUP($B32,インカレスプリント2018!$B$5:$G$400,2,FALSE),"")</f>
        <v>45</v>
      </c>
      <c r="AB32" s="10">
        <f>IFERROR(VLOOKUP($B32,インカレスプリント2018!$B$5:$G$400,5,FALSE)*VLOOKUP(Z32,大会ごとのスコア!$D$33:$E$36,2,FALSE),"")</f>
        <v>51.366</v>
      </c>
      <c r="AC32" s="9" t="str">
        <f>IFERROR(VLOOKUP($B32,インカレロング2018!$B$4:$G$400,6,FALSE),"")</f>
        <v>MUL1</v>
      </c>
      <c r="AD32" s="10">
        <f>IFERROR(VLOOKUP($B32,インカレロング2018!$B$4:$G$400,2,FALSE),"")</f>
        <v>49</v>
      </c>
      <c r="AE32" s="10">
        <f ca="1">IFERROR(VLOOKUP($B32,インカレロング2018!$B$4:$G$400,5,FALSE)*VLOOKUP(AC32,大会ごとのスコア!$D$38:$E$42,2,FALSE),"")</f>
        <v>51.268000000000001</v>
      </c>
      <c r="AF32" s="9" t="str">
        <f>IFERROR(VLOOKUP($B32,クラブカップミドル!$B$4:$G$400,6,FALSE),"")</f>
        <v/>
      </c>
      <c r="AG32" s="10" t="str">
        <f>IFERROR(VLOOKUP($B32,クラブカップミドル!$B$4:$G$400,2,FALSE),"")</f>
        <v/>
      </c>
      <c r="AH32" s="10" t="str">
        <f>IFERROR(VLOOKUP($B32,クラブカップミドル!$B$4:$G$400,5,FALSE)*VLOOKUP(AF32,大会ごとのスコア!$D$44:$E$53,2,FALSE),"")</f>
        <v/>
      </c>
      <c r="AJ32" s="9">
        <f t="array" aca="1" ref="AJ32" ca="1">IFERROR(ROUNDUP(AVERAGE(LARGE(IF($A$3:$AI$3="スコア",$A32:$AI32,""),{1,2,3})),2),0)</f>
        <v>51.059999999999995</v>
      </c>
      <c r="AK32">
        <f t="array" aca="1" ref="AK32" ca="1">IFERROR(LARGE(IF($A$3:$AI$3="スコア",$A32:$AI32,""),1),"")</f>
        <v>51.366</v>
      </c>
      <c r="AL32" t="str">
        <f ca="1">IFERROR(INDEX($B$2:$AE$3,1,MATCH(AK32,B32:AE32,0)),"")</f>
        <v>ICS</v>
      </c>
      <c r="AM32" t="str">
        <f ca="1">IFERROR(INDEX($B32:$AE32,1,-2+MATCH(AK32,B32:AE32,0)),"")</f>
        <v>MUA1</v>
      </c>
    </row>
    <row r="33" spans="2:39" x14ac:dyDescent="0.15">
      <c r="B33" t="s">
        <v>77</v>
      </c>
      <c r="C33" t="s">
        <v>899</v>
      </c>
      <c r="D33" s="14">
        <v>3</v>
      </c>
      <c r="E33" s="9" t="str">
        <f>IFERROR(VLOOKUP($B33,根ノ上高原!$B$5:$G$338,6,FALSE),"")</f>
        <v/>
      </c>
      <c r="F33" s="10" t="str">
        <f>IFERROR(VLOOKUP($B33,根ノ上高原!$B$5:$G$338,2,FALSE),"")</f>
        <v/>
      </c>
      <c r="G33" s="10" t="str">
        <f>IFERROR(VLOOKUP($B33,根ノ上高原!$B$5:$G$338,5,FALSE)*VLOOKUP(E33,大会ごとのスコア!$D$4:$E$5,2,FALSE),"")</f>
        <v/>
      </c>
      <c r="H33" s="9" t="str">
        <f>IFERROR(VLOOKUP($B33,東大OLK大会!$B$5:$G$338,6,FALSE),"")</f>
        <v/>
      </c>
      <c r="I33" s="10" t="str">
        <f>IFERROR(VLOOKUP($B33,東大OLK大会!$B$5:$G$338,2,FALSE),"")</f>
        <v/>
      </c>
      <c r="J33" s="10" t="str">
        <f>IFERROR(VLOOKUP($B33,東大OLK大会!$B$5:$G$338,5,FALSE)*VLOOKUP(H33,大会ごとのスコア!$D$7:$E$11,2,FALSE),"")</f>
        <v/>
      </c>
      <c r="K33" s="9" t="str">
        <f>IFERROR(VLOOKUP($B33,全日本ロング!$B$5:$G$338,6,FALSE),"")</f>
        <v>M21A2</v>
      </c>
      <c r="L33" s="10">
        <f>IFERROR(VLOOKUP($B33,全日本ロング!$B$5:$G$338,2,FALSE),"")</f>
        <v>0</v>
      </c>
      <c r="M33" s="10">
        <f>IFERROR(VLOOKUP($B33,全日本ロング!$B$5:$G$338,5,FALSE)*VLOOKUP(K33,大会ごとのスコア!$D$12:$E$17,2,FALSE),"")</f>
        <v>0</v>
      </c>
      <c r="N33" s="9" t="str">
        <f>IFERROR(VLOOKUP($B33,東海スプリントセレ!$B$5:$G$338,6,FALSE),"")</f>
        <v>MS</v>
      </c>
      <c r="O33" s="10">
        <f>IFERROR(VLOOKUP($B33,東海スプリントセレ!$B$5:$G$338,2,FALSE),"")</f>
        <v>35</v>
      </c>
      <c r="P33" s="10">
        <f>IFERROR(VLOOKUP($B33,東海スプリントセレ!$B$5:$G$338,5,FALSE)*VLOOKUP(N33,大会ごとのスコア!$D$24:$E$24,2,FALSE),"")</f>
        <v>52.668999999999997</v>
      </c>
      <c r="Q33" s="9" t="str">
        <f>IFERROR(VLOOKUP($B33,東海インカレ!$B$5:$G$338,6,FALSE),"")</f>
        <v>ME</v>
      </c>
      <c r="R33" s="10">
        <f>IFERROR(VLOOKUP($B33,東海インカレ!$B$5:$G$338,2,FALSE),"")</f>
        <v>37</v>
      </c>
      <c r="S33" s="10">
        <f>IFERROR(VLOOKUP($B33,東海インカレ!$B$5:$G$338,5,FALSE)*VLOOKUP(Q33,大会ごとのスコア!$D$23:$E$23,2,FALSE),"")</f>
        <v>42.189</v>
      </c>
      <c r="T33" s="9" t="str">
        <f>IFERROR(VLOOKUP($B33,関西スプリントセレ!$B$5:$G$400,6,FALSE),"")</f>
        <v/>
      </c>
      <c r="U33" s="10" t="str">
        <f>IFERROR(VLOOKUP($B33,関西スプリントセレ!$B$5:$G$400,2,FALSE),"")</f>
        <v/>
      </c>
      <c r="V33" s="10" t="str">
        <f>IFERROR(VLOOKUP($B33,関西スプリントセレ!$B$5:$G$400,5,FALSE)*VLOOKUP(T33,大会ごとのスコア!$D$26:$E$26,2,FALSE),"")</f>
        <v/>
      </c>
      <c r="W33" s="9" t="str">
        <f>IFERROR(VLOOKUP($B33,名椙大会2日目!$B$5:$G$338,6,FALSE),"")</f>
        <v/>
      </c>
      <c r="X33" s="10" t="str">
        <f>IFERROR(VLOOKUP($B33,名椙大会2日目!$B$5:$G$338,2,FALSE),"")</f>
        <v/>
      </c>
      <c r="Y33" s="10" t="str">
        <f>IFERROR(VLOOKUP($B33,名椙大会2日目!$B$5:$G$338,5,FALSE)*VLOOKUP(W33,大会ごとのスコア!$D$28:$E$31,2,FALSE),"")</f>
        <v/>
      </c>
      <c r="Z33" s="9" t="str">
        <f>IFERROR(VLOOKUP($B33,インカレスプリント2018!$B$5:$G$400,6,FALSE),"")</f>
        <v>MUA2</v>
      </c>
      <c r="AA33" s="10">
        <f>IFERROR(VLOOKUP($B33,インカレスプリント2018!$B$5:$G$400,2,FALSE),"")</f>
        <v>43</v>
      </c>
      <c r="AB33" s="10">
        <f>IFERROR(VLOOKUP($B33,インカレスプリント2018!$B$5:$G$400,5,FALSE)*VLOOKUP(Z33,大会ごとのスコア!$D$33:$E$36,2,FALSE),"")</f>
        <v>52.466000000000001</v>
      </c>
      <c r="AC33" s="9" t="str">
        <f>IFERROR(VLOOKUP($B33,インカレロング2018!$B$4:$G$400,6,FALSE),"")</f>
        <v>MUS</v>
      </c>
      <c r="AD33" s="10">
        <f>IFERROR(VLOOKUP($B33,インカレロング2018!$B$4:$G$400,2,FALSE),"")</f>
        <v>12</v>
      </c>
      <c r="AE33" s="10">
        <f ca="1">IFERROR(VLOOKUP($B33,インカレロング2018!$B$4:$G$400,5,FALSE)*VLOOKUP(AC33,大会ごとのスコア!$D$38:$E$42,2,FALSE),"")</f>
        <v>44.224800000000002</v>
      </c>
      <c r="AF33" s="9" t="str">
        <f>IFERROR(VLOOKUP($B33,クラブカップミドル!$B$4:$G$400,6,FALSE),"")</f>
        <v/>
      </c>
      <c r="AG33" s="10" t="str">
        <f>IFERROR(VLOOKUP($B33,クラブカップミドル!$B$4:$G$400,2,FALSE),"")</f>
        <v/>
      </c>
      <c r="AH33" s="10" t="str">
        <f>IFERROR(VLOOKUP($B33,クラブカップミドル!$B$4:$G$400,5,FALSE)*VLOOKUP(AF33,大会ごとのスコア!$D$44:$E$53,2,FALSE),"")</f>
        <v/>
      </c>
      <c r="AJ33" s="9">
        <f t="array" aca="1" ref="AJ33" ca="1">IFERROR(ROUNDUP(AVERAGE(LARGE(IF($A$3:$AI$3="スコア",$A33:$AI33,""),{1,2,3})),2),0)</f>
        <v>49.79</v>
      </c>
      <c r="AK33">
        <f t="array" aca="1" ref="AK33" ca="1">IFERROR(LARGE(IF($A$3:$AI$3="スコア",$A33:$AI33,""),1),"")</f>
        <v>52.668999999999997</v>
      </c>
      <c r="AL33" t="str">
        <f ca="1">IFERROR(INDEX($B$2:$AE$3,1,MATCH(AK33,B33:AE33,0)),"")</f>
        <v>東海SS</v>
      </c>
      <c r="AM33" t="str">
        <f ca="1">IFERROR(INDEX($B33:$AE33,1,-2+MATCH(AK33,B33:AE33,0)),"")</f>
        <v>MS</v>
      </c>
    </row>
    <row r="34" spans="2:39" x14ac:dyDescent="0.15">
      <c r="B34" t="s">
        <v>127</v>
      </c>
      <c r="C34" t="s">
        <v>899</v>
      </c>
      <c r="D34" s="14">
        <v>2</v>
      </c>
      <c r="E34" s="9" t="str">
        <f>IFERROR(VLOOKUP($B34,根ノ上高原!$B$5:$G$338,6,FALSE),"")</f>
        <v/>
      </c>
      <c r="F34" s="10" t="str">
        <f>IFERROR(VLOOKUP($B34,根ノ上高原!$B$5:$G$338,2,FALSE),"")</f>
        <v/>
      </c>
      <c r="G34" s="10" t="str">
        <f>IFERROR(VLOOKUP($B34,根ノ上高原!$B$5:$G$338,5,FALSE)*VLOOKUP(E34,大会ごとのスコア!$D$4:$E$5,2,FALSE),"")</f>
        <v/>
      </c>
      <c r="H34" s="9" t="str">
        <f>IFERROR(VLOOKUP($B34,東大OLK大会!$B$5:$G$338,6,FALSE),"")</f>
        <v/>
      </c>
      <c r="I34" s="10" t="str">
        <f>IFERROR(VLOOKUP($B34,東大OLK大会!$B$5:$G$338,2,FALSE),"")</f>
        <v/>
      </c>
      <c r="J34" s="10" t="str">
        <f>IFERROR(VLOOKUP($B34,東大OLK大会!$B$5:$G$338,5,FALSE)*VLOOKUP(H34,大会ごとのスコア!$D$7:$E$11,2,FALSE),"")</f>
        <v/>
      </c>
      <c r="K34" s="9" t="str">
        <f>IFERROR(VLOOKUP($B34,全日本ロング!$B$5:$G$338,6,FALSE),"")</f>
        <v>M20A</v>
      </c>
      <c r="L34" s="10">
        <f>IFERROR(VLOOKUP($B34,全日本ロング!$B$5:$G$338,2,FALSE),"")</f>
        <v>15</v>
      </c>
      <c r="M34" s="10">
        <f>IFERROR(VLOOKUP($B34,全日本ロング!$B$5:$G$338,5,FALSE)*VLOOKUP(K34,大会ごとのスコア!$D$12:$E$17,2,FALSE),"")</f>
        <v>35.471200000000003</v>
      </c>
      <c r="N34" s="9" t="str">
        <f>IFERROR(VLOOKUP($B34,東海スプリントセレ!$B$5:$G$338,6,FALSE),"")</f>
        <v>MS</v>
      </c>
      <c r="O34" s="10">
        <f>IFERROR(VLOOKUP($B34,東海スプリントセレ!$B$5:$G$338,2,FALSE),"")</f>
        <v>0</v>
      </c>
      <c r="P34" s="10">
        <f>IFERROR(VLOOKUP($B34,東海スプリントセレ!$B$5:$G$338,5,FALSE)*VLOOKUP(N34,大会ごとのスコア!$D$24:$E$24,2,FALSE),"")</f>
        <v>0</v>
      </c>
      <c r="Q34" s="9" t="str">
        <f>IFERROR(VLOOKUP($B34,東海インカレ!$B$5:$G$338,6,FALSE),"")</f>
        <v>ME</v>
      </c>
      <c r="R34" s="10">
        <f>IFERROR(VLOOKUP($B34,東海インカレ!$B$5:$G$338,2,FALSE),"")</f>
        <v>17</v>
      </c>
      <c r="S34" s="10">
        <f>IFERROR(VLOOKUP($B34,東海インカレ!$B$5:$G$338,5,FALSE)*VLOOKUP(Q34,大会ごとのスコア!$D$23:$E$23,2,FALSE),"")</f>
        <v>56.919999999999995</v>
      </c>
      <c r="T34" s="9" t="str">
        <f>IFERROR(VLOOKUP($B34,関西スプリントセレ!$B$5:$G$400,6,FALSE),"")</f>
        <v/>
      </c>
      <c r="U34" s="10" t="str">
        <f>IFERROR(VLOOKUP($B34,関西スプリントセレ!$B$5:$G$400,2,FALSE),"")</f>
        <v/>
      </c>
      <c r="V34" s="10" t="str">
        <f>IFERROR(VLOOKUP($B34,関西スプリントセレ!$B$5:$G$400,5,FALSE)*VLOOKUP(T34,大会ごとのスコア!$D$26:$E$26,2,FALSE),"")</f>
        <v/>
      </c>
      <c r="W34" s="9" t="str">
        <f>IFERROR(VLOOKUP($B34,名椙大会2日目!$B$5:$G$338,6,FALSE),"")</f>
        <v/>
      </c>
      <c r="X34" s="10" t="str">
        <f>IFERROR(VLOOKUP($B34,名椙大会2日目!$B$5:$G$338,2,FALSE),"")</f>
        <v/>
      </c>
      <c r="Y34" s="10" t="str">
        <f>IFERROR(VLOOKUP($B34,名椙大会2日目!$B$5:$G$338,5,FALSE)*VLOOKUP(W34,大会ごとのスコア!$D$28:$E$31,2,FALSE),"")</f>
        <v/>
      </c>
      <c r="Z34" s="9" t="str">
        <f>IFERROR(VLOOKUP($B34,インカレスプリント2018!$B$5:$G$400,6,FALSE),"")</f>
        <v>MUA1</v>
      </c>
      <c r="AA34" s="10">
        <f>IFERROR(VLOOKUP($B34,インカレスプリント2018!$B$5:$G$400,2,FALSE),"")</f>
        <v>30</v>
      </c>
      <c r="AB34" s="10">
        <f>IFERROR(VLOOKUP($B34,インカレスプリント2018!$B$5:$G$400,5,FALSE)*VLOOKUP(Z34,大会ごとのスコア!$D$33:$E$36,2,FALSE),"")</f>
        <v>54.433</v>
      </c>
      <c r="AC34" s="9" t="str">
        <f>IFERROR(VLOOKUP($B34,インカレロング2018!$B$4:$G$400,6,FALSE),"")</f>
        <v>MUL1</v>
      </c>
      <c r="AD34" s="10">
        <f>IFERROR(VLOOKUP($B34,インカレロング2018!$B$4:$G$400,2,FALSE),"")</f>
        <v>27</v>
      </c>
      <c r="AE34" s="10">
        <f ca="1">IFERROR(VLOOKUP($B34,インカレロング2018!$B$4:$G$400,5,FALSE)*VLOOKUP(AC34,大会ごとのスコア!$D$38:$E$42,2,FALSE),"")</f>
        <v>55.701999999999998</v>
      </c>
      <c r="AF34" s="9" t="str">
        <f>IFERROR(VLOOKUP($B34,クラブカップミドル!$B$4:$G$400,6,FALSE),"")</f>
        <v>MJ</v>
      </c>
      <c r="AG34" s="10">
        <f>IFERROR(VLOOKUP($B34,クラブカップミドル!$B$4:$G$400,2,FALSE),"")</f>
        <v>4</v>
      </c>
      <c r="AH34" s="10">
        <f>IFERROR(VLOOKUP($B34,クラブカップミドル!$B$4:$G$400,5,FALSE)*VLOOKUP(AF34,大会ごとのスコア!$D$44:$E$53,2,FALSE),"")</f>
        <v>47.011200000000002</v>
      </c>
      <c r="AJ34" s="9">
        <f t="array" aca="1" ref="AJ34" ca="1">IFERROR(ROUNDUP(AVERAGE(LARGE(IF($A$3:$AI$3="スコア",$A34:$AI34,""),{1,2,3})),2),0)</f>
        <v>55.69</v>
      </c>
      <c r="AK34">
        <f t="array" aca="1" ref="AK34" ca="1">IFERROR(LARGE(IF($A$3:$AI$3="スコア",$A34:$AI34,""),1),"")</f>
        <v>56.919999999999995</v>
      </c>
      <c r="AL34" t="str">
        <f ca="1">IFERROR(INDEX($B$2:$AE$3,1,MATCH(AK34,B34:AE34,0)),"")</f>
        <v>東海IC</v>
      </c>
      <c r="AM34" t="str">
        <f ca="1">IFERROR(INDEX($B34:$AE34,1,-2+MATCH(AK34,B34:AE34,0)),"")</f>
        <v>ME</v>
      </c>
    </row>
    <row r="35" spans="2:39" x14ac:dyDescent="0.15">
      <c r="B35" t="s">
        <v>65</v>
      </c>
      <c r="C35" t="s">
        <v>899</v>
      </c>
      <c r="D35" s="14">
        <v>2</v>
      </c>
      <c r="E35" s="9" t="str">
        <f>IFERROR(VLOOKUP($B35,根ノ上高原!$B$5:$G$338,6,FALSE),"")</f>
        <v/>
      </c>
      <c r="F35" s="10" t="str">
        <f>IFERROR(VLOOKUP($B35,根ノ上高原!$B$5:$G$338,2,FALSE),"")</f>
        <v/>
      </c>
      <c r="G35" s="10" t="str">
        <f>IFERROR(VLOOKUP($B35,根ノ上高原!$B$5:$G$338,5,FALSE)*VLOOKUP(E35,大会ごとのスコア!$D$4:$E$5,2,FALSE),"")</f>
        <v/>
      </c>
      <c r="H35" s="9" t="str">
        <f>IFERROR(VLOOKUP($B35,東大OLK大会!$B$5:$G$338,6,FALSE),"")</f>
        <v/>
      </c>
      <c r="I35" s="10" t="str">
        <f>IFERROR(VLOOKUP($B35,東大OLK大会!$B$5:$G$338,2,FALSE),"")</f>
        <v/>
      </c>
      <c r="J35" s="10" t="str">
        <f>IFERROR(VLOOKUP($B35,東大OLK大会!$B$5:$G$338,5,FALSE)*VLOOKUP(H35,大会ごとのスコア!$D$7:$E$11,2,FALSE),"")</f>
        <v/>
      </c>
      <c r="K35" s="9" t="str">
        <f>IFERROR(VLOOKUP($B35,全日本ロング!$B$5:$G$338,6,FALSE),"")</f>
        <v>M20A</v>
      </c>
      <c r="L35" s="10">
        <f>IFERROR(VLOOKUP($B35,全日本ロング!$B$5:$G$338,2,FALSE),"")</f>
        <v>0</v>
      </c>
      <c r="M35" s="10">
        <f>IFERROR(VLOOKUP($B35,全日本ロング!$B$5:$G$338,5,FALSE)*VLOOKUP(K35,大会ごとのスコア!$D$12:$E$17,2,FALSE),"")</f>
        <v>15.443200000000003</v>
      </c>
      <c r="N35" s="9" t="str">
        <f>IFERROR(VLOOKUP($B35,東海スプリントセレ!$B$5:$G$338,6,FALSE),"")</f>
        <v>MS</v>
      </c>
      <c r="O35" s="10">
        <f>IFERROR(VLOOKUP($B35,東海スプリントセレ!$B$5:$G$338,2,FALSE),"")</f>
        <v>23</v>
      </c>
      <c r="P35" s="10">
        <f>IFERROR(VLOOKUP($B35,東海スプリントセレ!$B$5:$G$338,5,FALSE)*VLOOKUP(N35,大会ごとのスコア!$D$24:$E$24,2,FALSE),"")</f>
        <v>55.460999999999999</v>
      </c>
      <c r="Q35" s="9" t="str">
        <f>IFERROR(VLOOKUP($B35,東海インカレ!$B$5:$G$338,6,FALSE),"")</f>
        <v>ME</v>
      </c>
      <c r="R35" s="10">
        <f>IFERROR(VLOOKUP($B35,東海インカレ!$B$5:$G$338,2,FALSE),"")</f>
        <v>42</v>
      </c>
      <c r="S35" s="10">
        <f>IFERROR(VLOOKUP($B35,東海インカレ!$B$5:$G$338,5,FALSE)*VLOOKUP(Q35,大会ごとのスコア!$D$23:$E$23,2,FALSE),"")</f>
        <v>39.195</v>
      </c>
      <c r="T35" s="9" t="str">
        <f>IFERROR(VLOOKUP($B35,関西スプリントセレ!$B$5:$G$400,6,FALSE),"")</f>
        <v/>
      </c>
      <c r="U35" s="10" t="str">
        <f>IFERROR(VLOOKUP($B35,関西スプリントセレ!$B$5:$G$400,2,FALSE),"")</f>
        <v/>
      </c>
      <c r="V35" s="10" t="str">
        <f>IFERROR(VLOOKUP($B35,関西スプリントセレ!$B$5:$G$400,5,FALSE)*VLOOKUP(T35,大会ごとのスコア!$D$26:$E$26,2,FALSE),"")</f>
        <v/>
      </c>
      <c r="W35" s="9" t="str">
        <f>IFERROR(VLOOKUP($B35,名椙大会2日目!$B$5:$G$338,6,FALSE),"")</f>
        <v/>
      </c>
      <c r="X35" s="10" t="str">
        <f>IFERROR(VLOOKUP($B35,名椙大会2日目!$B$5:$G$338,2,FALSE),"")</f>
        <v/>
      </c>
      <c r="Y35" s="10" t="str">
        <f>IFERROR(VLOOKUP($B35,名椙大会2日目!$B$5:$G$338,5,FALSE)*VLOOKUP(W35,大会ごとのスコア!$D$28:$E$31,2,FALSE),"")</f>
        <v/>
      </c>
      <c r="Z35" s="9" t="str">
        <f>IFERROR(VLOOKUP($B35,インカレスプリント2018!$B$5:$G$400,6,FALSE),"")</f>
        <v>MUA1</v>
      </c>
      <c r="AA35" s="10">
        <f>IFERROR(VLOOKUP($B35,インカレスプリント2018!$B$5:$G$400,2,FALSE),"")</f>
        <v>48</v>
      </c>
      <c r="AB35" s="10">
        <f>IFERROR(VLOOKUP($B35,インカレスプリント2018!$B$5:$G$400,5,FALSE)*VLOOKUP(Z35,大会ごとのスコア!$D$33:$E$36,2,FALSE),"")</f>
        <v>51.123999999999995</v>
      </c>
      <c r="AC35" s="9" t="str">
        <f>IFERROR(VLOOKUP($B35,インカレロング2018!$B$4:$G$400,6,FALSE),"")</f>
        <v>MUS</v>
      </c>
      <c r="AD35" s="10">
        <f>IFERROR(VLOOKUP($B35,インカレロング2018!$B$4:$G$400,2,FALSE),"")</f>
        <v>5</v>
      </c>
      <c r="AE35" s="10">
        <f ca="1">IFERROR(VLOOKUP($B35,インカレロング2018!$B$4:$G$400,5,FALSE)*VLOOKUP(AC35,大会ごとのスコア!$D$38:$E$42,2,FALSE),"")</f>
        <v>46.847999999999999</v>
      </c>
      <c r="AF35" s="9" t="str">
        <f>IFERROR(VLOOKUP($B35,クラブカップミドル!$B$4:$G$400,6,FALSE),"")</f>
        <v/>
      </c>
      <c r="AG35" s="10" t="str">
        <f>IFERROR(VLOOKUP($B35,クラブカップミドル!$B$4:$G$400,2,FALSE),"")</f>
        <v/>
      </c>
      <c r="AH35" s="10" t="str">
        <f>IFERROR(VLOOKUP($B35,クラブカップミドル!$B$4:$G$400,5,FALSE)*VLOOKUP(AF35,大会ごとのスコア!$D$44:$E$53,2,FALSE),"")</f>
        <v/>
      </c>
      <c r="AJ35" s="9">
        <f t="array" aca="1" ref="AJ35" ca="1">IFERROR(ROUNDUP(AVERAGE(LARGE(IF($A$3:$AI$3="スコア",$A35:$AI35,""),{1,2,3})),2),0)</f>
        <v>51.15</v>
      </c>
      <c r="AK35">
        <f t="array" aca="1" ref="AK35" ca="1">IFERROR(LARGE(IF($A$3:$AI$3="スコア",$A35:$AI35,""),1),"")</f>
        <v>55.460999999999999</v>
      </c>
      <c r="AL35" t="str">
        <f ca="1">IFERROR(INDEX($B$2:$AE$3,1,MATCH(AK35,B35:AE35,0)),"")</f>
        <v>東海SS</v>
      </c>
      <c r="AM35" t="str">
        <f ca="1">IFERROR(INDEX($B35:$AE35,1,-2+MATCH(AK35,B35:AE35,0)),"")</f>
        <v>MS</v>
      </c>
    </row>
    <row r="36" spans="2:39" x14ac:dyDescent="0.15">
      <c r="B36" t="s">
        <v>91</v>
      </c>
      <c r="C36" t="s">
        <v>899</v>
      </c>
      <c r="D36" s="14">
        <v>4</v>
      </c>
      <c r="E36" s="9" t="str">
        <f>IFERROR(VLOOKUP($B36,根ノ上高原!$B$5:$G$338,6,FALSE),"")</f>
        <v/>
      </c>
      <c r="F36" s="10" t="str">
        <f>IFERROR(VLOOKUP($B36,根ノ上高原!$B$5:$G$338,2,FALSE),"")</f>
        <v/>
      </c>
      <c r="G36" s="10" t="str">
        <f>IFERROR(VLOOKUP($B36,根ノ上高原!$B$5:$G$338,5,FALSE)*VLOOKUP(E36,大会ごとのスコア!$D$4:$E$5,2,FALSE),"")</f>
        <v/>
      </c>
      <c r="H36" s="9" t="str">
        <f>IFERROR(VLOOKUP($B36,東大OLK大会!$B$5:$G$338,6,FALSE),"")</f>
        <v/>
      </c>
      <c r="I36" s="10" t="str">
        <f>IFERROR(VLOOKUP($B36,東大OLK大会!$B$5:$G$338,2,FALSE),"")</f>
        <v/>
      </c>
      <c r="J36" s="10" t="str">
        <f>IFERROR(VLOOKUP($B36,東大OLK大会!$B$5:$G$338,5,FALSE)*VLOOKUP(H36,大会ごとのスコア!$D$7:$E$11,2,FALSE),"")</f>
        <v/>
      </c>
      <c r="K36" s="9" t="str">
        <f>IFERROR(VLOOKUP($B36,全日本ロング!$B$5:$G$338,6,FALSE),"")</f>
        <v/>
      </c>
      <c r="L36" s="10" t="str">
        <f>IFERROR(VLOOKUP($B36,全日本ロング!$B$5:$G$338,2,FALSE),"")</f>
        <v/>
      </c>
      <c r="M36" s="10" t="str">
        <f>IFERROR(VLOOKUP($B36,全日本ロング!$B$5:$G$338,5,FALSE)*VLOOKUP(K36,大会ごとのスコア!$D$12:$E$17,2,FALSE),"")</f>
        <v/>
      </c>
      <c r="N36" s="9" t="str">
        <f>IFERROR(VLOOKUP($B36,東海スプリントセレ!$B$5:$G$338,6,FALSE),"")</f>
        <v>MS</v>
      </c>
      <c r="O36" s="10">
        <f>IFERROR(VLOOKUP($B36,東海スプリントセレ!$B$5:$G$338,2,FALSE),"")</f>
        <v>49</v>
      </c>
      <c r="P36" s="10">
        <f>IFERROR(VLOOKUP($B36,東海スプリントセレ!$B$5:$G$338,5,FALSE)*VLOOKUP(N36,大会ごとのスコア!$D$24:$E$24,2,FALSE),"")</f>
        <v>47.250999999999998</v>
      </c>
      <c r="Q36" s="9" t="str">
        <f>IFERROR(VLOOKUP($B36,東海インカレ!$B$5:$G$338,6,FALSE),"")</f>
        <v>ME</v>
      </c>
      <c r="R36" s="10">
        <f>IFERROR(VLOOKUP($B36,東海インカレ!$B$5:$G$338,2,FALSE),"")</f>
        <v>30</v>
      </c>
      <c r="S36" s="10">
        <f>IFERROR(VLOOKUP($B36,東海インカレ!$B$5:$G$338,5,FALSE)*VLOOKUP(Q36,大会ごとのスコア!$D$23:$E$23,2,FALSE),"")</f>
        <v>48.768999999999998</v>
      </c>
      <c r="T36" s="9" t="str">
        <f>IFERROR(VLOOKUP($B36,関西スプリントセレ!$B$5:$G$400,6,FALSE),"")</f>
        <v/>
      </c>
      <c r="U36" s="10" t="str">
        <f>IFERROR(VLOOKUP($B36,関西スプリントセレ!$B$5:$G$400,2,FALSE),"")</f>
        <v/>
      </c>
      <c r="V36" s="10" t="str">
        <f>IFERROR(VLOOKUP($B36,関西スプリントセレ!$B$5:$G$400,5,FALSE)*VLOOKUP(T36,大会ごとのスコア!$D$26:$E$26,2,FALSE),"")</f>
        <v/>
      </c>
      <c r="W36" s="9" t="str">
        <f>IFERROR(VLOOKUP($B36,名椙大会2日目!$B$5:$G$338,6,FALSE),"")</f>
        <v>M21A</v>
      </c>
      <c r="X36" s="10">
        <f>IFERROR(VLOOKUP($B36,名椙大会2日目!$B$5:$G$338,2,FALSE),"")</f>
        <v>61</v>
      </c>
      <c r="Y36" s="10">
        <f>IFERROR(VLOOKUP($B36,名椙大会2日目!$B$5:$G$338,5,FALSE)*VLOOKUP(W36,大会ごとのスコア!$D$28:$E$31,2,FALSE),"")</f>
        <v>40.347999999999999</v>
      </c>
      <c r="Z36" s="9" t="str">
        <f>IFERROR(VLOOKUP($B36,インカレスプリント2018!$B$5:$G$400,6,FALSE),"")</f>
        <v>MUA1</v>
      </c>
      <c r="AA36" s="10">
        <f>IFERROR(VLOOKUP($B36,インカレスプリント2018!$B$5:$G$400,2,FALSE),"")</f>
        <v>65</v>
      </c>
      <c r="AB36" s="10">
        <f>IFERROR(VLOOKUP($B36,インカレスプリント2018!$B$5:$G$400,5,FALSE)*VLOOKUP(Z36,大会ごとのスコア!$D$33:$E$36,2,FALSE),"")</f>
        <v>47.652999999999999</v>
      </c>
      <c r="AC36" s="9" t="str">
        <f>IFERROR(VLOOKUP($B36,インカレロング2018!$B$4:$G$400,6,FALSE),"")</f>
        <v>MUS</v>
      </c>
      <c r="AD36" s="10">
        <f>IFERROR(VLOOKUP($B36,インカレロング2018!$B$4:$G$400,2,FALSE),"")</f>
        <v>0</v>
      </c>
      <c r="AE36" s="10">
        <f>IFERROR(VLOOKUP($B36,インカレロング2018!$B$4:$G$400,5,FALSE)*VLOOKUP(AC36,大会ごとのスコア!$D$38:$E$42,2,FALSE),"")</f>
        <v>0</v>
      </c>
      <c r="AF36" s="9" t="str">
        <f>IFERROR(VLOOKUP($B36,クラブカップミドル!$B$4:$G$400,6,FALSE),"")</f>
        <v/>
      </c>
      <c r="AG36" s="10" t="str">
        <f>IFERROR(VLOOKUP($B36,クラブカップミドル!$B$4:$G$400,2,FALSE),"")</f>
        <v/>
      </c>
      <c r="AH36" s="10" t="str">
        <f>IFERROR(VLOOKUP($B36,クラブカップミドル!$B$4:$G$400,5,FALSE)*VLOOKUP(AF36,大会ごとのスコア!$D$44:$E$53,2,FALSE),"")</f>
        <v/>
      </c>
      <c r="AJ36" s="9">
        <f t="array" ref="AJ36">IFERROR(ROUNDUP(AVERAGE(LARGE(IF($A$3:$AI$3="スコア",$A36:$AI36,""),{1,2,3})),2),0)</f>
        <v>47.9</v>
      </c>
      <c r="AK36">
        <f t="array" ref="AK36">IFERROR(LARGE(IF($A$3:$AI$3="スコア",$A36:$AI36,""),1),"")</f>
        <v>48.768999999999998</v>
      </c>
      <c r="AL36" t="str">
        <f>IFERROR(INDEX($B$2:$AE$3,1,MATCH(AK36,B36:AE36,0)),"")</f>
        <v>東海IC</v>
      </c>
      <c r="AM36" t="str">
        <f>IFERROR(INDEX($B36:$AE36,1,-2+MATCH(AK36,B36:AE36,0)),"")</f>
        <v>ME</v>
      </c>
    </row>
    <row r="37" spans="2:39" x14ac:dyDescent="0.15">
      <c r="B37" t="s">
        <v>69</v>
      </c>
      <c r="C37" t="s">
        <v>899</v>
      </c>
      <c r="D37" s="14">
        <v>2</v>
      </c>
      <c r="E37" s="9" t="str">
        <f>IFERROR(VLOOKUP($B37,根ノ上高原!$B$5:$G$338,6,FALSE),"")</f>
        <v/>
      </c>
      <c r="F37" s="10" t="str">
        <f>IFERROR(VLOOKUP($B37,根ノ上高原!$B$5:$G$338,2,FALSE),"")</f>
        <v/>
      </c>
      <c r="G37" s="10" t="str">
        <f>IFERROR(VLOOKUP($B37,根ノ上高原!$B$5:$G$338,5,FALSE)*VLOOKUP(E37,大会ごとのスコア!$D$4:$E$5,2,FALSE),"")</f>
        <v/>
      </c>
      <c r="H37" s="9" t="str">
        <f>IFERROR(VLOOKUP($B37,東大OLK大会!$B$5:$G$338,6,FALSE),"")</f>
        <v/>
      </c>
      <c r="I37" s="10" t="str">
        <f>IFERROR(VLOOKUP($B37,東大OLK大会!$B$5:$G$338,2,FALSE),"")</f>
        <v/>
      </c>
      <c r="J37" s="10" t="str">
        <f>IFERROR(VLOOKUP($B37,東大OLK大会!$B$5:$G$338,5,FALSE)*VLOOKUP(H37,大会ごとのスコア!$D$7:$E$11,2,FALSE),"")</f>
        <v/>
      </c>
      <c r="K37" s="9" t="str">
        <f>IFERROR(VLOOKUP($B37,全日本ロング!$B$5:$G$338,6,FALSE),"")</f>
        <v>M21A2</v>
      </c>
      <c r="L37" s="10">
        <f>IFERROR(VLOOKUP($B37,全日本ロング!$B$5:$G$338,2,FALSE),"")</f>
        <v>0</v>
      </c>
      <c r="M37" s="10">
        <f>IFERROR(VLOOKUP($B37,全日本ロング!$B$5:$G$338,5,FALSE)*VLOOKUP(K37,大会ごとのスコア!$D$12:$E$17,2,FALSE),"")</f>
        <v>0</v>
      </c>
      <c r="N37" s="9" t="str">
        <f>IFERROR(VLOOKUP($B37,東海スプリントセレ!$B$5:$G$338,6,FALSE),"")</f>
        <v>MS</v>
      </c>
      <c r="O37" s="10">
        <f>IFERROR(VLOOKUP($B37,東海スプリントセレ!$B$5:$G$338,2,FALSE),"")</f>
        <v>27</v>
      </c>
      <c r="P37" s="10">
        <f>IFERROR(VLOOKUP($B37,東海スプリントセレ!$B$5:$G$338,5,FALSE)*VLOOKUP(N37,大会ごとのスコア!$D$24:$E$24,2,FALSE),"")</f>
        <v>54.713999999999999</v>
      </c>
      <c r="Q37" s="9" t="str">
        <f>IFERROR(VLOOKUP($B37,東海インカレ!$B$5:$G$338,6,FALSE),"")</f>
        <v>ME</v>
      </c>
      <c r="R37" s="10">
        <f>IFERROR(VLOOKUP($B37,東海インカレ!$B$5:$G$338,2,FALSE),"")</f>
        <v>38</v>
      </c>
      <c r="S37" s="10">
        <f>IFERROR(VLOOKUP($B37,東海インカレ!$B$5:$G$338,5,FALSE)*VLOOKUP(Q37,大会ごとのスコア!$D$23:$E$23,2,FALSE),"")</f>
        <v>42.157999999999994</v>
      </c>
      <c r="T37" s="9" t="str">
        <f>IFERROR(VLOOKUP($B37,関西スプリントセレ!$B$5:$G$400,6,FALSE),"")</f>
        <v/>
      </c>
      <c r="U37" s="10" t="str">
        <f>IFERROR(VLOOKUP($B37,関西スプリントセレ!$B$5:$G$400,2,FALSE),"")</f>
        <v/>
      </c>
      <c r="V37" s="10" t="str">
        <f>IFERROR(VLOOKUP($B37,関西スプリントセレ!$B$5:$G$400,5,FALSE)*VLOOKUP(T37,大会ごとのスコア!$D$26:$E$26,2,FALSE),"")</f>
        <v/>
      </c>
      <c r="W37" s="9" t="str">
        <f>IFERROR(VLOOKUP($B37,名椙大会2日目!$B$5:$G$338,6,FALSE),"")</f>
        <v/>
      </c>
      <c r="X37" s="10" t="str">
        <f>IFERROR(VLOOKUP($B37,名椙大会2日目!$B$5:$G$338,2,FALSE),"")</f>
        <v/>
      </c>
      <c r="Y37" s="10" t="str">
        <f>IFERROR(VLOOKUP($B37,名椙大会2日目!$B$5:$G$338,5,FALSE)*VLOOKUP(W37,大会ごとのスコア!$D$28:$E$31,2,FALSE),"")</f>
        <v/>
      </c>
      <c r="Z37" s="9" t="str">
        <f>IFERROR(VLOOKUP($B37,インカレスプリント2018!$B$5:$G$400,6,FALSE),"")</f>
        <v>MUA3</v>
      </c>
      <c r="AA37" s="10">
        <f>IFERROR(VLOOKUP($B37,インカレスプリント2018!$B$5:$G$400,2,FALSE),"")</f>
        <v>69</v>
      </c>
      <c r="AB37" s="10">
        <f>IFERROR(VLOOKUP($B37,インカレスプリント2018!$B$5:$G$400,5,FALSE)*VLOOKUP(Z37,大会ごとのスコア!$D$33:$E$36,2,FALSE),"")</f>
        <v>45.366999999999997</v>
      </c>
      <c r="AC37" s="9" t="str">
        <f>IFERROR(VLOOKUP($B37,インカレロング2018!$B$4:$G$400,6,FALSE),"")</f>
        <v>MUS</v>
      </c>
      <c r="AD37" s="10">
        <f>IFERROR(VLOOKUP($B37,インカレロング2018!$B$4:$G$400,2,FALSE),"")</f>
        <v>15</v>
      </c>
      <c r="AE37" s="10">
        <f ca="1">IFERROR(VLOOKUP($B37,インカレロング2018!$B$4:$G$400,5,FALSE)*VLOOKUP(AC37,大会ごとのスコア!$D$38:$E$42,2,FALSE),"")</f>
        <v>43.532800000000002</v>
      </c>
      <c r="AF37" s="9" t="str">
        <f>IFERROR(VLOOKUP($B37,クラブカップミドル!$B$4:$G$400,6,FALSE),"")</f>
        <v/>
      </c>
      <c r="AG37" s="10" t="str">
        <f>IFERROR(VLOOKUP($B37,クラブカップミドル!$B$4:$G$400,2,FALSE),"")</f>
        <v/>
      </c>
      <c r="AH37" s="10" t="str">
        <f>IFERROR(VLOOKUP($B37,クラブカップミドル!$B$4:$G$400,5,FALSE)*VLOOKUP(AF37,大会ごとのスコア!$D$44:$E$53,2,FALSE),"")</f>
        <v/>
      </c>
      <c r="AJ37" s="9">
        <f t="array" aca="1" ref="AJ37" ca="1">IFERROR(ROUNDUP(AVERAGE(LARGE(IF($A$3:$AI$3="スコア",$A37:$AI37,""),{1,2,3})),2),0)</f>
        <v>47.879999999999995</v>
      </c>
      <c r="AK37">
        <f t="array" aca="1" ref="AK37" ca="1">IFERROR(LARGE(IF($A$3:$AI$3="スコア",$A37:$AI37,""),1),"")</f>
        <v>54.713999999999999</v>
      </c>
      <c r="AL37" t="str">
        <f ca="1">IFERROR(INDEX($B$2:$AE$3,1,MATCH(AK37,B37:AE37,0)),"")</f>
        <v>東海SS</v>
      </c>
      <c r="AM37" t="str">
        <f ca="1">IFERROR(INDEX($B37:$AE37,1,-2+MATCH(AK37,B37:AE37,0)),"")</f>
        <v>MS</v>
      </c>
    </row>
    <row r="38" spans="2:39" x14ac:dyDescent="0.15">
      <c r="B38" t="s">
        <v>89</v>
      </c>
      <c r="C38" t="s">
        <v>899</v>
      </c>
      <c r="D38" s="14">
        <v>2</v>
      </c>
      <c r="E38" s="9" t="str">
        <f>IFERROR(VLOOKUP($B38,根ノ上高原!$B$5:$G$338,6,FALSE),"")</f>
        <v/>
      </c>
      <c r="F38" s="10" t="str">
        <f>IFERROR(VLOOKUP($B38,根ノ上高原!$B$5:$G$338,2,FALSE),"")</f>
        <v/>
      </c>
      <c r="G38" s="10" t="str">
        <f>IFERROR(VLOOKUP($B38,根ノ上高原!$B$5:$G$338,5,FALSE)*VLOOKUP(E38,大会ごとのスコア!$D$4:$E$5,2,FALSE),"")</f>
        <v/>
      </c>
      <c r="H38" s="9" t="str">
        <f>IFERROR(VLOOKUP($B38,東大OLK大会!$B$5:$G$338,6,FALSE),"")</f>
        <v/>
      </c>
      <c r="I38" s="10" t="str">
        <f>IFERROR(VLOOKUP($B38,東大OLK大会!$B$5:$G$338,2,FALSE),"")</f>
        <v/>
      </c>
      <c r="J38" s="10" t="str">
        <f>IFERROR(VLOOKUP($B38,東大OLK大会!$B$5:$G$338,5,FALSE)*VLOOKUP(H38,大会ごとのスコア!$D$7:$E$11,2,FALSE),"")</f>
        <v/>
      </c>
      <c r="K38" s="9" t="str">
        <f>IFERROR(VLOOKUP($B38,全日本ロング!$B$5:$G$338,6,FALSE),"")</f>
        <v>M20A</v>
      </c>
      <c r="L38" s="10">
        <f>IFERROR(VLOOKUP($B38,全日本ロング!$B$5:$G$338,2,FALSE),"")</f>
        <v>10</v>
      </c>
      <c r="M38" s="10">
        <f>IFERROR(VLOOKUP($B38,全日本ロング!$B$5:$G$338,5,FALSE)*VLOOKUP(K38,大会ごとのスコア!$D$12:$E$17,2,FALSE),"")</f>
        <v>41.040799999999997</v>
      </c>
      <c r="N38" s="9" t="str">
        <f>IFERROR(VLOOKUP($B38,東海スプリントセレ!$B$5:$G$338,6,FALSE),"")</f>
        <v>MS</v>
      </c>
      <c r="O38" s="10">
        <f>IFERROR(VLOOKUP($B38,東海スプリントセレ!$B$5:$G$338,2,FALSE),"")</f>
        <v>47</v>
      </c>
      <c r="P38" s="10">
        <f>IFERROR(VLOOKUP($B38,東海スプリントセレ!$B$5:$G$338,5,FALSE)*VLOOKUP(N38,大会ごとのスコア!$D$24:$E$24,2,FALSE),"")</f>
        <v>47.716999999999999</v>
      </c>
      <c r="Q38" s="9" t="str">
        <f>IFERROR(VLOOKUP($B38,東海インカレ!$B$5:$G$338,6,FALSE),"")</f>
        <v>ME</v>
      </c>
      <c r="R38" s="10">
        <f>IFERROR(VLOOKUP($B38,東海インカレ!$B$5:$G$338,2,FALSE),"")</f>
        <v>47</v>
      </c>
      <c r="S38" s="10">
        <f>IFERROR(VLOOKUP($B38,東海インカレ!$B$5:$G$338,5,FALSE)*VLOOKUP(Q38,大会ごとのスコア!$D$23:$E$23,2,FALSE),"")</f>
        <v>36.784999999999997</v>
      </c>
      <c r="T38" s="9" t="str">
        <f>IFERROR(VLOOKUP($B38,関西スプリントセレ!$B$5:$G$400,6,FALSE),"")</f>
        <v/>
      </c>
      <c r="U38" s="10" t="str">
        <f>IFERROR(VLOOKUP($B38,関西スプリントセレ!$B$5:$G$400,2,FALSE),"")</f>
        <v/>
      </c>
      <c r="V38" s="10" t="str">
        <f>IFERROR(VLOOKUP($B38,関西スプリントセレ!$B$5:$G$400,5,FALSE)*VLOOKUP(T38,大会ごとのスコア!$D$26:$E$26,2,FALSE),"")</f>
        <v/>
      </c>
      <c r="W38" s="9" t="str">
        <f>IFERROR(VLOOKUP($B38,名椙大会2日目!$B$5:$G$338,6,FALSE),"")</f>
        <v/>
      </c>
      <c r="X38" s="10" t="str">
        <f>IFERROR(VLOOKUP($B38,名椙大会2日目!$B$5:$G$338,2,FALSE),"")</f>
        <v/>
      </c>
      <c r="Y38" s="10" t="str">
        <f>IFERROR(VLOOKUP($B38,名椙大会2日目!$B$5:$G$338,5,FALSE)*VLOOKUP(W38,大会ごとのスコア!$D$28:$E$31,2,FALSE),"")</f>
        <v/>
      </c>
      <c r="Z38" s="9" t="str">
        <f>IFERROR(VLOOKUP($B38,インカレスプリント2018!$B$5:$G$400,6,FALSE),"")</f>
        <v>MUA1</v>
      </c>
      <c r="AA38" s="10">
        <f>IFERROR(VLOOKUP($B38,インカレスプリント2018!$B$5:$G$400,2,FALSE),"")</f>
        <v>47</v>
      </c>
      <c r="AB38" s="10">
        <f>IFERROR(VLOOKUP($B38,インカレスプリント2018!$B$5:$G$400,5,FALSE)*VLOOKUP(Z38,大会ごとのスコア!$D$33:$E$36,2,FALSE),"")</f>
        <v>51.244999999999997</v>
      </c>
      <c r="AC38" s="9" t="str">
        <f>IFERROR(VLOOKUP($B38,インカレロング2018!$B$4:$G$400,6,FALSE),"")</f>
        <v>MUS</v>
      </c>
      <c r="AD38" s="10">
        <f>IFERROR(VLOOKUP($B38,インカレロング2018!$B$4:$G$400,2,FALSE),"")</f>
        <v>24</v>
      </c>
      <c r="AE38" s="10">
        <f ca="1">IFERROR(VLOOKUP($B38,インカレロング2018!$B$4:$G$400,5,FALSE)*VLOOKUP(AC38,大会ごとのスコア!$D$38:$E$42,2,FALSE),"")</f>
        <v>41.728000000000002</v>
      </c>
      <c r="AF38" s="9" t="str">
        <f>IFERROR(VLOOKUP($B38,クラブカップミドル!$B$4:$G$400,6,FALSE),"")</f>
        <v/>
      </c>
      <c r="AG38" s="10" t="str">
        <f>IFERROR(VLOOKUP($B38,クラブカップミドル!$B$4:$G$400,2,FALSE),"")</f>
        <v/>
      </c>
      <c r="AH38" s="10" t="str">
        <f>IFERROR(VLOOKUP($B38,クラブカップミドル!$B$4:$G$400,5,FALSE)*VLOOKUP(AF38,大会ごとのスコア!$D$44:$E$53,2,FALSE),"")</f>
        <v/>
      </c>
      <c r="AJ38" s="9">
        <f t="array" aca="1" ref="AJ38" ca="1">IFERROR(ROUNDUP(AVERAGE(LARGE(IF($A$3:$AI$3="スコア",$A38:$AI38,""),{1,2,3})),2),0)</f>
        <v>46.9</v>
      </c>
      <c r="AK38">
        <f t="array" aca="1" ref="AK38" ca="1">IFERROR(LARGE(IF($A$3:$AI$3="スコア",$A38:$AI38,""),1),"")</f>
        <v>51.244999999999997</v>
      </c>
      <c r="AL38" t="str">
        <f ca="1">IFERROR(INDEX($B$2:$AE$3,1,MATCH(AK38,B38:AE38,0)),"")</f>
        <v>ICS</v>
      </c>
      <c r="AM38" t="str">
        <f ca="1">IFERROR(INDEX($B38:$AE38,1,-2+MATCH(AK38,B38:AE38,0)),"")</f>
        <v>MUA1</v>
      </c>
    </row>
    <row r="39" spans="2:39" x14ac:dyDescent="0.15">
      <c r="B39" t="s">
        <v>76</v>
      </c>
      <c r="C39" t="s">
        <v>899</v>
      </c>
      <c r="D39" s="14">
        <v>2</v>
      </c>
      <c r="E39" s="9" t="str">
        <f>IFERROR(VLOOKUP($B39,根ノ上高原!$B$5:$G$338,6,FALSE),"")</f>
        <v/>
      </c>
      <c r="F39" s="10" t="str">
        <f>IFERROR(VLOOKUP($B39,根ノ上高原!$B$5:$G$338,2,FALSE),"")</f>
        <v/>
      </c>
      <c r="G39" s="10" t="str">
        <f>IFERROR(VLOOKUP($B39,根ノ上高原!$B$5:$G$338,5,FALSE)*VLOOKUP(E39,大会ごとのスコア!$D$4:$E$5,2,FALSE),"")</f>
        <v/>
      </c>
      <c r="H39" s="9" t="str">
        <f>IFERROR(VLOOKUP($B39,東大OLK大会!$B$5:$G$338,6,FALSE),"")</f>
        <v/>
      </c>
      <c r="I39" s="10" t="str">
        <f>IFERROR(VLOOKUP($B39,東大OLK大会!$B$5:$G$338,2,FALSE),"")</f>
        <v/>
      </c>
      <c r="J39" s="10" t="str">
        <f>IFERROR(VLOOKUP($B39,東大OLK大会!$B$5:$G$338,5,FALSE)*VLOOKUP(H39,大会ごとのスコア!$D$7:$E$11,2,FALSE),"")</f>
        <v/>
      </c>
      <c r="K39" s="9" t="str">
        <f>IFERROR(VLOOKUP($B39,全日本ロング!$B$5:$G$338,6,FALSE),"")</f>
        <v/>
      </c>
      <c r="L39" s="10" t="str">
        <f>IFERROR(VLOOKUP($B39,全日本ロング!$B$5:$G$338,2,FALSE),"")</f>
        <v/>
      </c>
      <c r="M39" s="10" t="str">
        <f>IFERROR(VLOOKUP($B39,全日本ロング!$B$5:$G$338,5,FALSE)*VLOOKUP(K39,大会ごとのスコア!$D$12:$E$17,2,FALSE),"")</f>
        <v/>
      </c>
      <c r="N39" s="9" t="str">
        <f>IFERROR(VLOOKUP($B39,東海スプリントセレ!$B$5:$G$338,6,FALSE),"")</f>
        <v>MS</v>
      </c>
      <c r="O39" s="10">
        <f>IFERROR(VLOOKUP($B39,東海スプリントセレ!$B$5:$G$338,2,FALSE),"")</f>
        <v>34</v>
      </c>
      <c r="P39" s="10">
        <f>IFERROR(VLOOKUP($B39,東海スプリントセレ!$B$5:$G$338,5,FALSE)*VLOOKUP(N39,大会ごとのスコア!$D$24:$E$24,2,FALSE),"")</f>
        <v>52.802</v>
      </c>
      <c r="Q39" s="9" t="str">
        <f>IFERROR(VLOOKUP($B39,東海インカレ!$B$5:$G$338,6,FALSE),"")</f>
        <v>ME</v>
      </c>
      <c r="R39" s="10">
        <f>IFERROR(VLOOKUP($B39,東海インカレ!$B$5:$G$338,2,FALSE),"")</f>
        <v>0</v>
      </c>
      <c r="S39" s="10">
        <f>IFERROR(VLOOKUP($B39,東海インカレ!$B$5:$G$338,5,FALSE)*VLOOKUP(Q39,大会ごとのスコア!$D$23:$E$23,2,FALSE),"")</f>
        <v>0</v>
      </c>
      <c r="T39" s="9" t="str">
        <f>IFERROR(VLOOKUP($B39,関西スプリントセレ!$B$5:$G$400,6,FALSE),"")</f>
        <v/>
      </c>
      <c r="U39" s="10" t="str">
        <f>IFERROR(VLOOKUP($B39,関西スプリントセレ!$B$5:$G$400,2,FALSE),"")</f>
        <v/>
      </c>
      <c r="V39" s="10" t="str">
        <f>IFERROR(VLOOKUP($B39,関西スプリントセレ!$B$5:$G$400,5,FALSE)*VLOOKUP(T39,大会ごとのスコア!$D$26:$E$26,2,FALSE),"")</f>
        <v/>
      </c>
      <c r="W39" s="9" t="str">
        <f>IFERROR(VLOOKUP($B39,名椙大会2日目!$B$5:$G$338,6,FALSE),"")</f>
        <v/>
      </c>
      <c r="X39" s="10" t="str">
        <f>IFERROR(VLOOKUP($B39,名椙大会2日目!$B$5:$G$338,2,FALSE),"")</f>
        <v/>
      </c>
      <c r="Y39" s="10" t="str">
        <f>IFERROR(VLOOKUP($B39,名椙大会2日目!$B$5:$G$338,5,FALSE)*VLOOKUP(W39,大会ごとのスコア!$D$28:$E$31,2,FALSE),"")</f>
        <v/>
      </c>
      <c r="Z39" s="9" t="str">
        <f>IFERROR(VLOOKUP($B39,インカレスプリント2018!$B$5:$G$400,6,FALSE),"")</f>
        <v>MUA1</v>
      </c>
      <c r="AA39" s="10">
        <f>IFERROR(VLOOKUP($B39,インカレスプリント2018!$B$5:$G$400,2,FALSE),"")</f>
        <v>57</v>
      </c>
      <c r="AB39" s="10">
        <f>IFERROR(VLOOKUP($B39,インカレスプリント2018!$B$5:$G$400,5,FALSE)*VLOOKUP(Z39,大会ごとのスコア!$D$33:$E$36,2,FALSE),"")</f>
        <v>49.186999999999998</v>
      </c>
      <c r="AC39" s="9" t="str">
        <f>IFERROR(VLOOKUP($B39,インカレロング2018!$B$4:$G$400,6,FALSE),"")</f>
        <v>MUL1</v>
      </c>
      <c r="AD39" s="10">
        <f>IFERROR(VLOOKUP($B39,インカレロング2018!$B$4:$G$400,2,FALSE),"")</f>
        <v>82</v>
      </c>
      <c r="AE39" s="10">
        <f ca="1">IFERROR(VLOOKUP($B39,インカレロング2018!$B$4:$G$400,5,FALSE)*VLOOKUP(AC39,大会ごとのスコア!$D$38:$E$42,2,FALSE),"")</f>
        <v>39.580999999999996</v>
      </c>
      <c r="AF39" s="9" t="str">
        <f>IFERROR(VLOOKUP($B39,クラブカップミドル!$B$4:$G$400,6,FALSE),"")</f>
        <v/>
      </c>
      <c r="AG39" s="10" t="str">
        <f>IFERROR(VLOOKUP($B39,クラブカップミドル!$B$4:$G$400,2,FALSE),"")</f>
        <v/>
      </c>
      <c r="AH39" s="10" t="str">
        <f>IFERROR(VLOOKUP($B39,クラブカップミドル!$B$4:$G$400,5,FALSE)*VLOOKUP(AF39,大会ごとのスコア!$D$44:$E$53,2,FALSE),"")</f>
        <v/>
      </c>
      <c r="AJ39" s="9">
        <f t="array" aca="1" ref="AJ39" ca="1">IFERROR(ROUNDUP(AVERAGE(LARGE(IF($A$3:$AI$3="スコア",$A39:$AI39,""),{1,2,3})),2),0)</f>
        <v>47.19</v>
      </c>
      <c r="AK39">
        <f t="array" aca="1" ref="AK39" ca="1">IFERROR(LARGE(IF($A$3:$AI$3="スコア",$A39:$AI39,""),1),"")</f>
        <v>52.802</v>
      </c>
      <c r="AL39" t="str">
        <f ca="1">IFERROR(INDEX($B$2:$AE$3,1,MATCH(AK39,B39:AE39,0)),"")</f>
        <v>東海SS</v>
      </c>
      <c r="AM39" t="str">
        <f ca="1">IFERROR(INDEX($B39:$AE39,1,-2+MATCH(AK39,B39:AE39,0)),"")</f>
        <v>MS</v>
      </c>
    </row>
    <row r="40" spans="2:39" x14ac:dyDescent="0.15">
      <c r="B40" t="s">
        <v>58</v>
      </c>
      <c r="C40" t="s">
        <v>899</v>
      </c>
      <c r="D40" s="14">
        <v>3</v>
      </c>
      <c r="E40" s="9" t="str">
        <f>IFERROR(VLOOKUP($B40,根ノ上高原!$B$5:$G$338,6,FALSE),"")</f>
        <v/>
      </c>
      <c r="F40" s="10" t="str">
        <f>IFERROR(VLOOKUP($B40,根ノ上高原!$B$5:$G$338,2,FALSE),"")</f>
        <v/>
      </c>
      <c r="G40" s="10" t="str">
        <f>IFERROR(VLOOKUP($B40,根ノ上高原!$B$5:$G$338,5,FALSE)*VLOOKUP(E40,大会ごとのスコア!$D$4:$E$5,2,FALSE),"")</f>
        <v/>
      </c>
      <c r="H40" s="9" t="str">
        <f>IFERROR(VLOOKUP($B40,東大OLK大会!$B$5:$G$338,6,FALSE),"")</f>
        <v/>
      </c>
      <c r="I40" s="10" t="str">
        <f>IFERROR(VLOOKUP($B40,東大OLK大会!$B$5:$G$338,2,FALSE),"")</f>
        <v/>
      </c>
      <c r="J40" s="10" t="str">
        <f>IFERROR(VLOOKUP($B40,東大OLK大会!$B$5:$G$338,5,FALSE)*VLOOKUP(H40,大会ごとのスコア!$D$7:$E$11,2,FALSE),"")</f>
        <v/>
      </c>
      <c r="K40" s="9" t="str">
        <f>IFERROR(VLOOKUP($B40,全日本ロング!$B$5:$G$338,6,FALSE),"")</f>
        <v/>
      </c>
      <c r="L40" s="10" t="str">
        <f>IFERROR(VLOOKUP($B40,全日本ロング!$B$5:$G$338,2,FALSE),"")</f>
        <v/>
      </c>
      <c r="M40" s="10" t="str">
        <f>IFERROR(VLOOKUP($B40,全日本ロング!$B$5:$G$338,5,FALSE)*VLOOKUP(K40,大会ごとのスコア!$D$12:$E$17,2,FALSE),"")</f>
        <v/>
      </c>
      <c r="N40" s="9" t="str">
        <f>IFERROR(VLOOKUP($B40,東海スプリントセレ!$B$5:$G$338,6,FALSE),"")</f>
        <v>MS</v>
      </c>
      <c r="O40" s="10">
        <f>IFERROR(VLOOKUP($B40,東海スプリントセレ!$B$5:$G$338,2,FALSE),"")</f>
        <v>16</v>
      </c>
      <c r="P40" s="10">
        <f>IFERROR(VLOOKUP($B40,東海スプリントセレ!$B$5:$G$338,5,FALSE)*VLOOKUP(N40,大会ごとのスコア!$D$24:$E$24,2,FALSE),"")</f>
        <v>57.555999999999997</v>
      </c>
      <c r="Q40" s="9" t="str">
        <f>IFERROR(VLOOKUP($B40,東海インカレ!$B$5:$G$338,6,FALSE),"")</f>
        <v>ME</v>
      </c>
      <c r="R40" s="10">
        <f>IFERROR(VLOOKUP($B40,東海インカレ!$B$5:$G$338,2,FALSE),"")</f>
        <v>41</v>
      </c>
      <c r="S40" s="10">
        <f>IFERROR(VLOOKUP($B40,東海インカレ!$B$5:$G$338,5,FALSE)*VLOOKUP(Q40,大会ごとのスコア!$D$23:$E$23,2,FALSE),"")</f>
        <v>40.207000000000001</v>
      </c>
      <c r="T40" s="9" t="str">
        <f>IFERROR(VLOOKUP($B40,関西スプリントセレ!$B$5:$G$400,6,FALSE),"")</f>
        <v/>
      </c>
      <c r="U40" s="10" t="str">
        <f>IFERROR(VLOOKUP($B40,関西スプリントセレ!$B$5:$G$400,2,FALSE),"")</f>
        <v/>
      </c>
      <c r="V40" s="10" t="str">
        <f>IFERROR(VLOOKUP($B40,関西スプリントセレ!$B$5:$G$400,5,FALSE)*VLOOKUP(T40,大会ごとのスコア!$D$26:$E$26,2,FALSE),"")</f>
        <v/>
      </c>
      <c r="W40" s="9" t="str">
        <f>IFERROR(VLOOKUP($B40,名椙大会2日目!$B$5:$G$338,6,FALSE),"")</f>
        <v/>
      </c>
      <c r="X40" s="10" t="str">
        <f>IFERROR(VLOOKUP($B40,名椙大会2日目!$B$5:$G$338,2,FALSE),"")</f>
        <v/>
      </c>
      <c r="Y40" s="10" t="str">
        <f>IFERROR(VLOOKUP($B40,名椙大会2日目!$B$5:$G$338,5,FALSE)*VLOOKUP(W40,大会ごとのスコア!$D$28:$E$31,2,FALSE),"")</f>
        <v/>
      </c>
      <c r="Z40" s="9" t="str">
        <f>IFERROR(VLOOKUP($B40,インカレスプリント2018!$B$5:$G$400,6,FALSE),"")</f>
        <v>MUA2</v>
      </c>
      <c r="AA40" s="10">
        <f>IFERROR(VLOOKUP($B40,インカレスプリント2018!$B$5:$G$400,2,FALSE),"")</f>
        <v>79</v>
      </c>
      <c r="AB40" s="10">
        <f>IFERROR(VLOOKUP($B40,インカレスプリント2018!$B$5:$G$400,5,FALSE)*VLOOKUP(Z40,大会ごとのスコア!$D$33:$E$36,2,FALSE),"")</f>
        <v>38.603999999999999</v>
      </c>
      <c r="AC40" s="9" t="str">
        <f>IFERROR(VLOOKUP($B40,インカレロング2018!$B$4:$G$400,6,FALSE),"")</f>
        <v>MUS</v>
      </c>
      <c r="AD40" s="10">
        <f>IFERROR(VLOOKUP($B40,インカレロング2018!$B$4:$G$400,2,FALSE),"")</f>
        <v>14</v>
      </c>
      <c r="AE40" s="10">
        <f ca="1">IFERROR(VLOOKUP($B40,インカレロング2018!$B$4:$G$400,5,FALSE)*VLOOKUP(AC40,大会ごとのスコア!$D$38:$E$42,2,FALSE),"")</f>
        <v>43.811199999999999</v>
      </c>
      <c r="AF40" s="9" t="str">
        <f>IFERROR(VLOOKUP($B40,クラブカップミドル!$B$4:$G$400,6,FALSE),"")</f>
        <v/>
      </c>
      <c r="AG40" s="10" t="str">
        <f>IFERROR(VLOOKUP($B40,クラブカップミドル!$B$4:$G$400,2,FALSE),"")</f>
        <v/>
      </c>
      <c r="AH40" s="10" t="str">
        <f>IFERROR(VLOOKUP($B40,クラブカップミドル!$B$4:$G$400,5,FALSE)*VLOOKUP(AF40,大会ごとのスコア!$D$44:$E$53,2,FALSE),"")</f>
        <v/>
      </c>
      <c r="AJ40" s="9">
        <f t="array" aca="1" ref="AJ40" ca="1">IFERROR(ROUNDUP(AVERAGE(LARGE(IF($A$3:$AI$3="スコア",$A40:$AI40,""),{1,2,3})),2),0)</f>
        <v>47.199999999999996</v>
      </c>
      <c r="AK40">
        <f t="array" aca="1" ref="AK40" ca="1">IFERROR(LARGE(IF($A$3:$AI$3="スコア",$A40:$AI40,""),1),"")</f>
        <v>57.555999999999997</v>
      </c>
      <c r="AL40" t="str">
        <f ca="1">IFERROR(INDEX($B$2:$AE$3,1,MATCH(AK40,B40:AE40,0)),"")</f>
        <v>東海SS</v>
      </c>
      <c r="AM40" t="str">
        <f ca="1">IFERROR(INDEX($B40:$AE40,1,-2+MATCH(AK40,B40:AE40,0)),"")</f>
        <v>MS</v>
      </c>
    </row>
    <row r="41" spans="2:39" x14ac:dyDescent="0.15">
      <c r="B41" t="s">
        <v>62</v>
      </c>
      <c r="C41" t="s">
        <v>899</v>
      </c>
      <c r="D41" s="14">
        <v>2</v>
      </c>
      <c r="E41" s="9" t="str">
        <f>IFERROR(VLOOKUP($B41,根ノ上高原!$B$5:$G$338,6,FALSE),"")</f>
        <v/>
      </c>
      <c r="F41" s="10" t="str">
        <f>IFERROR(VLOOKUP($B41,根ノ上高原!$B$5:$G$338,2,FALSE),"")</f>
        <v/>
      </c>
      <c r="G41" s="10" t="str">
        <f>IFERROR(VLOOKUP($B41,根ノ上高原!$B$5:$G$338,5,FALSE)*VLOOKUP(E41,大会ごとのスコア!$D$4:$E$5,2,FALSE),"")</f>
        <v/>
      </c>
      <c r="H41" s="9" t="str">
        <f>IFERROR(VLOOKUP($B41,東大OLK大会!$B$5:$G$338,6,FALSE),"")</f>
        <v/>
      </c>
      <c r="I41" s="10" t="str">
        <f>IFERROR(VLOOKUP($B41,東大OLK大会!$B$5:$G$338,2,FALSE),"")</f>
        <v/>
      </c>
      <c r="J41" s="10" t="str">
        <f>IFERROR(VLOOKUP($B41,東大OLK大会!$B$5:$G$338,5,FALSE)*VLOOKUP(H41,大会ごとのスコア!$D$7:$E$11,2,FALSE),"")</f>
        <v/>
      </c>
      <c r="K41" s="9" t="str">
        <f>IFERROR(VLOOKUP($B41,全日本ロング!$B$5:$G$338,6,FALSE),"")</f>
        <v>M21A1</v>
      </c>
      <c r="L41" s="10">
        <f>IFERROR(VLOOKUP($B41,全日本ロング!$B$5:$G$338,2,FALSE),"")</f>
        <v>0</v>
      </c>
      <c r="M41" s="10">
        <f>IFERROR(VLOOKUP($B41,全日本ロング!$B$5:$G$338,5,FALSE)*VLOOKUP(K41,大会ごとのスコア!$D$12:$E$17,2,FALSE),"")</f>
        <v>0</v>
      </c>
      <c r="N41" s="9" t="str">
        <f>IFERROR(VLOOKUP($B41,東海スプリントセレ!$B$5:$G$338,6,FALSE),"")</f>
        <v>MS</v>
      </c>
      <c r="O41" s="10">
        <f>IFERROR(VLOOKUP($B41,東海スプリントセレ!$B$5:$G$338,2,FALSE),"")</f>
        <v>20</v>
      </c>
      <c r="P41" s="10">
        <f>IFERROR(VLOOKUP($B41,東海スプリントセレ!$B$5:$G$338,5,FALSE)*VLOOKUP(N41,大会ごとのスコア!$D$24:$E$24,2,FALSE),"")</f>
        <v>56.625</v>
      </c>
      <c r="Q41" s="9" t="str">
        <f>IFERROR(VLOOKUP($B41,東海インカレ!$B$5:$G$338,6,FALSE),"")</f>
        <v>ME</v>
      </c>
      <c r="R41" s="10">
        <f>IFERROR(VLOOKUP($B41,東海インカレ!$B$5:$G$338,2,FALSE),"")</f>
        <v>36</v>
      </c>
      <c r="S41" s="10">
        <f>IFERROR(VLOOKUP($B41,東海インカレ!$B$5:$G$338,5,FALSE)*VLOOKUP(Q41,大会ごとのスコア!$D$23:$E$23,2,FALSE),"")</f>
        <v>42.805999999999997</v>
      </c>
      <c r="T41" s="9" t="str">
        <f>IFERROR(VLOOKUP($B41,関西スプリントセレ!$B$5:$G$400,6,FALSE),"")</f>
        <v/>
      </c>
      <c r="U41" s="10" t="str">
        <f>IFERROR(VLOOKUP($B41,関西スプリントセレ!$B$5:$G$400,2,FALSE),"")</f>
        <v/>
      </c>
      <c r="V41" s="10" t="str">
        <f>IFERROR(VLOOKUP($B41,関西スプリントセレ!$B$5:$G$400,5,FALSE)*VLOOKUP(T41,大会ごとのスコア!$D$26:$E$26,2,FALSE),"")</f>
        <v/>
      </c>
      <c r="W41" s="9" t="str">
        <f>IFERROR(VLOOKUP($B41,名椙大会2日目!$B$5:$G$338,6,FALSE),"")</f>
        <v/>
      </c>
      <c r="X41" s="10" t="str">
        <f>IFERROR(VLOOKUP($B41,名椙大会2日目!$B$5:$G$338,2,FALSE),"")</f>
        <v/>
      </c>
      <c r="Y41" s="10" t="str">
        <f>IFERROR(VLOOKUP($B41,名椙大会2日目!$B$5:$G$338,5,FALSE)*VLOOKUP(W41,大会ごとのスコア!$D$28:$E$31,2,FALSE),"")</f>
        <v/>
      </c>
      <c r="Z41" s="9" t="str">
        <f>IFERROR(VLOOKUP($B41,インカレスプリント2018!$B$5:$G$400,6,FALSE),"")</f>
        <v>MUA3</v>
      </c>
      <c r="AA41" s="10">
        <f>IFERROR(VLOOKUP($B41,インカレスプリント2018!$B$5:$G$400,2,FALSE),"")</f>
        <v>0</v>
      </c>
      <c r="AB41" s="10">
        <f>IFERROR(VLOOKUP($B41,インカレスプリント2018!$B$5:$G$400,5,FALSE)*VLOOKUP(Z41,大会ごとのスコア!$D$33:$E$36,2,FALSE),"")</f>
        <v>0</v>
      </c>
      <c r="AC41" s="9" t="str">
        <f>IFERROR(VLOOKUP($B41,インカレロング2018!$B$4:$G$400,6,FALSE),"")</f>
        <v>MUS</v>
      </c>
      <c r="AD41" s="10">
        <f>IFERROR(VLOOKUP($B41,インカレロング2018!$B$4:$G$400,2,FALSE),"")</f>
        <v>16</v>
      </c>
      <c r="AE41" s="10">
        <f ca="1">IFERROR(VLOOKUP($B41,インカレロング2018!$B$4:$G$400,5,FALSE)*VLOOKUP(AC41,大会ごとのスコア!$D$38:$E$42,2,FALSE),"")</f>
        <v>43.499200000000002</v>
      </c>
      <c r="AF41" s="9" t="str">
        <f>IFERROR(VLOOKUP($B41,クラブカップミドル!$B$4:$G$400,6,FALSE),"")</f>
        <v/>
      </c>
      <c r="AG41" s="10" t="str">
        <f>IFERROR(VLOOKUP($B41,クラブカップミドル!$B$4:$G$400,2,FALSE),"")</f>
        <v/>
      </c>
      <c r="AH41" s="10" t="str">
        <f>IFERROR(VLOOKUP($B41,クラブカップミドル!$B$4:$G$400,5,FALSE)*VLOOKUP(AF41,大会ごとのスコア!$D$44:$E$53,2,FALSE),"")</f>
        <v/>
      </c>
      <c r="AJ41" s="9">
        <f t="array" aca="1" ref="AJ41" ca="1">IFERROR(ROUNDUP(AVERAGE(LARGE(IF($A$3:$AI$3="スコア",$A41:$AI41,""),{1,2,3})),2),0)</f>
        <v>47.65</v>
      </c>
      <c r="AK41">
        <f t="array" aca="1" ref="AK41" ca="1">IFERROR(LARGE(IF($A$3:$AI$3="スコア",$A41:$AI41,""),1),"")</f>
        <v>56.625</v>
      </c>
      <c r="AL41" t="str">
        <f ca="1">IFERROR(INDEX($B$2:$AE$3,1,MATCH(AK41,B41:AE41,0)),"")</f>
        <v>東海SS</v>
      </c>
      <c r="AM41" t="str">
        <f ca="1">IFERROR(INDEX($B41:$AE41,1,-2+MATCH(AK41,B41:AE41,0)),"")</f>
        <v>MS</v>
      </c>
    </row>
    <row r="42" spans="2:39" x14ac:dyDescent="0.15">
      <c r="B42" t="s">
        <v>83</v>
      </c>
      <c r="C42" t="s">
        <v>899</v>
      </c>
      <c r="D42" s="14">
        <v>2</v>
      </c>
      <c r="E42" s="9" t="str">
        <f>IFERROR(VLOOKUP($B42,根ノ上高原!$B$5:$G$338,6,FALSE),"")</f>
        <v>MA</v>
      </c>
      <c r="F42" s="10">
        <f>IFERROR(VLOOKUP($B42,根ノ上高原!$B$5:$G$338,2,FALSE),"")</f>
        <v>0</v>
      </c>
      <c r="G42" s="10">
        <f>IFERROR(VLOOKUP($B42,根ノ上高原!$B$5:$G$338,5,FALSE)*VLOOKUP(E42,大会ごとのスコア!$D$4:$E$5,2,FALSE),"")</f>
        <v>0</v>
      </c>
      <c r="H42" s="9" t="str">
        <f>IFERROR(VLOOKUP($B42,東大OLK大会!$B$5:$G$338,6,FALSE),"")</f>
        <v/>
      </c>
      <c r="I42" s="10" t="str">
        <f>IFERROR(VLOOKUP($B42,東大OLK大会!$B$5:$G$338,2,FALSE),"")</f>
        <v/>
      </c>
      <c r="J42" s="10" t="str">
        <f>IFERROR(VLOOKUP($B42,東大OLK大会!$B$5:$G$338,5,FALSE)*VLOOKUP(H42,大会ごとのスコア!$D$7:$E$11,2,FALSE),"")</f>
        <v/>
      </c>
      <c r="K42" s="9" t="str">
        <f>IFERROR(VLOOKUP($B42,全日本ロング!$B$5:$G$338,6,FALSE),"")</f>
        <v/>
      </c>
      <c r="L42" s="10" t="str">
        <f>IFERROR(VLOOKUP($B42,全日本ロング!$B$5:$G$338,2,FALSE),"")</f>
        <v/>
      </c>
      <c r="M42" s="10" t="str">
        <f>IFERROR(VLOOKUP($B42,全日本ロング!$B$5:$G$338,5,FALSE)*VLOOKUP(K42,大会ごとのスコア!$D$12:$E$17,2,FALSE),"")</f>
        <v/>
      </c>
      <c r="N42" s="9" t="str">
        <f>IFERROR(VLOOKUP($B42,東海スプリントセレ!$B$5:$G$338,6,FALSE),"")</f>
        <v>MS</v>
      </c>
      <c r="O42" s="10">
        <f>IFERROR(VLOOKUP($B42,東海スプリントセレ!$B$5:$G$338,2,FALSE),"")</f>
        <v>41</v>
      </c>
      <c r="P42" s="10">
        <f>IFERROR(VLOOKUP($B42,東海スプリントセレ!$B$5:$G$338,5,FALSE)*VLOOKUP(N42,大会ごとのスコア!$D$24:$E$24,2,FALSE),"")</f>
        <v>51.024000000000001</v>
      </c>
      <c r="Q42" s="9" t="str">
        <f>IFERROR(VLOOKUP($B42,東海インカレ!$B$5:$G$338,6,FALSE),"")</f>
        <v>ME</v>
      </c>
      <c r="R42" s="10">
        <f>IFERROR(VLOOKUP($B42,東海インカレ!$B$5:$G$338,2,FALSE),"")</f>
        <v>39</v>
      </c>
      <c r="S42" s="10">
        <f>IFERROR(VLOOKUP($B42,東海インカレ!$B$5:$G$338,5,FALSE)*VLOOKUP(Q42,大会ごとのスコア!$D$23:$E$23,2,FALSE),"")</f>
        <v>41.629999999999995</v>
      </c>
      <c r="T42" s="9" t="str">
        <f>IFERROR(VLOOKUP($B42,関西スプリントセレ!$B$5:$G$400,6,FALSE),"")</f>
        <v/>
      </c>
      <c r="U42" s="10" t="str">
        <f>IFERROR(VLOOKUP($B42,関西スプリントセレ!$B$5:$G$400,2,FALSE),"")</f>
        <v/>
      </c>
      <c r="V42" s="10" t="str">
        <f>IFERROR(VLOOKUP($B42,関西スプリントセレ!$B$5:$G$400,5,FALSE)*VLOOKUP(T42,大会ごとのスコア!$D$26:$E$26,2,FALSE),"")</f>
        <v/>
      </c>
      <c r="W42" s="9" t="str">
        <f>IFERROR(VLOOKUP($B42,名椙大会2日目!$B$5:$G$338,6,FALSE),"")</f>
        <v/>
      </c>
      <c r="X42" s="10" t="str">
        <f>IFERROR(VLOOKUP($B42,名椙大会2日目!$B$5:$G$338,2,FALSE),"")</f>
        <v/>
      </c>
      <c r="Y42" s="10" t="str">
        <f>IFERROR(VLOOKUP($B42,名椙大会2日目!$B$5:$G$338,5,FALSE)*VLOOKUP(W42,大会ごとのスコア!$D$28:$E$31,2,FALSE),"")</f>
        <v/>
      </c>
      <c r="Z42" s="9" t="str">
        <f>IFERROR(VLOOKUP($B42,インカレスプリント2018!$B$5:$G$400,6,FALSE),"")</f>
        <v>MUA3</v>
      </c>
      <c r="AA42" s="10">
        <f>IFERROR(VLOOKUP($B42,インカレスプリント2018!$B$5:$G$400,2,FALSE),"")</f>
        <v>86</v>
      </c>
      <c r="AB42" s="10">
        <f>IFERROR(VLOOKUP($B42,インカレスプリント2018!$B$5:$G$400,5,FALSE)*VLOOKUP(Z42,大会ごとのスコア!$D$33:$E$36,2,FALSE),"")</f>
        <v>34.015000000000001</v>
      </c>
      <c r="AC42" s="9" t="str">
        <f>IFERROR(VLOOKUP($B42,インカレロング2018!$B$4:$G$400,6,FALSE),"")</f>
        <v>MUS</v>
      </c>
      <c r="AD42" s="10">
        <f>IFERROR(VLOOKUP($B42,インカレロング2018!$B$4:$G$400,2,FALSE),"")</f>
        <v>13</v>
      </c>
      <c r="AE42" s="10">
        <f ca="1">IFERROR(VLOOKUP($B42,インカレロング2018!$B$4:$G$400,5,FALSE)*VLOOKUP(AC42,大会ごとのスコア!$D$38:$E$42,2,FALSE),"")</f>
        <v>44.072800000000001</v>
      </c>
      <c r="AF42" s="9" t="str">
        <f>IFERROR(VLOOKUP($B42,クラブカップミドル!$B$4:$G$400,6,FALSE),"")</f>
        <v/>
      </c>
      <c r="AG42" s="10" t="str">
        <f>IFERROR(VLOOKUP($B42,クラブカップミドル!$B$4:$G$400,2,FALSE),"")</f>
        <v/>
      </c>
      <c r="AH42" s="10" t="str">
        <f>IFERROR(VLOOKUP($B42,クラブカップミドル!$B$4:$G$400,5,FALSE)*VLOOKUP(AF42,大会ごとのスコア!$D$44:$E$53,2,FALSE),"")</f>
        <v/>
      </c>
      <c r="AJ42" s="9">
        <f t="array" aca="1" ref="AJ42" ca="1">IFERROR(ROUNDUP(AVERAGE(LARGE(IF($A$3:$AI$3="スコア",$A42:$AI42,""),{1,2,3})),2),0)</f>
        <v>45.58</v>
      </c>
      <c r="AK42">
        <f t="array" aca="1" ref="AK42" ca="1">IFERROR(LARGE(IF($A$3:$AI$3="スコア",$A42:$AI42,""),1),"")</f>
        <v>51.024000000000001</v>
      </c>
      <c r="AL42" t="str">
        <f ca="1">IFERROR(INDEX($B$2:$AE$3,1,MATCH(AK42,B42:AE42,0)),"")</f>
        <v>東海SS</v>
      </c>
      <c r="AM42" t="str">
        <f ca="1">IFERROR(INDEX($B42:$AE42,1,-2+MATCH(AK42,B42:AE42,0)),"")</f>
        <v>MS</v>
      </c>
    </row>
    <row r="43" spans="2:39" x14ac:dyDescent="0.15">
      <c r="B43" t="s">
        <v>86</v>
      </c>
      <c r="C43" t="s">
        <v>900</v>
      </c>
      <c r="D43" s="14">
        <v>3</v>
      </c>
      <c r="E43" s="9" t="str">
        <f>IFERROR(VLOOKUP($B43,根ノ上高原!$B$5:$G$338,6,FALSE),"")</f>
        <v/>
      </c>
      <c r="F43" s="10" t="str">
        <f>IFERROR(VLOOKUP($B43,根ノ上高原!$B$5:$G$338,2,FALSE),"")</f>
        <v/>
      </c>
      <c r="G43" s="10" t="str">
        <f>IFERROR(VLOOKUP($B43,根ノ上高原!$B$5:$G$338,5,FALSE)*VLOOKUP(E43,大会ごとのスコア!$D$4:$E$5,2,FALSE),"")</f>
        <v/>
      </c>
      <c r="H43" s="9" t="str">
        <f>IFERROR(VLOOKUP($B43,東大OLK大会!$B$5:$G$338,6,FALSE),"")</f>
        <v/>
      </c>
      <c r="I43" s="10" t="str">
        <f>IFERROR(VLOOKUP($B43,東大OLK大会!$B$5:$G$338,2,FALSE),"")</f>
        <v/>
      </c>
      <c r="J43" s="10" t="str">
        <f>IFERROR(VLOOKUP($B43,東大OLK大会!$B$5:$G$338,5,FALSE)*VLOOKUP(H43,大会ごとのスコア!$D$7:$E$11,2,FALSE),"")</f>
        <v/>
      </c>
      <c r="K43" s="9" t="str">
        <f>IFERROR(VLOOKUP($B43,全日本ロング!$B$5:$G$338,6,FALSE),"")</f>
        <v/>
      </c>
      <c r="L43" s="10" t="str">
        <f>IFERROR(VLOOKUP($B43,全日本ロング!$B$5:$G$338,2,FALSE),"")</f>
        <v/>
      </c>
      <c r="M43" s="10" t="str">
        <f>IFERROR(VLOOKUP($B43,全日本ロング!$B$5:$G$338,5,FALSE)*VLOOKUP(K43,大会ごとのスコア!$D$12:$E$17,2,FALSE),"")</f>
        <v/>
      </c>
      <c r="N43" s="9" t="str">
        <f>IFERROR(VLOOKUP($B43,東海スプリントセレ!$B$5:$G$338,6,FALSE),"")</f>
        <v>MS</v>
      </c>
      <c r="O43" s="10">
        <f>IFERROR(VLOOKUP($B43,東海スプリントセレ!$B$5:$G$338,2,FALSE),"")</f>
        <v>44</v>
      </c>
      <c r="P43" s="10">
        <f>IFERROR(VLOOKUP($B43,東海スプリントセレ!$B$5:$G$338,5,FALSE)*VLOOKUP(N43,大会ごとのスコア!$D$24:$E$24,2,FALSE),"")</f>
        <v>49.178999999999995</v>
      </c>
      <c r="Q43" s="9" t="str">
        <f>IFERROR(VLOOKUP($B43,東海インカレ!$B$5:$G$338,6,FALSE),"")</f>
        <v>ME</v>
      </c>
      <c r="R43" s="10">
        <f>IFERROR(VLOOKUP($B43,東海インカレ!$B$5:$G$338,2,FALSE),"")</f>
        <v>46</v>
      </c>
      <c r="S43" s="10">
        <f>IFERROR(VLOOKUP($B43,東海インカレ!$B$5:$G$338,5,FALSE)*VLOOKUP(Q43,大会ごとのスコア!$D$23:$E$23,2,FALSE),"")</f>
        <v>37.296999999999997</v>
      </c>
      <c r="T43" s="9" t="str">
        <f>IFERROR(VLOOKUP($B43,関西スプリントセレ!$B$5:$G$400,6,FALSE),"")</f>
        <v/>
      </c>
      <c r="U43" s="10" t="str">
        <f>IFERROR(VLOOKUP($B43,関西スプリントセレ!$B$5:$G$400,2,FALSE),"")</f>
        <v/>
      </c>
      <c r="V43" s="10" t="str">
        <f>IFERROR(VLOOKUP($B43,関西スプリントセレ!$B$5:$G$400,5,FALSE)*VLOOKUP(T43,大会ごとのスコア!$D$26:$E$26,2,FALSE),"")</f>
        <v/>
      </c>
      <c r="W43" s="9" t="str">
        <f>IFERROR(VLOOKUP($B43,名椙大会2日目!$B$5:$G$338,6,FALSE),"")</f>
        <v/>
      </c>
      <c r="X43" s="10" t="str">
        <f>IFERROR(VLOOKUP($B43,名椙大会2日目!$B$5:$G$338,2,FALSE),"")</f>
        <v/>
      </c>
      <c r="Y43" s="10" t="str">
        <f>IFERROR(VLOOKUP($B43,名椙大会2日目!$B$5:$G$338,5,FALSE)*VLOOKUP(W43,大会ごとのスコア!$D$28:$E$31,2,FALSE),"")</f>
        <v/>
      </c>
      <c r="Z43" s="9" t="str">
        <f>IFERROR(VLOOKUP($B43,インカレスプリント2018!$B$5:$G$400,6,FALSE),"")</f>
        <v>MUA3</v>
      </c>
      <c r="AA43" s="10">
        <f>IFERROR(VLOOKUP($B43,インカレスプリント2018!$B$5:$G$400,2,FALSE),"")</f>
        <v>77</v>
      </c>
      <c r="AB43" s="10">
        <f>IFERROR(VLOOKUP($B43,インカレスプリント2018!$B$5:$G$400,5,FALSE)*VLOOKUP(Z43,大会ごとのスコア!$D$33:$E$36,2,FALSE),"")</f>
        <v>41.787999999999997</v>
      </c>
      <c r="AC43" s="9" t="str">
        <f>IFERROR(VLOOKUP($B43,インカレロング2018!$B$4:$G$400,6,FALSE),"")</f>
        <v>MUS</v>
      </c>
      <c r="AD43" s="10">
        <f>IFERROR(VLOOKUP($B43,インカレロング2018!$B$4:$G$400,2,FALSE),"")</f>
        <v>31</v>
      </c>
      <c r="AE43" s="10">
        <f ca="1">IFERROR(VLOOKUP($B43,インカレロング2018!$B$4:$G$400,5,FALSE)*VLOOKUP(AC43,大会ごとのスコア!$D$38:$E$42,2,FALSE),"")</f>
        <v>33.941600000000001</v>
      </c>
      <c r="AF43" s="9" t="str">
        <f>IFERROR(VLOOKUP($B43,クラブカップミドル!$B$4:$G$400,6,FALSE),"")</f>
        <v/>
      </c>
      <c r="AG43" s="10" t="str">
        <f>IFERROR(VLOOKUP($B43,クラブカップミドル!$B$4:$G$400,2,FALSE),"")</f>
        <v/>
      </c>
      <c r="AH43" s="10" t="str">
        <f>IFERROR(VLOOKUP($B43,クラブカップミドル!$B$4:$G$400,5,FALSE)*VLOOKUP(AF43,大会ごとのスコア!$D$44:$E$53,2,FALSE),"")</f>
        <v/>
      </c>
      <c r="AJ43" s="9">
        <f t="array" aca="1" ref="AJ43" ca="1">IFERROR(ROUNDUP(AVERAGE(LARGE(IF($A$3:$AI$3="スコア",$A43:$AI43,""),{1,2,3})),2),0)</f>
        <v>42.76</v>
      </c>
      <c r="AK43">
        <f t="array" aca="1" ref="AK43" ca="1">IFERROR(LARGE(IF($A$3:$AI$3="スコア",$A43:$AI43,""),1),"")</f>
        <v>49.178999999999995</v>
      </c>
      <c r="AL43" t="str">
        <f ca="1">IFERROR(INDEX($B$2:$AE$3,1,MATCH(AK43,B43:AE43,0)),"")</f>
        <v>東海SS</v>
      </c>
      <c r="AM43" t="str">
        <f ca="1">IFERROR(INDEX($B43:$AE43,1,-2+MATCH(AK43,B43:AE43,0)),"")</f>
        <v>MS</v>
      </c>
    </row>
    <row r="44" spans="2:39" x14ac:dyDescent="0.15">
      <c r="B44" t="s">
        <v>80</v>
      </c>
      <c r="C44" t="s">
        <v>900</v>
      </c>
      <c r="D44" s="14">
        <v>2</v>
      </c>
      <c r="E44" s="9" t="str">
        <f>IFERROR(VLOOKUP($B44,根ノ上高原!$B$5:$G$338,6,FALSE),"")</f>
        <v/>
      </c>
      <c r="F44" s="10" t="str">
        <f>IFERROR(VLOOKUP($B44,根ノ上高原!$B$5:$G$338,2,FALSE),"")</f>
        <v/>
      </c>
      <c r="G44" s="10" t="str">
        <f>IFERROR(VLOOKUP($B44,根ノ上高原!$B$5:$G$338,5,FALSE)*VLOOKUP(E44,大会ごとのスコア!$D$4:$E$5,2,FALSE),"")</f>
        <v/>
      </c>
      <c r="H44" s="9" t="str">
        <f>IFERROR(VLOOKUP($B44,東大OLK大会!$B$5:$G$338,6,FALSE),"")</f>
        <v/>
      </c>
      <c r="I44" s="10" t="str">
        <f>IFERROR(VLOOKUP($B44,東大OLK大会!$B$5:$G$338,2,FALSE),"")</f>
        <v/>
      </c>
      <c r="J44" s="10" t="str">
        <f>IFERROR(VLOOKUP($B44,東大OLK大会!$B$5:$G$338,5,FALSE)*VLOOKUP(H44,大会ごとのスコア!$D$7:$E$11,2,FALSE),"")</f>
        <v/>
      </c>
      <c r="K44" s="9" t="str">
        <f>IFERROR(VLOOKUP($B44,全日本ロング!$B$5:$G$338,6,FALSE),"")</f>
        <v>M21A2</v>
      </c>
      <c r="L44" s="10">
        <f>IFERROR(VLOOKUP($B44,全日本ロング!$B$5:$G$338,2,FALSE),"")</f>
        <v>0</v>
      </c>
      <c r="M44" s="10">
        <f>IFERROR(VLOOKUP($B44,全日本ロング!$B$5:$G$338,5,FALSE)*VLOOKUP(K44,大会ごとのスコア!$D$12:$E$17,2,FALSE),"")</f>
        <v>0</v>
      </c>
      <c r="N44" s="9" t="str">
        <f>IFERROR(VLOOKUP($B44,東海スプリントセレ!$B$5:$G$338,6,FALSE),"")</f>
        <v>MS</v>
      </c>
      <c r="O44" s="10">
        <f>IFERROR(VLOOKUP($B44,東海スプリントセレ!$B$5:$G$338,2,FALSE),"")</f>
        <v>38</v>
      </c>
      <c r="P44" s="10">
        <f>IFERROR(VLOOKUP($B44,東海スプリントセレ!$B$5:$G$338,5,FALSE)*VLOOKUP(N44,大会ごとのスコア!$D$24:$E$24,2,FALSE),"")</f>
        <v>52.170999999999999</v>
      </c>
      <c r="Q44" s="9" t="str">
        <f>IFERROR(VLOOKUP($B44,東海インカレ!$B$5:$G$338,6,FALSE),"")</f>
        <v>ME</v>
      </c>
      <c r="R44" s="10">
        <f>IFERROR(VLOOKUP($B44,東海インカレ!$B$5:$G$338,2,FALSE),"")</f>
        <v>40</v>
      </c>
      <c r="S44" s="10">
        <f>IFERROR(VLOOKUP($B44,東海インカレ!$B$5:$G$338,5,FALSE)*VLOOKUP(Q44,大会ごとのスコア!$D$23:$E$23,2,FALSE),"")</f>
        <v>40.728999999999999</v>
      </c>
      <c r="T44" s="9" t="str">
        <f>IFERROR(VLOOKUP($B44,関西スプリントセレ!$B$5:$G$400,6,FALSE),"")</f>
        <v/>
      </c>
      <c r="U44" s="10" t="str">
        <f>IFERROR(VLOOKUP($B44,関西スプリントセレ!$B$5:$G$400,2,FALSE),"")</f>
        <v/>
      </c>
      <c r="V44" s="10" t="str">
        <f>IFERROR(VLOOKUP($B44,関西スプリントセレ!$B$5:$G$400,5,FALSE)*VLOOKUP(T44,大会ごとのスコア!$D$26:$E$26,2,FALSE),"")</f>
        <v/>
      </c>
      <c r="W44" s="9" t="str">
        <f>IFERROR(VLOOKUP($B44,名椙大会2日目!$B$5:$G$338,6,FALSE),"")</f>
        <v>M21A</v>
      </c>
      <c r="X44" s="10">
        <f>IFERROR(VLOOKUP($B44,名椙大会2日目!$B$5:$G$338,2,FALSE),"")</f>
        <v>0</v>
      </c>
      <c r="Y44" s="10">
        <f>IFERROR(VLOOKUP($B44,名椙大会2日目!$B$5:$G$338,5,FALSE)*VLOOKUP(W44,大会ごとのスコア!$D$28:$E$31,2,FALSE),"")</f>
        <v>12.718999999999999</v>
      </c>
      <c r="Z44" s="9" t="str">
        <f>IFERROR(VLOOKUP($B44,インカレスプリント2018!$B$5:$G$400,6,FALSE),"")</f>
        <v>MUA3</v>
      </c>
      <c r="AA44" s="10">
        <f>IFERROR(VLOOKUP($B44,インカレスプリント2018!$B$5:$G$400,2,FALSE),"")</f>
        <v>89</v>
      </c>
      <c r="AB44" s="10">
        <f>IFERROR(VLOOKUP($B44,インカレスプリント2018!$B$5:$G$400,5,FALSE)*VLOOKUP(Z44,大会ごとのスコア!$D$33:$E$36,2,FALSE),"")</f>
        <v>31.970000000000002</v>
      </c>
      <c r="AC44" s="9" t="str">
        <f>IFERROR(VLOOKUP($B44,インカレロング2018!$B$4:$G$400,6,FALSE),"")</f>
        <v>MUL2</v>
      </c>
      <c r="AD44" s="10">
        <f>IFERROR(VLOOKUP($B44,インカレロング2018!$B$4:$G$400,2,FALSE),"")</f>
        <v>86</v>
      </c>
      <c r="AE44" s="10">
        <f ca="1">IFERROR(VLOOKUP($B44,インカレロング2018!$B$4:$G$400,5,FALSE)*VLOOKUP(AC44,大会ごとのスコア!$D$38:$E$42,2,FALSE),"")</f>
        <v>32.717999999999996</v>
      </c>
      <c r="AF44" s="9" t="str">
        <f>IFERROR(VLOOKUP($B44,クラブカップミドル!$B$4:$G$400,6,FALSE),"")</f>
        <v/>
      </c>
      <c r="AG44" s="10" t="str">
        <f>IFERROR(VLOOKUP($B44,クラブカップミドル!$B$4:$G$400,2,FALSE),"")</f>
        <v/>
      </c>
      <c r="AH44" s="10" t="str">
        <f>IFERROR(VLOOKUP($B44,クラブカップミドル!$B$4:$G$400,5,FALSE)*VLOOKUP(AF44,大会ごとのスコア!$D$44:$E$53,2,FALSE),"")</f>
        <v/>
      </c>
      <c r="AJ44" s="9">
        <f t="array" aca="1" ref="AJ44" ca="1">IFERROR(ROUNDUP(AVERAGE(LARGE(IF($A$3:$AI$3="スコア",$A44:$AI44,""),{1,2,3})),2),0)</f>
        <v>41.879999999999995</v>
      </c>
      <c r="AK44">
        <f t="array" aca="1" ref="AK44" ca="1">IFERROR(LARGE(IF($A$3:$AI$3="スコア",$A44:$AI44,""),1),"")</f>
        <v>52.170999999999999</v>
      </c>
      <c r="AL44" t="str">
        <f ca="1">IFERROR(INDEX($B$2:$AE$3,1,MATCH(AK44,B44:AE44,0)),"")</f>
        <v>東海SS</v>
      </c>
      <c r="AM44" t="str">
        <f ca="1">IFERROR(INDEX($B44:$AE44,1,-2+MATCH(AK44,B44:AE44,0)),"")</f>
        <v>MS</v>
      </c>
    </row>
    <row r="45" spans="2:39" x14ac:dyDescent="0.15">
      <c r="B45" t="s">
        <v>118</v>
      </c>
      <c r="C45" t="s">
        <v>899</v>
      </c>
      <c r="D45" s="14">
        <v>3</v>
      </c>
      <c r="E45" s="9" t="str">
        <f>IFERROR(VLOOKUP($B45,根ノ上高原!$B$5:$G$338,6,FALSE),"")</f>
        <v>MA</v>
      </c>
      <c r="F45" s="10">
        <f>IFERROR(VLOOKUP($B45,根ノ上高原!$B$5:$G$338,2,FALSE),"")</f>
        <v>51</v>
      </c>
      <c r="G45" s="10">
        <f>IFERROR(VLOOKUP($B45,根ノ上高原!$B$5:$G$338,5,FALSE)*VLOOKUP(E45,大会ごとのスコア!$D$4:$E$5,2,FALSE),"")</f>
        <v>40.293999999999997</v>
      </c>
      <c r="H45" s="9" t="str">
        <f>IFERROR(VLOOKUP($B45,東大OLK大会!$B$5:$G$338,6,FALSE),"")</f>
        <v/>
      </c>
      <c r="I45" s="10" t="str">
        <f>IFERROR(VLOOKUP($B45,東大OLK大会!$B$5:$G$338,2,FALSE),"")</f>
        <v/>
      </c>
      <c r="J45" s="10" t="str">
        <f>IFERROR(VLOOKUP($B45,東大OLK大会!$B$5:$G$338,5,FALSE)*VLOOKUP(H45,大会ごとのスコア!$D$7:$E$11,2,FALSE),"")</f>
        <v/>
      </c>
      <c r="K45" s="9" t="str">
        <f>IFERROR(VLOOKUP($B45,全日本ロング!$B$5:$G$338,6,FALSE),"")</f>
        <v/>
      </c>
      <c r="L45" s="10" t="str">
        <f>IFERROR(VLOOKUP($B45,全日本ロング!$B$5:$G$338,2,FALSE),"")</f>
        <v/>
      </c>
      <c r="M45" s="10" t="str">
        <f>IFERROR(VLOOKUP($B45,全日本ロング!$B$5:$G$338,5,FALSE)*VLOOKUP(K45,大会ごとのスコア!$D$12:$E$17,2,FALSE),"")</f>
        <v/>
      </c>
      <c r="N45" s="9" t="str">
        <f>IFERROR(VLOOKUP($B45,東海スプリントセレ!$B$5:$G$338,6,FALSE),"")</f>
        <v>MS</v>
      </c>
      <c r="O45" s="10">
        <f>IFERROR(VLOOKUP($B45,東海スプリントセレ!$B$5:$G$338,2,FALSE),"")</f>
        <v>0</v>
      </c>
      <c r="P45" s="10">
        <f>IFERROR(VLOOKUP($B45,東海スプリントセレ!$B$5:$G$338,5,FALSE)*VLOOKUP(N45,大会ごとのスコア!$D$24:$E$24,2,FALSE),"")</f>
        <v>0</v>
      </c>
      <c r="Q45" s="9" t="str">
        <f>IFERROR(VLOOKUP($B45,東海インカレ!$B$5:$G$338,6,FALSE),"")</f>
        <v>ME</v>
      </c>
      <c r="R45" s="10">
        <f>IFERROR(VLOOKUP($B45,東海インカレ!$B$5:$G$338,2,FALSE),"")</f>
        <v>32</v>
      </c>
      <c r="S45" s="10">
        <f>IFERROR(VLOOKUP($B45,東海インカレ!$B$5:$G$338,5,FALSE)*VLOOKUP(Q45,大会ごとのスコア!$D$23:$E$23,2,FALSE),"")</f>
        <v>47.946999999999996</v>
      </c>
      <c r="T45" s="9" t="str">
        <f>IFERROR(VLOOKUP($B45,関西スプリントセレ!$B$5:$G$400,6,FALSE),"")</f>
        <v/>
      </c>
      <c r="U45" s="10" t="str">
        <f>IFERROR(VLOOKUP($B45,関西スプリントセレ!$B$5:$G$400,2,FALSE),"")</f>
        <v/>
      </c>
      <c r="V45" s="10" t="str">
        <f>IFERROR(VLOOKUP($B45,関西スプリントセレ!$B$5:$G$400,5,FALSE)*VLOOKUP(T45,大会ごとのスコア!$D$26:$E$26,2,FALSE),"")</f>
        <v/>
      </c>
      <c r="W45" s="9" t="str">
        <f>IFERROR(VLOOKUP($B45,名椙大会2日目!$B$5:$G$338,6,FALSE),"")</f>
        <v/>
      </c>
      <c r="X45" s="10" t="str">
        <f>IFERROR(VLOOKUP($B45,名椙大会2日目!$B$5:$G$338,2,FALSE),"")</f>
        <v/>
      </c>
      <c r="Y45" s="10" t="str">
        <f>IFERROR(VLOOKUP($B45,名椙大会2日目!$B$5:$G$338,5,FALSE)*VLOOKUP(W45,大会ごとのスコア!$D$28:$E$31,2,FALSE),"")</f>
        <v/>
      </c>
      <c r="Z45" s="9" t="str">
        <f>IFERROR(VLOOKUP($B45,インカレスプリント2018!$B$5:$G$400,6,FALSE),"")</f>
        <v>MUA2</v>
      </c>
      <c r="AA45" s="10">
        <f>IFERROR(VLOOKUP($B45,インカレスプリント2018!$B$5:$G$400,2,FALSE),"")</f>
        <v>0</v>
      </c>
      <c r="AB45" s="10">
        <f>IFERROR(VLOOKUP($B45,インカレスプリント2018!$B$5:$G$400,5,FALSE)*VLOOKUP(Z45,大会ごとのスコア!$D$33:$E$36,2,FALSE),"")</f>
        <v>0</v>
      </c>
      <c r="AC45" s="9" t="str">
        <f>IFERROR(VLOOKUP($B45,インカレロング2018!$B$4:$G$400,6,FALSE),"")</f>
        <v>MUS</v>
      </c>
      <c r="AD45" s="10">
        <f>IFERROR(VLOOKUP($B45,インカレロング2018!$B$4:$G$400,2,FALSE),"")</f>
        <v>18</v>
      </c>
      <c r="AE45" s="10">
        <f ca="1">IFERROR(VLOOKUP($B45,インカレロング2018!$B$4:$G$400,5,FALSE)*VLOOKUP(AC45,大会ごとのスコア!$D$38:$E$42,2,FALSE),"")</f>
        <v>43.187199999999997</v>
      </c>
      <c r="AF45" s="9" t="str">
        <f>IFERROR(VLOOKUP($B45,クラブカップミドル!$B$4:$G$400,6,FALSE),"")</f>
        <v/>
      </c>
      <c r="AG45" s="10" t="str">
        <f>IFERROR(VLOOKUP($B45,クラブカップミドル!$B$4:$G$400,2,FALSE),"")</f>
        <v/>
      </c>
      <c r="AH45" s="10" t="str">
        <f>IFERROR(VLOOKUP($B45,クラブカップミドル!$B$4:$G$400,5,FALSE)*VLOOKUP(AF45,大会ごとのスコア!$D$44:$E$53,2,FALSE),"")</f>
        <v/>
      </c>
      <c r="AJ45" s="9">
        <f t="array" aca="1" ref="AJ45" ca="1">IFERROR(ROUNDUP(AVERAGE(LARGE(IF($A$3:$AI$3="スコア",$A45:$AI45,""),{1,2,3})),2),0)</f>
        <v>43.809999999999995</v>
      </c>
      <c r="AK45">
        <f t="array" aca="1" ref="AK45" ca="1">IFERROR(LARGE(IF($A$3:$AI$3="スコア",$A45:$AI45,""),1),"")</f>
        <v>47.946999999999996</v>
      </c>
      <c r="AL45" t="str">
        <f ca="1">IFERROR(INDEX($B$2:$AE$3,1,MATCH(AK45,B45:AE45,0)),"")</f>
        <v>東海IC</v>
      </c>
      <c r="AM45" t="str">
        <f ca="1">IFERROR(INDEX($B45:$AE45,1,-2+MATCH(AK45,B45:AE45,0)),"")</f>
        <v>ME</v>
      </c>
    </row>
    <row r="46" spans="2:39" x14ac:dyDescent="0.15">
      <c r="B46" t="s">
        <v>66</v>
      </c>
      <c r="C46" t="s">
        <v>899</v>
      </c>
      <c r="D46" s="14">
        <v>2</v>
      </c>
      <c r="E46" s="9" t="str">
        <f>IFERROR(VLOOKUP($B46,根ノ上高原!$B$5:$G$338,6,FALSE),"")</f>
        <v/>
      </c>
      <c r="F46" s="10" t="str">
        <f>IFERROR(VLOOKUP($B46,根ノ上高原!$B$5:$G$338,2,FALSE),"")</f>
        <v/>
      </c>
      <c r="G46" s="10" t="str">
        <f>IFERROR(VLOOKUP($B46,根ノ上高原!$B$5:$G$338,5,FALSE)*VLOOKUP(E46,大会ごとのスコア!$D$4:$E$5,2,FALSE),"")</f>
        <v/>
      </c>
      <c r="H46" s="9" t="str">
        <f>IFERROR(VLOOKUP($B46,東大OLK大会!$B$5:$G$338,6,FALSE),"")</f>
        <v/>
      </c>
      <c r="I46" s="10" t="str">
        <f>IFERROR(VLOOKUP($B46,東大OLK大会!$B$5:$G$338,2,FALSE),"")</f>
        <v/>
      </c>
      <c r="J46" s="10" t="str">
        <f>IFERROR(VLOOKUP($B46,東大OLK大会!$B$5:$G$338,5,FALSE)*VLOOKUP(H46,大会ごとのスコア!$D$7:$E$11,2,FALSE),"")</f>
        <v/>
      </c>
      <c r="K46" s="9" t="str">
        <f>IFERROR(VLOOKUP($B46,全日本ロング!$B$5:$G$338,6,FALSE),"")</f>
        <v>M21A2</v>
      </c>
      <c r="L46" s="10">
        <f>IFERROR(VLOOKUP($B46,全日本ロング!$B$5:$G$338,2,FALSE),"")</f>
        <v>0</v>
      </c>
      <c r="M46" s="10">
        <f>IFERROR(VLOOKUP($B46,全日本ロング!$B$5:$G$338,5,FALSE)*VLOOKUP(K46,大会ごとのスコア!$D$12:$E$17,2,FALSE),"")</f>
        <v>0</v>
      </c>
      <c r="N46" s="9" t="str">
        <f>IFERROR(VLOOKUP($B46,東海スプリントセレ!$B$5:$G$338,6,FALSE),"")</f>
        <v>MS</v>
      </c>
      <c r="O46" s="10">
        <f>IFERROR(VLOOKUP($B46,東海スプリントセレ!$B$5:$G$338,2,FALSE),"")</f>
        <v>24</v>
      </c>
      <c r="P46" s="10">
        <f>IFERROR(VLOOKUP($B46,東海スプリントセレ!$B$5:$G$338,5,FALSE)*VLOOKUP(N46,大会ごとのスコア!$D$24:$E$24,2,FALSE),"")</f>
        <v>55.311999999999998</v>
      </c>
      <c r="Q46" s="9" t="str">
        <f>IFERROR(VLOOKUP($B46,東海インカレ!$B$5:$G$338,6,FALSE),"")</f>
        <v>ME</v>
      </c>
      <c r="R46" s="10">
        <f>IFERROR(VLOOKUP($B46,東海インカレ!$B$5:$G$338,2,FALSE),"")</f>
        <v>0</v>
      </c>
      <c r="S46" s="10">
        <f>IFERROR(VLOOKUP($B46,東海インカレ!$B$5:$G$338,5,FALSE)*VLOOKUP(Q46,大会ごとのスコア!$D$23:$E$23,2,FALSE),"")</f>
        <v>35.677999999999997</v>
      </c>
      <c r="T46" s="9" t="str">
        <f>IFERROR(VLOOKUP($B46,関西スプリントセレ!$B$5:$G$400,6,FALSE),"")</f>
        <v/>
      </c>
      <c r="U46" s="10" t="str">
        <f>IFERROR(VLOOKUP($B46,関西スプリントセレ!$B$5:$G$400,2,FALSE),"")</f>
        <v/>
      </c>
      <c r="V46" s="10" t="str">
        <f>IFERROR(VLOOKUP($B46,関西スプリントセレ!$B$5:$G$400,5,FALSE)*VLOOKUP(T46,大会ごとのスコア!$D$26:$E$26,2,FALSE),"")</f>
        <v/>
      </c>
      <c r="W46" s="9" t="str">
        <f>IFERROR(VLOOKUP($B46,名椙大会2日目!$B$5:$G$338,6,FALSE),"")</f>
        <v/>
      </c>
      <c r="X46" s="10" t="str">
        <f>IFERROR(VLOOKUP($B46,名椙大会2日目!$B$5:$G$338,2,FALSE),"")</f>
        <v/>
      </c>
      <c r="Y46" s="10" t="str">
        <f>IFERROR(VLOOKUP($B46,名椙大会2日目!$B$5:$G$338,5,FALSE)*VLOOKUP(W46,大会ごとのスコア!$D$28:$E$31,2,FALSE),"")</f>
        <v/>
      </c>
      <c r="Z46" s="9" t="str">
        <f>IFERROR(VLOOKUP($B46,インカレスプリント2018!$B$5:$G$400,6,FALSE),"")</f>
        <v>MUA1</v>
      </c>
      <c r="AA46" s="10">
        <f>IFERROR(VLOOKUP($B46,インカレスプリント2018!$B$5:$G$400,2,FALSE),"")</f>
        <v>83</v>
      </c>
      <c r="AB46" s="10">
        <f>IFERROR(VLOOKUP($B46,インカレスプリント2018!$B$5:$G$400,5,FALSE)*VLOOKUP(Z46,大会ごとのスコア!$D$33:$E$36,2,FALSE),"")</f>
        <v>31.873000000000001</v>
      </c>
      <c r="AC46" s="9" t="str">
        <f>IFERROR(VLOOKUP($B46,インカレロング2018!$B$4:$G$400,6,FALSE),"")</f>
        <v>MUS</v>
      </c>
      <c r="AD46" s="10">
        <f>IFERROR(VLOOKUP($B46,インカレロング2018!$B$4:$G$400,2,FALSE),"")</f>
        <v>33</v>
      </c>
      <c r="AE46" s="10">
        <f ca="1">IFERROR(VLOOKUP($B46,インカレロング2018!$B$4:$G$400,5,FALSE)*VLOOKUP(AC46,大会ごとのスコア!$D$38:$E$42,2,FALSE),"")</f>
        <v>32.246400000000001</v>
      </c>
      <c r="AF46" s="9" t="str">
        <f>IFERROR(VLOOKUP($B46,クラブカップミドル!$B$4:$G$400,6,FALSE),"")</f>
        <v/>
      </c>
      <c r="AG46" s="10" t="str">
        <f>IFERROR(VLOOKUP($B46,クラブカップミドル!$B$4:$G$400,2,FALSE),"")</f>
        <v/>
      </c>
      <c r="AH46" s="10" t="str">
        <f>IFERROR(VLOOKUP($B46,クラブカップミドル!$B$4:$G$400,5,FALSE)*VLOOKUP(AF46,大会ごとのスコア!$D$44:$E$53,2,FALSE),"")</f>
        <v/>
      </c>
      <c r="AJ46" s="9">
        <f t="array" aca="1" ref="AJ46" ca="1">IFERROR(ROUNDUP(AVERAGE(LARGE(IF($A$3:$AI$3="スコア",$A46:$AI46,""),{1,2,3})),2),0)</f>
        <v>41.08</v>
      </c>
      <c r="AK46">
        <f t="array" aca="1" ref="AK46" ca="1">IFERROR(LARGE(IF($A$3:$AI$3="スコア",$A46:$AI46,""),1),"")</f>
        <v>55.311999999999998</v>
      </c>
      <c r="AL46" t="str">
        <f ca="1">IFERROR(INDEX($B$2:$AE$3,1,MATCH(AK46,B46:AE46,0)),"")</f>
        <v>東海SS</v>
      </c>
      <c r="AM46" t="str">
        <f ca="1">IFERROR(INDEX($B46:$AE46,1,-2+MATCH(AK46,B46:AE46,0)),"")</f>
        <v>MS</v>
      </c>
    </row>
    <row r="47" spans="2:39" x14ac:dyDescent="0.15">
      <c r="B47" t="s">
        <v>98</v>
      </c>
      <c r="C47" t="s">
        <v>900</v>
      </c>
      <c r="D47" s="14">
        <v>2</v>
      </c>
      <c r="E47" s="9" t="str">
        <f>IFERROR(VLOOKUP($B47,根ノ上高原!$B$5:$G$338,6,FALSE),"")</f>
        <v/>
      </c>
      <c r="F47" s="10" t="str">
        <f>IFERROR(VLOOKUP($B47,根ノ上高原!$B$5:$G$338,2,FALSE),"")</f>
        <v/>
      </c>
      <c r="G47" s="10" t="str">
        <f>IFERROR(VLOOKUP($B47,根ノ上高原!$B$5:$G$338,5,FALSE)*VLOOKUP(E47,大会ごとのスコア!$D$4:$E$5,2,FALSE),"")</f>
        <v/>
      </c>
      <c r="N47" s="9" t="str">
        <f>IFERROR(VLOOKUP($B47,東海スプリントセレ!$B$5:$G$338,6,FALSE),"")</f>
        <v>MS</v>
      </c>
      <c r="O47" s="10">
        <f>IFERROR(VLOOKUP($B47,東海スプリントセレ!$B$5:$G$338,2,FALSE),"")</f>
        <v>56</v>
      </c>
      <c r="P47" s="10">
        <f>IFERROR(VLOOKUP($B47,東海スプリントセレ!$B$5:$G$338,5,FALSE)*VLOOKUP(N47,大会ごとのスコア!$D$24:$E$24,2,FALSE),"")</f>
        <v>44.308999999999997</v>
      </c>
      <c r="Q47" s="9" t="str">
        <f>IFERROR(VLOOKUP($B47,東海インカレ!$B$5:$G$338,6,FALSE),"")</f>
        <v>ME</v>
      </c>
      <c r="R47" s="10">
        <f>IFERROR(VLOOKUP($B47,東海インカレ!$B$5:$G$338,2,FALSE),"")</f>
        <v>0</v>
      </c>
      <c r="S47" s="10">
        <f>IFERROR(VLOOKUP($B47,東海インカレ!$B$5:$G$338,5,FALSE)*VLOOKUP(Q47,大会ごとのスコア!$D$23:$E$23,2,FALSE),"")</f>
        <v>33.858999999999995</v>
      </c>
      <c r="T47" s="9" t="str">
        <f>IFERROR(VLOOKUP($B47,関西スプリントセレ!$B$5:$G$400,6,FALSE),"")</f>
        <v/>
      </c>
      <c r="U47" s="10" t="str">
        <f>IFERROR(VLOOKUP($B47,関西スプリントセレ!$B$5:$G$400,2,FALSE),"")</f>
        <v/>
      </c>
      <c r="V47" s="10" t="str">
        <f>IFERROR(VLOOKUP($B47,関西スプリントセレ!$B$5:$G$400,5,FALSE)*VLOOKUP(T47,大会ごとのスコア!$D$26:$E$26,2,FALSE),"")</f>
        <v/>
      </c>
      <c r="W47" s="9" t="str">
        <f>IFERROR(VLOOKUP($B47,名椙大会2日目!$B$5:$G$338,6,FALSE),"")</f>
        <v/>
      </c>
      <c r="X47" s="10" t="str">
        <f>IFERROR(VLOOKUP($B47,名椙大会2日目!$B$5:$G$338,2,FALSE),"")</f>
        <v/>
      </c>
      <c r="Y47" s="10" t="str">
        <f>IFERROR(VLOOKUP($B47,名椙大会2日目!$B$5:$G$338,5,FALSE)*VLOOKUP(W47,大会ごとのスコア!$D$28:$E$31,2,FALSE),"")</f>
        <v/>
      </c>
      <c r="Z47" s="9" t="str">
        <f>IFERROR(VLOOKUP($B47,インカレスプリント2018!$B$5:$G$400,6,FALSE),"")</f>
        <v>MUA2</v>
      </c>
      <c r="AA47" s="10">
        <f>IFERROR(VLOOKUP($B47,インカレスプリント2018!$B$5:$G$400,2,FALSE),"")</f>
        <v>72</v>
      </c>
      <c r="AB47" s="10">
        <f>IFERROR(VLOOKUP($B47,インカレスプリント2018!$B$5:$G$400,5,FALSE)*VLOOKUP(Z47,大会ごとのスコア!$D$33:$E$36,2,FALSE),"")</f>
        <v>43.266999999999996</v>
      </c>
      <c r="AC47" s="9" t="str">
        <f>IFERROR(VLOOKUP($B47,インカレロング2018!$B$4:$G$400,6,FALSE),"")</f>
        <v/>
      </c>
      <c r="AD47" s="10" t="str">
        <f>IFERROR(VLOOKUP($B47,インカレロング2018!$B$4:$G$400,2,FALSE),"")</f>
        <v/>
      </c>
      <c r="AE47" s="10" t="str">
        <f>IFERROR(VLOOKUP($B47,インカレロング2018!$B$4:$G$400,5,FALSE)*VLOOKUP(AC47,大会ごとのスコア!$D$38:$E$42,2,FALSE),"")</f>
        <v/>
      </c>
      <c r="AF47" s="9" t="str">
        <f>IFERROR(VLOOKUP($B47,クラブカップミドル!$B$4:$G$400,6,FALSE),"")</f>
        <v/>
      </c>
      <c r="AG47" s="10" t="str">
        <f>IFERROR(VLOOKUP($B47,クラブカップミドル!$B$4:$G$400,2,FALSE),"")</f>
        <v/>
      </c>
      <c r="AH47" s="10" t="str">
        <f>IFERROR(VLOOKUP($B47,クラブカップミドル!$B$4:$G$400,5,FALSE)*VLOOKUP(AF47,大会ごとのスコア!$D$44:$E$53,2,FALSE),"")</f>
        <v/>
      </c>
      <c r="AJ47" s="9">
        <f t="array" ref="AJ47">IFERROR(ROUNDUP(AVERAGE(LARGE(IF($A$3:$AI$3="スコア",$A47:$AI47,""),{1,2,3})),2),0)</f>
        <v>40.479999999999997</v>
      </c>
      <c r="AK47">
        <f t="array" ref="AK47">IFERROR(LARGE(IF($A$3:$AI$3="スコア",$A47:$AI47,""),1),"")</f>
        <v>44.308999999999997</v>
      </c>
      <c r="AL47" t="str">
        <f>IFERROR(INDEX($B$2:$AE$3,1,MATCH(AK47,B47:AE47,0)),"")</f>
        <v>東海SS</v>
      </c>
      <c r="AM47" t="str">
        <f>IFERROR(INDEX($B47:$AE47,1,-2+MATCH(AK47,B47:AE47,0)),"")</f>
        <v>MS</v>
      </c>
    </row>
    <row r="48" spans="2:39" x14ac:dyDescent="0.15">
      <c r="B48" t="s">
        <v>72</v>
      </c>
      <c r="C48" t="s">
        <v>899</v>
      </c>
      <c r="D48" s="14">
        <v>3</v>
      </c>
      <c r="E48" s="9" t="str">
        <f>IFERROR(VLOOKUP($B48,根ノ上高原!$B$5:$G$338,6,FALSE),"")</f>
        <v>MA</v>
      </c>
      <c r="F48" s="10">
        <f>IFERROR(VLOOKUP($B48,根ノ上高原!$B$5:$G$338,2,FALSE),"")</f>
        <v>54</v>
      </c>
      <c r="G48" s="10">
        <f>IFERROR(VLOOKUP($B48,根ノ上高原!$B$5:$G$338,5,FALSE)*VLOOKUP(E48,大会ごとのスコア!$D$4:$E$5,2,FALSE),"")</f>
        <v>31.143000000000001</v>
      </c>
      <c r="H48" s="9" t="str">
        <f>IFERROR(VLOOKUP($B48,東大OLK大会!$B$5:$G$338,6,FALSE),"")</f>
        <v/>
      </c>
      <c r="I48" s="10" t="str">
        <f>IFERROR(VLOOKUP($B48,東大OLK大会!$B$5:$G$338,2,FALSE),"")</f>
        <v/>
      </c>
      <c r="J48" s="10" t="str">
        <f>IFERROR(VLOOKUP($B48,東大OLK大会!$B$5:$G$338,5,FALSE)*VLOOKUP(H48,大会ごとのスコア!$D$7:$E$11,2,FALSE),"")</f>
        <v/>
      </c>
      <c r="K48" s="9" t="str">
        <f>IFERROR(VLOOKUP($B48,全日本ロング!$B$5:$G$338,6,FALSE),"")</f>
        <v/>
      </c>
      <c r="L48" s="10" t="str">
        <f>IFERROR(VLOOKUP($B48,全日本ロング!$B$5:$G$338,2,FALSE),"")</f>
        <v/>
      </c>
      <c r="M48" s="10" t="str">
        <f>IFERROR(VLOOKUP($B48,全日本ロング!$B$5:$G$338,5,FALSE)*VLOOKUP(K48,大会ごとのスコア!$D$12:$E$17,2,FALSE),"")</f>
        <v/>
      </c>
      <c r="N48" s="9" t="str">
        <f>IFERROR(VLOOKUP($B48,東海スプリントセレ!$B$5:$G$338,6,FALSE),"")</f>
        <v>MS</v>
      </c>
      <c r="O48" s="10">
        <f>IFERROR(VLOOKUP($B48,東海スプリントセレ!$B$5:$G$338,2,FALSE),"")</f>
        <v>30</v>
      </c>
      <c r="P48" s="10">
        <f>IFERROR(VLOOKUP($B48,東海スプリントセレ!$B$5:$G$338,5,FALSE)*VLOOKUP(N48,大会ごとのスコア!$D$24:$E$24,2,FALSE),"")</f>
        <v>53.632999999999996</v>
      </c>
      <c r="Q48" s="9" t="str">
        <f>IFERROR(VLOOKUP($B48,東海インカレ!$B$5:$G$338,6,FALSE),"")</f>
        <v>ME</v>
      </c>
      <c r="R48" s="10">
        <f>IFERROR(VLOOKUP($B48,東海インカレ!$B$5:$G$338,2,FALSE),"")</f>
        <v>0</v>
      </c>
      <c r="S48" s="10">
        <f>IFERROR(VLOOKUP($B48,東海インカレ!$B$5:$G$338,5,FALSE)*VLOOKUP(Q48,大会ごとのスコア!$D$23:$E$23,2,FALSE),"")</f>
        <v>0</v>
      </c>
      <c r="T48" s="9" t="str">
        <f>IFERROR(VLOOKUP($B48,関西スプリントセレ!$B$5:$G$400,6,FALSE),"")</f>
        <v/>
      </c>
      <c r="U48" s="10" t="str">
        <f>IFERROR(VLOOKUP($B48,関西スプリントセレ!$B$5:$G$400,2,FALSE),"")</f>
        <v/>
      </c>
      <c r="V48" s="10" t="str">
        <f>IFERROR(VLOOKUP($B48,関西スプリントセレ!$B$5:$G$400,5,FALSE)*VLOOKUP(T48,大会ごとのスコア!$D$26:$E$26,2,FALSE),"")</f>
        <v/>
      </c>
      <c r="W48" s="9" t="str">
        <f>IFERROR(VLOOKUP($B48,名椙大会2日目!$B$5:$G$338,6,FALSE),"")</f>
        <v/>
      </c>
      <c r="X48" s="10" t="str">
        <f>IFERROR(VLOOKUP($B48,名椙大会2日目!$B$5:$G$338,2,FALSE),"")</f>
        <v/>
      </c>
      <c r="Y48" s="10" t="str">
        <f>IFERROR(VLOOKUP($B48,名椙大会2日目!$B$5:$G$338,5,FALSE)*VLOOKUP(W48,大会ごとのスコア!$D$28:$E$31,2,FALSE),"")</f>
        <v/>
      </c>
      <c r="Z48" s="9" t="str">
        <f>IFERROR(VLOOKUP($B48,インカレスプリント2018!$B$5:$G$400,6,FALSE),"")</f>
        <v>MUA2</v>
      </c>
      <c r="AA48" s="10">
        <f>IFERROR(VLOOKUP($B48,インカレスプリント2018!$B$5:$G$400,2,FALSE),"")</f>
        <v>83</v>
      </c>
      <c r="AB48" s="10">
        <f>IFERROR(VLOOKUP($B48,インカレスプリント2018!$B$5:$G$400,5,FALSE)*VLOOKUP(Z48,大会ごとのスコア!$D$33:$E$36,2,FALSE),"")</f>
        <v>34.110999999999997</v>
      </c>
      <c r="AC48" s="9" t="str">
        <f>IFERROR(VLOOKUP($B48,インカレロング2018!$B$4:$G$400,6,FALSE),"")</f>
        <v>MUS</v>
      </c>
      <c r="AD48" s="10">
        <f>IFERROR(VLOOKUP($B48,インカレロング2018!$B$4:$G$400,2,FALSE),"")</f>
        <v>25</v>
      </c>
      <c r="AE48" s="10">
        <f ca="1">IFERROR(VLOOKUP($B48,インカレロング2018!$B$4:$G$400,5,FALSE)*VLOOKUP(AC48,大会ごとのスコア!$D$38:$E$42,2,FALSE),"")</f>
        <v>40.8504</v>
      </c>
      <c r="AF48" s="9" t="str">
        <f>IFERROR(VLOOKUP($B48,クラブカップミドル!$B$4:$G$400,6,FALSE),"")</f>
        <v/>
      </c>
      <c r="AG48" s="10" t="str">
        <f>IFERROR(VLOOKUP($B48,クラブカップミドル!$B$4:$G$400,2,FALSE),"")</f>
        <v/>
      </c>
      <c r="AH48" s="10" t="str">
        <f>IFERROR(VLOOKUP($B48,クラブカップミドル!$B$4:$G$400,5,FALSE)*VLOOKUP(AF48,大会ごとのスコア!$D$44:$E$53,2,FALSE),"")</f>
        <v/>
      </c>
      <c r="AJ48" s="9">
        <f t="array" aca="1" ref="AJ48" ca="1">IFERROR(ROUNDUP(AVERAGE(LARGE(IF($A$3:$AI$3="スコア",$A48:$AI48,""),{1,2,3})),2),0)</f>
        <v>42.87</v>
      </c>
      <c r="AK48">
        <f t="array" aca="1" ref="AK48" ca="1">IFERROR(LARGE(IF($A$3:$AI$3="スコア",$A48:$AI48,""),1),"")</f>
        <v>53.632999999999996</v>
      </c>
      <c r="AL48" t="str">
        <f ca="1">IFERROR(INDEX($B$2:$AE$3,1,MATCH(AK48,B48:AE48,0)),"")</f>
        <v>東海SS</v>
      </c>
      <c r="AM48" t="str">
        <f ca="1">IFERROR(INDEX($B48:$AE48,1,-2+MATCH(AK48,B48:AE48,0)),"")</f>
        <v>MS</v>
      </c>
    </row>
    <row r="49" spans="2:39" x14ac:dyDescent="0.15">
      <c r="B49" t="s">
        <v>769</v>
      </c>
      <c r="C49" t="s">
        <v>899</v>
      </c>
      <c r="D49" s="14">
        <v>2</v>
      </c>
      <c r="E49" s="9" t="str">
        <f>IFERROR(VLOOKUP($B49,根ノ上高原!$B$5:$G$338,6,FALSE),"")</f>
        <v/>
      </c>
      <c r="F49" s="10" t="str">
        <f>IFERROR(VLOOKUP($B49,根ノ上高原!$B$5:$G$338,2,FALSE),"")</f>
        <v/>
      </c>
      <c r="G49" s="10" t="str">
        <f>IFERROR(VLOOKUP($B49,根ノ上高原!$B$5:$G$338,5,FALSE)*VLOOKUP(E49,大会ごとのスコア!$D$4:$E$5,2,FALSE),"")</f>
        <v/>
      </c>
      <c r="H49" s="9" t="str">
        <f>IFERROR(VLOOKUP($B49,東大OLK大会!$B$5:$G$338,6,FALSE),"")</f>
        <v/>
      </c>
      <c r="I49" s="10" t="str">
        <f>IFERROR(VLOOKUP($B49,東大OLK大会!$B$5:$G$338,2,FALSE),"")</f>
        <v/>
      </c>
      <c r="J49" s="10" t="str">
        <f>IFERROR(VLOOKUP($B49,東大OLK大会!$B$5:$G$338,5,FALSE)*VLOOKUP(H49,大会ごとのスコア!$D$7:$E$11,2,FALSE),"")</f>
        <v/>
      </c>
      <c r="K49" s="9" t="str">
        <f>IFERROR(VLOOKUP($B49,全日本ロング!$B$5:$G$338,6,FALSE),"")</f>
        <v>M20A</v>
      </c>
      <c r="L49" s="10">
        <f>IFERROR(VLOOKUP($B49,全日本ロング!$B$5:$G$338,2,FALSE),"")</f>
        <v>0</v>
      </c>
      <c r="M49" s="10">
        <f>IFERROR(VLOOKUP($B49,全日本ロング!$B$5:$G$338,5,FALSE)*VLOOKUP(K49,大会ごとのスコア!$D$12:$E$17,2,FALSE),"")</f>
        <v>0</v>
      </c>
      <c r="N49" s="9" t="str">
        <f>IFERROR(VLOOKUP($B49,東海スプリントセレ!$B$5:$G$338,6,FALSE),"")</f>
        <v>MS</v>
      </c>
      <c r="O49" s="10">
        <f>IFERROR(VLOOKUP($B49,東海スプリントセレ!$B$5:$G$338,2,FALSE),"")</f>
        <v>36</v>
      </c>
      <c r="P49" s="10">
        <f>IFERROR(VLOOKUP($B49,東海スプリントセレ!$B$5:$G$338,5,FALSE)*VLOOKUP(N49,大会ごとのスコア!$D$24:$E$24,2,FALSE),"")</f>
        <v>52.269999999999996</v>
      </c>
      <c r="Q49" s="9" t="str">
        <f>IFERROR(VLOOKUP($B49,東海インカレ!$B$5:$G$338,6,FALSE),"")</f>
        <v>ME</v>
      </c>
      <c r="R49" s="10">
        <f>IFERROR(VLOOKUP($B49,東海インカレ!$B$5:$G$338,2,FALSE),"")</f>
        <v>0</v>
      </c>
      <c r="S49" s="10">
        <f>IFERROR(VLOOKUP($B49,東海インカレ!$B$5:$G$338,5,FALSE)*VLOOKUP(Q49,大会ごとのスコア!$D$23:$E$23,2,FALSE),"")</f>
        <v>0</v>
      </c>
      <c r="T49" s="9" t="str">
        <f>IFERROR(VLOOKUP($B49,関西スプリントセレ!$B$5:$G$400,6,FALSE),"")</f>
        <v/>
      </c>
      <c r="U49" s="10" t="str">
        <f>IFERROR(VLOOKUP($B49,関西スプリントセレ!$B$5:$G$400,2,FALSE),"")</f>
        <v/>
      </c>
      <c r="V49" s="10" t="str">
        <f>IFERROR(VLOOKUP($B49,関西スプリントセレ!$B$5:$G$400,5,FALSE)*VLOOKUP(T49,大会ごとのスコア!$D$26:$E$26,2,FALSE),"")</f>
        <v/>
      </c>
      <c r="W49" s="9" t="str">
        <f>IFERROR(VLOOKUP($B49,名椙大会2日目!$B$5:$G$338,6,FALSE),"")</f>
        <v/>
      </c>
      <c r="X49" s="10" t="str">
        <f>IFERROR(VLOOKUP($B49,名椙大会2日目!$B$5:$G$338,2,FALSE),"")</f>
        <v/>
      </c>
      <c r="Y49" s="10" t="str">
        <f>IFERROR(VLOOKUP($B49,名椙大会2日目!$B$5:$G$338,5,FALSE)*VLOOKUP(W49,大会ごとのスコア!$D$28:$E$31,2,FALSE),"")</f>
        <v/>
      </c>
      <c r="Z49" s="9" t="str">
        <f>IFERROR(VLOOKUP($B49,インカレスプリント2018!$B$5:$G$400,6,FALSE),"")</f>
        <v>MUA1</v>
      </c>
      <c r="AA49" s="10">
        <f>IFERROR(VLOOKUP($B49,インカレスプリント2018!$B$5:$G$400,2,FALSE),"")</f>
        <v>75</v>
      </c>
      <c r="AB49" s="10">
        <f>IFERROR(VLOOKUP($B49,インカレスプリント2018!$B$5:$G$400,5,FALSE)*VLOOKUP(Z49,大会ごとのスコア!$D$33:$E$36,2,FALSE),"")</f>
        <v>43.495999999999995</v>
      </c>
      <c r="AC49" s="9" t="str">
        <f>IFERROR(VLOOKUP($B49,インカレロング2018!$B$4:$G$400,6,FALSE),"")</f>
        <v>MUS</v>
      </c>
      <c r="AD49" s="10">
        <f>IFERROR(VLOOKUP($B49,インカレロング2018!$B$4:$G$400,2,FALSE),"")</f>
        <v>37</v>
      </c>
      <c r="AE49" s="10">
        <f ca="1">IFERROR(VLOOKUP($B49,インカレロング2018!$B$4:$G$400,5,FALSE)*VLOOKUP(AC49,大会ごとのスコア!$D$38:$E$42,2,FALSE),"")</f>
        <v>19.381600000000002</v>
      </c>
      <c r="AF49" s="9" t="str">
        <f>IFERROR(VLOOKUP($B49,クラブカップミドル!$B$4:$G$400,6,FALSE),"")</f>
        <v/>
      </c>
      <c r="AG49" s="10" t="str">
        <f>IFERROR(VLOOKUP($B49,クラブカップミドル!$B$4:$G$400,2,FALSE),"")</f>
        <v/>
      </c>
      <c r="AH49" s="10" t="str">
        <f>IFERROR(VLOOKUP($B49,クラブカップミドル!$B$4:$G$400,5,FALSE)*VLOOKUP(AF49,大会ごとのスコア!$D$44:$E$53,2,FALSE),"")</f>
        <v/>
      </c>
      <c r="AJ49" s="9">
        <f t="array" aca="1" ref="AJ49" ca="1">IFERROR(ROUNDUP(AVERAGE(LARGE(IF($A$3:$AI$3="スコア",$A49:$AI49,""),{1,2,3})),2),0)</f>
        <v>38.39</v>
      </c>
      <c r="AK49">
        <f t="array" aca="1" ref="AK49" ca="1">IFERROR(LARGE(IF($A$3:$AI$3="スコア",$A49:$AI49,""),1),"")</f>
        <v>52.269999999999996</v>
      </c>
      <c r="AL49" t="str">
        <f ca="1">IFERROR(INDEX($B$2:$AE$3,1,MATCH(AK49,B49:AE49,0)),"")</f>
        <v>東海SS</v>
      </c>
      <c r="AM49" t="str">
        <f ca="1">IFERROR(INDEX($B49:$AE49,1,-2+MATCH(AK49,B49:AE49,0)),"")</f>
        <v>MS</v>
      </c>
    </row>
    <row r="50" spans="2:39" x14ac:dyDescent="0.15">
      <c r="B50" t="s">
        <v>105</v>
      </c>
      <c r="C50" t="s">
        <v>900</v>
      </c>
      <c r="D50" s="14">
        <v>2</v>
      </c>
      <c r="E50" s="9" t="str">
        <f>IFERROR(VLOOKUP($B50,根ノ上高原!$B$5:$G$338,6,FALSE),"")</f>
        <v/>
      </c>
      <c r="F50" s="10" t="str">
        <f>IFERROR(VLOOKUP($B50,根ノ上高原!$B$5:$G$338,2,FALSE),"")</f>
        <v/>
      </c>
      <c r="G50" s="10" t="str">
        <f>IFERROR(VLOOKUP($B50,根ノ上高原!$B$5:$G$338,5,FALSE)*VLOOKUP(E50,大会ごとのスコア!$D$4:$E$5,2,FALSE),"")</f>
        <v/>
      </c>
      <c r="N50" s="9" t="str">
        <f>IFERROR(VLOOKUP($B50,東海スプリントセレ!$B$5:$G$338,6,FALSE),"")</f>
        <v>MS</v>
      </c>
      <c r="O50" s="10">
        <f>IFERROR(VLOOKUP($B50,東海スプリントセレ!$B$5:$G$338,2,FALSE),"")</f>
        <v>0</v>
      </c>
      <c r="P50" s="10">
        <f>IFERROR(VLOOKUP($B50,東海スプリントセレ!$B$5:$G$338,5,FALSE)*VLOOKUP(N50,大会ごとのスコア!$D$24:$E$24,2,FALSE),"")</f>
        <v>39.771999999999998</v>
      </c>
      <c r="Q50" s="9" t="str">
        <f>IFERROR(VLOOKUP($B50,東海インカレ!$B$5:$G$338,6,FALSE),"")</f>
        <v>ME</v>
      </c>
      <c r="R50" s="10">
        <f>IFERROR(VLOOKUP($B50,東海インカレ!$B$5:$G$338,2,FALSE),"")</f>
        <v>43</v>
      </c>
      <c r="S50" s="10">
        <f>IFERROR(VLOOKUP($B50,東海インカレ!$B$5:$G$338,5,FALSE)*VLOOKUP(Q50,大会ごとのスコア!$D$23:$E$23,2,FALSE),"")</f>
        <v>38.946999999999996</v>
      </c>
      <c r="T50" s="9" t="str">
        <f>IFERROR(VLOOKUP($B50,関西スプリントセレ!$B$5:$G$400,6,FALSE),"")</f>
        <v/>
      </c>
      <c r="U50" s="10" t="str">
        <f>IFERROR(VLOOKUP($B50,関西スプリントセレ!$B$5:$G$400,2,FALSE),"")</f>
        <v/>
      </c>
      <c r="V50" s="10" t="str">
        <f>IFERROR(VLOOKUP($B50,関西スプリントセレ!$B$5:$G$400,5,FALSE)*VLOOKUP(T50,大会ごとのスコア!$D$26:$E$26,2,FALSE),"")</f>
        <v/>
      </c>
      <c r="W50" s="9" t="str">
        <f>IFERROR(VLOOKUP($B50,名椙大会2日目!$B$5:$G$338,6,FALSE),"")</f>
        <v/>
      </c>
      <c r="X50" s="10" t="str">
        <f>IFERROR(VLOOKUP($B50,名椙大会2日目!$B$5:$G$338,2,FALSE),"")</f>
        <v/>
      </c>
      <c r="Y50" s="10" t="str">
        <f>IFERROR(VLOOKUP($B50,名椙大会2日目!$B$5:$G$338,5,FALSE)*VLOOKUP(W50,大会ごとのスコア!$D$28:$E$31,2,FALSE),"")</f>
        <v/>
      </c>
      <c r="Z50" s="9" t="str">
        <f>IFERROR(VLOOKUP($B50,インカレスプリント2018!$B$5:$G$400,6,FALSE),"")</f>
        <v>MUA3</v>
      </c>
      <c r="AA50" s="10">
        <f>IFERROR(VLOOKUP($B50,インカレスプリント2018!$B$5:$G$400,2,FALSE),"")</f>
        <v>91</v>
      </c>
      <c r="AB50" s="10">
        <f>IFERROR(VLOOKUP($B50,インカレスプリント2018!$B$5:$G$400,5,FALSE)*VLOOKUP(Z50,大会ごとのスコア!$D$33:$E$36,2,FALSE),"")</f>
        <v>27.265000000000001</v>
      </c>
      <c r="AC50" s="9" t="str">
        <f>IFERROR(VLOOKUP($B50,インカレロング2018!$B$4:$G$400,6,FALSE),"")</f>
        <v>MUS</v>
      </c>
      <c r="AD50" s="10">
        <f>IFERROR(VLOOKUP($B50,インカレロング2018!$B$4:$G$400,2,FALSE),"")</f>
        <v>36</v>
      </c>
      <c r="AE50" s="10">
        <f ca="1">IFERROR(VLOOKUP($B50,インカレロング2018!$B$4:$G$400,5,FALSE)*VLOOKUP(AC50,大会ごとのスコア!$D$38:$E$42,2,FALSE),"")</f>
        <v>27.049599999999998</v>
      </c>
      <c r="AF50" s="9" t="str">
        <f>IFERROR(VLOOKUP($B50,クラブカップミドル!$B$4:$G$400,6,FALSE),"")</f>
        <v/>
      </c>
      <c r="AG50" s="10" t="str">
        <f>IFERROR(VLOOKUP($B50,クラブカップミドル!$B$4:$G$400,2,FALSE),"")</f>
        <v/>
      </c>
      <c r="AH50" s="10" t="str">
        <f>IFERROR(VLOOKUP($B50,クラブカップミドル!$B$4:$G$400,5,FALSE)*VLOOKUP(AF50,大会ごとのスコア!$D$44:$E$53,2,FALSE),"")</f>
        <v/>
      </c>
      <c r="AJ50" s="9">
        <f t="array" aca="1" ref="AJ50" ca="1">IFERROR(ROUNDUP(AVERAGE(LARGE(IF($A$3:$AI$3="スコア",$A50:$AI50,""),{1,2,3})),2),0)</f>
        <v>35.33</v>
      </c>
      <c r="AK50">
        <f t="array" aca="1" ref="AK50" ca="1">IFERROR(LARGE(IF($A$3:$AI$3="スコア",$A50:$AI50,""),1),"")</f>
        <v>39.771999999999998</v>
      </c>
      <c r="AL50" t="str">
        <f ca="1">IFERROR(INDEX($B$2:$AE$3,1,MATCH(AK50,B50:AE50,0)),"")</f>
        <v>東海SS</v>
      </c>
      <c r="AM50" t="str">
        <f ca="1">IFERROR(INDEX($B50:$AE50,1,-2+MATCH(AK50,B50:AE50,0)),"")</f>
        <v>MS</v>
      </c>
    </row>
    <row r="51" spans="2:39" x14ac:dyDescent="0.15">
      <c r="B51" t="s">
        <v>135</v>
      </c>
      <c r="C51" t="s">
        <v>899</v>
      </c>
      <c r="D51" s="14">
        <v>3</v>
      </c>
      <c r="E51" s="9" t="str">
        <f>IFERROR(VLOOKUP($B51,根ノ上高原!$B$5:$G$338,6,FALSE),"")</f>
        <v/>
      </c>
      <c r="F51" s="10" t="str">
        <f>IFERROR(VLOOKUP($B51,根ノ上高原!$B$5:$G$338,2,FALSE),"")</f>
        <v/>
      </c>
      <c r="G51" s="10" t="str">
        <f>IFERROR(VLOOKUP($B51,根ノ上高原!$B$5:$G$338,5,FALSE)*VLOOKUP(E51,大会ごとのスコア!$D$4:$E$5,2,FALSE),"")</f>
        <v/>
      </c>
      <c r="H51" s="9" t="str">
        <f>IFERROR(VLOOKUP($B51,東大OLK大会!$B$5:$G$338,6,FALSE),"")</f>
        <v/>
      </c>
      <c r="I51" s="10" t="str">
        <f>IFERROR(VLOOKUP($B51,東大OLK大会!$B$5:$G$338,2,FALSE),"")</f>
        <v/>
      </c>
      <c r="J51" s="10" t="str">
        <f>IFERROR(VLOOKUP($B51,東大OLK大会!$B$5:$G$338,5,FALSE)*VLOOKUP(H51,大会ごとのスコア!$D$7:$E$11,2,FALSE),"")</f>
        <v/>
      </c>
      <c r="K51" s="9" t="str">
        <f>IFERROR(VLOOKUP($B51,全日本ロング!$B$5:$G$338,6,FALSE),"")</f>
        <v>M21A1</v>
      </c>
      <c r="L51" s="10">
        <f>IFERROR(VLOOKUP($B51,全日本ロング!$B$5:$G$338,2,FALSE),"")</f>
        <v>0</v>
      </c>
      <c r="M51" s="10">
        <f>IFERROR(VLOOKUP($B51,全日本ロング!$B$5:$G$338,5,FALSE)*VLOOKUP(K51,大会ごとのスコア!$D$12:$E$17,2,FALSE),"")</f>
        <v>0</v>
      </c>
      <c r="N51" s="9" t="str">
        <f>IFERROR(VLOOKUP($B51,東海スプリントセレ!$B$5:$G$338,6,FALSE),"")</f>
        <v/>
      </c>
      <c r="O51" s="10" t="str">
        <f>IFERROR(VLOOKUP($B51,東海スプリントセレ!$B$5:$G$338,2,FALSE),"")</f>
        <v/>
      </c>
      <c r="P51" s="10" t="str">
        <f>IFERROR(VLOOKUP($B51,東海スプリントセレ!$B$5:$G$338,5,FALSE)*VLOOKUP(N51,大会ごとのスコア!$D$24:$E$24,2,FALSE),"")</f>
        <v/>
      </c>
      <c r="Q51" s="9" t="str">
        <f>IFERROR(VLOOKUP($B51,東海インカレ!$B$5:$G$338,6,FALSE),"")</f>
        <v>ME</v>
      </c>
      <c r="R51" s="10">
        <f>IFERROR(VLOOKUP($B51,東海インカレ!$B$5:$G$338,2,FALSE),"")</f>
        <v>45</v>
      </c>
      <c r="S51" s="10">
        <f>IFERROR(VLOOKUP($B51,東海インカレ!$B$5:$G$338,5,FALSE)*VLOOKUP(Q51,大会ごとのスコア!$D$23:$E$23,2,FALSE),"")</f>
        <v>37.713000000000001</v>
      </c>
      <c r="T51" s="9" t="str">
        <f>IFERROR(VLOOKUP($B51,関西スプリントセレ!$B$5:$G$400,6,FALSE),"")</f>
        <v/>
      </c>
      <c r="U51" s="10" t="str">
        <f>IFERROR(VLOOKUP($B51,関西スプリントセレ!$B$5:$G$400,2,FALSE),"")</f>
        <v/>
      </c>
      <c r="V51" s="10" t="str">
        <f>IFERROR(VLOOKUP($B51,関西スプリントセレ!$B$5:$G$400,5,FALSE)*VLOOKUP(T51,大会ごとのスコア!$D$26:$E$26,2,FALSE),"")</f>
        <v/>
      </c>
      <c r="W51" s="9" t="str">
        <f>IFERROR(VLOOKUP($B51,名椙大会2日目!$B$5:$G$338,6,FALSE),"")</f>
        <v/>
      </c>
      <c r="X51" s="10" t="str">
        <f>IFERROR(VLOOKUP($B51,名椙大会2日目!$B$5:$G$338,2,FALSE),"")</f>
        <v/>
      </c>
      <c r="Y51" s="10" t="str">
        <f>IFERROR(VLOOKUP($B51,名椙大会2日目!$B$5:$G$338,5,FALSE)*VLOOKUP(W51,大会ごとのスコア!$D$28:$E$31,2,FALSE),"")</f>
        <v/>
      </c>
      <c r="Z51" s="9" t="str">
        <f>IFERROR(VLOOKUP($B51,インカレスプリント2018!$B$5:$G$400,6,FALSE),"")</f>
        <v>MUA3</v>
      </c>
      <c r="AA51" s="10">
        <f>IFERROR(VLOOKUP($B51,インカレスプリント2018!$B$5:$G$400,2,FALSE),"")</f>
        <v>78</v>
      </c>
      <c r="AB51" s="10">
        <f>IFERROR(VLOOKUP($B51,インカレスプリント2018!$B$5:$G$400,5,FALSE)*VLOOKUP(Z51,大会ごとのスコア!$D$33:$E$36,2,FALSE),"")</f>
        <v>41.224999999999994</v>
      </c>
      <c r="AC51" s="9" t="str">
        <f>IFERROR(VLOOKUP($B51,インカレロング2018!$B$4:$G$400,6,FALSE),"")</f>
        <v>MUS</v>
      </c>
      <c r="AD51" s="10">
        <f>IFERROR(VLOOKUP($B51,インカレロング2018!$B$4:$G$400,2,FALSE),"")</f>
        <v>32</v>
      </c>
      <c r="AE51" s="10">
        <f ca="1">IFERROR(VLOOKUP($B51,インカレロング2018!$B$4:$G$400,5,FALSE)*VLOOKUP(AC51,大会ごとのスコア!$D$38:$E$42,2,FALSE),"")</f>
        <v>32.929600000000001</v>
      </c>
      <c r="AF51" s="9" t="str">
        <f>IFERROR(VLOOKUP($B51,クラブカップミドル!$B$4:$G$400,6,FALSE),"")</f>
        <v/>
      </c>
      <c r="AG51" s="10" t="str">
        <f>IFERROR(VLOOKUP($B51,クラブカップミドル!$B$4:$G$400,2,FALSE),"")</f>
        <v/>
      </c>
      <c r="AH51" s="10" t="str">
        <f>IFERROR(VLOOKUP($B51,クラブカップミドル!$B$4:$G$400,5,FALSE)*VLOOKUP(AF51,大会ごとのスコア!$D$44:$E$53,2,FALSE),"")</f>
        <v/>
      </c>
      <c r="AJ51" s="9">
        <f t="array" aca="1" ref="AJ51" ca="1">IFERROR(ROUNDUP(AVERAGE(LARGE(IF($A$3:$AI$3="スコア",$A51:$AI51,""),{1,2,3})),2),0)</f>
        <v>37.29</v>
      </c>
      <c r="AK51">
        <f t="array" aca="1" ref="AK51" ca="1">IFERROR(LARGE(IF($A$3:$AI$3="スコア",$A51:$AI51,""),1),"")</f>
        <v>41.224999999999994</v>
      </c>
      <c r="AL51" t="str">
        <f ca="1">IFERROR(INDEX($B$2:$AE$3,1,MATCH(AK51,B51:AE51,0)),"")</f>
        <v>ICS</v>
      </c>
      <c r="AM51" t="str">
        <f ca="1">IFERROR(INDEX($B51:$AE51,1,-2+MATCH(AK51,B51:AE51,0)),"")</f>
        <v>MUA3</v>
      </c>
    </row>
    <row r="52" spans="2:39" x14ac:dyDescent="0.15">
      <c r="B52" t="s">
        <v>75</v>
      </c>
      <c r="C52" t="s">
        <v>900</v>
      </c>
      <c r="D52" s="14">
        <v>3</v>
      </c>
      <c r="E52" s="9" t="str">
        <f>IFERROR(VLOOKUP($B52,根ノ上高原!$B$5:$G$338,6,FALSE),"")</f>
        <v/>
      </c>
      <c r="F52" s="10" t="str">
        <f>IFERROR(VLOOKUP($B52,根ノ上高原!$B$5:$G$338,2,FALSE),"")</f>
        <v/>
      </c>
      <c r="G52" s="10" t="str">
        <f>IFERROR(VLOOKUP($B52,根ノ上高原!$B$5:$G$338,5,FALSE)*VLOOKUP(E52,大会ごとのスコア!$D$4:$E$5,2,FALSE),"")</f>
        <v/>
      </c>
      <c r="N52" s="9" t="str">
        <f>IFERROR(VLOOKUP($B52,東海スプリントセレ!$B$5:$G$338,6,FALSE),"")</f>
        <v>MS</v>
      </c>
      <c r="O52" s="10">
        <f>IFERROR(VLOOKUP($B52,東海スプリントセレ!$B$5:$G$338,2,FALSE),"")</f>
        <v>33</v>
      </c>
      <c r="P52" s="10">
        <f>IFERROR(VLOOKUP($B52,東海スプリントセレ!$B$5:$G$338,5,FALSE)*VLOOKUP(N52,大会ごとのスコア!$D$24:$E$24,2,FALSE),"")</f>
        <v>53.117999999999995</v>
      </c>
      <c r="Q52" s="9" t="str">
        <f>IFERROR(VLOOKUP($B52,東海インカレ!$B$5:$G$338,6,FALSE),"")</f>
        <v>ME</v>
      </c>
      <c r="R52" s="10">
        <f>IFERROR(VLOOKUP($B52,東海インカレ!$B$5:$G$338,2,FALSE),"")</f>
        <v>0</v>
      </c>
      <c r="S52" s="10">
        <f>IFERROR(VLOOKUP($B52,東海インカレ!$B$5:$G$338,5,FALSE)*VLOOKUP(Q52,大会ごとのスコア!$D$23:$E$23,2,FALSE),"")</f>
        <v>33.905999999999999</v>
      </c>
      <c r="T52" s="9" t="str">
        <f>IFERROR(VLOOKUP($B52,関西スプリントセレ!$B$5:$G$400,6,FALSE),"")</f>
        <v/>
      </c>
      <c r="U52" s="10" t="str">
        <f>IFERROR(VLOOKUP($B52,関西スプリントセレ!$B$5:$G$400,2,FALSE),"")</f>
        <v/>
      </c>
      <c r="V52" s="10" t="str">
        <f>IFERROR(VLOOKUP($B52,関西スプリントセレ!$B$5:$G$400,5,FALSE)*VLOOKUP(T52,大会ごとのスコア!$D$26:$E$26,2,FALSE),"")</f>
        <v/>
      </c>
      <c r="W52" s="9" t="str">
        <f>IFERROR(VLOOKUP($B52,名椙大会2日目!$B$5:$G$338,6,FALSE),"")</f>
        <v/>
      </c>
      <c r="X52" s="10" t="str">
        <f>IFERROR(VLOOKUP($B52,名椙大会2日目!$B$5:$G$338,2,FALSE),"")</f>
        <v/>
      </c>
      <c r="Y52" s="10" t="str">
        <f>IFERROR(VLOOKUP($B52,名椙大会2日目!$B$5:$G$338,5,FALSE)*VLOOKUP(W52,大会ごとのスコア!$D$28:$E$31,2,FALSE),"")</f>
        <v/>
      </c>
      <c r="Z52" s="9" t="str">
        <f>IFERROR(VLOOKUP($B52,インカレスプリント2018!$B$5:$G$400,6,FALSE),"")</f>
        <v/>
      </c>
      <c r="AA52" s="10" t="str">
        <f>IFERROR(VLOOKUP($B52,インカレスプリント2018!$B$5:$G$400,2,FALSE),"")</f>
        <v/>
      </c>
      <c r="AB52" s="10" t="str">
        <f>IFERROR(VLOOKUP($B52,インカレスプリント2018!$B$5:$G$400,5,FALSE)*VLOOKUP(Z52,大会ごとのスコア!$D$33:$E$36,2,FALSE),"")</f>
        <v/>
      </c>
      <c r="AC52" s="9" t="str">
        <f>IFERROR(VLOOKUP($B52,インカレロング2018!$B$4:$G$400,6,FALSE),"")</f>
        <v/>
      </c>
      <c r="AD52" s="10" t="str">
        <f>IFERROR(VLOOKUP($B52,インカレロング2018!$B$4:$G$400,2,FALSE),"")</f>
        <v/>
      </c>
      <c r="AE52" s="10" t="str">
        <f>IFERROR(VLOOKUP($B52,インカレロング2018!$B$4:$G$400,5,FALSE)*VLOOKUP(AC52,大会ごとのスコア!$D$38:$E$42,2,FALSE),"")</f>
        <v/>
      </c>
      <c r="AF52" s="9" t="str">
        <f>IFERROR(VLOOKUP($B52,クラブカップミドル!$B$4:$G$400,6,FALSE),"")</f>
        <v/>
      </c>
      <c r="AG52" s="10" t="str">
        <f>IFERROR(VLOOKUP($B52,クラブカップミドル!$B$4:$G$400,2,FALSE),"")</f>
        <v/>
      </c>
      <c r="AH52" s="10" t="str">
        <f>IFERROR(VLOOKUP($B52,クラブカップミドル!$B$4:$G$400,5,FALSE)*VLOOKUP(AF52,大会ごとのスコア!$D$44:$E$53,2,FALSE),"")</f>
        <v/>
      </c>
      <c r="AJ52" s="9">
        <f t="array" ref="AJ52">IFERROR(ROUNDUP(AVERAGE(LARGE(IF($A$3:$AI$3="スコア",$A52:$AI52,""),{1,2,3})),2),0)</f>
        <v>29.01</v>
      </c>
      <c r="AK52">
        <f t="array" ref="AK52">IFERROR(LARGE(IF($A$3:$AI$3="スコア",$A52:$AI52,""),1),"")</f>
        <v>53.117999999999995</v>
      </c>
      <c r="AL52" t="str">
        <f>IFERROR(INDEX($B$2:$AE$3,1,MATCH(AK52,B52:AE52,0)),"")</f>
        <v>東海SS</v>
      </c>
      <c r="AM52" t="str">
        <f>IFERROR(INDEX($B52:$AE52,1,-2+MATCH(AK52,B52:AE52,0)),"")</f>
        <v>MS</v>
      </c>
    </row>
    <row r="53" spans="2:39" x14ac:dyDescent="0.15">
      <c r="B53" t="s">
        <v>137</v>
      </c>
      <c r="C53" t="s">
        <v>900</v>
      </c>
      <c r="D53" s="14">
        <v>2</v>
      </c>
      <c r="E53" s="9" t="str">
        <f>IFERROR(VLOOKUP($B53,根ノ上高原!$B$5:$G$338,6,FALSE),"")</f>
        <v/>
      </c>
      <c r="F53" s="10" t="str">
        <f>IFERROR(VLOOKUP($B53,根ノ上高原!$B$5:$G$338,2,FALSE),"")</f>
        <v/>
      </c>
      <c r="G53" s="10" t="str">
        <f>IFERROR(VLOOKUP($B53,根ノ上高原!$B$5:$G$338,5,FALSE)*VLOOKUP(E53,大会ごとのスコア!$D$4:$E$5,2,FALSE),"")</f>
        <v/>
      </c>
      <c r="N53" s="9" t="str">
        <f>IFERROR(VLOOKUP($B53,東海スプリントセレ!$B$5:$G$338,6,FALSE),"")</f>
        <v/>
      </c>
      <c r="O53" s="10" t="str">
        <f>IFERROR(VLOOKUP($B53,東海スプリントセレ!$B$5:$G$338,2,FALSE),"")</f>
        <v/>
      </c>
      <c r="P53" s="10" t="str">
        <f>IFERROR(VLOOKUP($B53,東海スプリントセレ!$B$5:$G$338,5,FALSE)*VLOOKUP(N53,大会ごとのスコア!$D$24:$E$24,2,FALSE),"")</f>
        <v/>
      </c>
      <c r="Q53" s="9" t="str">
        <f>IFERROR(VLOOKUP($B53,東海インカレ!$B$5:$G$338,6,FALSE),"")</f>
        <v>ME</v>
      </c>
      <c r="R53" s="10">
        <f>IFERROR(VLOOKUP($B53,東海インカレ!$B$5:$G$338,2,FALSE),"")</f>
        <v>19</v>
      </c>
      <c r="S53" s="10">
        <f>IFERROR(VLOOKUP($B53,東海インカレ!$B$5:$G$338,5,FALSE)*VLOOKUP(Q53,大会ごとのスコア!$D$23:$E$23,2,FALSE),"")</f>
        <v>55.26</v>
      </c>
      <c r="T53" s="9" t="str">
        <f>IFERROR(VLOOKUP($B53,関西スプリントセレ!$B$5:$G$400,6,FALSE),"")</f>
        <v/>
      </c>
      <c r="U53" s="10" t="str">
        <f>IFERROR(VLOOKUP($B53,関西スプリントセレ!$B$5:$G$400,2,FALSE),"")</f>
        <v/>
      </c>
      <c r="V53" s="10" t="str">
        <f>IFERROR(VLOOKUP($B53,関西スプリントセレ!$B$5:$G$400,5,FALSE)*VLOOKUP(T53,大会ごとのスコア!$D$26:$E$26,2,FALSE),"")</f>
        <v/>
      </c>
      <c r="W53" s="9" t="str">
        <f>IFERROR(VLOOKUP($B53,名椙大会2日目!$B$5:$G$338,6,FALSE),"")</f>
        <v/>
      </c>
      <c r="X53" s="10" t="str">
        <f>IFERROR(VLOOKUP($B53,名椙大会2日目!$B$5:$G$338,2,FALSE),"")</f>
        <v/>
      </c>
      <c r="Y53" s="10" t="str">
        <f>IFERROR(VLOOKUP($B53,名椙大会2日目!$B$5:$G$338,5,FALSE)*VLOOKUP(W53,大会ごとのスコア!$D$28:$E$31,2,FALSE),"")</f>
        <v/>
      </c>
      <c r="Z53" s="9" t="str">
        <f>IFERROR(VLOOKUP($B53,インカレスプリント2018!$B$5:$G$400,6,FALSE),"")</f>
        <v/>
      </c>
      <c r="AA53" s="10" t="str">
        <f>IFERROR(VLOOKUP($B53,インカレスプリント2018!$B$5:$G$400,2,FALSE),"")</f>
        <v/>
      </c>
      <c r="AB53" s="10" t="str">
        <f>IFERROR(VLOOKUP($B53,インカレスプリント2018!$B$5:$G$400,5,FALSE)*VLOOKUP(Z53,大会ごとのスコア!$D$33:$E$36,2,FALSE),"")</f>
        <v/>
      </c>
      <c r="AC53" s="9" t="str">
        <f>IFERROR(VLOOKUP($B53,インカレロング2018!$B$4:$G$400,6,FALSE),"")</f>
        <v/>
      </c>
      <c r="AD53" s="10" t="str">
        <f>IFERROR(VLOOKUP($B53,インカレロング2018!$B$4:$G$400,2,FALSE),"")</f>
        <v/>
      </c>
      <c r="AE53" s="10" t="str">
        <f>IFERROR(VLOOKUP($B53,インカレロング2018!$B$4:$G$400,5,FALSE)*VLOOKUP(AC53,大会ごとのスコア!$D$38:$E$42,2,FALSE),"")</f>
        <v/>
      </c>
      <c r="AF53" s="9" t="str">
        <f>IFERROR(VLOOKUP($B53,クラブカップミドル!$B$4:$G$400,6,FALSE),"")</f>
        <v/>
      </c>
      <c r="AG53" s="10" t="str">
        <f>IFERROR(VLOOKUP($B53,クラブカップミドル!$B$4:$G$400,2,FALSE),"")</f>
        <v/>
      </c>
      <c r="AH53" s="10" t="str">
        <f>IFERROR(VLOOKUP($B53,クラブカップミドル!$B$4:$G$400,5,FALSE)*VLOOKUP(AF53,大会ごとのスコア!$D$44:$E$53,2,FALSE),"")</f>
        <v/>
      </c>
      <c r="AJ53" s="9">
        <f t="array" ref="AJ53">IFERROR(ROUNDUP(AVERAGE(LARGE(IF($A$3:$AI$3="スコア",$A53:$AI53,""),{1,2,3})),2),0)</f>
        <v>18.420000000000002</v>
      </c>
      <c r="AK53">
        <f t="array" ref="AK53">IFERROR(LARGE(IF($A$3:$AI$3="スコア",$A53:$AI53,""),1),"")</f>
        <v>55.26</v>
      </c>
      <c r="AL53" t="str">
        <f>IFERROR(INDEX($B$2:$AE$3,1,MATCH(AK53,B53:AE53,0)),"")</f>
        <v>東海IC</v>
      </c>
      <c r="AM53" t="str">
        <f>IFERROR(INDEX($B53:$AE53,1,-2+MATCH(AK53,B53:AE53,0)),"")</f>
        <v>ME</v>
      </c>
    </row>
    <row r="54" spans="2:39" x14ac:dyDescent="0.15">
      <c r="B54" t="s">
        <v>74</v>
      </c>
      <c r="C54" t="s">
        <v>899</v>
      </c>
      <c r="D54" s="14">
        <v>2</v>
      </c>
      <c r="E54" s="9" t="str">
        <f>IFERROR(VLOOKUP($B54,根ノ上高原!$B$5:$G$338,6,FALSE),"")</f>
        <v>MA</v>
      </c>
      <c r="F54" s="10">
        <f>IFERROR(VLOOKUP($B54,根ノ上高原!$B$5:$G$338,2,FALSE),"")</f>
        <v>0</v>
      </c>
      <c r="G54" s="10">
        <f>IFERROR(VLOOKUP($B54,根ノ上高原!$B$5:$G$338,5,FALSE)*VLOOKUP(E54,大会ごとのスコア!$D$4:$E$5,2,FALSE),"")</f>
        <v>0</v>
      </c>
      <c r="H54" s="9" t="str">
        <f>IFERROR(VLOOKUP($B54,東大OLK大会!$B$5:$G$338,6,FALSE),"")</f>
        <v/>
      </c>
      <c r="I54" s="10" t="str">
        <f>IFERROR(VLOOKUP($B54,東大OLK大会!$B$5:$G$338,2,FALSE),"")</f>
        <v/>
      </c>
      <c r="J54" s="10" t="str">
        <f>IFERROR(VLOOKUP($B54,東大OLK大会!$B$5:$G$338,5,FALSE)*VLOOKUP(H54,大会ごとのスコア!$D$7:$E$11,2,FALSE),"")</f>
        <v/>
      </c>
      <c r="K54" s="9" t="str">
        <f>IFERROR(VLOOKUP($B54,全日本ロング!$B$5:$G$338,6,FALSE),"")</f>
        <v/>
      </c>
      <c r="L54" s="10" t="str">
        <f>IFERROR(VLOOKUP($B54,全日本ロング!$B$5:$G$338,2,FALSE),"")</f>
        <v/>
      </c>
      <c r="M54" s="10" t="str">
        <f>IFERROR(VLOOKUP($B54,全日本ロング!$B$5:$G$338,5,FALSE)*VLOOKUP(K54,大会ごとのスコア!$D$12:$E$17,2,FALSE),"")</f>
        <v/>
      </c>
      <c r="N54" s="9" t="str">
        <f>IFERROR(VLOOKUP($B54,東海スプリントセレ!$B$5:$G$338,6,FALSE),"")</f>
        <v>MS</v>
      </c>
      <c r="O54" s="10">
        <f>IFERROR(VLOOKUP($B54,東海スプリントセレ!$B$5:$G$338,2,FALSE),"")</f>
        <v>32</v>
      </c>
      <c r="P54" s="10">
        <f>IFERROR(VLOOKUP($B54,東海スプリントセレ!$B$5:$G$338,5,FALSE)*VLOOKUP(N54,大会ごとのスコア!$D$24:$E$24,2,FALSE),"")</f>
        <v>53.466999999999999</v>
      </c>
      <c r="Q54" s="9" t="str">
        <f>IFERROR(VLOOKUP($B54,東海インカレ!$B$5:$G$338,6,FALSE),"")</f>
        <v>ME</v>
      </c>
      <c r="R54" s="10">
        <f>IFERROR(VLOOKUP($B54,東海インカレ!$B$5:$G$338,2,FALSE),"")</f>
        <v>0</v>
      </c>
      <c r="S54" s="10">
        <f>IFERROR(VLOOKUP($B54,東海インカレ!$B$5:$G$338,5,FALSE)*VLOOKUP(Q54,大会ごとのスコア!$D$23:$E$23,2,FALSE),"")</f>
        <v>0</v>
      </c>
      <c r="T54" s="9" t="str">
        <f>IFERROR(VLOOKUP($B54,関西スプリントセレ!$B$5:$G$400,6,FALSE),"")</f>
        <v/>
      </c>
      <c r="U54" s="10" t="str">
        <f>IFERROR(VLOOKUP($B54,関西スプリントセレ!$B$5:$G$400,2,FALSE),"")</f>
        <v/>
      </c>
      <c r="V54" s="10" t="str">
        <f>IFERROR(VLOOKUP($B54,関西スプリントセレ!$B$5:$G$400,5,FALSE)*VLOOKUP(T54,大会ごとのスコア!$D$26:$E$26,2,FALSE),"")</f>
        <v/>
      </c>
      <c r="W54" s="9" t="str">
        <f>IFERROR(VLOOKUP($B54,名椙大会2日目!$B$5:$G$338,6,FALSE),"")</f>
        <v/>
      </c>
      <c r="X54" s="10" t="str">
        <f>IFERROR(VLOOKUP($B54,名椙大会2日目!$B$5:$G$338,2,FALSE),"")</f>
        <v/>
      </c>
      <c r="Y54" s="10" t="str">
        <f>IFERROR(VLOOKUP($B54,名椙大会2日目!$B$5:$G$338,5,FALSE)*VLOOKUP(W54,大会ごとのスコア!$D$28:$E$31,2,FALSE),"")</f>
        <v/>
      </c>
      <c r="Z54" s="9" t="str">
        <f>IFERROR(VLOOKUP($B54,インカレスプリント2018!$B$5:$G$400,6,FALSE),"")</f>
        <v/>
      </c>
      <c r="AA54" s="10" t="str">
        <f>IFERROR(VLOOKUP($B54,インカレスプリント2018!$B$5:$G$400,2,FALSE),"")</f>
        <v/>
      </c>
      <c r="AB54" s="10" t="str">
        <f>IFERROR(VLOOKUP($B54,インカレスプリント2018!$B$5:$G$400,5,FALSE)*VLOOKUP(Z54,大会ごとのスコア!$D$33:$E$36,2,FALSE),"")</f>
        <v/>
      </c>
      <c r="AC54" s="9" t="str">
        <f>IFERROR(VLOOKUP($B54,インカレロング2018!$B$4:$G$400,6,FALSE),"")</f>
        <v/>
      </c>
      <c r="AD54" s="10" t="str">
        <f>IFERROR(VLOOKUP($B54,インカレロング2018!$B$4:$G$400,2,FALSE),"")</f>
        <v/>
      </c>
      <c r="AE54" s="10" t="str">
        <f>IFERROR(VLOOKUP($B54,インカレロング2018!$B$4:$G$400,5,FALSE)*VLOOKUP(AC54,大会ごとのスコア!$D$38:$E$42,2,FALSE),"")</f>
        <v/>
      </c>
      <c r="AF54" s="9" t="str">
        <f>IFERROR(VLOOKUP($B54,クラブカップミドル!$B$4:$G$400,6,FALSE),"")</f>
        <v/>
      </c>
      <c r="AG54" s="10" t="str">
        <f>IFERROR(VLOOKUP($B54,クラブカップミドル!$B$4:$G$400,2,FALSE),"")</f>
        <v/>
      </c>
      <c r="AH54" s="10" t="str">
        <f>IFERROR(VLOOKUP($B54,クラブカップミドル!$B$4:$G$400,5,FALSE)*VLOOKUP(AF54,大会ごとのスコア!$D$44:$E$53,2,FALSE),"")</f>
        <v/>
      </c>
      <c r="AJ54" s="9">
        <f t="array" ref="AJ54">IFERROR(ROUNDUP(AVERAGE(LARGE(IF($A$3:$AI$3="スコア",$A54:$AI54,""),{1,2,3})),2),0)</f>
        <v>17.830000000000002</v>
      </c>
      <c r="AK54">
        <f t="array" ref="AK54">IFERROR(LARGE(IF($A$3:$AI$3="スコア",$A54:$AI54,""),1),"")</f>
        <v>53.466999999999999</v>
      </c>
      <c r="AL54" t="str">
        <f>IFERROR(INDEX($B$2:$AE$3,1,MATCH(AK54,B54:AE54,0)),"")</f>
        <v>東海SS</v>
      </c>
      <c r="AM54" t="str">
        <f>IFERROR(INDEX($B54:$AE54,1,-2+MATCH(AK54,B54:AE54,0)),"")</f>
        <v>MS</v>
      </c>
    </row>
    <row r="55" spans="2:39" x14ac:dyDescent="0.15">
      <c r="B55" t="s">
        <v>138</v>
      </c>
      <c r="C55" t="s">
        <v>900</v>
      </c>
      <c r="D55" s="14">
        <v>3</v>
      </c>
      <c r="E55" s="9" t="str">
        <f>IFERROR(VLOOKUP($B55,根ノ上高原!$B$5:$G$338,6,FALSE),"")</f>
        <v/>
      </c>
      <c r="F55" s="10" t="str">
        <f>IFERROR(VLOOKUP($B55,根ノ上高原!$B$5:$G$338,2,FALSE),"")</f>
        <v/>
      </c>
      <c r="G55" s="10" t="str">
        <f>IFERROR(VLOOKUP($B55,根ノ上高原!$B$5:$G$338,5,FALSE)*VLOOKUP(E55,大会ごとのスコア!$D$4:$E$5,2,FALSE),"")</f>
        <v/>
      </c>
      <c r="N55" s="9" t="str">
        <f>IFERROR(VLOOKUP($B55,東海スプリントセレ!$B$5:$G$338,6,FALSE),"")</f>
        <v/>
      </c>
      <c r="O55" s="10" t="str">
        <f>IFERROR(VLOOKUP($B55,東海スプリントセレ!$B$5:$G$338,2,FALSE),"")</f>
        <v/>
      </c>
      <c r="P55" s="10" t="str">
        <f>IFERROR(VLOOKUP($B55,東海スプリントセレ!$B$5:$G$338,5,FALSE)*VLOOKUP(N55,大会ごとのスコア!$D$24:$E$24,2,FALSE),"")</f>
        <v/>
      </c>
      <c r="Q55" s="9" t="str">
        <f>IFERROR(VLOOKUP($B55,東海インカレ!$B$5:$G$338,6,FALSE),"")</f>
        <v>ME</v>
      </c>
      <c r="R55" s="10">
        <f>IFERROR(VLOOKUP($B55,東海インカレ!$B$5:$G$338,2,FALSE),"")</f>
        <v>34</v>
      </c>
      <c r="S55" s="10">
        <f>IFERROR(VLOOKUP($B55,東海インカレ!$B$5:$G$338,5,FALSE)*VLOOKUP(Q55,大会ごとのスコア!$D$23:$E$23,2,FALSE),"")</f>
        <v>45.420999999999999</v>
      </c>
      <c r="T55" s="9" t="str">
        <f>IFERROR(VLOOKUP($B55,関西スプリントセレ!$B$5:$G$400,6,FALSE),"")</f>
        <v/>
      </c>
      <c r="U55" s="10" t="str">
        <f>IFERROR(VLOOKUP($B55,関西スプリントセレ!$B$5:$G$400,2,FALSE),"")</f>
        <v/>
      </c>
      <c r="V55" s="10" t="str">
        <f>IFERROR(VLOOKUP($B55,関西スプリントセレ!$B$5:$G$400,5,FALSE)*VLOOKUP(T55,大会ごとのスコア!$D$26:$E$26,2,FALSE),"")</f>
        <v/>
      </c>
      <c r="W55" s="9" t="str">
        <f>IFERROR(VLOOKUP($B55,名椙大会2日目!$B$5:$G$338,6,FALSE),"")</f>
        <v/>
      </c>
      <c r="X55" s="10" t="str">
        <f>IFERROR(VLOOKUP($B55,名椙大会2日目!$B$5:$G$338,2,FALSE),"")</f>
        <v/>
      </c>
      <c r="Y55" s="10" t="str">
        <f>IFERROR(VLOOKUP($B55,名椙大会2日目!$B$5:$G$338,5,FALSE)*VLOOKUP(W55,大会ごとのスコア!$D$28:$E$31,2,FALSE),"")</f>
        <v/>
      </c>
      <c r="Z55" s="9" t="str">
        <f>IFERROR(VLOOKUP($B55,インカレスプリント2018!$B$5:$G$400,6,FALSE),"")</f>
        <v/>
      </c>
      <c r="AA55" s="10" t="str">
        <f>IFERROR(VLOOKUP($B55,インカレスプリント2018!$B$5:$G$400,2,FALSE),"")</f>
        <v/>
      </c>
      <c r="AB55" s="10" t="str">
        <f>IFERROR(VLOOKUP($B55,インカレスプリント2018!$B$5:$G$400,5,FALSE)*VLOOKUP(Z55,大会ごとのスコア!$D$33:$E$36,2,FALSE),"")</f>
        <v/>
      </c>
      <c r="AC55" s="9" t="str">
        <f>IFERROR(VLOOKUP($B55,インカレロング2018!$B$4:$G$400,6,FALSE),"")</f>
        <v/>
      </c>
      <c r="AD55" s="10" t="str">
        <f>IFERROR(VLOOKUP($B55,インカレロング2018!$B$4:$G$400,2,FALSE),"")</f>
        <v/>
      </c>
      <c r="AE55" s="10" t="str">
        <f>IFERROR(VLOOKUP($B55,インカレロング2018!$B$4:$G$400,5,FALSE)*VLOOKUP(AC55,大会ごとのスコア!$D$38:$E$42,2,FALSE),"")</f>
        <v/>
      </c>
      <c r="AF55" s="9" t="str">
        <f>IFERROR(VLOOKUP($B55,クラブカップミドル!$B$4:$G$400,6,FALSE),"")</f>
        <v/>
      </c>
      <c r="AG55" s="10" t="str">
        <f>IFERROR(VLOOKUP($B55,クラブカップミドル!$B$4:$G$400,2,FALSE),"")</f>
        <v/>
      </c>
      <c r="AH55" s="10" t="str">
        <f>IFERROR(VLOOKUP($B55,クラブカップミドル!$B$4:$G$400,5,FALSE)*VLOOKUP(AF55,大会ごとのスコア!$D$44:$E$53,2,FALSE),"")</f>
        <v/>
      </c>
      <c r="AJ55" s="9">
        <f t="array" ref="AJ55">IFERROR(ROUNDUP(AVERAGE(LARGE(IF($A$3:$AI$3="スコア",$A55:$AI55,""),{1,2,3})),2),0)</f>
        <v>15.15</v>
      </c>
      <c r="AK55">
        <f t="array" ref="AK55">IFERROR(LARGE(IF($A$3:$AI$3="スコア",$A55:$AI55,""),1),"")</f>
        <v>45.420999999999999</v>
      </c>
      <c r="AL55" t="str">
        <f>IFERROR(INDEX($B$2:$AE$3,1,MATCH(AK55,B55:AE55,0)),"")</f>
        <v>東海IC</v>
      </c>
      <c r="AM55" t="str">
        <f>IFERROR(INDEX($B55:$AE55,1,-2+MATCH(AK55,B55:AE55,0)),"")</f>
        <v>ME</v>
      </c>
    </row>
    <row r="56" spans="2:39" x14ac:dyDescent="0.15">
      <c r="B56" t="s">
        <v>139</v>
      </c>
      <c r="C56" t="s">
        <v>900</v>
      </c>
      <c r="D56" s="14">
        <v>2</v>
      </c>
      <c r="E56" s="9" t="str">
        <f>IFERROR(VLOOKUP($B56,根ノ上高原!$B$5:$G$338,6,FALSE),"")</f>
        <v/>
      </c>
      <c r="F56" s="10" t="str">
        <f>IFERROR(VLOOKUP($B56,根ノ上高原!$B$5:$G$338,2,FALSE),"")</f>
        <v/>
      </c>
      <c r="G56" s="10" t="str">
        <f>IFERROR(VLOOKUP($B56,根ノ上高原!$B$5:$G$338,5,FALSE)*VLOOKUP(E56,大会ごとのスコア!$D$4:$E$5,2,FALSE),"")</f>
        <v/>
      </c>
      <c r="N56" s="9" t="str">
        <f>IFERROR(VLOOKUP($B56,東海スプリントセレ!$B$5:$G$338,6,FALSE),"")</f>
        <v/>
      </c>
      <c r="O56" s="10" t="str">
        <f>IFERROR(VLOOKUP($B56,東海スプリントセレ!$B$5:$G$338,2,FALSE),"")</f>
        <v/>
      </c>
      <c r="P56" s="10" t="str">
        <f>IFERROR(VLOOKUP($B56,東海スプリントセレ!$B$5:$G$338,5,FALSE)*VLOOKUP(N56,大会ごとのスコア!$D$24:$E$24,2,FALSE),"")</f>
        <v/>
      </c>
      <c r="Q56" s="9" t="str">
        <f>IFERROR(VLOOKUP($B56,東海インカレ!$B$5:$G$338,6,FALSE),"")</f>
        <v>ME</v>
      </c>
      <c r="R56" s="10">
        <f>IFERROR(VLOOKUP($B56,東海インカレ!$B$5:$G$338,2,FALSE),"")</f>
        <v>44</v>
      </c>
      <c r="S56" s="10">
        <f>IFERROR(VLOOKUP($B56,東海インカレ!$B$5:$G$338,5,FALSE)*VLOOKUP(Q56,大会ごとのスコア!$D$23:$E$23,2,FALSE),"")</f>
        <v>38.165999999999997</v>
      </c>
      <c r="T56" s="9" t="str">
        <f>IFERROR(VLOOKUP($B56,関西スプリントセレ!$B$5:$G$400,6,FALSE),"")</f>
        <v/>
      </c>
      <c r="U56" s="10" t="str">
        <f>IFERROR(VLOOKUP($B56,関西スプリントセレ!$B$5:$G$400,2,FALSE),"")</f>
        <v/>
      </c>
      <c r="V56" s="10" t="str">
        <f>IFERROR(VLOOKUP($B56,関西スプリントセレ!$B$5:$G$400,5,FALSE)*VLOOKUP(T56,大会ごとのスコア!$D$26:$E$26,2,FALSE),"")</f>
        <v/>
      </c>
      <c r="W56" s="9" t="str">
        <f>IFERROR(VLOOKUP($B56,名椙大会2日目!$B$5:$G$338,6,FALSE),"")</f>
        <v/>
      </c>
      <c r="X56" s="10" t="str">
        <f>IFERROR(VLOOKUP($B56,名椙大会2日目!$B$5:$G$338,2,FALSE),"")</f>
        <v/>
      </c>
      <c r="Y56" s="10" t="str">
        <f>IFERROR(VLOOKUP($B56,名椙大会2日目!$B$5:$G$338,5,FALSE)*VLOOKUP(W56,大会ごとのスコア!$D$28:$E$31,2,FALSE),"")</f>
        <v/>
      </c>
      <c r="Z56" s="9" t="str">
        <f>IFERROR(VLOOKUP($B56,インカレスプリント2018!$B$5:$G$400,6,FALSE),"")</f>
        <v/>
      </c>
      <c r="AA56" s="10" t="str">
        <f>IFERROR(VLOOKUP($B56,インカレスプリント2018!$B$5:$G$400,2,FALSE),"")</f>
        <v/>
      </c>
      <c r="AB56" s="10" t="str">
        <f>IFERROR(VLOOKUP($B56,インカレスプリント2018!$B$5:$G$400,5,FALSE)*VLOOKUP(Z56,大会ごとのスコア!$D$33:$E$36,2,FALSE),"")</f>
        <v/>
      </c>
      <c r="AC56" s="9" t="str">
        <f>IFERROR(VLOOKUP($B56,インカレロング2018!$B$4:$G$400,6,FALSE),"")</f>
        <v/>
      </c>
      <c r="AD56" s="10" t="str">
        <f>IFERROR(VLOOKUP($B56,インカレロング2018!$B$4:$G$400,2,FALSE),"")</f>
        <v/>
      </c>
      <c r="AE56" s="10" t="str">
        <f>IFERROR(VLOOKUP($B56,インカレロング2018!$B$4:$G$400,5,FALSE)*VLOOKUP(AC56,大会ごとのスコア!$D$38:$E$42,2,FALSE),"")</f>
        <v/>
      </c>
      <c r="AF56" s="9" t="str">
        <f>IFERROR(VLOOKUP($B56,クラブカップミドル!$B$4:$G$400,6,FALSE),"")</f>
        <v/>
      </c>
      <c r="AG56" s="10" t="str">
        <f>IFERROR(VLOOKUP($B56,クラブカップミドル!$B$4:$G$400,2,FALSE),"")</f>
        <v/>
      </c>
      <c r="AH56" s="10" t="str">
        <f>IFERROR(VLOOKUP($B56,クラブカップミドル!$B$4:$G$400,5,FALSE)*VLOOKUP(AF56,大会ごとのスコア!$D$44:$E$53,2,FALSE),"")</f>
        <v/>
      </c>
      <c r="AJ56" s="9">
        <f t="array" ref="AJ56">IFERROR(ROUNDUP(AVERAGE(LARGE(IF($A$3:$AI$3="スコア",$A56:$AI56,""),{1,2,3})),2),0)</f>
        <v>12.73</v>
      </c>
      <c r="AK56">
        <f t="array" ref="AK56">IFERROR(LARGE(IF($A$3:$AI$3="スコア",$A56:$AI56,""),1),"")</f>
        <v>38.165999999999997</v>
      </c>
      <c r="AL56" t="str">
        <f>IFERROR(INDEX($B$2:$AE$3,1,MATCH(AK56,B56:AE56,0)),"")</f>
        <v>東海IC</v>
      </c>
      <c r="AM56" t="str">
        <f>IFERROR(INDEX($B56:$AE56,1,-2+MATCH(AK56,B56:AE56,0)),"")</f>
        <v>ME</v>
      </c>
    </row>
    <row r="57" spans="2:39" x14ac:dyDescent="0.15">
      <c r="B57" t="s">
        <v>140</v>
      </c>
      <c r="C57" t="s">
        <v>900</v>
      </c>
      <c r="D57" s="14">
        <v>3</v>
      </c>
      <c r="E57" s="9" t="str">
        <f>IFERROR(VLOOKUP($B57,根ノ上高原!$B$5:$G$338,6,FALSE),"")</f>
        <v/>
      </c>
      <c r="F57" s="10" t="str">
        <f>IFERROR(VLOOKUP($B57,根ノ上高原!$B$5:$G$338,2,FALSE),"")</f>
        <v/>
      </c>
      <c r="G57" s="10" t="str">
        <f>IFERROR(VLOOKUP($B57,根ノ上高原!$B$5:$G$338,5,FALSE)*VLOOKUP(E57,大会ごとのスコア!$D$4:$E$5,2,FALSE),"")</f>
        <v/>
      </c>
      <c r="N57" s="9" t="str">
        <f>IFERROR(VLOOKUP($B57,東海スプリントセレ!$B$5:$G$338,6,FALSE),"")</f>
        <v/>
      </c>
      <c r="O57" s="10" t="str">
        <f>IFERROR(VLOOKUP($B57,東海スプリントセレ!$B$5:$G$338,2,FALSE),"")</f>
        <v/>
      </c>
      <c r="P57" s="10" t="str">
        <f>IFERROR(VLOOKUP($B57,東海スプリントセレ!$B$5:$G$338,5,FALSE)*VLOOKUP(N57,大会ごとのスコア!$D$24:$E$24,2,FALSE),"")</f>
        <v/>
      </c>
      <c r="Q57" s="9" t="str">
        <f>IFERROR(VLOOKUP($B57,東海インカレ!$B$5:$G$338,6,FALSE),"")</f>
        <v>ME</v>
      </c>
      <c r="R57" s="10">
        <f>IFERROR(VLOOKUP($B57,東海インカレ!$B$5:$G$338,2,FALSE),"")</f>
        <v>0</v>
      </c>
      <c r="S57" s="10">
        <f>IFERROR(VLOOKUP($B57,東海インカレ!$B$5:$G$338,5,FALSE)*VLOOKUP(Q57,大会ごとのスコア!$D$23:$E$23,2,FALSE),"")</f>
        <v>29.641000000000002</v>
      </c>
      <c r="T57" s="9" t="str">
        <f>IFERROR(VLOOKUP($B57,関西スプリントセレ!$B$5:$G$400,6,FALSE),"")</f>
        <v/>
      </c>
      <c r="U57" s="10" t="str">
        <f>IFERROR(VLOOKUP($B57,関西スプリントセレ!$B$5:$G$400,2,FALSE),"")</f>
        <v/>
      </c>
      <c r="V57" s="10" t="str">
        <f>IFERROR(VLOOKUP($B57,関西スプリントセレ!$B$5:$G$400,5,FALSE)*VLOOKUP(T57,大会ごとのスコア!$D$26:$E$26,2,FALSE),"")</f>
        <v/>
      </c>
      <c r="W57" s="9" t="str">
        <f>IFERROR(VLOOKUP($B57,名椙大会2日目!$B$5:$G$338,6,FALSE),"")</f>
        <v/>
      </c>
      <c r="X57" s="10" t="str">
        <f>IFERROR(VLOOKUP($B57,名椙大会2日目!$B$5:$G$338,2,FALSE),"")</f>
        <v/>
      </c>
      <c r="Y57" s="10" t="str">
        <f>IFERROR(VLOOKUP($B57,名椙大会2日目!$B$5:$G$338,5,FALSE)*VLOOKUP(W57,大会ごとのスコア!$D$28:$E$31,2,FALSE),"")</f>
        <v/>
      </c>
      <c r="Z57" s="9" t="str">
        <f>IFERROR(VLOOKUP($B57,インカレスプリント2018!$B$5:$G$400,6,FALSE),"")</f>
        <v/>
      </c>
      <c r="AA57" s="10" t="str">
        <f>IFERROR(VLOOKUP($B57,インカレスプリント2018!$B$5:$G$400,2,FALSE),"")</f>
        <v/>
      </c>
      <c r="AB57" s="10" t="str">
        <f>IFERROR(VLOOKUP($B57,インカレスプリント2018!$B$5:$G$400,5,FALSE)*VLOOKUP(Z57,大会ごとのスコア!$D$33:$E$36,2,FALSE),"")</f>
        <v/>
      </c>
      <c r="AC57" s="9" t="str">
        <f>IFERROR(VLOOKUP($B57,インカレロング2018!$B$4:$G$400,6,FALSE),"")</f>
        <v/>
      </c>
      <c r="AD57" s="10" t="str">
        <f>IFERROR(VLOOKUP($B57,インカレロング2018!$B$4:$G$400,2,FALSE),"")</f>
        <v/>
      </c>
      <c r="AE57" s="10" t="str">
        <f>IFERROR(VLOOKUP($B57,インカレロング2018!$B$4:$G$400,5,FALSE)*VLOOKUP(AC57,大会ごとのスコア!$D$38:$E$42,2,FALSE),"")</f>
        <v/>
      </c>
      <c r="AF57" s="9" t="str">
        <f>IFERROR(VLOOKUP($B57,クラブカップミドル!$B$4:$G$400,6,FALSE),"")</f>
        <v/>
      </c>
      <c r="AG57" s="10" t="str">
        <f>IFERROR(VLOOKUP($B57,クラブカップミドル!$B$4:$G$400,2,FALSE),"")</f>
        <v/>
      </c>
      <c r="AH57" s="10" t="str">
        <f>IFERROR(VLOOKUP($B57,クラブカップミドル!$B$4:$G$400,5,FALSE)*VLOOKUP(AF57,大会ごとのスコア!$D$44:$E$53,2,FALSE),"")</f>
        <v/>
      </c>
      <c r="AJ57" s="9">
        <f t="array" ref="AJ57">IFERROR(ROUNDUP(AVERAGE(LARGE(IF($A$3:$AI$3="スコア",$A57:$AI57,""),{1,2,3})),2),0)</f>
        <v>9.89</v>
      </c>
      <c r="AK57">
        <f t="array" ref="AK57">IFERROR(LARGE(IF($A$3:$AI$3="スコア",$A57:$AI57,""),1),"")</f>
        <v>29.641000000000002</v>
      </c>
      <c r="AL57" t="str">
        <f>IFERROR(INDEX($B$2:$AE$3,1,MATCH(AK57,B57:AE57,0)),"")</f>
        <v>東海IC</v>
      </c>
      <c r="AM57" t="str">
        <f>IFERROR(INDEX($B57:$AE57,1,-2+MATCH(AK57,B57:AE57,0)),"")</f>
        <v>ME</v>
      </c>
    </row>
    <row r="58" spans="2:39" x14ac:dyDescent="0.15">
      <c r="B58" t="s">
        <v>53</v>
      </c>
      <c r="C58" t="s">
        <v>899</v>
      </c>
      <c r="D58" s="14">
        <v>3</v>
      </c>
      <c r="E58" s="9" t="str">
        <f>IFERROR(VLOOKUP($B58,根ノ上高原!$B$5:$G$338,6,FALSE),"")</f>
        <v/>
      </c>
      <c r="F58" s="10" t="str">
        <f>IFERROR(VLOOKUP($B58,根ノ上高原!$B$5:$G$338,2,FALSE),"")</f>
        <v/>
      </c>
      <c r="G58" s="10" t="str">
        <f>IFERROR(VLOOKUP($B58,根ノ上高原!$B$5:$G$338,5,FALSE)*VLOOKUP(E58,大会ごとのスコア!$D$4:$E$5,2,FALSE),"")</f>
        <v/>
      </c>
      <c r="H58" s="9" t="str">
        <f>IFERROR(VLOOKUP($B58,東大OLK大会!$B$5:$G$338,6,FALSE),"")</f>
        <v/>
      </c>
      <c r="I58" s="10" t="str">
        <f>IFERROR(VLOOKUP($B58,東大OLK大会!$B$5:$G$338,2,FALSE),"")</f>
        <v/>
      </c>
      <c r="J58" s="10" t="str">
        <f>IFERROR(VLOOKUP($B58,東大OLK大会!$B$5:$G$338,5,FALSE)*VLOOKUP(H58,大会ごとのスコア!$D$7:$E$11,2,FALSE),"")</f>
        <v/>
      </c>
      <c r="K58" s="9" t="str">
        <f>IFERROR(VLOOKUP($B58,全日本ロング!$B$5:$G$338,6,FALSE),"")</f>
        <v/>
      </c>
      <c r="L58" s="10" t="str">
        <f>IFERROR(VLOOKUP($B58,全日本ロング!$B$5:$G$338,2,FALSE),"")</f>
        <v/>
      </c>
      <c r="M58" s="10" t="str">
        <f>IFERROR(VLOOKUP($B58,全日本ロング!$B$5:$G$338,5,FALSE)*VLOOKUP(K58,大会ごとのスコア!$D$12:$E$17,2,FALSE),"")</f>
        <v/>
      </c>
      <c r="N58" s="9" t="str">
        <f>IFERROR(VLOOKUP($B58,東海スプリントセレ!$B$5:$G$338,6,FALSE),"")</f>
        <v>MS</v>
      </c>
      <c r="O58" s="10">
        <f>IFERROR(VLOOKUP($B58,東海スプリントセレ!$B$5:$G$338,2,FALSE),"")</f>
        <v>11</v>
      </c>
      <c r="P58" s="10">
        <f>IFERROR(VLOOKUP($B58,東海スプリントセレ!$B$5:$G$338,5,FALSE)*VLOOKUP(N58,大会ごとのスコア!$D$24:$E$24,2,FALSE),"")</f>
        <v>59.266999999999996</v>
      </c>
      <c r="Q58" s="9" t="str">
        <f>IFERROR(VLOOKUP($B58,東海インカレ!$B$5:$G$338,6,FALSE),"")</f>
        <v>ME</v>
      </c>
      <c r="R58" s="10">
        <f>IFERROR(VLOOKUP($B58,東海インカレ!$B$5:$G$338,2,FALSE),"")</f>
        <v>6</v>
      </c>
      <c r="S58" s="10">
        <f>IFERROR(VLOOKUP($B58,東海インカレ!$B$5:$G$338,5,FALSE)*VLOOKUP(Q58,大会ごとのスコア!$D$23:$E$23,2,FALSE),"")</f>
        <v>63.900999999999996</v>
      </c>
      <c r="T58" s="9" t="str">
        <f>IFERROR(VLOOKUP($B58,関西スプリントセレ!$B$5:$G$400,6,FALSE),"")</f>
        <v/>
      </c>
      <c r="U58" s="10" t="str">
        <f>IFERROR(VLOOKUP($B58,関西スプリントセレ!$B$5:$G$400,2,FALSE),"")</f>
        <v/>
      </c>
      <c r="V58" s="10" t="str">
        <f>IFERROR(VLOOKUP($B58,関西スプリントセレ!$B$5:$G$400,5,FALSE)*VLOOKUP(T58,大会ごとのスコア!$D$26:$E$26,2,FALSE),"")</f>
        <v/>
      </c>
      <c r="W58" s="9" t="str">
        <f>IFERROR(VLOOKUP($B58,名椙大会2日目!$B$5:$G$338,6,FALSE),"")</f>
        <v/>
      </c>
      <c r="X58" s="10" t="str">
        <f>IFERROR(VLOOKUP($B58,名椙大会2日目!$B$5:$G$338,2,FALSE),"")</f>
        <v/>
      </c>
      <c r="Y58" s="10" t="str">
        <f>IFERROR(VLOOKUP($B58,名椙大会2日目!$B$5:$G$338,5,FALSE)*VLOOKUP(W58,大会ごとのスコア!$D$28:$E$31,2,FALSE),"")</f>
        <v/>
      </c>
      <c r="Z58" s="9" t="str">
        <f>IFERROR(VLOOKUP($B58,インカレスプリント2018!$B$5:$G$400,6,FALSE),"")</f>
        <v/>
      </c>
      <c r="AA58" s="10" t="str">
        <f>IFERROR(VLOOKUP($B58,インカレスプリント2018!$B$5:$G$400,2,FALSE),"")</f>
        <v/>
      </c>
      <c r="AB58" s="10" t="str">
        <f>IFERROR(VLOOKUP($B58,インカレスプリント2018!$B$5:$G$400,5,FALSE)*VLOOKUP(Z58,大会ごとのスコア!$D$33:$E$36,2,FALSE),"")</f>
        <v/>
      </c>
      <c r="AC58" s="9" t="str">
        <f>IFERROR(VLOOKUP($B58,インカレロング2018!$B$4:$G$400,6,FALSE),"")</f>
        <v/>
      </c>
      <c r="AD58" s="10" t="str">
        <f>IFERROR(VLOOKUP($B58,インカレロング2018!$B$4:$G$400,2,FALSE),"")</f>
        <v/>
      </c>
      <c r="AE58" s="10" t="str">
        <f>IFERROR(VLOOKUP($B58,インカレロング2018!$B$4:$G$400,5,FALSE)*VLOOKUP(AC58,大会ごとのスコア!$D$38:$E$42,2,FALSE),"")</f>
        <v/>
      </c>
      <c r="AF58" s="9" t="str">
        <f>IFERROR(VLOOKUP($B58,クラブカップミドル!$B$4:$G$400,6,FALSE),"")</f>
        <v/>
      </c>
      <c r="AG58" s="10" t="str">
        <f>IFERROR(VLOOKUP($B58,クラブカップミドル!$B$4:$G$400,2,FALSE),"")</f>
        <v/>
      </c>
      <c r="AH58" s="10" t="str">
        <f>IFERROR(VLOOKUP($B58,クラブカップミドル!$B$4:$G$400,5,FALSE)*VLOOKUP(AF58,大会ごとのスコア!$D$44:$E$53,2,FALSE),"")</f>
        <v/>
      </c>
      <c r="AJ58" s="9">
        <f t="array" ref="AJ58">IFERROR(ROUNDUP(AVERAGE(LARGE(IF($A$3:$AI$3="スコア",$A58:$AI58,""),{1,2,3})),2),0)</f>
        <v>0</v>
      </c>
      <c r="AK58">
        <f t="array" ref="AK58">IFERROR(LARGE(IF($A$3:$AI$3="スコア",$A58:$AI58,""),1),"")</f>
        <v>63.900999999999996</v>
      </c>
      <c r="AL58" t="str">
        <f>IFERROR(INDEX($B$2:$AE$3,1,MATCH(AK58,B58:AE58,0)),"")</f>
        <v>東海IC</v>
      </c>
      <c r="AM58" t="str">
        <f>IFERROR(INDEX($B58:$AE58,1,-2+MATCH(AK58,B58:AE58,0)),"")</f>
        <v>ME</v>
      </c>
    </row>
    <row r="59" spans="2:39" x14ac:dyDescent="0.15">
      <c r="B59" t="s">
        <v>134</v>
      </c>
      <c r="C59" t="s">
        <v>899</v>
      </c>
      <c r="D59" s="14">
        <v>4</v>
      </c>
      <c r="E59" s="9" t="str">
        <f>IFERROR(VLOOKUP($B59,根ノ上高原!$B$5:$G$338,6,FALSE),"")</f>
        <v/>
      </c>
      <c r="F59" s="10" t="str">
        <f>IFERROR(VLOOKUP($B59,根ノ上高原!$B$5:$G$338,2,FALSE),"")</f>
        <v/>
      </c>
      <c r="G59" s="10" t="str">
        <f>IFERROR(VLOOKUP($B59,根ノ上高原!$B$5:$G$338,5,FALSE)*VLOOKUP(E59,大会ごとのスコア!$D$4:$E$5,2,FALSE),"")</f>
        <v/>
      </c>
      <c r="H59" s="9" t="str">
        <f>IFERROR(VLOOKUP($B59,東大OLK大会!$B$5:$G$338,6,FALSE),"")</f>
        <v/>
      </c>
      <c r="I59" s="10" t="str">
        <f>IFERROR(VLOOKUP($B59,東大OLK大会!$B$5:$G$338,2,FALSE),"")</f>
        <v/>
      </c>
      <c r="J59" s="10" t="str">
        <f>IFERROR(VLOOKUP($B59,東大OLK大会!$B$5:$G$338,5,FALSE)*VLOOKUP(H59,大会ごとのスコア!$D$7:$E$11,2,FALSE),"")</f>
        <v/>
      </c>
      <c r="K59" s="9" t="str">
        <f>IFERROR(VLOOKUP($B59,全日本ロング!$B$5:$G$338,6,FALSE),"")</f>
        <v/>
      </c>
      <c r="L59" s="10" t="str">
        <f>IFERROR(VLOOKUP($B59,全日本ロング!$B$5:$G$338,2,FALSE),"")</f>
        <v/>
      </c>
      <c r="M59" s="10" t="str">
        <f>IFERROR(VLOOKUP($B59,全日本ロング!$B$5:$G$338,5,FALSE)*VLOOKUP(K59,大会ごとのスコア!$D$12:$E$17,2,FALSE),"")</f>
        <v/>
      </c>
      <c r="N59" s="9" t="str">
        <f>IFERROR(VLOOKUP($B59,東海スプリントセレ!$B$5:$G$338,6,FALSE),"")</f>
        <v/>
      </c>
      <c r="O59" s="10" t="str">
        <f>IFERROR(VLOOKUP($B59,東海スプリントセレ!$B$5:$G$338,2,FALSE),"")</f>
        <v/>
      </c>
      <c r="P59" s="10" t="str">
        <f>IFERROR(VLOOKUP($B59,東海スプリントセレ!$B$5:$G$338,5,FALSE)*VLOOKUP(N59,大会ごとのスコア!$D$24:$E$24,2,FALSE),"")</f>
        <v/>
      </c>
      <c r="Q59" s="9" t="str">
        <f>IFERROR(VLOOKUP($B59,東海インカレ!$B$5:$G$338,6,FALSE),"")</f>
        <v>ME</v>
      </c>
      <c r="R59" s="10">
        <f>IFERROR(VLOOKUP($B59,東海インカレ!$B$5:$G$338,2,FALSE),"")</f>
        <v>26</v>
      </c>
      <c r="S59" s="10">
        <f>IFERROR(VLOOKUP($B59,東海インカレ!$B$5:$G$338,5,FALSE)*VLOOKUP(Q59,大会ごとのスコア!$D$23:$E$23,2,FALSE),"")</f>
        <v>50.308999999999997</v>
      </c>
      <c r="T59" s="9" t="str">
        <f>IFERROR(VLOOKUP($B59,関西スプリントセレ!$B$5:$G$400,6,FALSE),"")</f>
        <v/>
      </c>
      <c r="U59" s="10" t="str">
        <f>IFERROR(VLOOKUP($B59,関西スプリントセレ!$B$5:$G$400,2,FALSE),"")</f>
        <v/>
      </c>
      <c r="V59" s="10" t="str">
        <f>IFERROR(VLOOKUP($B59,関西スプリントセレ!$B$5:$G$400,5,FALSE)*VLOOKUP(T59,大会ごとのスコア!$D$26:$E$26,2,FALSE),"")</f>
        <v/>
      </c>
      <c r="W59" s="9" t="str">
        <f>IFERROR(VLOOKUP($B59,名椙大会2日目!$B$5:$G$338,6,FALSE),"")</f>
        <v/>
      </c>
      <c r="X59" s="10" t="str">
        <f>IFERROR(VLOOKUP($B59,名椙大会2日目!$B$5:$G$338,2,FALSE),"")</f>
        <v/>
      </c>
      <c r="Y59" s="10" t="str">
        <f>IFERROR(VLOOKUP($B59,名椙大会2日目!$B$5:$G$338,5,FALSE)*VLOOKUP(W59,大会ごとのスコア!$D$28:$E$31,2,FALSE),"")</f>
        <v/>
      </c>
      <c r="Z59" s="9" t="str">
        <f>IFERROR(VLOOKUP($B59,インカレスプリント2018!$B$5:$G$400,6,FALSE),"")</f>
        <v/>
      </c>
      <c r="AA59" s="10" t="str">
        <f>IFERROR(VLOOKUP($B59,インカレスプリント2018!$B$5:$G$400,2,FALSE),"")</f>
        <v/>
      </c>
      <c r="AB59" s="10" t="str">
        <f>IFERROR(VLOOKUP($B59,インカレスプリント2018!$B$5:$G$400,5,FALSE)*VLOOKUP(Z59,大会ごとのスコア!$D$33:$E$36,2,FALSE),"")</f>
        <v/>
      </c>
      <c r="AC59" s="9" t="str">
        <f>IFERROR(VLOOKUP($B59,インカレロング2018!$B$4:$G$400,6,FALSE),"")</f>
        <v/>
      </c>
      <c r="AD59" s="10" t="str">
        <f>IFERROR(VLOOKUP($B59,インカレロング2018!$B$4:$G$400,2,FALSE),"")</f>
        <v/>
      </c>
      <c r="AE59" s="10" t="str">
        <f>IFERROR(VLOOKUP($B59,インカレロング2018!$B$4:$G$400,5,FALSE)*VLOOKUP(AC59,大会ごとのスコア!$D$38:$E$42,2,FALSE),"")</f>
        <v/>
      </c>
      <c r="AF59" s="9" t="str">
        <f>IFERROR(VLOOKUP($B59,クラブカップミドル!$B$4:$G$400,6,FALSE),"")</f>
        <v/>
      </c>
      <c r="AG59" s="10" t="str">
        <f>IFERROR(VLOOKUP($B59,クラブカップミドル!$B$4:$G$400,2,FALSE),"")</f>
        <v/>
      </c>
      <c r="AH59" s="10" t="str">
        <f>IFERROR(VLOOKUP($B59,クラブカップミドル!$B$4:$G$400,5,FALSE)*VLOOKUP(AF59,大会ごとのスコア!$D$44:$E$53,2,FALSE),"")</f>
        <v/>
      </c>
      <c r="AJ59" s="9">
        <f t="array" ref="AJ59">IFERROR(ROUNDUP(AVERAGE(LARGE(IF($A$3:$AI$3="スコア",$A59:$AI59,""),{1,2,3})),2),0)</f>
        <v>0</v>
      </c>
      <c r="AK59">
        <f t="array" ref="AK59">IFERROR(LARGE(IF($A$3:$AI$3="スコア",$A59:$AI59,""),1),"")</f>
        <v>50.308999999999997</v>
      </c>
      <c r="AL59" t="str">
        <f>IFERROR(INDEX($B$2:$AE$3,1,MATCH(AK59,B59:AE59,0)),"")</f>
        <v>東海IC</v>
      </c>
      <c r="AM59" t="str">
        <f>IFERROR(INDEX($B59:$AE59,1,-2+MATCH(AK59,B59:AE59,0)),"")</f>
        <v>ME</v>
      </c>
    </row>
    <row r="60" spans="2:39" x14ac:dyDescent="0.15">
      <c r="B60" t="s">
        <v>136</v>
      </c>
      <c r="C60" t="s">
        <v>899</v>
      </c>
      <c r="D60" s="14">
        <v>3</v>
      </c>
      <c r="E60" s="9" t="str">
        <f>IFERROR(VLOOKUP($B60,根ノ上高原!$B$5:$G$338,6,FALSE),"")</f>
        <v/>
      </c>
      <c r="F60" s="10" t="str">
        <f>IFERROR(VLOOKUP($B60,根ノ上高原!$B$5:$G$338,2,FALSE),"")</f>
        <v/>
      </c>
      <c r="G60" s="10" t="str">
        <f>IFERROR(VLOOKUP($B60,根ノ上高原!$B$5:$G$338,5,FALSE)*VLOOKUP(E60,大会ごとのスコア!$D$4:$E$5,2,FALSE),"")</f>
        <v/>
      </c>
      <c r="H60" s="9" t="str">
        <f>IFERROR(VLOOKUP($B60,東大OLK大会!$B$5:$G$338,6,FALSE),"")</f>
        <v/>
      </c>
      <c r="I60" s="10" t="str">
        <f>IFERROR(VLOOKUP($B60,東大OLK大会!$B$5:$G$338,2,FALSE),"")</f>
        <v/>
      </c>
      <c r="J60" s="10" t="str">
        <f>IFERROR(VLOOKUP($B60,東大OLK大会!$B$5:$G$338,5,FALSE)*VLOOKUP(H60,大会ごとのスコア!$D$7:$E$11,2,FALSE),"")</f>
        <v/>
      </c>
      <c r="K60" s="9" t="str">
        <f>IFERROR(VLOOKUP($B60,全日本ロング!$B$5:$G$338,6,FALSE),"")</f>
        <v/>
      </c>
      <c r="L60" s="10" t="str">
        <f>IFERROR(VLOOKUP($B60,全日本ロング!$B$5:$G$338,2,FALSE),"")</f>
        <v/>
      </c>
      <c r="M60" s="10" t="str">
        <f>IFERROR(VLOOKUP($B60,全日本ロング!$B$5:$G$338,5,FALSE)*VLOOKUP(K60,大会ごとのスコア!$D$12:$E$17,2,FALSE),"")</f>
        <v/>
      </c>
      <c r="N60" s="9" t="str">
        <f>IFERROR(VLOOKUP($B60,東海スプリントセレ!$B$5:$G$338,6,FALSE),"")</f>
        <v/>
      </c>
      <c r="O60" s="10" t="str">
        <f>IFERROR(VLOOKUP($B60,東海スプリントセレ!$B$5:$G$338,2,FALSE),"")</f>
        <v/>
      </c>
      <c r="P60" s="10" t="str">
        <f>IFERROR(VLOOKUP($B60,東海スプリントセレ!$B$5:$G$338,5,FALSE)*VLOOKUP(N60,大会ごとのスコア!$D$24:$E$24,2,FALSE),"")</f>
        <v/>
      </c>
      <c r="Q60" s="9" t="str">
        <f>IFERROR(VLOOKUP($B60,東海インカレ!$B$5:$G$338,6,FALSE),"")</f>
        <v>ME</v>
      </c>
      <c r="R60" s="10">
        <f>IFERROR(VLOOKUP($B60,東海インカレ!$B$5:$G$338,2,FALSE),"")</f>
        <v>48</v>
      </c>
      <c r="S60" s="10">
        <f>IFERROR(VLOOKUP($B60,東海インカレ!$B$5:$G$338,5,FALSE)*VLOOKUP(Q60,大会ごとのスコア!$D$23:$E$23,2,FALSE),"")</f>
        <v>36.668999999999997</v>
      </c>
      <c r="T60" s="9" t="str">
        <f>IFERROR(VLOOKUP($B60,関西スプリントセレ!$B$5:$G$400,6,FALSE),"")</f>
        <v/>
      </c>
      <c r="U60" s="10" t="str">
        <f>IFERROR(VLOOKUP($B60,関西スプリントセレ!$B$5:$G$400,2,FALSE),"")</f>
        <v/>
      </c>
      <c r="V60" s="10" t="str">
        <f>IFERROR(VLOOKUP($B60,関西スプリントセレ!$B$5:$G$400,5,FALSE)*VLOOKUP(T60,大会ごとのスコア!$D$26:$E$26,2,FALSE),"")</f>
        <v/>
      </c>
      <c r="W60" s="9" t="str">
        <f>IFERROR(VLOOKUP($B60,名椙大会2日目!$B$5:$G$338,6,FALSE),"")</f>
        <v/>
      </c>
      <c r="X60" s="10" t="str">
        <f>IFERROR(VLOOKUP($B60,名椙大会2日目!$B$5:$G$338,2,FALSE),"")</f>
        <v/>
      </c>
      <c r="Y60" s="10" t="str">
        <f>IFERROR(VLOOKUP($B60,名椙大会2日目!$B$5:$G$338,5,FALSE)*VLOOKUP(W60,大会ごとのスコア!$D$28:$E$31,2,FALSE),"")</f>
        <v/>
      </c>
      <c r="Z60" s="9" t="str">
        <f>IFERROR(VLOOKUP($B60,インカレスプリント2018!$B$5:$G$400,6,FALSE),"")</f>
        <v/>
      </c>
      <c r="AA60" s="10" t="str">
        <f>IFERROR(VLOOKUP($B60,インカレスプリント2018!$B$5:$G$400,2,FALSE),"")</f>
        <v/>
      </c>
      <c r="AB60" s="10" t="str">
        <f>IFERROR(VLOOKUP($B60,インカレスプリント2018!$B$5:$G$400,5,FALSE)*VLOOKUP(Z60,大会ごとのスコア!$D$33:$E$36,2,FALSE),"")</f>
        <v/>
      </c>
      <c r="AC60" s="9" t="str">
        <f>IFERROR(VLOOKUP($B60,インカレロング2018!$B$4:$G$400,6,FALSE),"")</f>
        <v/>
      </c>
      <c r="AD60" s="10" t="str">
        <f>IFERROR(VLOOKUP($B60,インカレロング2018!$B$4:$G$400,2,FALSE),"")</f>
        <v/>
      </c>
      <c r="AE60" s="10" t="str">
        <f>IFERROR(VLOOKUP($B60,インカレロング2018!$B$4:$G$400,5,FALSE)*VLOOKUP(AC60,大会ごとのスコア!$D$38:$E$42,2,FALSE),"")</f>
        <v/>
      </c>
      <c r="AF60" s="9" t="str">
        <f>IFERROR(VLOOKUP($B60,クラブカップミドル!$B$4:$G$400,6,FALSE),"")</f>
        <v/>
      </c>
      <c r="AG60" s="10" t="str">
        <f>IFERROR(VLOOKUP($B60,クラブカップミドル!$B$4:$G$400,2,FALSE),"")</f>
        <v/>
      </c>
      <c r="AH60" s="10" t="str">
        <f>IFERROR(VLOOKUP($B60,クラブカップミドル!$B$4:$G$400,5,FALSE)*VLOOKUP(AF60,大会ごとのスコア!$D$44:$E$53,2,FALSE),"")</f>
        <v/>
      </c>
      <c r="AJ60" s="9">
        <f t="array" ref="AJ60">IFERROR(ROUNDUP(AVERAGE(LARGE(IF($A$3:$AI$3="スコア",$A60:$AI60,""),{1,2,3})),2),0)</f>
        <v>0</v>
      </c>
      <c r="AK60">
        <f t="array" ref="AK60">IFERROR(LARGE(IF($A$3:$AI$3="スコア",$A60:$AI60,""),1),"")</f>
        <v>36.668999999999997</v>
      </c>
      <c r="AL60" t="str">
        <f>IFERROR(INDEX($B$2:$AE$3,1,MATCH(AK60,B60:AE60,0)),"")</f>
        <v>東海IC</v>
      </c>
      <c r="AM60" t="str">
        <f>IFERROR(INDEX($B60:$AE60,1,-2+MATCH(AK60,B60:AE60,0)),"")</f>
        <v>ME</v>
      </c>
    </row>
    <row r="61" spans="2:39" x14ac:dyDescent="0.15">
      <c r="E61" s="9" t="str">
        <f>IFERROR(VLOOKUP($B61,根ノ上高原!$B$5:$G$338,6,FALSE),"")</f>
        <v/>
      </c>
      <c r="F61" s="10" t="str">
        <f>IFERROR(VLOOKUP($B61,根ノ上高原!$B$5:$G$338,2,FALSE),"")</f>
        <v/>
      </c>
      <c r="G61" s="10" t="str">
        <f>IFERROR(VLOOKUP($B61,根ノ上高原!$B$5:$G$338,5,FALSE)*VLOOKUP(E61,大会ごとのスコア!$D$4:$E$5,2,FALSE),"")</f>
        <v/>
      </c>
      <c r="H61" s="9" t="str">
        <f>IFERROR(VLOOKUP($B61,東大OLK大会!$B$5:$G$338,6,FALSE),"")</f>
        <v/>
      </c>
      <c r="I61" s="10" t="str">
        <f>IFERROR(VLOOKUP($B61,東大OLK大会!$B$5:$G$338,2,FALSE),"")</f>
        <v/>
      </c>
      <c r="J61" s="10" t="str">
        <f>IFERROR(VLOOKUP($B61,東大OLK大会!$B$5:$G$338,5,FALSE)*VLOOKUP(H61,大会ごとのスコア!$D$7:$E$11,2,FALSE),"")</f>
        <v/>
      </c>
      <c r="K61" s="9" t="str">
        <f>IFERROR(VLOOKUP($B61,全日本ロング!$B$5:$G$338,6,FALSE),"")</f>
        <v/>
      </c>
      <c r="L61" s="10" t="str">
        <f>IFERROR(VLOOKUP($B61,全日本ロング!$B$5:$G$338,2,FALSE),"")</f>
        <v/>
      </c>
      <c r="M61" s="10" t="str">
        <f>IFERROR(VLOOKUP($B61,全日本ロング!$B$5:$G$338,5,FALSE)*VLOOKUP(K61,大会ごとのスコア!$D$12:$E$17,2,FALSE),"")</f>
        <v/>
      </c>
      <c r="N61" s="9" t="str">
        <f>IFERROR(VLOOKUP($B61,東海スプリントセレ!$B$5:$G$338,6,FALSE),"")</f>
        <v/>
      </c>
      <c r="O61" s="10" t="str">
        <f>IFERROR(VLOOKUP($B61,東海スプリントセレ!$B$5:$G$338,2,FALSE),"")</f>
        <v/>
      </c>
      <c r="P61" s="10" t="str">
        <f>IFERROR(VLOOKUP($B61,東海スプリントセレ!$B$5:$G$338,5,FALSE)*VLOOKUP(N61,大会ごとのスコア!$D$24:$E$24,2,FALSE),"")</f>
        <v/>
      </c>
      <c r="Q61" s="9" t="str">
        <f>IFERROR(VLOOKUP($B61,東海インカレ!$B$5:$G$338,6,FALSE),"")</f>
        <v/>
      </c>
      <c r="R61" s="10" t="str">
        <f>IFERROR(VLOOKUP($B61,東海インカレ!$B$5:$G$338,2,FALSE),"")</f>
        <v/>
      </c>
      <c r="S61" s="10" t="str">
        <f>IFERROR(VLOOKUP($B61,東海インカレ!$B$5:$G$338,5,FALSE)*VLOOKUP(Q61,大会ごとのスコア!$D$23:$E$23,2,FALSE),"")</f>
        <v/>
      </c>
      <c r="T61" s="9" t="str">
        <f>IFERROR(VLOOKUP($B61,関西スプリントセレ!$B$5:$G$400,6,FALSE),"")</f>
        <v/>
      </c>
      <c r="U61" s="10" t="str">
        <f>IFERROR(VLOOKUP($B61,関西スプリントセレ!$B$5:$G$400,2,FALSE),"")</f>
        <v/>
      </c>
      <c r="V61" s="10" t="str">
        <f>IFERROR(VLOOKUP($B61,関西スプリントセレ!$B$5:$G$400,5,FALSE)*VLOOKUP(T61,大会ごとのスコア!$D$26:$E$26,2,FALSE),"")</f>
        <v/>
      </c>
      <c r="W61" s="9" t="str">
        <f>IFERROR(VLOOKUP($B61,名椙大会2日目!$B$5:$G$338,6,FALSE),"")</f>
        <v/>
      </c>
      <c r="X61" s="10" t="str">
        <f>IFERROR(VLOOKUP($B61,名椙大会2日目!$B$5:$G$338,2,FALSE),"")</f>
        <v/>
      </c>
      <c r="Y61" s="10" t="str">
        <f>IFERROR(VLOOKUP($B61,名椙大会2日目!$B$5:$G$338,5,FALSE)*VLOOKUP(W61,大会ごとのスコア!$D$28:$E$31,2,FALSE),"")</f>
        <v/>
      </c>
      <c r="Z61" s="9" t="str">
        <f>IFERROR(VLOOKUP($B61,インカレスプリント2018!$B$5:$G$400,6,FALSE),"")</f>
        <v/>
      </c>
      <c r="AA61" s="10" t="str">
        <f>IFERROR(VLOOKUP($B61,インカレスプリント2018!$B$5:$G$400,2,FALSE),"")</f>
        <v/>
      </c>
      <c r="AB61" s="10" t="str">
        <f>IFERROR(VLOOKUP($B61,インカレスプリント2018!$B$5:$G$400,5,FALSE)*VLOOKUP(Z61,大会ごとのスコア!$D$33:$E$36,2,FALSE),"")</f>
        <v/>
      </c>
      <c r="AC61" s="9" t="str">
        <f>IFERROR(VLOOKUP($B61,インカレロング2018!$B$5:$G$400,6,FALSE),"")</f>
        <v/>
      </c>
      <c r="AD61" s="10" t="str">
        <f>IFERROR(VLOOKUP($B61,インカレロング2018!$B$5:$G$400,2,FALSE),"")</f>
        <v/>
      </c>
      <c r="AE61" s="10" t="str">
        <f>IFERROR(VLOOKUP($B61,インカレロング2018!$B$5:$G$400,5,FALSE)*VLOOKUP(AC61,大会ごとのスコア!$D$38:$E$42,2,FALSE),"")</f>
        <v/>
      </c>
      <c r="AF61" s="9" t="str">
        <f>IFERROR(VLOOKUP($B61,インカレロング2018!$B$5:$G$400,6,FALSE),"")</f>
        <v/>
      </c>
      <c r="AG61" s="10" t="str">
        <f>IFERROR(VLOOKUP($B61,インカレロング2018!$B$5:$G$400,2,FALSE),"")</f>
        <v/>
      </c>
      <c r="AH61" s="10" t="str">
        <f>IFERROR(VLOOKUP($B61,インカレロング2018!$B$5:$G$400,5,FALSE)*VLOOKUP(AF61,大会ごとのスコア!$D$38:$E$42,2,FALSE),"")</f>
        <v/>
      </c>
      <c r="AJ61" s="9">
        <f t="array" ref="AJ61">IFERROR(ROUNDUP(AVERAGE(LARGE(IF($A$3:$AI$3="スコア",$A61:$AI61,""),{1,2,3})),2),0)</f>
        <v>0</v>
      </c>
      <c r="AK61" t="str">
        <f t="array" ref="AK61">IFERROR(LARGE(IF($A$3:$AI$3="スコア",$A61:$AI61,""),1),"")</f>
        <v/>
      </c>
      <c r="AL61">
        <f>IFERROR(INDEX($B$2:$AE$3,1,MATCH(AK61,B61:AE61,0)),"")</f>
        <v>0</v>
      </c>
      <c r="AM61">
        <f>IFERROR(INDEX($B61:$AE61,1,-2+MATCH(AK61,B61:AE61,0)),"")</f>
        <v>0</v>
      </c>
    </row>
    <row r="62" spans="2:39" x14ac:dyDescent="0.15">
      <c r="E62" s="9" t="str">
        <f>IFERROR(VLOOKUP($B62,根ノ上高原!$B$5:$G$338,6,FALSE),"")</f>
        <v/>
      </c>
      <c r="F62" s="10" t="str">
        <f>IFERROR(VLOOKUP($B62,根ノ上高原!$B$5:$G$338,2,FALSE),"")</f>
        <v/>
      </c>
      <c r="G62" s="10" t="str">
        <f>IFERROR(VLOOKUP($B62,根ノ上高原!$B$5:$G$338,5,FALSE)*VLOOKUP(E62,大会ごとのスコア!$D$4:$E$5,2,FALSE),"")</f>
        <v/>
      </c>
      <c r="H62" s="9" t="str">
        <f>IFERROR(VLOOKUP($B62,東大OLK大会!$B$5:$G$338,6,FALSE),"")</f>
        <v/>
      </c>
      <c r="I62" s="10" t="str">
        <f>IFERROR(VLOOKUP($B62,東大OLK大会!$B$5:$G$338,2,FALSE),"")</f>
        <v/>
      </c>
      <c r="J62" s="10" t="str">
        <f>IFERROR(VLOOKUP($B62,東大OLK大会!$B$5:$G$338,5,FALSE)*VLOOKUP(H62,大会ごとのスコア!$D$7:$E$11,2,FALSE),"")</f>
        <v/>
      </c>
      <c r="K62" s="9" t="str">
        <f>IFERROR(VLOOKUP($B62,全日本ロング!$B$5:$G$338,6,FALSE),"")</f>
        <v/>
      </c>
      <c r="L62" s="10" t="str">
        <f>IFERROR(VLOOKUP($B62,全日本ロング!$B$5:$G$338,2,FALSE),"")</f>
        <v/>
      </c>
      <c r="M62" s="10" t="str">
        <f>IFERROR(VLOOKUP($B62,全日本ロング!$B$5:$G$338,5,FALSE)*VLOOKUP(K62,大会ごとのスコア!$D$12:$E$17,2,FALSE),"")</f>
        <v/>
      </c>
      <c r="N62" s="9" t="str">
        <f>IFERROR(VLOOKUP($B62,東海スプリントセレ!$B$5:$G$338,6,FALSE),"")</f>
        <v/>
      </c>
      <c r="O62" s="10" t="str">
        <f>IFERROR(VLOOKUP($B62,東海スプリントセレ!$B$5:$G$338,2,FALSE),"")</f>
        <v/>
      </c>
      <c r="P62" s="10" t="str">
        <f>IFERROR(VLOOKUP($B62,東海スプリントセレ!$B$5:$G$338,5,FALSE)*VLOOKUP(N62,大会ごとのスコア!$D$24:$E$24,2,FALSE),"")</f>
        <v/>
      </c>
      <c r="Q62" s="9" t="str">
        <f>IFERROR(VLOOKUP($B62,東海インカレ!$B$5:$G$338,6,FALSE),"")</f>
        <v/>
      </c>
      <c r="R62" s="10" t="str">
        <f>IFERROR(VLOOKUP($B62,東海インカレ!$B$5:$G$338,2,FALSE),"")</f>
        <v/>
      </c>
      <c r="S62" s="10" t="str">
        <f>IFERROR(VLOOKUP($B62,東海インカレ!$B$5:$G$338,5,FALSE)*VLOOKUP(Q62,大会ごとのスコア!$D$23:$E$23,2,FALSE),"")</f>
        <v/>
      </c>
      <c r="T62" s="9" t="str">
        <f>IFERROR(VLOOKUP($B62,関西スプリントセレ!$B$5:$G$400,6,FALSE),"")</f>
        <v/>
      </c>
      <c r="U62" s="10" t="str">
        <f>IFERROR(VLOOKUP($B62,関西スプリントセレ!$B$5:$G$400,2,FALSE),"")</f>
        <v/>
      </c>
      <c r="V62" s="10" t="str">
        <f>IFERROR(VLOOKUP($B62,関西スプリントセレ!$B$5:$G$400,5,FALSE)*VLOOKUP(T62,大会ごとのスコア!$D$26:$E$26,2,FALSE),"")</f>
        <v/>
      </c>
      <c r="W62" s="9" t="str">
        <f>IFERROR(VLOOKUP($B62,名椙大会2日目!$B$5:$G$338,6,FALSE),"")</f>
        <v/>
      </c>
      <c r="X62" s="10" t="str">
        <f>IFERROR(VLOOKUP($B62,名椙大会2日目!$B$5:$G$338,2,FALSE),"")</f>
        <v/>
      </c>
      <c r="Y62" s="10" t="str">
        <f>IFERROR(VLOOKUP($B62,名椙大会2日目!$B$5:$G$338,5,FALSE)*VLOOKUP(W62,大会ごとのスコア!$D$28:$E$31,2,FALSE),"")</f>
        <v/>
      </c>
      <c r="Z62" s="9" t="str">
        <f>IFERROR(VLOOKUP($B62,インカレスプリント2018!$B$5:$G$400,6,FALSE),"")</f>
        <v/>
      </c>
      <c r="AA62" s="10" t="str">
        <f>IFERROR(VLOOKUP($B62,インカレスプリント2018!$B$5:$G$400,2,FALSE),"")</f>
        <v/>
      </c>
      <c r="AB62" s="10" t="str">
        <f>IFERROR(VLOOKUP($B62,インカレスプリント2018!$B$5:$G$400,5,FALSE)*VLOOKUP(Z62,大会ごとのスコア!$D$33:$E$36,2,FALSE),"")</f>
        <v/>
      </c>
      <c r="AC62" s="9" t="str">
        <f>IFERROR(VLOOKUP($B62,インカレロング2018!$B$5:$G$400,6,FALSE),"")</f>
        <v/>
      </c>
      <c r="AD62" s="10" t="str">
        <f>IFERROR(VLOOKUP($B62,インカレロング2018!$B$5:$G$400,2,FALSE),"")</f>
        <v/>
      </c>
      <c r="AE62" s="10" t="str">
        <f>IFERROR(VLOOKUP($B62,インカレロング2018!$B$5:$G$400,5,FALSE)*VLOOKUP(AC62,大会ごとのスコア!$D$38:$E$42,2,FALSE),"")</f>
        <v/>
      </c>
      <c r="AF62" s="9" t="str">
        <f>IFERROR(VLOOKUP($B62,インカレロング2018!$B$5:$G$400,6,FALSE),"")</f>
        <v/>
      </c>
      <c r="AG62" s="10" t="str">
        <f>IFERROR(VLOOKUP($B62,インカレロング2018!$B$5:$G$400,2,FALSE),"")</f>
        <v/>
      </c>
      <c r="AH62" s="10" t="str">
        <f>IFERROR(VLOOKUP($B62,インカレロング2018!$B$5:$G$400,5,FALSE)*VLOOKUP(AF62,大会ごとのスコア!$D$38:$E$42,2,FALSE),"")</f>
        <v/>
      </c>
      <c r="AJ62" s="9">
        <f t="array" ref="AJ62">IFERROR(ROUNDUP(AVERAGE(LARGE(IF($A$3:$AI$3="スコア",$A62:$AI62,""),{1,2,3})),2),0)</f>
        <v>0</v>
      </c>
      <c r="AK62" t="str">
        <f t="array" ref="AK62">IFERROR(LARGE(IF($A$3:$AI$3="スコア",$A62:$AI62,""),1),"")</f>
        <v/>
      </c>
      <c r="AL62">
        <f>IFERROR(INDEX($B$2:$AE$3,1,MATCH(AK62,B62:AE62,0)),"")</f>
        <v>0</v>
      </c>
      <c r="AM62">
        <f>IFERROR(INDEX($B62:$AE62,1,-2+MATCH(AK62,B62:AE62,0)),"")</f>
        <v>0</v>
      </c>
    </row>
    <row r="63" spans="2:39" x14ac:dyDescent="0.15">
      <c r="E63" s="9" t="str">
        <f>IFERROR(VLOOKUP($B63,根ノ上高原!$B$5:$G$338,6,FALSE),"")</f>
        <v/>
      </c>
      <c r="F63" s="10" t="str">
        <f>IFERROR(VLOOKUP($B63,根ノ上高原!$B$5:$G$338,2,FALSE),"")</f>
        <v/>
      </c>
      <c r="G63" s="10" t="str">
        <f>IFERROR(VLOOKUP($B63,根ノ上高原!$B$5:$G$338,5,FALSE)*VLOOKUP(E63,大会ごとのスコア!$D$4:$E$5,2,FALSE),"")</f>
        <v/>
      </c>
      <c r="H63" s="9" t="str">
        <f>IFERROR(VLOOKUP($B63,東大OLK大会!$B$5:$G$338,6,FALSE),"")</f>
        <v/>
      </c>
      <c r="I63" s="10" t="str">
        <f>IFERROR(VLOOKUP($B63,東大OLK大会!$B$5:$G$338,2,FALSE),"")</f>
        <v/>
      </c>
      <c r="J63" s="10" t="str">
        <f>IFERROR(VLOOKUP($B63,東大OLK大会!$B$5:$G$338,5,FALSE)*VLOOKUP(H63,大会ごとのスコア!$D$7:$E$11,2,FALSE),"")</f>
        <v/>
      </c>
      <c r="K63" s="9" t="str">
        <f>IFERROR(VLOOKUP($B63,全日本ロング!$B$5:$G$338,6,FALSE),"")</f>
        <v/>
      </c>
      <c r="L63" s="10" t="str">
        <f>IFERROR(VLOOKUP($B63,全日本ロング!$B$5:$G$338,2,FALSE),"")</f>
        <v/>
      </c>
      <c r="M63" s="10" t="str">
        <f>IFERROR(VLOOKUP($B63,全日本ロング!$B$5:$G$338,5,FALSE)*VLOOKUP(K63,大会ごとのスコア!$D$12:$E$17,2,FALSE),"")</f>
        <v/>
      </c>
      <c r="N63" s="9" t="str">
        <f>IFERROR(VLOOKUP($B63,東海スプリントセレ!$B$5:$G$338,6,FALSE),"")</f>
        <v/>
      </c>
      <c r="O63" s="10" t="str">
        <f>IFERROR(VLOOKUP($B63,東海スプリントセレ!$B$5:$G$338,2,FALSE),"")</f>
        <v/>
      </c>
      <c r="P63" s="10" t="str">
        <f>IFERROR(VLOOKUP($B63,東海スプリントセレ!$B$5:$G$338,5,FALSE)*VLOOKUP(N63,大会ごとのスコア!$D$24:$E$24,2,FALSE),"")</f>
        <v/>
      </c>
      <c r="Q63" s="9" t="str">
        <f>IFERROR(VLOOKUP($B63,東海インカレ!$B$5:$G$338,6,FALSE),"")</f>
        <v/>
      </c>
      <c r="R63" s="10" t="str">
        <f>IFERROR(VLOOKUP($B63,東海インカレ!$B$5:$G$338,2,FALSE),"")</f>
        <v/>
      </c>
      <c r="S63" s="10" t="str">
        <f>IFERROR(VLOOKUP($B63,東海インカレ!$B$5:$G$338,5,FALSE)*VLOOKUP(Q63,大会ごとのスコア!$D$23:$E$23,2,FALSE),"")</f>
        <v/>
      </c>
      <c r="T63" s="9" t="str">
        <f>IFERROR(VLOOKUP($B63,関西スプリントセレ!$B$5:$G$400,6,FALSE),"")</f>
        <v/>
      </c>
      <c r="U63" s="10" t="str">
        <f>IFERROR(VLOOKUP($B63,関西スプリントセレ!$B$5:$G$400,2,FALSE),"")</f>
        <v/>
      </c>
      <c r="V63" s="10" t="str">
        <f>IFERROR(VLOOKUP($B63,関西スプリントセレ!$B$5:$G$400,5,FALSE)*VLOOKUP(T63,大会ごとのスコア!$D$26:$E$26,2,FALSE),"")</f>
        <v/>
      </c>
      <c r="W63" s="9" t="str">
        <f>IFERROR(VLOOKUP($B63,名椙大会2日目!$B$5:$G$338,6,FALSE),"")</f>
        <v/>
      </c>
      <c r="X63" s="10" t="str">
        <f>IFERROR(VLOOKUP($B63,名椙大会2日目!$B$5:$G$338,2,FALSE),"")</f>
        <v/>
      </c>
      <c r="Y63" s="10" t="str">
        <f>IFERROR(VLOOKUP($B63,名椙大会2日目!$B$5:$G$338,5,FALSE)*VLOOKUP(W63,大会ごとのスコア!$D$28:$E$31,2,FALSE),"")</f>
        <v/>
      </c>
      <c r="Z63" s="9" t="str">
        <f>IFERROR(VLOOKUP($B63,インカレスプリント2018!$B$5:$G$400,6,FALSE),"")</f>
        <v/>
      </c>
      <c r="AA63" s="10" t="str">
        <f>IFERROR(VLOOKUP($B63,インカレスプリント2018!$B$5:$G$400,2,FALSE),"")</f>
        <v/>
      </c>
      <c r="AB63" s="10" t="str">
        <f>IFERROR(VLOOKUP($B63,インカレスプリント2018!$B$5:$G$400,5,FALSE)*VLOOKUP(Z63,大会ごとのスコア!$D$33:$E$36,2,FALSE),"")</f>
        <v/>
      </c>
      <c r="AC63" s="9" t="str">
        <f>IFERROR(VLOOKUP($B63,インカレロング2018!$B$5:$G$400,6,FALSE),"")</f>
        <v/>
      </c>
      <c r="AD63" s="10" t="str">
        <f>IFERROR(VLOOKUP($B63,インカレロング2018!$B$5:$G$400,2,FALSE),"")</f>
        <v/>
      </c>
      <c r="AE63" s="10" t="str">
        <f>IFERROR(VLOOKUP($B63,インカレロング2018!$B$5:$G$400,5,FALSE)*VLOOKUP(AC63,大会ごとのスコア!$D$38:$E$42,2,FALSE),"")</f>
        <v/>
      </c>
      <c r="AF63" s="9" t="str">
        <f>IFERROR(VLOOKUP($B63,インカレロング2018!$B$5:$G$400,6,FALSE),"")</f>
        <v/>
      </c>
      <c r="AG63" s="10" t="str">
        <f>IFERROR(VLOOKUP($B63,インカレロング2018!$B$5:$G$400,2,FALSE),"")</f>
        <v/>
      </c>
      <c r="AH63" s="10" t="str">
        <f>IFERROR(VLOOKUP($B63,インカレロング2018!$B$5:$G$400,5,FALSE)*VLOOKUP(AF63,大会ごとのスコア!$D$38:$E$42,2,FALSE),"")</f>
        <v/>
      </c>
      <c r="AJ63" s="9">
        <f t="array" ref="AJ63">IFERROR(ROUNDUP(AVERAGE(LARGE(IF($A$3:$AI$3="スコア",$A63:$AI63,""),{1,2,3})),2),0)</f>
        <v>0</v>
      </c>
      <c r="AK63" t="str">
        <f t="array" ref="AK63">IFERROR(LARGE(IF($A$3:$AI$3="スコア",$A63:$AI63,""),1),"")</f>
        <v/>
      </c>
      <c r="AL63">
        <f>IFERROR(INDEX($B$2:$AE$3,1,MATCH(AK63,B63:AE63,0)),"")</f>
        <v>0</v>
      </c>
      <c r="AM63">
        <f>IFERROR(INDEX($B63:$AE63,1,-2+MATCH(AK63,B63:AE63,0)),"")</f>
        <v>0</v>
      </c>
    </row>
    <row r="64" spans="2:39" x14ac:dyDescent="0.15">
      <c r="W64" s="9" t="str">
        <f>IFERROR(VLOOKUP($B64,名椙大会2日目!$B$5:$G$338,6,FALSE),"")</f>
        <v/>
      </c>
      <c r="X64" s="10" t="str">
        <f>IFERROR(VLOOKUP($B64,名椙大会2日目!$B$5:$G$338,2,FALSE),"")</f>
        <v/>
      </c>
      <c r="Y64" s="10" t="str">
        <f>IFERROR(VLOOKUP($B64,名椙大会2日目!$B$5:$G$338,5,FALSE)*VLOOKUP(W64,大会ごとのスコア!$D$28:$E$31,2,FALSE),"")</f>
        <v/>
      </c>
    </row>
    <row r="65" spans="6:25" x14ac:dyDescent="0.15">
      <c r="W65" s="9" t="str">
        <f>IFERROR(VLOOKUP($B65,名椙大会2日目!$B$5:$G$338,6,FALSE),"")</f>
        <v/>
      </c>
      <c r="X65" s="10" t="str">
        <f>IFERROR(VLOOKUP($B65,名椙大会2日目!$B$5:$G$338,2,FALSE),"")</f>
        <v/>
      </c>
      <c r="Y65" s="10" t="str">
        <f>IFERROR(VLOOKUP($B65,名椙大会2日目!$B$5:$G$338,5,FALSE)*VLOOKUP(W65,大会ごとのスコア!$D$28:$E$31,2,FALSE),"")</f>
        <v/>
      </c>
    </row>
    <row r="66" spans="6:25" x14ac:dyDescent="0.15">
      <c r="W66" s="9" t="str">
        <f>IFERROR(VLOOKUP($B66,名椙大会2日目!$B$5:$G$338,6,FALSE),"")</f>
        <v/>
      </c>
      <c r="X66" s="10" t="str">
        <f>IFERROR(VLOOKUP($B66,名椙大会2日目!$B$5:$G$338,2,FALSE),"")</f>
        <v/>
      </c>
      <c r="Y66" s="10" t="str">
        <f>IFERROR(VLOOKUP($B66,名椙大会2日目!$B$5:$G$338,5,FALSE)*VLOOKUP(W66,大会ごとのスコア!$D$28:$E$31,2,FALSE),"")</f>
        <v/>
      </c>
    </row>
    <row r="67" spans="6:25" x14ac:dyDescent="0.15">
      <c r="W67" s="9" t="str">
        <f>IFERROR(VLOOKUP($B67,名椙大会2日目!$B$5:$G$338,6,FALSE),"")</f>
        <v/>
      </c>
      <c r="X67" s="10" t="str">
        <f>IFERROR(VLOOKUP($B67,名椙大会2日目!$B$5:$G$338,2,FALSE),"")</f>
        <v/>
      </c>
      <c r="Y67" s="10" t="str">
        <f>IFERROR(VLOOKUP($B67,名椙大会2日目!$B$5:$G$338,5,FALSE)*VLOOKUP(W67,大会ごとのスコア!$D$28:$E$31,2,FALSE),"")</f>
        <v/>
      </c>
    </row>
    <row r="68" spans="6:25" x14ac:dyDescent="0.15">
      <c r="W68" s="9" t="str">
        <f>IFERROR(VLOOKUP($B68,名椙大会2日目!$B$5:$G$338,6,FALSE),"")</f>
        <v/>
      </c>
      <c r="X68" s="10" t="str">
        <f>IFERROR(VLOOKUP($B68,名椙大会2日目!$B$5:$G$338,2,FALSE),"")</f>
        <v/>
      </c>
      <c r="Y68" s="10" t="str">
        <f>IFERROR(VLOOKUP($B68,名椙大会2日目!$B$5:$G$338,5,FALSE)*VLOOKUP(W68,大会ごとのスコア!$D$28:$E$31,2,FALSE),"")</f>
        <v/>
      </c>
    </row>
    <row r="69" spans="6:25" x14ac:dyDescent="0.15">
      <c r="W69" s="9" t="str">
        <f>IFERROR(VLOOKUP($B69,名椙大会2日目!$B$5:$G$338,6,FALSE),"")</f>
        <v/>
      </c>
      <c r="X69" s="10" t="str">
        <f>IFERROR(VLOOKUP($B69,名椙大会2日目!$B$5:$G$338,2,FALSE),"")</f>
        <v/>
      </c>
      <c r="Y69" s="10" t="str">
        <f>IFERROR(VLOOKUP($B69,名椙大会2日目!$B$5:$G$338,5,FALSE)*VLOOKUP(W69,大会ごとのスコア!$D$28:$E$31,2,FALSE),"")</f>
        <v/>
      </c>
    </row>
    <row r="70" spans="6:25" x14ac:dyDescent="0.15">
      <c r="W70" s="9" t="str">
        <f>IFERROR(VLOOKUP($B70,名椙大会2日目!$B$5:$G$338,6,FALSE),"")</f>
        <v/>
      </c>
      <c r="X70" s="10" t="str">
        <f>IFERROR(VLOOKUP($B70,名椙大会2日目!$B$5:$G$338,2,FALSE),"")</f>
        <v/>
      </c>
      <c r="Y70" s="10" t="str">
        <f>IFERROR(VLOOKUP($B70,名椙大会2日目!$B$5:$G$338,5,FALSE)*VLOOKUP(W70,大会ごとのスコア!$D$28:$E$31,2,FALSE),"")</f>
        <v/>
      </c>
    </row>
    <row r="71" spans="6:25" x14ac:dyDescent="0.15">
      <c r="W71" s="9" t="str">
        <f>IFERROR(VLOOKUP($B71,名椙大会2日目!$B$5:$G$338,6,FALSE),"")</f>
        <v/>
      </c>
      <c r="X71" s="10" t="str">
        <f>IFERROR(VLOOKUP($B71,名椙大会2日目!$B$5:$G$338,2,FALSE),"")</f>
        <v/>
      </c>
      <c r="Y71" s="10" t="str">
        <f>IFERROR(VLOOKUP($B71,名椙大会2日目!$B$5:$G$338,5,FALSE)*VLOOKUP(W71,大会ごとのスコア!$D$28:$E$31,2,FALSE),"")</f>
        <v/>
      </c>
    </row>
    <row r="72" spans="6:25" x14ac:dyDescent="0.15">
      <c r="W72" s="9" t="str">
        <f>IFERROR(VLOOKUP($B72,名椙大会2日目!$B$5:$G$338,6,FALSE),"")</f>
        <v/>
      </c>
      <c r="X72" s="10" t="str">
        <f>IFERROR(VLOOKUP($B72,名椙大会2日目!$B$5:$G$338,2,FALSE),"")</f>
        <v/>
      </c>
      <c r="Y72" s="10" t="str">
        <f>IFERROR(VLOOKUP($B72,名椙大会2日目!$B$5:$G$338,5,FALSE)*VLOOKUP(W72,大会ごとのスコア!$D$28:$E$31,2,FALSE),"")</f>
        <v/>
      </c>
    </row>
    <row r="73" spans="6:25" x14ac:dyDescent="0.15">
      <c r="W73" s="9" t="str">
        <f>IFERROR(VLOOKUP($B73,名椙大会2日目!$B$5:$G$338,6,FALSE),"")</f>
        <v/>
      </c>
      <c r="X73" s="10" t="str">
        <f>IFERROR(VLOOKUP($B73,名椙大会2日目!$B$5:$G$338,2,FALSE),"")</f>
        <v/>
      </c>
      <c r="Y73" s="10" t="str">
        <f>IFERROR(VLOOKUP($B73,名椙大会2日目!$B$5:$G$338,5,FALSE)*VLOOKUP(W73,大会ごとのスコア!$D$28:$E$31,2,FALSE),"")</f>
        <v/>
      </c>
    </row>
    <row r="74" spans="6:25" x14ac:dyDescent="0.15">
      <c r="W74" s="9" t="str">
        <f>IFERROR(VLOOKUP($B74,名椙大会2日目!$B$5:$G$338,6,FALSE),"")</f>
        <v/>
      </c>
      <c r="X74" s="10" t="str">
        <f>IFERROR(VLOOKUP($B74,名椙大会2日目!$B$5:$G$338,2,FALSE),"")</f>
        <v/>
      </c>
      <c r="Y74" s="10" t="str">
        <f>IFERROR(VLOOKUP($B74,名椙大会2日目!$B$5:$G$338,5,FALSE)*VLOOKUP(W74,大会ごとのスコア!$D$28:$E$31,2,FALSE),"")</f>
        <v/>
      </c>
    </row>
    <row r="75" spans="6:25" x14ac:dyDescent="0.15">
      <c r="W75" s="9" t="str">
        <f>IFERROR(VLOOKUP($B75,名椙大会2日目!$B$5:$G$338,6,FALSE),"")</f>
        <v/>
      </c>
      <c r="X75" s="10" t="str">
        <f>IFERROR(VLOOKUP($B75,名椙大会2日目!$B$5:$G$338,2,FALSE),"")</f>
        <v/>
      </c>
      <c r="Y75" s="10" t="str">
        <f>IFERROR(VLOOKUP($B75,名椙大会2日目!$B$5:$G$338,5,FALSE)*VLOOKUP(W75,大会ごとのスコア!$D$28:$E$31,2,FALSE),"")</f>
        <v/>
      </c>
    </row>
    <row r="76" spans="6:25" x14ac:dyDescent="0.15">
      <c r="W76" s="9" t="str">
        <f>IFERROR(VLOOKUP($B76,名椙大会2日目!$B$5:$G$338,6,FALSE),"")</f>
        <v/>
      </c>
      <c r="X76" s="10" t="str">
        <f>IFERROR(VLOOKUP($B76,名椙大会2日目!$B$5:$G$338,2,FALSE),"")</f>
        <v/>
      </c>
      <c r="Y76" s="10" t="str">
        <f>IFERROR(VLOOKUP($B76,名椙大会2日目!$B$5:$G$338,5,FALSE)*VLOOKUP(W76,大会ごとのスコア!$D$28:$E$31,2,FALSE),"")</f>
        <v/>
      </c>
    </row>
    <row r="77" spans="6:25" x14ac:dyDescent="0.15">
      <c r="W77" s="9" t="str">
        <f>IFERROR(VLOOKUP($B77,名椙大会2日目!$B$5:$G$338,6,FALSE),"")</f>
        <v/>
      </c>
      <c r="X77" s="10" t="str">
        <f>IFERROR(VLOOKUP($B77,名椙大会2日目!$B$5:$G$338,2,FALSE),"")</f>
        <v/>
      </c>
      <c r="Y77" s="10" t="str">
        <f>IFERROR(VLOOKUP($B77,名椙大会2日目!$B$5:$G$338,5,FALSE)*VLOOKUP(W77,大会ごとのスコア!$D$28:$E$31,2,FALSE),"")</f>
        <v/>
      </c>
    </row>
    <row r="78" spans="6:25" x14ac:dyDescent="0.15">
      <c r="W78" s="9" t="str">
        <f>IFERROR(VLOOKUP($B78,名椙大会2日目!$B$5:$G$338,6,FALSE),"")</f>
        <v/>
      </c>
      <c r="X78" s="10" t="str">
        <f>IFERROR(VLOOKUP($B78,名椙大会2日目!$B$5:$G$338,2,FALSE),"")</f>
        <v/>
      </c>
      <c r="Y78" s="10" t="str">
        <f>IFERROR(VLOOKUP($B78,名椙大会2日目!$B$5:$G$338,5,FALSE)*VLOOKUP(W78,大会ごとのスコア!$D$28:$E$31,2,FALSE),"")</f>
        <v/>
      </c>
    </row>
    <row r="79" spans="6:25" x14ac:dyDescent="0.15">
      <c r="W79" s="9" t="str">
        <f>IFERROR(VLOOKUP($B79,名椙大会2日目!$B$5:$G$338,6,FALSE),"")</f>
        <v/>
      </c>
      <c r="X79" s="10" t="str">
        <f>IFERROR(VLOOKUP($B79,名椙大会2日目!$B$5:$G$338,2,FALSE),"")</f>
        <v/>
      </c>
      <c r="Y79" s="10" t="str">
        <f>IFERROR(VLOOKUP($B79,名椙大会2日目!$B$5:$G$338,5,FALSE)*VLOOKUP(W79,大会ごとのスコア!$D$28:$E$31,2,FALSE),"")</f>
        <v/>
      </c>
    </row>
    <row r="80" spans="6:25" x14ac:dyDescent="0.15">
      <c r="F80" s="6"/>
      <c r="W80" s="9" t="str">
        <f>IFERROR(VLOOKUP($B80,名椙大会2日目!$B$5:$G$338,6,FALSE),"")</f>
        <v/>
      </c>
      <c r="X80" s="10" t="str">
        <f>IFERROR(VLOOKUP($B80,名椙大会2日目!$B$5:$G$338,2,FALSE),"")</f>
        <v/>
      </c>
      <c r="Y80" s="10" t="str">
        <f>IFERROR(VLOOKUP($B80,名椙大会2日目!$B$5:$G$338,5,FALSE)*VLOOKUP(W80,大会ごとのスコア!$D$28:$E$31,2,FALSE),"")</f>
        <v/>
      </c>
    </row>
    <row r="81" spans="6:25" x14ac:dyDescent="0.15">
      <c r="F81" s="6"/>
      <c r="W81" s="9" t="str">
        <f>IFERROR(VLOOKUP($B81,名椙大会2日目!$B$5:$G$338,6,FALSE),"")</f>
        <v/>
      </c>
      <c r="X81" s="10" t="str">
        <f>IFERROR(VLOOKUP($B81,名椙大会2日目!$B$5:$G$338,2,FALSE),"")</f>
        <v/>
      </c>
      <c r="Y81" s="10" t="str">
        <f>IFERROR(VLOOKUP($B81,名椙大会2日目!$B$5:$G$338,5,FALSE)*VLOOKUP(W81,大会ごとのスコア!$D$28:$E$31,2,FALSE),"")</f>
        <v/>
      </c>
    </row>
    <row r="82" spans="6:25" x14ac:dyDescent="0.15">
      <c r="F82" s="6"/>
      <c r="W82" s="9" t="str">
        <f>IFERROR(VLOOKUP($B82,名椙大会2日目!$B$5:$G$338,6,FALSE),"")</f>
        <v/>
      </c>
      <c r="X82" s="10" t="str">
        <f>IFERROR(VLOOKUP($B82,名椙大会2日目!$B$5:$G$338,2,FALSE),"")</f>
        <v/>
      </c>
      <c r="Y82" s="10" t="str">
        <f>IFERROR(VLOOKUP($B82,名椙大会2日目!$B$5:$G$338,5,FALSE)*VLOOKUP(W82,大会ごとのスコア!$D$28:$E$31,2,FALSE),"")</f>
        <v/>
      </c>
    </row>
    <row r="83" spans="6:25" x14ac:dyDescent="0.15">
      <c r="F83" s="6"/>
      <c r="W83" s="9" t="str">
        <f>IFERROR(VLOOKUP($B83,名椙大会2日目!$B$5:$G$338,6,FALSE),"")</f>
        <v/>
      </c>
      <c r="X83" s="10" t="str">
        <f>IFERROR(VLOOKUP($B83,名椙大会2日目!$B$5:$G$338,2,FALSE),"")</f>
        <v/>
      </c>
      <c r="Y83" s="10" t="str">
        <f>IFERROR(VLOOKUP($B83,名椙大会2日目!$B$5:$G$338,5,FALSE)*VLOOKUP(W83,大会ごとのスコア!$D$28:$E$31,2,FALSE),"")</f>
        <v/>
      </c>
    </row>
    <row r="84" spans="6:25" x14ac:dyDescent="0.15">
      <c r="F84" s="6"/>
      <c r="W84" s="9" t="str">
        <f>IFERROR(VLOOKUP($B84,名椙大会2日目!$B$5:$G$338,6,FALSE),"")</f>
        <v/>
      </c>
      <c r="X84" s="10" t="str">
        <f>IFERROR(VLOOKUP($B84,名椙大会2日目!$B$5:$G$338,2,FALSE),"")</f>
        <v/>
      </c>
      <c r="Y84" s="10" t="str">
        <f>IFERROR(VLOOKUP($B84,名椙大会2日目!$B$5:$G$338,5,FALSE)*VLOOKUP(W84,大会ごとのスコア!$D$28:$E$31,2,FALSE),"")</f>
        <v/>
      </c>
    </row>
    <row r="85" spans="6:25" x14ac:dyDescent="0.15">
      <c r="F85" s="3"/>
      <c r="W85" s="9" t="str">
        <f>IFERROR(VLOOKUP($B85,名椙大会2日目!$B$5:$G$338,6,FALSE),"")</f>
        <v/>
      </c>
      <c r="X85" s="10" t="str">
        <f>IFERROR(VLOOKUP($B85,名椙大会2日目!$B$5:$G$338,2,FALSE),"")</f>
        <v/>
      </c>
      <c r="Y85" s="10" t="str">
        <f>IFERROR(VLOOKUP($B85,名椙大会2日目!$B$5:$G$338,5,FALSE)*VLOOKUP(W85,大会ごとのスコア!$D$28:$E$31,2,FALSE),"")</f>
        <v/>
      </c>
    </row>
    <row r="86" spans="6:25" x14ac:dyDescent="0.15">
      <c r="F86" s="6"/>
      <c r="W86" s="9" t="str">
        <f>IFERROR(VLOOKUP($B86,名椙大会2日目!$B$5:$G$338,6,FALSE),"")</f>
        <v/>
      </c>
      <c r="X86" s="10" t="str">
        <f>IFERROR(VLOOKUP($B86,名椙大会2日目!$B$5:$G$338,2,FALSE),"")</f>
        <v/>
      </c>
      <c r="Y86" s="10" t="str">
        <f>IFERROR(VLOOKUP($B86,名椙大会2日目!$B$5:$G$338,5,FALSE)*VLOOKUP(W86,大会ごとのスコア!$D$28:$E$31,2,FALSE),"")</f>
        <v/>
      </c>
    </row>
    <row r="87" spans="6:25" x14ac:dyDescent="0.15">
      <c r="F87" s="6"/>
      <c r="W87" s="9" t="str">
        <f>IFERROR(VLOOKUP($B87,名椙大会2日目!$B$5:$G$338,6,FALSE),"")</f>
        <v/>
      </c>
      <c r="X87" s="10" t="str">
        <f>IFERROR(VLOOKUP($B87,名椙大会2日目!$B$5:$G$338,2,FALSE),"")</f>
        <v/>
      </c>
      <c r="Y87" s="10" t="str">
        <f>IFERROR(VLOOKUP($B87,名椙大会2日目!$B$5:$G$338,5,FALSE)*VLOOKUP(W87,大会ごとのスコア!$D$28:$E$31,2,FALSE),"")</f>
        <v/>
      </c>
    </row>
    <row r="88" spans="6:25" x14ac:dyDescent="0.15">
      <c r="F88" s="6"/>
      <c r="W88" s="9" t="str">
        <f>IFERROR(VLOOKUP($B88,名椙大会2日目!$B$5:$G$338,6,FALSE),"")</f>
        <v/>
      </c>
      <c r="X88" s="10" t="str">
        <f>IFERROR(VLOOKUP($B88,名椙大会2日目!$B$5:$G$338,2,FALSE),"")</f>
        <v/>
      </c>
      <c r="Y88" s="10" t="str">
        <f>IFERROR(VLOOKUP($B88,名椙大会2日目!$B$5:$G$338,5,FALSE)*VLOOKUP(W88,大会ごとのスコア!$D$28:$E$31,2,FALSE),"")</f>
        <v/>
      </c>
    </row>
    <row r="89" spans="6:25" x14ac:dyDescent="0.15">
      <c r="F89" s="6"/>
      <c r="W89" s="9" t="str">
        <f>IFERROR(VLOOKUP($B89,名椙大会2日目!$B$5:$G$338,6,FALSE),"")</f>
        <v/>
      </c>
      <c r="X89" s="10" t="str">
        <f>IFERROR(VLOOKUP($B89,名椙大会2日目!$B$5:$G$338,2,FALSE),"")</f>
        <v/>
      </c>
      <c r="Y89" s="10" t="str">
        <f>IFERROR(VLOOKUP($B89,名椙大会2日目!$B$5:$G$338,5,FALSE)*VLOOKUP(W89,大会ごとのスコア!$D$28:$E$31,2,FALSE),"")</f>
        <v/>
      </c>
    </row>
    <row r="90" spans="6:25" x14ac:dyDescent="0.15">
      <c r="F90" s="6"/>
      <c r="W90" s="9" t="str">
        <f>IFERROR(VLOOKUP($B90,名椙大会2日目!$B$5:$G$338,6,FALSE),"")</f>
        <v/>
      </c>
      <c r="X90" s="10" t="str">
        <f>IFERROR(VLOOKUP($B90,名椙大会2日目!$B$5:$G$338,2,FALSE),"")</f>
        <v/>
      </c>
      <c r="Y90" s="10" t="str">
        <f>IFERROR(VLOOKUP($B90,名椙大会2日目!$B$5:$G$338,5,FALSE)*VLOOKUP(W90,大会ごとのスコア!$D$28:$E$31,2,FALSE),"")</f>
        <v/>
      </c>
    </row>
    <row r="91" spans="6:25" x14ac:dyDescent="0.15">
      <c r="F91" s="6"/>
      <c r="W91" s="9" t="str">
        <f>IFERROR(VLOOKUP($B91,名椙大会2日目!$B$5:$G$338,6,FALSE),"")</f>
        <v/>
      </c>
      <c r="X91" s="10" t="str">
        <f>IFERROR(VLOOKUP($B91,名椙大会2日目!$B$5:$G$338,2,FALSE),"")</f>
        <v/>
      </c>
      <c r="Y91" s="10" t="str">
        <f>IFERROR(VLOOKUP($B91,名椙大会2日目!$B$5:$G$338,5,FALSE)*VLOOKUP(W91,大会ごとのスコア!$D$28:$E$31,2,FALSE),"")</f>
        <v/>
      </c>
    </row>
    <row r="92" spans="6:25" x14ac:dyDescent="0.15">
      <c r="F92" s="6"/>
      <c r="W92" s="9" t="str">
        <f>IFERROR(VLOOKUP($B92,名椙大会2日目!$B$5:$G$338,6,FALSE),"")</f>
        <v/>
      </c>
      <c r="X92" s="10" t="str">
        <f>IFERROR(VLOOKUP($B92,名椙大会2日目!$B$5:$G$338,2,FALSE),"")</f>
        <v/>
      </c>
      <c r="Y92" s="10" t="str">
        <f>IFERROR(VLOOKUP($B92,名椙大会2日目!$B$5:$G$338,5,FALSE)*VLOOKUP(W92,大会ごとのスコア!$D$28:$E$31,2,FALSE),"")</f>
        <v/>
      </c>
    </row>
    <row r="93" spans="6:25" x14ac:dyDescent="0.15">
      <c r="F93" s="6"/>
      <c r="W93" s="9" t="str">
        <f>IFERROR(VLOOKUP($B93,名椙大会2日目!$B$5:$G$338,6,FALSE),"")</f>
        <v/>
      </c>
      <c r="X93" s="10" t="str">
        <f>IFERROR(VLOOKUP($B93,名椙大会2日目!$B$5:$G$338,2,FALSE),"")</f>
        <v/>
      </c>
      <c r="Y93" s="10" t="str">
        <f>IFERROR(VLOOKUP($B93,名椙大会2日目!$B$5:$G$338,5,FALSE)*VLOOKUP(W93,大会ごとのスコア!$D$28:$E$31,2,FALSE),"")</f>
        <v/>
      </c>
    </row>
    <row r="94" spans="6:25" x14ac:dyDescent="0.15">
      <c r="F94" s="6"/>
      <c r="W94" s="9" t="str">
        <f>IFERROR(VLOOKUP($B94,名椙大会2日目!$B$5:$G$338,6,FALSE),"")</f>
        <v/>
      </c>
      <c r="X94" s="10" t="str">
        <f>IFERROR(VLOOKUP($B94,名椙大会2日目!$B$5:$G$338,2,FALSE),"")</f>
        <v/>
      </c>
      <c r="Y94" s="10" t="str">
        <f>IFERROR(VLOOKUP($B94,名椙大会2日目!$B$5:$G$338,5,FALSE)*VLOOKUP(W94,大会ごとのスコア!$D$28:$E$31,2,FALSE),"")</f>
        <v/>
      </c>
    </row>
    <row r="95" spans="6:25" x14ac:dyDescent="0.15">
      <c r="F95" s="6"/>
      <c r="W95" s="9" t="str">
        <f>IFERROR(VLOOKUP($B95,名椙大会2日目!$B$5:$G$338,6,FALSE),"")</f>
        <v/>
      </c>
      <c r="X95" s="10" t="str">
        <f>IFERROR(VLOOKUP($B95,名椙大会2日目!$B$5:$G$338,2,FALSE),"")</f>
        <v/>
      </c>
      <c r="Y95" s="10" t="str">
        <f>IFERROR(VLOOKUP($B95,名椙大会2日目!$B$5:$G$338,5,FALSE)*VLOOKUP(W95,大会ごとのスコア!$D$28:$E$31,2,FALSE),"")</f>
        <v/>
      </c>
    </row>
    <row r="96" spans="6:25" x14ac:dyDescent="0.15">
      <c r="F96" s="6"/>
      <c r="W96" s="9" t="str">
        <f>IFERROR(VLOOKUP($B96,名椙大会2日目!$B$5:$G$338,6,FALSE),"")</f>
        <v/>
      </c>
      <c r="X96" s="10" t="str">
        <f>IFERROR(VLOOKUP($B96,名椙大会2日目!$B$5:$G$338,2,FALSE),"")</f>
        <v/>
      </c>
      <c r="Y96" s="10" t="str">
        <f>IFERROR(VLOOKUP($B96,名椙大会2日目!$B$5:$G$338,5,FALSE)*VLOOKUP(W96,大会ごとのスコア!$D$28:$E$31,2,FALSE),"")</f>
        <v/>
      </c>
    </row>
    <row r="97" spans="6:25" x14ac:dyDescent="0.15">
      <c r="F97" s="6"/>
      <c r="W97" s="9" t="str">
        <f>IFERROR(VLOOKUP($B97,名椙大会2日目!$B$5:$G$338,6,FALSE),"")</f>
        <v/>
      </c>
      <c r="X97" s="10" t="str">
        <f>IFERROR(VLOOKUP($B97,名椙大会2日目!$B$5:$G$338,2,FALSE),"")</f>
        <v/>
      </c>
      <c r="Y97" s="10" t="str">
        <f>IFERROR(VLOOKUP($B97,名椙大会2日目!$B$5:$G$338,5,FALSE)*VLOOKUP(W97,大会ごとのスコア!$D$28:$E$31,2,FALSE),"")</f>
        <v/>
      </c>
    </row>
    <row r="98" spans="6:25" x14ac:dyDescent="0.15">
      <c r="F98" s="6"/>
      <c r="W98" s="9" t="str">
        <f>IFERROR(VLOOKUP($B98,名椙大会2日目!$B$5:$G$338,6,FALSE),"")</f>
        <v/>
      </c>
      <c r="X98" s="10" t="str">
        <f>IFERROR(VLOOKUP($B98,名椙大会2日目!$B$5:$G$338,2,FALSE),"")</f>
        <v/>
      </c>
      <c r="Y98" s="10" t="str">
        <f>IFERROR(VLOOKUP($B98,名椙大会2日目!$B$5:$G$338,5,FALSE)*VLOOKUP(W98,大会ごとのスコア!$D$28:$E$31,2,FALSE),"")</f>
        <v/>
      </c>
    </row>
    <row r="99" spans="6:25" x14ac:dyDescent="0.15">
      <c r="F99" s="6"/>
      <c r="W99" s="9" t="str">
        <f>IFERROR(VLOOKUP($B99,名椙大会2日目!$B$5:$G$338,6,FALSE),"")</f>
        <v/>
      </c>
      <c r="X99" s="10" t="str">
        <f>IFERROR(VLOOKUP($B99,名椙大会2日目!$B$5:$G$338,2,FALSE),"")</f>
        <v/>
      </c>
      <c r="Y99" s="10" t="str">
        <f>IFERROR(VLOOKUP($B99,名椙大会2日目!$B$5:$G$338,5,FALSE)*VLOOKUP(W99,大会ごとのスコア!$D$28:$E$31,2,FALSE),"")</f>
        <v/>
      </c>
    </row>
    <row r="100" spans="6:25" x14ac:dyDescent="0.15">
      <c r="F100" s="6"/>
      <c r="W100" s="9" t="str">
        <f>IFERROR(VLOOKUP($B100,名椙大会2日目!$B$5:$G$338,6,FALSE),"")</f>
        <v/>
      </c>
      <c r="X100" s="10" t="str">
        <f>IFERROR(VLOOKUP($B100,名椙大会2日目!$B$5:$G$338,2,FALSE),"")</f>
        <v/>
      </c>
      <c r="Y100" s="10" t="str">
        <f>IFERROR(VLOOKUP($B100,名椙大会2日目!$B$5:$G$338,5,FALSE)*VLOOKUP(W100,大会ごとのスコア!$D$28:$E$31,2,FALSE),"")</f>
        <v/>
      </c>
    </row>
    <row r="101" spans="6:25" x14ac:dyDescent="0.15">
      <c r="F101" s="6"/>
      <c r="W101" s="9" t="str">
        <f>IFERROR(VLOOKUP($B101,名椙大会2日目!$B$5:$G$338,6,FALSE),"")</f>
        <v/>
      </c>
      <c r="X101" s="10" t="str">
        <f>IFERROR(VLOOKUP($B101,名椙大会2日目!$B$5:$G$338,2,FALSE),"")</f>
        <v/>
      </c>
      <c r="Y101" s="10" t="str">
        <f>IFERROR(VLOOKUP($B101,名椙大会2日目!$B$5:$G$338,5,FALSE)*VLOOKUP(W101,大会ごとのスコア!$D$28:$E$31,2,FALSE),"")</f>
        <v/>
      </c>
    </row>
    <row r="102" spans="6:25" x14ac:dyDescent="0.15">
      <c r="F102" s="6"/>
      <c r="W102" s="9" t="str">
        <f>IFERROR(VLOOKUP($B102,名椙大会2日目!$B$5:$G$338,6,FALSE),"")</f>
        <v/>
      </c>
      <c r="X102" s="10" t="str">
        <f>IFERROR(VLOOKUP($B102,名椙大会2日目!$B$5:$G$338,2,FALSE),"")</f>
        <v/>
      </c>
      <c r="Y102" s="10" t="str">
        <f>IFERROR(VLOOKUP($B102,名椙大会2日目!$B$5:$G$338,5,FALSE)*VLOOKUP(W102,大会ごとのスコア!$D$28:$E$31,2,FALSE),"")</f>
        <v/>
      </c>
    </row>
    <row r="103" spans="6:25" x14ac:dyDescent="0.15">
      <c r="F103" s="6"/>
      <c r="W103" s="9" t="str">
        <f>IFERROR(VLOOKUP($B103,名椙大会2日目!$B$5:$G$338,6,FALSE),"")</f>
        <v/>
      </c>
      <c r="X103" s="10" t="str">
        <f>IFERROR(VLOOKUP($B103,名椙大会2日目!$B$5:$G$338,2,FALSE),"")</f>
        <v/>
      </c>
      <c r="Y103" s="10" t="str">
        <f>IFERROR(VLOOKUP($B103,名椙大会2日目!$B$5:$G$338,5,FALSE)*VLOOKUP(W103,大会ごとのスコア!$D$28:$E$31,2,FALSE),"")</f>
        <v/>
      </c>
    </row>
    <row r="104" spans="6:25" x14ac:dyDescent="0.15">
      <c r="F104" s="3"/>
      <c r="W104" s="9" t="str">
        <f>IFERROR(VLOOKUP($B104,名椙大会2日目!$B$5:$G$338,6,FALSE),"")</f>
        <v/>
      </c>
      <c r="X104" s="10" t="str">
        <f>IFERROR(VLOOKUP($B104,名椙大会2日目!$B$5:$G$338,2,FALSE),"")</f>
        <v/>
      </c>
      <c r="Y104" s="10" t="str">
        <f>IFERROR(VLOOKUP($B104,名椙大会2日目!$B$5:$G$338,5,FALSE)*VLOOKUP(W104,大会ごとのスコア!$D$28:$E$31,2,FALSE),"")</f>
        <v/>
      </c>
    </row>
    <row r="105" spans="6:25" x14ac:dyDescent="0.15">
      <c r="F105" s="6"/>
      <c r="W105" s="9" t="str">
        <f>IFERROR(VLOOKUP($B105,名椙大会2日目!$B$5:$G$338,6,FALSE),"")</f>
        <v/>
      </c>
      <c r="X105" s="10" t="str">
        <f>IFERROR(VLOOKUP($B105,名椙大会2日目!$B$5:$G$338,2,FALSE),"")</f>
        <v/>
      </c>
      <c r="Y105" s="10" t="str">
        <f>IFERROR(VLOOKUP($B105,名椙大会2日目!$B$5:$G$338,5,FALSE)*VLOOKUP(W105,大会ごとのスコア!$D$28:$E$31,2,FALSE),"")</f>
        <v/>
      </c>
    </row>
    <row r="106" spans="6:25" x14ac:dyDescent="0.15">
      <c r="F106" s="6"/>
      <c r="W106" s="9" t="str">
        <f>IFERROR(VLOOKUP($B106,名椙大会2日目!$B$5:$G$338,6,FALSE),"")</f>
        <v/>
      </c>
      <c r="X106" s="10" t="str">
        <f>IFERROR(VLOOKUP($B106,名椙大会2日目!$B$5:$G$338,2,FALSE),"")</f>
        <v/>
      </c>
      <c r="Y106" s="10" t="str">
        <f>IFERROR(VLOOKUP($B106,名椙大会2日目!$B$5:$G$338,5,FALSE)*VLOOKUP(W106,大会ごとのスコア!$D$28:$E$31,2,FALSE),"")</f>
        <v/>
      </c>
    </row>
    <row r="107" spans="6:25" x14ac:dyDescent="0.15">
      <c r="F107" s="6"/>
      <c r="W107" s="9" t="str">
        <f>IFERROR(VLOOKUP($B107,名椙大会2日目!$B$5:$G$338,6,FALSE),"")</f>
        <v/>
      </c>
      <c r="X107" s="10" t="str">
        <f>IFERROR(VLOOKUP($B107,名椙大会2日目!$B$5:$G$338,2,FALSE),"")</f>
        <v/>
      </c>
      <c r="Y107" s="10" t="str">
        <f>IFERROR(VLOOKUP($B107,名椙大会2日目!$B$5:$G$338,5,FALSE)*VLOOKUP(W107,大会ごとのスコア!$D$28:$E$31,2,FALSE),"")</f>
        <v/>
      </c>
    </row>
    <row r="108" spans="6:25" x14ac:dyDescent="0.15">
      <c r="F108" s="6"/>
      <c r="W108" s="9" t="str">
        <f>IFERROR(VLOOKUP($B108,名椙大会2日目!$B$5:$G$338,6,FALSE),"")</f>
        <v/>
      </c>
      <c r="X108" s="10" t="str">
        <f>IFERROR(VLOOKUP($B108,名椙大会2日目!$B$5:$G$338,2,FALSE),"")</f>
        <v/>
      </c>
      <c r="Y108" s="10" t="str">
        <f>IFERROR(VLOOKUP($B108,名椙大会2日目!$B$5:$G$338,5,FALSE)*VLOOKUP(W108,大会ごとのスコア!$D$28:$E$31,2,FALSE),"")</f>
        <v/>
      </c>
    </row>
    <row r="109" spans="6:25" x14ac:dyDescent="0.15">
      <c r="F109" s="6"/>
      <c r="W109" s="9" t="str">
        <f>IFERROR(VLOOKUP($B109,名椙大会2日目!$B$5:$G$338,6,FALSE),"")</f>
        <v/>
      </c>
      <c r="X109" s="10" t="str">
        <f>IFERROR(VLOOKUP($B109,名椙大会2日目!$B$5:$G$338,2,FALSE),"")</f>
        <v/>
      </c>
      <c r="Y109" s="10" t="str">
        <f>IFERROR(VLOOKUP($B109,名椙大会2日目!$B$5:$G$338,5,FALSE)*VLOOKUP(W109,大会ごとのスコア!$D$28:$E$31,2,FALSE),"")</f>
        <v/>
      </c>
    </row>
    <row r="110" spans="6:25" x14ac:dyDescent="0.15">
      <c r="F110" s="6"/>
      <c r="W110" s="9" t="str">
        <f>IFERROR(VLOOKUP($B110,名椙大会2日目!$B$5:$G$338,6,FALSE),"")</f>
        <v/>
      </c>
      <c r="X110" s="10" t="str">
        <f>IFERROR(VLOOKUP($B110,名椙大会2日目!$B$5:$G$338,2,FALSE),"")</f>
        <v/>
      </c>
      <c r="Y110" s="10" t="str">
        <f>IFERROR(VLOOKUP($B110,名椙大会2日目!$B$5:$G$338,5,FALSE)*VLOOKUP(W110,大会ごとのスコア!$D$28:$E$31,2,FALSE),"")</f>
        <v/>
      </c>
    </row>
    <row r="111" spans="6:25" x14ac:dyDescent="0.15">
      <c r="F111" s="6"/>
      <c r="W111" s="9" t="str">
        <f>IFERROR(VLOOKUP($B111,名椙大会2日目!$B$5:$G$338,6,FALSE),"")</f>
        <v/>
      </c>
      <c r="X111" s="10" t="str">
        <f>IFERROR(VLOOKUP($B111,名椙大会2日目!$B$5:$G$338,2,FALSE),"")</f>
        <v/>
      </c>
      <c r="Y111" s="10" t="str">
        <f>IFERROR(VLOOKUP($B111,名椙大会2日目!$B$5:$G$338,5,FALSE)*VLOOKUP(W111,大会ごとのスコア!$D$28:$E$31,2,FALSE),"")</f>
        <v/>
      </c>
    </row>
    <row r="112" spans="6:25" x14ac:dyDescent="0.15">
      <c r="F112" s="6"/>
      <c r="W112" s="9" t="str">
        <f>IFERROR(VLOOKUP($B112,名椙大会2日目!$B$5:$G$338,6,FALSE),"")</f>
        <v/>
      </c>
      <c r="X112" s="10" t="str">
        <f>IFERROR(VLOOKUP($B112,名椙大会2日目!$B$5:$G$338,2,FALSE),"")</f>
        <v/>
      </c>
      <c r="Y112" s="10" t="str">
        <f>IFERROR(VLOOKUP($B112,名椙大会2日目!$B$5:$G$338,5,FALSE)*VLOOKUP(W112,大会ごとのスコア!$D$28:$E$31,2,FALSE),"")</f>
        <v/>
      </c>
    </row>
    <row r="113" spans="6:25" x14ac:dyDescent="0.15">
      <c r="F113" s="6"/>
      <c r="W113" s="9" t="str">
        <f>IFERROR(VLOOKUP($B113,名椙大会2日目!$B$5:$G$338,6,FALSE),"")</f>
        <v/>
      </c>
      <c r="X113" s="10" t="str">
        <f>IFERROR(VLOOKUP($B113,名椙大会2日目!$B$5:$G$338,2,FALSE),"")</f>
        <v/>
      </c>
      <c r="Y113" s="10" t="str">
        <f>IFERROR(VLOOKUP($B113,名椙大会2日目!$B$5:$G$338,5,FALSE)*VLOOKUP(W113,大会ごとのスコア!$D$28:$E$31,2,FALSE),"")</f>
        <v/>
      </c>
    </row>
    <row r="114" spans="6:25" x14ac:dyDescent="0.15">
      <c r="F114" s="6"/>
      <c r="W114" s="9" t="str">
        <f>IFERROR(VLOOKUP($B114,名椙大会2日目!$B$5:$G$338,6,FALSE),"")</f>
        <v/>
      </c>
      <c r="X114" s="10" t="str">
        <f>IFERROR(VLOOKUP($B114,名椙大会2日目!$B$5:$G$338,2,FALSE),"")</f>
        <v/>
      </c>
      <c r="Y114" s="10" t="str">
        <f>IFERROR(VLOOKUP($B114,名椙大会2日目!$B$5:$G$338,5,FALSE)*VLOOKUP(W114,大会ごとのスコア!$D$28:$E$31,2,FALSE),"")</f>
        <v/>
      </c>
    </row>
    <row r="115" spans="6:25" x14ac:dyDescent="0.15">
      <c r="W115" s="9" t="str">
        <f>IFERROR(VLOOKUP($B115,名椙大会2日目!$B$5:$G$338,6,FALSE),"")</f>
        <v/>
      </c>
      <c r="X115" s="10" t="str">
        <f>IFERROR(VLOOKUP($B115,名椙大会2日目!$B$5:$G$338,2,FALSE),"")</f>
        <v/>
      </c>
      <c r="Y115" s="10" t="str">
        <f>IFERROR(VLOOKUP($B115,名椙大会2日目!$B$5:$G$338,5,FALSE)*VLOOKUP(W115,大会ごとのスコア!$D$28:$E$31,2,FALSE),"")</f>
        <v/>
      </c>
    </row>
    <row r="116" spans="6:25" x14ac:dyDescent="0.15">
      <c r="W116" s="9" t="str">
        <f>IFERROR(VLOOKUP($B116,名椙大会2日目!$B$5:$G$338,6,FALSE),"")</f>
        <v/>
      </c>
      <c r="X116" s="10" t="str">
        <f>IFERROR(VLOOKUP($B116,名椙大会2日目!$B$5:$G$338,2,FALSE),"")</f>
        <v/>
      </c>
      <c r="Y116" s="10" t="str">
        <f>IFERROR(VLOOKUP($B116,名椙大会2日目!$B$5:$G$338,5,FALSE)*VLOOKUP(W116,大会ごとのスコア!$D$28:$E$31,2,FALSE),"")</f>
        <v/>
      </c>
    </row>
    <row r="117" spans="6:25" x14ac:dyDescent="0.15">
      <c r="W117" s="9" t="str">
        <f>IFERROR(VLOOKUP($B117,名椙大会2日目!$B$5:$G$338,6,FALSE),"")</f>
        <v/>
      </c>
      <c r="X117" s="10" t="str">
        <f>IFERROR(VLOOKUP($B117,名椙大会2日目!$B$5:$G$338,2,FALSE),"")</f>
        <v/>
      </c>
      <c r="Y117" s="10" t="str">
        <f>IFERROR(VLOOKUP($B117,名椙大会2日目!$B$5:$G$338,5,FALSE)*VLOOKUP(W117,大会ごとのスコア!$D$28:$E$31,2,FALSE),"")</f>
        <v/>
      </c>
    </row>
    <row r="118" spans="6:25" x14ac:dyDescent="0.15">
      <c r="W118" s="9" t="str">
        <f>IFERROR(VLOOKUP($B118,名椙大会2日目!$B$5:$G$338,6,FALSE),"")</f>
        <v/>
      </c>
      <c r="X118" s="10" t="str">
        <f>IFERROR(VLOOKUP($B118,名椙大会2日目!$B$5:$G$338,2,FALSE),"")</f>
        <v/>
      </c>
      <c r="Y118" s="10" t="str">
        <f>IFERROR(VLOOKUP($B118,名椙大会2日目!$B$5:$G$338,5,FALSE)*VLOOKUP(W118,大会ごとのスコア!$D$28:$E$31,2,FALSE),"")</f>
        <v/>
      </c>
    </row>
    <row r="119" spans="6:25" x14ac:dyDescent="0.15">
      <c r="W119" s="9" t="str">
        <f>IFERROR(VLOOKUP($B119,名椙大会2日目!$B$5:$G$338,6,FALSE),"")</f>
        <v/>
      </c>
      <c r="X119" s="10" t="str">
        <f>IFERROR(VLOOKUP($B119,名椙大会2日目!$B$5:$G$338,2,FALSE),"")</f>
        <v/>
      </c>
      <c r="Y119" s="10" t="str">
        <f>IFERROR(VLOOKUP($B119,名椙大会2日目!$B$5:$G$338,5,FALSE)*VLOOKUP(W119,大会ごとのスコア!$D$28:$E$31,2,FALSE),"")</f>
        <v/>
      </c>
    </row>
    <row r="120" spans="6:25" x14ac:dyDescent="0.15">
      <c r="W120" s="9" t="str">
        <f>IFERROR(VLOOKUP($B120,名椙大会2日目!$B$5:$G$338,6,FALSE),"")</f>
        <v/>
      </c>
      <c r="X120" s="10" t="str">
        <f>IFERROR(VLOOKUP($B120,名椙大会2日目!$B$5:$G$338,2,FALSE),"")</f>
        <v/>
      </c>
      <c r="Y120" s="10" t="str">
        <f>IFERROR(VLOOKUP($B120,名椙大会2日目!$B$5:$G$338,5,FALSE)*VLOOKUP(W120,大会ごとのスコア!$D$28:$E$31,2,FALSE),"")</f>
        <v/>
      </c>
    </row>
    <row r="121" spans="6:25" x14ac:dyDescent="0.15">
      <c r="W121" s="9" t="str">
        <f>IFERROR(VLOOKUP($B121,名椙大会2日目!$B$5:$G$338,6,FALSE),"")</f>
        <v/>
      </c>
      <c r="X121" s="10" t="str">
        <f>IFERROR(VLOOKUP($B121,名椙大会2日目!$B$5:$G$338,2,FALSE),"")</f>
        <v/>
      </c>
      <c r="Y121" s="10" t="str">
        <f>IFERROR(VLOOKUP($B121,名椙大会2日目!$B$5:$G$338,5,FALSE)*VLOOKUP(W121,大会ごとのスコア!$D$28:$E$31,2,FALSE),"")</f>
        <v/>
      </c>
    </row>
    <row r="122" spans="6:25" x14ac:dyDescent="0.15">
      <c r="W122" s="9" t="str">
        <f>IFERROR(VLOOKUP($B122,名椙大会2日目!$B$5:$G$338,6,FALSE),"")</f>
        <v/>
      </c>
      <c r="X122" s="10" t="str">
        <f>IFERROR(VLOOKUP($B122,名椙大会2日目!$B$5:$G$338,2,FALSE),"")</f>
        <v/>
      </c>
      <c r="Y122" s="10" t="str">
        <f>IFERROR(VLOOKUP($B122,名椙大会2日目!$B$5:$G$338,5,FALSE)*VLOOKUP(W122,大会ごとのスコア!$D$28:$E$31,2,FALSE),"")</f>
        <v/>
      </c>
    </row>
    <row r="123" spans="6:25" x14ac:dyDescent="0.15">
      <c r="W123" s="9" t="str">
        <f>IFERROR(VLOOKUP($B123,名椙大会2日目!$B$5:$G$338,6,FALSE),"")</f>
        <v/>
      </c>
      <c r="X123" s="10" t="str">
        <f>IFERROR(VLOOKUP($B123,名椙大会2日目!$B$5:$G$338,2,FALSE),"")</f>
        <v/>
      </c>
      <c r="Y123" s="10" t="str">
        <f>IFERROR(VLOOKUP($B123,名椙大会2日目!$B$5:$G$338,5,FALSE)*VLOOKUP(W123,大会ごとのスコア!$D$28:$E$31,2,FALSE),"")</f>
        <v/>
      </c>
    </row>
    <row r="124" spans="6:25" x14ac:dyDescent="0.15">
      <c r="W124" s="9" t="str">
        <f>IFERROR(VLOOKUP($B124,名椙大会2日目!$B$5:$G$338,6,FALSE),"")</f>
        <v/>
      </c>
      <c r="X124" s="10" t="str">
        <f>IFERROR(VLOOKUP($B124,名椙大会2日目!$B$5:$G$338,2,FALSE),"")</f>
        <v/>
      </c>
      <c r="Y124" s="10" t="str">
        <f>IFERROR(VLOOKUP($B124,名椙大会2日目!$B$5:$G$338,5,FALSE)*VLOOKUP(W124,大会ごとのスコア!$D$28:$E$31,2,FALSE),"")</f>
        <v/>
      </c>
    </row>
    <row r="125" spans="6:25" x14ac:dyDescent="0.15">
      <c r="W125" s="9" t="str">
        <f>IFERROR(VLOOKUP($B125,名椙大会2日目!$B$5:$G$338,6,FALSE),"")</f>
        <v/>
      </c>
      <c r="X125" s="10" t="str">
        <f>IFERROR(VLOOKUP($B125,名椙大会2日目!$B$5:$G$338,2,FALSE),"")</f>
        <v/>
      </c>
      <c r="Y125" s="10" t="str">
        <f>IFERROR(VLOOKUP($B125,名椙大会2日目!$B$5:$G$338,5,FALSE)*VLOOKUP(W125,大会ごとのスコア!$D$28:$E$31,2,FALSE),"")</f>
        <v/>
      </c>
    </row>
    <row r="126" spans="6:25" x14ac:dyDescent="0.15">
      <c r="W126" s="9" t="str">
        <f>IFERROR(VLOOKUP($B126,名椙大会2日目!$B$5:$G$338,6,FALSE),"")</f>
        <v/>
      </c>
      <c r="X126" s="10" t="str">
        <f>IFERROR(VLOOKUP($B126,名椙大会2日目!$B$5:$G$338,2,FALSE),"")</f>
        <v/>
      </c>
      <c r="Y126" s="10" t="str">
        <f>IFERROR(VLOOKUP($B126,名椙大会2日目!$B$5:$G$338,5,FALSE)*VLOOKUP(W126,大会ごとのスコア!$D$28:$E$31,2,FALSE),"")</f>
        <v/>
      </c>
    </row>
    <row r="127" spans="6:25" x14ac:dyDescent="0.15">
      <c r="W127" s="9" t="str">
        <f>IFERROR(VLOOKUP($B127,名椙大会2日目!$B$5:$G$338,6,FALSE),"")</f>
        <v/>
      </c>
      <c r="X127" s="10" t="str">
        <f>IFERROR(VLOOKUP($B127,名椙大会2日目!$B$5:$G$338,2,FALSE),"")</f>
        <v/>
      </c>
      <c r="Y127" s="10" t="str">
        <f>IFERROR(VLOOKUP($B127,名椙大会2日目!$B$5:$G$338,5,FALSE)*VLOOKUP(W127,大会ごとのスコア!$D$28:$E$31,2,FALSE),"")</f>
        <v/>
      </c>
    </row>
    <row r="128" spans="6:25" x14ac:dyDescent="0.15">
      <c r="W128" s="9" t="str">
        <f>IFERROR(VLOOKUP($B128,名椙大会2日目!$B$5:$G$338,6,FALSE),"")</f>
        <v/>
      </c>
      <c r="X128" s="10" t="str">
        <f>IFERROR(VLOOKUP($B128,名椙大会2日目!$B$5:$G$338,2,FALSE),"")</f>
        <v/>
      </c>
      <c r="Y128" s="10" t="str">
        <f>IFERROR(VLOOKUP($B128,名椙大会2日目!$B$5:$G$338,5,FALSE)*VLOOKUP(W128,大会ごとのスコア!$D$28:$E$31,2,FALSE),"")</f>
        <v/>
      </c>
    </row>
    <row r="129" spans="23:25" x14ac:dyDescent="0.15">
      <c r="W129" s="9" t="str">
        <f>IFERROR(VLOOKUP($B129,名椙大会2日目!$B$5:$G$338,6,FALSE),"")</f>
        <v/>
      </c>
      <c r="X129" s="10" t="str">
        <f>IFERROR(VLOOKUP($B129,名椙大会2日目!$B$5:$G$338,2,FALSE),"")</f>
        <v/>
      </c>
      <c r="Y129" s="10" t="str">
        <f>IFERROR(VLOOKUP($B129,名椙大会2日目!$B$5:$G$338,5,FALSE)*VLOOKUP(W129,大会ごとのスコア!$D$28:$E$31,2,FALSE),"")</f>
        <v/>
      </c>
    </row>
    <row r="130" spans="23:25" x14ac:dyDescent="0.15">
      <c r="W130" s="9" t="str">
        <f>IFERROR(VLOOKUP($B130,名椙大会2日目!$B$5:$G$338,6,FALSE),"")</f>
        <v/>
      </c>
      <c r="X130" s="10" t="str">
        <f>IFERROR(VLOOKUP($B130,名椙大会2日目!$B$5:$G$338,2,FALSE),"")</f>
        <v/>
      </c>
      <c r="Y130" s="10" t="str">
        <f>IFERROR(VLOOKUP($B130,名椙大会2日目!$B$5:$G$338,5,FALSE)*VLOOKUP(W130,大会ごとのスコア!$D$28:$E$31,2,FALSE),"")</f>
        <v/>
      </c>
    </row>
    <row r="131" spans="23:25" x14ac:dyDescent="0.15">
      <c r="W131" s="9" t="str">
        <f>IFERROR(VLOOKUP($B131,名椙大会2日目!$B$5:$G$338,6,FALSE),"")</f>
        <v/>
      </c>
      <c r="X131" s="10" t="str">
        <f>IFERROR(VLOOKUP($B131,名椙大会2日目!$B$5:$G$338,2,FALSE),"")</f>
        <v/>
      </c>
      <c r="Y131" s="10" t="str">
        <f>IFERROR(VLOOKUP($B131,名椙大会2日目!$B$5:$G$338,5,FALSE)*VLOOKUP(W131,大会ごとのスコア!$D$28:$E$31,2,FALSE),"")</f>
        <v/>
      </c>
    </row>
    <row r="132" spans="23:25" x14ac:dyDescent="0.15">
      <c r="W132" s="9" t="str">
        <f>IFERROR(VLOOKUP($B132,名椙大会2日目!$B$5:$G$338,6,FALSE),"")</f>
        <v/>
      </c>
      <c r="X132" s="10" t="str">
        <f>IFERROR(VLOOKUP($B132,名椙大会2日目!$B$5:$G$338,2,FALSE),"")</f>
        <v/>
      </c>
      <c r="Y132" s="10" t="str">
        <f>IFERROR(VLOOKUP($B132,名椙大会2日目!$B$5:$G$338,5,FALSE)*VLOOKUP(W132,大会ごとのスコア!$D$28:$E$31,2,FALSE),"")</f>
        <v/>
      </c>
    </row>
    <row r="133" spans="23:25" x14ac:dyDescent="0.15">
      <c r="W133" s="9" t="str">
        <f>IFERROR(VLOOKUP($B133,名椙大会2日目!$B$5:$G$338,6,FALSE),"")</f>
        <v/>
      </c>
      <c r="X133" s="10" t="str">
        <f>IFERROR(VLOOKUP($B133,名椙大会2日目!$B$5:$G$338,2,FALSE),"")</f>
        <v/>
      </c>
      <c r="Y133" s="10" t="str">
        <f>IFERROR(VLOOKUP($B133,名椙大会2日目!$B$5:$G$338,5,FALSE)*VLOOKUP(W133,大会ごとのスコア!$D$28:$E$31,2,FALSE),"")</f>
        <v/>
      </c>
    </row>
    <row r="134" spans="23:25" x14ac:dyDescent="0.15">
      <c r="W134" s="9" t="str">
        <f>IFERROR(VLOOKUP($B134,名椙大会2日目!$B$5:$G$338,6,FALSE),"")</f>
        <v/>
      </c>
      <c r="X134" s="10" t="str">
        <f>IFERROR(VLOOKUP($B134,名椙大会2日目!$B$5:$G$338,2,FALSE),"")</f>
        <v/>
      </c>
      <c r="Y134" s="10" t="str">
        <f>IFERROR(VLOOKUP($B134,名椙大会2日目!$B$5:$G$338,5,FALSE)*VLOOKUP(W134,大会ごとのスコア!$D$28:$E$31,2,FALSE),"")</f>
        <v/>
      </c>
    </row>
    <row r="135" spans="23:25" x14ac:dyDescent="0.15">
      <c r="W135" s="9" t="str">
        <f>IFERROR(VLOOKUP($B135,名椙大会2日目!$B$5:$G$338,6,FALSE),"")</f>
        <v/>
      </c>
      <c r="X135" s="10" t="str">
        <f>IFERROR(VLOOKUP($B135,名椙大会2日目!$B$5:$G$338,2,FALSE),"")</f>
        <v/>
      </c>
      <c r="Y135" s="10" t="str">
        <f>IFERROR(VLOOKUP($B135,名椙大会2日目!$B$5:$G$338,5,FALSE)*VLOOKUP(W135,大会ごとのスコア!$D$28:$E$31,2,FALSE),"")</f>
        <v/>
      </c>
    </row>
    <row r="136" spans="23:25" x14ac:dyDescent="0.15">
      <c r="W136" s="9" t="str">
        <f>IFERROR(VLOOKUP($B136,名椙大会2日目!$B$5:$G$338,6,FALSE),"")</f>
        <v/>
      </c>
      <c r="X136" s="10" t="str">
        <f>IFERROR(VLOOKUP($B136,名椙大会2日目!$B$5:$G$338,2,FALSE),"")</f>
        <v/>
      </c>
      <c r="Y136" s="10" t="str">
        <f>IFERROR(VLOOKUP($B136,名椙大会2日目!$B$5:$G$338,5,FALSE)*VLOOKUP(W136,大会ごとのスコア!$D$28:$E$31,2,FALSE),"")</f>
        <v/>
      </c>
    </row>
    <row r="137" spans="23:25" x14ac:dyDescent="0.15">
      <c r="W137" s="9" t="str">
        <f>IFERROR(VLOOKUP($B137,名椙大会2日目!$B$5:$G$338,6,FALSE),"")</f>
        <v/>
      </c>
      <c r="X137" s="10" t="str">
        <f>IFERROR(VLOOKUP($B137,名椙大会2日目!$B$5:$G$338,2,FALSE),"")</f>
        <v/>
      </c>
      <c r="Y137" s="10" t="str">
        <f>IFERROR(VLOOKUP($B137,名椙大会2日目!$B$5:$G$338,5,FALSE)*VLOOKUP(W137,大会ごとのスコア!$D$28:$E$31,2,FALSE),"")</f>
        <v/>
      </c>
    </row>
    <row r="138" spans="23:25" x14ac:dyDescent="0.15">
      <c r="W138" s="9" t="str">
        <f>IFERROR(VLOOKUP($B138,名椙大会2日目!$B$5:$G$338,6,FALSE),"")</f>
        <v/>
      </c>
      <c r="X138" s="10" t="str">
        <f>IFERROR(VLOOKUP($B138,名椙大会2日目!$B$5:$G$338,2,FALSE),"")</f>
        <v/>
      </c>
      <c r="Y138" s="10" t="str">
        <f>IFERROR(VLOOKUP($B138,名椙大会2日目!$B$5:$G$338,5,FALSE)*VLOOKUP(W138,大会ごとのスコア!$D$28:$E$31,2,FALSE),"")</f>
        <v/>
      </c>
    </row>
    <row r="139" spans="23:25" x14ac:dyDescent="0.15">
      <c r="W139" s="9" t="str">
        <f>IFERROR(VLOOKUP($B139,名椙大会2日目!$B$5:$G$338,6,FALSE),"")</f>
        <v/>
      </c>
      <c r="X139" s="10" t="str">
        <f>IFERROR(VLOOKUP($B139,名椙大会2日目!$B$5:$G$338,2,FALSE),"")</f>
        <v/>
      </c>
      <c r="Y139" s="10" t="str">
        <f>IFERROR(VLOOKUP($B139,名椙大会2日目!$B$5:$G$338,5,FALSE)*VLOOKUP(W139,大会ごとのスコア!$D$28:$E$31,2,FALSE),"")</f>
        <v/>
      </c>
    </row>
    <row r="140" spans="23:25" x14ac:dyDescent="0.15">
      <c r="W140" s="9" t="str">
        <f>IFERROR(VLOOKUP($B140,名椙大会2日目!$B$5:$G$338,6,FALSE),"")</f>
        <v/>
      </c>
      <c r="X140" s="10" t="str">
        <f>IFERROR(VLOOKUP($B140,名椙大会2日目!$B$5:$G$338,2,FALSE),"")</f>
        <v/>
      </c>
      <c r="Y140" s="10" t="str">
        <f>IFERROR(VLOOKUP($B140,名椙大会2日目!$B$5:$G$338,5,FALSE)*VLOOKUP(W140,大会ごとのスコア!$D$28:$E$31,2,FALSE),"")</f>
        <v/>
      </c>
    </row>
    <row r="141" spans="23:25" x14ac:dyDescent="0.15">
      <c r="W141" s="9" t="str">
        <f>IFERROR(VLOOKUP($B141,名椙大会2日目!$B$5:$G$338,6,FALSE),"")</f>
        <v/>
      </c>
      <c r="X141" s="10" t="str">
        <f>IFERROR(VLOOKUP($B141,名椙大会2日目!$B$5:$G$338,2,FALSE),"")</f>
        <v/>
      </c>
      <c r="Y141" s="10" t="str">
        <f>IFERROR(VLOOKUP($B141,名椙大会2日目!$B$5:$G$338,5,FALSE)*VLOOKUP(W141,大会ごとのスコア!$D$28:$E$31,2,FALSE),"")</f>
        <v/>
      </c>
    </row>
    <row r="142" spans="23:25" x14ac:dyDescent="0.15">
      <c r="W142" s="9" t="str">
        <f>IFERROR(VLOOKUP($B142,名椙大会2日目!$B$5:$G$338,6,FALSE),"")</f>
        <v/>
      </c>
      <c r="X142" s="10" t="str">
        <f>IFERROR(VLOOKUP($B142,名椙大会2日目!$B$5:$G$338,2,FALSE),"")</f>
        <v/>
      </c>
      <c r="Y142" s="10" t="str">
        <f>IFERROR(VLOOKUP($B142,名椙大会2日目!$B$5:$G$338,5,FALSE)*VLOOKUP(W142,大会ごとのスコア!$D$28:$E$31,2,FALSE),"")</f>
        <v/>
      </c>
    </row>
    <row r="143" spans="23:25" x14ac:dyDescent="0.15">
      <c r="W143" s="9" t="str">
        <f>IFERROR(VLOOKUP($B143,名椙大会2日目!$B$5:$G$338,6,FALSE),"")</f>
        <v/>
      </c>
      <c r="X143" s="10" t="str">
        <f>IFERROR(VLOOKUP($B143,名椙大会2日目!$B$5:$G$338,2,FALSE),"")</f>
        <v/>
      </c>
      <c r="Y143" s="10" t="str">
        <f>IFERROR(VLOOKUP($B143,名椙大会2日目!$B$5:$G$338,5,FALSE)*VLOOKUP(W143,大会ごとのスコア!$D$28:$E$31,2,FALSE),"")</f>
        <v/>
      </c>
    </row>
    <row r="144" spans="23:25" x14ac:dyDescent="0.15">
      <c r="W144" s="9" t="str">
        <f>IFERROR(VLOOKUP($B144,名椙大会2日目!$B$5:$G$338,6,FALSE),"")</f>
        <v/>
      </c>
      <c r="X144" s="10" t="str">
        <f>IFERROR(VLOOKUP($B144,名椙大会2日目!$B$5:$G$338,2,FALSE),"")</f>
        <v/>
      </c>
      <c r="Y144" s="10" t="str">
        <f>IFERROR(VLOOKUP($B144,名椙大会2日目!$B$5:$G$338,5,FALSE)*VLOOKUP(W144,大会ごとのスコア!$D$28:$E$31,2,FALSE),"")</f>
        <v/>
      </c>
    </row>
    <row r="145" spans="23:25" x14ac:dyDescent="0.15">
      <c r="W145" s="9" t="str">
        <f>IFERROR(VLOOKUP($B145,名椙大会2日目!$B$5:$G$338,6,FALSE),"")</f>
        <v/>
      </c>
      <c r="X145" s="10" t="str">
        <f>IFERROR(VLOOKUP($B145,名椙大会2日目!$B$5:$G$338,2,FALSE),"")</f>
        <v/>
      </c>
      <c r="Y145" s="10" t="str">
        <f>IFERROR(VLOOKUP($B145,名椙大会2日目!$B$5:$G$338,5,FALSE)*VLOOKUP(W145,大会ごとのスコア!$D$28:$E$31,2,FALSE),"")</f>
        <v/>
      </c>
    </row>
    <row r="146" spans="23:25" x14ac:dyDescent="0.15">
      <c r="W146" s="9" t="str">
        <f>IFERROR(VLOOKUP($B146,名椙大会2日目!$B$5:$G$338,6,FALSE),"")</f>
        <v/>
      </c>
      <c r="X146" s="10" t="str">
        <f>IFERROR(VLOOKUP($B146,名椙大会2日目!$B$5:$G$338,2,FALSE),"")</f>
        <v/>
      </c>
      <c r="Y146" s="10" t="str">
        <f>IFERROR(VLOOKUP($B146,名椙大会2日目!$B$5:$G$338,5,FALSE)*VLOOKUP(W146,大会ごとのスコア!$D$28:$E$31,2,FALSE),"")</f>
        <v/>
      </c>
    </row>
    <row r="147" spans="23:25" x14ac:dyDescent="0.15">
      <c r="W147" s="9" t="str">
        <f>IFERROR(VLOOKUP($B147,名椙大会2日目!$B$5:$G$338,6,FALSE),"")</f>
        <v/>
      </c>
      <c r="X147" s="10" t="str">
        <f>IFERROR(VLOOKUP($B147,名椙大会2日目!$B$5:$G$338,2,FALSE),"")</f>
        <v/>
      </c>
      <c r="Y147" s="10" t="str">
        <f>IFERROR(VLOOKUP($B147,名椙大会2日目!$B$5:$G$338,5,FALSE)*VLOOKUP(W147,大会ごとのスコア!$D$28:$E$31,2,FALSE),"")</f>
        <v/>
      </c>
    </row>
    <row r="148" spans="23:25" x14ac:dyDescent="0.15">
      <c r="W148" s="9" t="str">
        <f>IFERROR(VLOOKUP($B148,名椙大会2日目!$B$5:$G$338,6,FALSE),"")</f>
        <v/>
      </c>
      <c r="X148" s="10" t="str">
        <f>IFERROR(VLOOKUP($B148,名椙大会2日目!$B$5:$G$338,2,FALSE),"")</f>
        <v/>
      </c>
      <c r="Y148" s="10" t="str">
        <f>IFERROR(VLOOKUP($B148,名椙大会2日目!$B$5:$G$338,5,FALSE)*VLOOKUP(W148,大会ごとのスコア!$D$28:$E$31,2,FALSE),"")</f>
        <v/>
      </c>
    </row>
    <row r="149" spans="23:25" x14ac:dyDescent="0.15">
      <c r="W149" s="9" t="str">
        <f>IFERROR(VLOOKUP($B149,名椙大会2日目!$B$5:$G$338,6,FALSE),"")</f>
        <v/>
      </c>
      <c r="X149" s="10" t="str">
        <f>IFERROR(VLOOKUP($B149,名椙大会2日目!$B$5:$G$338,2,FALSE),"")</f>
        <v/>
      </c>
      <c r="Y149" s="10" t="str">
        <f>IFERROR(VLOOKUP($B149,名椙大会2日目!$B$5:$G$338,5,FALSE)*VLOOKUP(W149,大会ごとのスコア!$D$28:$E$31,2,FALSE),"")</f>
        <v/>
      </c>
    </row>
    <row r="150" spans="23:25" x14ac:dyDescent="0.15">
      <c r="W150" s="9" t="str">
        <f>IFERROR(VLOOKUP($B150,名椙大会2日目!$B$5:$G$338,6,FALSE),"")</f>
        <v/>
      </c>
      <c r="X150" s="10" t="str">
        <f>IFERROR(VLOOKUP($B150,名椙大会2日目!$B$5:$G$338,2,FALSE),"")</f>
        <v/>
      </c>
      <c r="Y150" s="10" t="str">
        <f>IFERROR(VLOOKUP($B150,名椙大会2日目!$B$5:$G$338,5,FALSE)*VLOOKUP(W150,大会ごとのスコア!$D$28:$E$31,2,FALSE),"")</f>
        <v/>
      </c>
    </row>
    <row r="151" spans="23:25" x14ac:dyDescent="0.15">
      <c r="W151" s="9" t="str">
        <f>IFERROR(VLOOKUP($B151,名椙大会2日目!$B$5:$G$338,6,FALSE),"")</f>
        <v/>
      </c>
      <c r="X151" s="10" t="str">
        <f>IFERROR(VLOOKUP($B151,名椙大会2日目!$B$5:$G$338,2,FALSE),"")</f>
        <v/>
      </c>
      <c r="Y151" s="10" t="str">
        <f>IFERROR(VLOOKUP($B151,名椙大会2日目!$B$5:$G$338,5,FALSE)*VLOOKUP(W151,大会ごとのスコア!$D$28:$E$31,2,FALSE),"")</f>
        <v/>
      </c>
    </row>
    <row r="152" spans="23:25" x14ac:dyDescent="0.15">
      <c r="W152" s="9" t="str">
        <f>IFERROR(VLOOKUP($B152,名椙大会2日目!$B$5:$G$338,6,FALSE),"")</f>
        <v/>
      </c>
      <c r="X152" s="10" t="str">
        <f>IFERROR(VLOOKUP($B152,名椙大会2日目!$B$5:$G$338,2,FALSE),"")</f>
        <v/>
      </c>
      <c r="Y152" s="10" t="str">
        <f>IFERROR(VLOOKUP($B152,名椙大会2日目!$B$5:$G$338,5,FALSE)*VLOOKUP(W152,大会ごとのスコア!$D$28:$E$31,2,FALSE),"")</f>
        <v/>
      </c>
    </row>
    <row r="153" spans="23:25" x14ac:dyDescent="0.15">
      <c r="W153" s="9" t="str">
        <f>IFERROR(VLOOKUP($B153,名椙大会2日目!$B$5:$G$338,6,FALSE),"")</f>
        <v/>
      </c>
      <c r="X153" s="10" t="str">
        <f>IFERROR(VLOOKUP($B153,名椙大会2日目!$B$5:$G$338,2,FALSE),"")</f>
        <v/>
      </c>
      <c r="Y153" s="10" t="str">
        <f>IFERROR(VLOOKUP($B153,名椙大会2日目!$B$5:$G$338,5,FALSE)*VLOOKUP(W153,大会ごとのスコア!$D$28:$E$31,2,FALSE),"")</f>
        <v/>
      </c>
    </row>
    <row r="154" spans="23:25" x14ac:dyDescent="0.15">
      <c r="W154" s="9" t="str">
        <f>IFERROR(VLOOKUP($B154,名椙大会2日目!$B$5:$G$338,6,FALSE),"")</f>
        <v/>
      </c>
      <c r="X154" s="10" t="str">
        <f>IFERROR(VLOOKUP($B154,名椙大会2日目!$B$5:$G$338,2,FALSE),"")</f>
        <v/>
      </c>
      <c r="Y154" s="10" t="str">
        <f>IFERROR(VLOOKUP($B154,名椙大会2日目!$B$5:$G$338,5,FALSE)*VLOOKUP(W154,大会ごとのスコア!$D$28:$E$31,2,FALSE),"")</f>
        <v/>
      </c>
    </row>
    <row r="155" spans="23:25" x14ac:dyDescent="0.15">
      <c r="W155" s="9" t="str">
        <f>IFERROR(VLOOKUP($B155,名椙大会2日目!$B$5:$G$338,6,FALSE),"")</f>
        <v/>
      </c>
      <c r="X155" s="10" t="str">
        <f>IFERROR(VLOOKUP($B155,名椙大会2日目!$B$5:$G$338,2,FALSE),"")</f>
        <v/>
      </c>
      <c r="Y155" s="10" t="str">
        <f>IFERROR(VLOOKUP($B155,名椙大会2日目!$B$5:$G$338,5,FALSE)*VLOOKUP(W155,大会ごとのスコア!$D$28:$E$31,2,FALSE),"")</f>
        <v/>
      </c>
    </row>
    <row r="156" spans="23:25" x14ac:dyDescent="0.15">
      <c r="W156" s="9" t="str">
        <f>IFERROR(VLOOKUP($B156,名椙大会2日目!$B$5:$G$338,6,FALSE),"")</f>
        <v/>
      </c>
      <c r="X156" s="10" t="str">
        <f>IFERROR(VLOOKUP($B156,名椙大会2日目!$B$5:$G$338,2,FALSE),"")</f>
        <v/>
      </c>
      <c r="Y156" s="10" t="str">
        <f>IFERROR(VLOOKUP($B156,名椙大会2日目!$B$5:$G$338,5,FALSE)*VLOOKUP(W156,大会ごとのスコア!$D$28:$E$31,2,FALSE),"")</f>
        <v/>
      </c>
    </row>
    <row r="157" spans="23:25" x14ac:dyDescent="0.15">
      <c r="W157" s="9" t="str">
        <f>IFERROR(VLOOKUP($B157,名椙大会2日目!$B$5:$G$338,6,FALSE),"")</f>
        <v/>
      </c>
      <c r="X157" s="10" t="str">
        <f>IFERROR(VLOOKUP($B157,名椙大会2日目!$B$5:$G$338,2,FALSE),"")</f>
        <v/>
      </c>
      <c r="Y157" s="10" t="str">
        <f>IFERROR(VLOOKUP($B157,名椙大会2日目!$B$5:$G$338,5,FALSE)*VLOOKUP(W157,大会ごとのスコア!$D$28:$E$31,2,FALSE),"")</f>
        <v/>
      </c>
    </row>
    <row r="158" spans="23:25" x14ac:dyDescent="0.15">
      <c r="W158" s="9" t="str">
        <f>IFERROR(VLOOKUP($B158,名椙大会2日目!$B$5:$G$338,6,FALSE),"")</f>
        <v/>
      </c>
      <c r="X158" s="10" t="str">
        <f>IFERROR(VLOOKUP($B158,名椙大会2日目!$B$5:$G$338,2,FALSE),"")</f>
        <v/>
      </c>
      <c r="Y158" s="10" t="str">
        <f>IFERROR(VLOOKUP($B158,名椙大会2日目!$B$5:$G$338,5,FALSE)*VLOOKUP(W158,大会ごとのスコア!$D$28:$E$31,2,FALSE),"")</f>
        <v/>
      </c>
    </row>
    <row r="159" spans="23:25" x14ac:dyDescent="0.15">
      <c r="W159" s="9" t="str">
        <f>IFERROR(VLOOKUP($B159,名椙大会2日目!$B$5:$G$338,6,FALSE),"")</f>
        <v/>
      </c>
      <c r="X159" s="10" t="str">
        <f>IFERROR(VLOOKUP($B159,名椙大会2日目!$B$5:$G$338,2,FALSE),"")</f>
        <v/>
      </c>
      <c r="Y159" s="10" t="str">
        <f>IFERROR(VLOOKUP($B159,名椙大会2日目!$B$5:$G$338,5,FALSE)*VLOOKUP(W159,大会ごとのスコア!$D$28:$E$31,2,FALSE),"")</f>
        <v/>
      </c>
    </row>
    <row r="160" spans="23:25" x14ac:dyDescent="0.15">
      <c r="W160" s="9" t="str">
        <f>IFERROR(VLOOKUP($B160,名椙大会2日目!$B$5:$G$338,6,FALSE),"")</f>
        <v/>
      </c>
      <c r="X160" s="10" t="str">
        <f>IFERROR(VLOOKUP($B160,名椙大会2日目!$B$5:$G$338,2,FALSE),"")</f>
        <v/>
      </c>
      <c r="Y160" s="10" t="str">
        <f>IFERROR(VLOOKUP($B160,名椙大会2日目!$B$5:$G$338,5,FALSE)*VLOOKUP(W160,大会ごとのスコア!$D$28:$E$31,2,FALSE),"")</f>
        <v/>
      </c>
    </row>
    <row r="161" spans="23:25" x14ac:dyDescent="0.15">
      <c r="W161" s="9" t="str">
        <f>IFERROR(VLOOKUP($B161,名椙大会2日目!$B$5:$G$338,6,FALSE),"")</f>
        <v/>
      </c>
      <c r="X161" s="10" t="str">
        <f>IFERROR(VLOOKUP($B161,名椙大会2日目!$B$5:$G$338,2,FALSE),"")</f>
        <v/>
      </c>
      <c r="Y161" s="10" t="str">
        <f>IFERROR(VLOOKUP($B161,名椙大会2日目!$B$5:$G$338,5,FALSE)*VLOOKUP(W161,大会ごとのスコア!$D$28:$E$31,2,FALSE),"")</f>
        <v/>
      </c>
    </row>
    <row r="162" spans="23:25" x14ac:dyDescent="0.15">
      <c r="W162" s="9" t="str">
        <f>IFERROR(VLOOKUP($B162,名椙大会2日目!$B$5:$G$338,6,FALSE),"")</f>
        <v/>
      </c>
      <c r="X162" s="10" t="str">
        <f>IFERROR(VLOOKUP($B162,名椙大会2日目!$B$5:$G$338,2,FALSE),"")</f>
        <v/>
      </c>
      <c r="Y162" s="10" t="str">
        <f>IFERROR(VLOOKUP($B162,名椙大会2日目!$B$5:$G$338,5,FALSE)*VLOOKUP(W162,大会ごとのスコア!$D$28:$E$31,2,FALSE),"")</f>
        <v/>
      </c>
    </row>
    <row r="163" spans="23:25" x14ac:dyDescent="0.15">
      <c r="W163" s="9" t="str">
        <f>IFERROR(VLOOKUP($B163,名椙大会2日目!$B$5:$G$338,6,FALSE),"")</f>
        <v/>
      </c>
      <c r="X163" s="10" t="str">
        <f>IFERROR(VLOOKUP($B163,名椙大会2日目!$B$5:$G$338,2,FALSE),"")</f>
        <v/>
      </c>
      <c r="Y163" s="10" t="str">
        <f>IFERROR(VLOOKUP($B163,名椙大会2日目!$B$5:$G$338,5,FALSE)*VLOOKUP(W163,大会ごとのスコア!$D$28:$E$31,2,FALSE),"")</f>
        <v/>
      </c>
    </row>
    <row r="164" spans="23:25" x14ac:dyDescent="0.15">
      <c r="W164" s="9" t="str">
        <f>IFERROR(VLOOKUP($B164,名椙大会2日目!$B$5:$G$338,6,FALSE),"")</f>
        <v/>
      </c>
      <c r="X164" s="10" t="str">
        <f>IFERROR(VLOOKUP($B164,名椙大会2日目!$B$5:$G$338,2,FALSE),"")</f>
        <v/>
      </c>
      <c r="Y164" s="10" t="str">
        <f>IFERROR(VLOOKUP($B164,名椙大会2日目!$B$5:$G$338,5,FALSE)*VLOOKUP(W164,大会ごとのスコア!$D$28:$E$31,2,FALSE),"")</f>
        <v/>
      </c>
    </row>
    <row r="165" spans="23:25" x14ac:dyDescent="0.15">
      <c r="W165" s="9" t="str">
        <f>IFERROR(VLOOKUP($B165,名椙大会2日目!$B$5:$G$338,6,FALSE),"")</f>
        <v/>
      </c>
      <c r="X165" s="10" t="str">
        <f>IFERROR(VLOOKUP($B165,名椙大会2日目!$B$5:$G$338,2,FALSE),"")</f>
        <v/>
      </c>
      <c r="Y165" s="10" t="str">
        <f>IFERROR(VLOOKUP($B165,名椙大会2日目!$B$5:$G$338,5,FALSE)*VLOOKUP(W165,大会ごとのスコア!$D$28:$E$31,2,FALSE),"")</f>
        <v/>
      </c>
    </row>
    <row r="166" spans="23:25" x14ac:dyDescent="0.15">
      <c r="W166" s="9" t="str">
        <f>IFERROR(VLOOKUP($B166,名椙大会2日目!$B$5:$G$338,6,FALSE),"")</f>
        <v/>
      </c>
      <c r="X166" s="10" t="str">
        <f>IFERROR(VLOOKUP($B166,名椙大会2日目!$B$5:$G$338,2,FALSE),"")</f>
        <v/>
      </c>
      <c r="Y166" s="10" t="str">
        <f>IFERROR(VLOOKUP($B166,名椙大会2日目!$B$5:$G$338,5,FALSE)*VLOOKUP(W166,大会ごとのスコア!$D$28:$E$31,2,FALSE),"")</f>
        <v/>
      </c>
    </row>
    <row r="167" spans="23:25" x14ac:dyDescent="0.15">
      <c r="W167" s="9" t="str">
        <f>IFERROR(VLOOKUP($B167,名椙大会2日目!$B$5:$G$338,6,FALSE),"")</f>
        <v/>
      </c>
      <c r="X167" s="10" t="str">
        <f>IFERROR(VLOOKUP($B167,名椙大会2日目!$B$5:$G$338,2,FALSE),"")</f>
        <v/>
      </c>
      <c r="Y167" s="10" t="str">
        <f>IFERROR(VLOOKUP($B167,名椙大会2日目!$B$5:$G$338,5,FALSE)*VLOOKUP(W167,大会ごとのスコア!$D$28:$E$31,2,FALSE),"")</f>
        <v/>
      </c>
    </row>
    <row r="168" spans="23:25" x14ac:dyDescent="0.15">
      <c r="W168" s="9" t="str">
        <f>IFERROR(VLOOKUP($B168,名椙大会2日目!$B$5:$G$338,6,FALSE),"")</f>
        <v/>
      </c>
      <c r="X168" s="10" t="str">
        <f>IFERROR(VLOOKUP($B168,名椙大会2日目!$B$5:$G$338,2,FALSE),"")</f>
        <v/>
      </c>
      <c r="Y168" s="10" t="str">
        <f>IFERROR(VLOOKUP($B168,名椙大会2日目!$B$5:$G$338,5,FALSE)*VLOOKUP(W168,大会ごとのスコア!$D$28:$E$31,2,FALSE),"")</f>
        <v/>
      </c>
    </row>
    <row r="169" spans="23:25" x14ac:dyDescent="0.15">
      <c r="W169" s="9" t="str">
        <f>IFERROR(VLOOKUP($B169,名椙大会2日目!$B$5:$G$338,6,FALSE),"")</f>
        <v/>
      </c>
      <c r="X169" s="10" t="str">
        <f>IFERROR(VLOOKUP($B169,名椙大会2日目!$B$5:$G$338,2,FALSE),"")</f>
        <v/>
      </c>
      <c r="Y169" s="10" t="str">
        <f>IFERROR(VLOOKUP($B169,名椙大会2日目!$B$5:$G$338,5,FALSE)*VLOOKUP(W169,大会ごとのスコア!$D$28:$E$31,2,FALSE),"")</f>
        <v/>
      </c>
    </row>
    <row r="170" spans="23:25" x14ac:dyDescent="0.15">
      <c r="W170" s="9" t="str">
        <f>IFERROR(VLOOKUP($B170,名椙大会2日目!$B$5:$G$338,6,FALSE),"")</f>
        <v/>
      </c>
      <c r="X170" s="10" t="str">
        <f>IFERROR(VLOOKUP($B170,名椙大会2日目!$B$5:$G$338,2,FALSE),"")</f>
        <v/>
      </c>
      <c r="Y170" s="10" t="str">
        <f>IFERROR(VLOOKUP($B170,名椙大会2日目!$B$5:$G$338,5,FALSE)*VLOOKUP(W170,大会ごとのスコア!$D$28:$E$31,2,FALSE),"")</f>
        <v/>
      </c>
    </row>
    <row r="171" spans="23:25" x14ac:dyDescent="0.15">
      <c r="W171" s="9" t="str">
        <f>IFERROR(VLOOKUP($B171,名椙大会2日目!$B$5:$G$338,6,FALSE),"")</f>
        <v/>
      </c>
      <c r="X171" s="10" t="str">
        <f>IFERROR(VLOOKUP($B171,名椙大会2日目!$B$5:$G$338,2,FALSE),"")</f>
        <v/>
      </c>
      <c r="Y171" s="10" t="str">
        <f>IFERROR(VLOOKUP($B171,名椙大会2日目!$B$5:$G$338,5,FALSE)*VLOOKUP(W171,大会ごとのスコア!$D$28:$E$31,2,FALSE),"")</f>
        <v/>
      </c>
    </row>
    <row r="172" spans="23:25" x14ac:dyDescent="0.15">
      <c r="W172" s="9" t="str">
        <f>IFERROR(VLOOKUP($B172,名椙大会2日目!$B$5:$G$338,6,FALSE),"")</f>
        <v/>
      </c>
      <c r="X172" s="10" t="str">
        <f>IFERROR(VLOOKUP($B172,名椙大会2日目!$B$5:$G$338,2,FALSE),"")</f>
        <v/>
      </c>
      <c r="Y172" s="10" t="str">
        <f>IFERROR(VLOOKUP($B172,名椙大会2日目!$B$5:$G$338,5,FALSE)*VLOOKUP(W172,大会ごとのスコア!$D$28:$E$31,2,FALSE),"")</f>
        <v/>
      </c>
    </row>
    <row r="173" spans="23:25" x14ac:dyDescent="0.15">
      <c r="W173" s="9" t="str">
        <f>IFERROR(VLOOKUP($B173,名椙大会2日目!$B$5:$G$338,6,FALSE),"")</f>
        <v/>
      </c>
      <c r="X173" s="10" t="str">
        <f>IFERROR(VLOOKUP($B173,名椙大会2日目!$B$5:$G$338,2,FALSE),"")</f>
        <v/>
      </c>
      <c r="Y173" s="10" t="str">
        <f>IFERROR(VLOOKUP($B173,名椙大会2日目!$B$5:$G$338,5,FALSE)*VLOOKUP(W173,大会ごとのスコア!$D$28:$E$31,2,FALSE),"")</f>
        <v/>
      </c>
    </row>
    <row r="174" spans="23:25" x14ac:dyDescent="0.15">
      <c r="W174" s="9" t="str">
        <f>IFERROR(VLOOKUP($B174,名椙大会2日目!$B$5:$G$338,6,FALSE),"")</f>
        <v/>
      </c>
      <c r="X174" s="10" t="str">
        <f>IFERROR(VLOOKUP($B174,名椙大会2日目!$B$5:$G$338,2,FALSE),"")</f>
        <v/>
      </c>
      <c r="Y174" s="10" t="str">
        <f>IFERROR(VLOOKUP($B174,名椙大会2日目!$B$5:$G$338,5,FALSE)*VLOOKUP(W174,大会ごとのスコア!$D$28:$E$31,2,FALSE),"")</f>
        <v/>
      </c>
    </row>
    <row r="175" spans="23:25" x14ac:dyDescent="0.15">
      <c r="W175" s="9" t="str">
        <f>IFERROR(VLOOKUP($B175,名椙大会2日目!$B$5:$G$338,6,FALSE),"")</f>
        <v/>
      </c>
      <c r="X175" s="10" t="str">
        <f>IFERROR(VLOOKUP($B175,名椙大会2日目!$B$5:$G$338,2,FALSE),"")</f>
        <v/>
      </c>
      <c r="Y175" s="10" t="str">
        <f>IFERROR(VLOOKUP($B175,名椙大会2日目!$B$5:$G$338,5,FALSE)*VLOOKUP(W175,大会ごとのスコア!$D$28:$E$31,2,FALSE),"")</f>
        <v/>
      </c>
    </row>
    <row r="176" spans="23:25" x14ac:dyDescent="0.15">
      <c r="W176" s="9" t="str">
        <f>IFERROR(VLOOKUP($B176,名椙大会2日目!$B$5:$G$338,6,FALSE),"")</f>
        <v/>
      </c>
      <c r="X176" s="10" t="str">
        <f>IFERROR(VLOOKUP($B176,名椙大会2日目!$B$5:$G$338,2,FALSE),"")</f>
        <v/>
      </c>
      <c r="Y176" s="10" t="str">
        <f>IFERROR(VLOOKUP($B176,名椙大会2日目!$B$5:$G$338,5,FALSE)*VLOOKUP(W176,大会ごとのスコア!$D$28:$E$31,2,FALSE),"")</f>
        <v/>
      </c>
    </row>
    <row r="177" spans="23:25" x14ac:dyDescent="0.15">
      <c r="W177" s="9" t="str">
        <f>IFERROR(VLOOKUP($B177,名椙大会2日目!$B$5:$G$338,6,FALSE),"")</f>
        <v/>
      </c>
      <c r="X177" s="10" t="str">
        <f>IFERROR(VLOOKUP($B177,名椙大会2日目!$B$5:$G$338,2,FALSE),"")</f>
        <v/>
      </c>
      <c r="Y177" s="10" t="str">
        <f>IFERROR(VLOOKUP($B177,名椙大会2日目!$B$5:$G$338,5,FALSE)*VLOOKUP(W177,大会ごとのスコア!$D$28:$E$31,2,FALSE),"")</f>
        <v/>
      </c>
    </row>
    <row r="178" spans="23:25" x14ac:dyDescent="0.15">
      <c r="W178" s="9" t="str">
        <f>IFERROR(VLOOKUP($B178,名椙大会2日目!$B$5:$G$338,6,FALSE),"")</f>
        <v/>
      </c>
      <c r="X178" s="10" t="str">
        <f>IFERROR(VLOOKUP($B178,名椙大会2日目!$B$5:$G$338,2,FALSE),"")</f>
        <v/>
      </c>
      <c r="Y178" s="10" t="str">
        <f>IFERROR(VLOOKUP($B178,名椙大会2日目!$B$5:$G$338,5,FALSE)*VLOOKUP(W178,大会ごとのスコア!$D$28:$E$31,2,FALSE),"")</f>
        <v/>
      </c>
    </row>
    <row r="179" spans="23:25" x14ac:dyDescent="0.15">
      <c r="W179" s="9" t="str">
        <f>IFERROR(VLOOKUP($B179,名椙大会2日目!$B$5:$G$338,6,FALSE),"")</f>
        <v/>
      </c>
      <c r="X179" s="10" t="str">
        <f>IFERROR(VLOOKUP($B179,名椙大会2日目!$B$5:$G$338,2,FALSE),"")</f>
        <v/>
      </c>
      <c r="Y179" s="10" t="str">
        <f>IFERROR(VLOOKUP($B179,名椙大会2日目!$B$5:$G$338,5,FALSE)*VLOOKUP(W179,大会ごとのスコア!$D$28:$E$31,2,FALSE),"")</f>
        <v/>
      </c>
    </row>
    <row r="180" spans="23:25" x14ac:dyDescent="0.15">
      <c r="W180" s="9" t="str">
        <f>IFERROR(VLOOKUP($B180,名椙大会2日目!$B$5:$G$338,6,FALSE),"")</f>
        <v/>
      </c>
      <c r="X180" s="10" t="str">
        <f>IFERROR(VLOOKUP($B180,名椙大会2日目!$B$5:$G$338,2,FALSE),"")</f>
        <v/>
      </c>
      <c r="Y180" s="10" t="str">
        <f>IFERROR(VLOOKUP($B180,名椙大会2日目!$B$5:$G$338,5,FALSE)*VLOOKUP(W180,大会ごとのスコア!$D$28:$E$31,2,FALSE),"")</f>
        <v/>
      </c>
    </row>
    <row r="181" spans="23:25" x14ac:dyDescent="0.15">
      <c r="W181" s="9" t="str">
        <f>IFERROR(VLOOKUP($B181,名椙大会2日目!$B$5:$G$338,6,FALSE),"")</f>
        <v/>
      </c>
      <c r="X181" s="10" t="str">
        <f>IFERROR(VLOOKUP($B181,名椙大会2日目!$B$5:$G$338,2,FALSE),"")</f>
        <v/>
      </c>
      <c r="Y181" s="10" t="str">
        <f>IFERROR(VLOOKUP($B181,名椙大会2日目!$B$5:$G$338,5,FALSE)*VLOOKUP(W181,大会ごとのスコア!$D$28:$E$31,2,FALSE),"")</f>
        <v/>
      </c>
    </row>
    <row r="182" spans="23:25" x14ac:dyDescent="0.15">
      <c r="W182" s="9" t="str">
        <f>IFERROR(VLOOKUP($B182,名椙大会2日目!$B$5:$G$338,6,FALSE),"")</f>
        <v/>
      </c>
      <c r="X182" s="10" t="str">
        <f>IFERROR(VLOOKUP($B182,名椙大会2日目!$B$5:$G$338,2,FALSE),"")</f>
        <v/>
      </c>
      <c r="Y182" s="10" t="str">
        <f>IFERROR(VLOOKUP($B182,名椙大会2日目!$B$5:$G$338,5,FALSE)*VLOOKUP(W182,大会ごとのスコア!$D$28:$E$31,2,FALSE),"")</f>
        <v/>
      </c>
    </row>
    <row r="183" spans="23:25" x14ac:dyDescent="0.15">
      <c r="W183" s="9" t="str">
        <f>IFERROR(VLOOKUP($B183,名椙大会2日目!$B$5:$G$338,6,FALSE),"")</f>
        <v/>
      </c>
      <c r="X183" s="10" t="str">
        <f>IFERROR(VLOOKUP($B183,名椙大会2日目!$B$5:$G$338,2,FALSE),"")</f>
        <v/>
      </c>
      <c r="Y183" s="10" t="str">
        <f>IFERROR(VLOOKUP($B183,名椙大会2日目!$B$5:$G$338,5,FALSE)*VLOOKUP(W183,大会ごとのスコア!$D$28:$E$31,2,FALSE),"")</f>
        <v/>
      </c>
    </row>
    <row r="184" spans="23:25" x14ac:dyDescent="0.15">
      <c r="W184" s="9" t="str">
        <f>IFERROR(VLOOKUP($B184,名椙大会2日目!$B$5:$G$338,6,FALSE),"")</f>
        <v/>
      </c>
      <c r="X184" s="10" t="str">
        <f>IFERROR(VLOOKUP($B184,名椙大会2日目!$B$5:$G$338,2,FALSE),"")</f>
        <v/>
      </c>
      <c r="Y184" s="10" t="str">
        <f>IFERROR(VLOOKUP($B184,名椙大会2日目!$B$5:$G$338,5,FALSE)*VLOOKUP(W184,大会ごとのスコア!$D$28:$E$31,2,FALSE),"")</f>
        <v/>
      </c>
    </row>
    <row r="185" spans="23:25" x14ac:dyDescent="0.15">
      <c r="W185" s="9" t="str">
        <f>IFERROR(VLOOKUP($B185,名椙大会2日目!$B$5:$G$338,6,FALSE),"")</f>
        <v/>
      </c>
      <c r="X185" s="10" t="str">
        <f>IFERROR(VLOOKUP($B185,名椙大会2日目!$B$5:$G$338,2,FALSE),"")</f>
        <v/>
      </c>
      <c r="Y185" s="10" t="str">
        <f>IFERROR(VLOOKUP($B185,名椙大会2日目!$B$5:$G$338,5,FALSE)*VLOOKUP(W185,大会ごとのスコア!$D$28:$E$31,2,FALSE),"")</f>
        <v/>
      </c>
    </row>
    <row r="186" spans="23:25" x14ac:dyDescent="0.15">
      <c r="W186" s="9" t="str">
        <f>IFERROR(VLOOKUP($B186,名椙大会2日目!$B$5:$G$338,6,FALSE),"")</f>
        <v/>
      </c>
      <c r="X186" s="10" t="str">
        <f>IFERROR(VLOOKUP($B186,名椙大会2日目!$B$5:$G$338,2,FALSE),"")</f>
        <v/>
      </c>
      <c r="Y186" s="10" t="str">
        <f>IFERROR(VLOOKUP($B186,名椙大会2日目!$B$5:$G$338,5,FALSE)*VLOOKUP(W186,大会ごとのスコア!$D$28:$E$31,2,FALSE),"")</f>
        <v/>
      </c>
    </row>
    <row r="187" spans="23:25" x14ac:dyDescent="0.15">
      <c r="W187" s="9" t="str">
        <f>IFERROR(VLOOKUP($B187,名椙大会2日目!$B$5:$G$338,6,FALSE),"")</f>
        <v/>
      </c>
      <c r="X187" s="10" t="str">
        <f>IFERROR(VLOOKUP($B187,名椙大会2日目!$B$5:$G$338,2,FALSE),"")</f>
        <v/>
      </c>
      <c r="Y187" s="10" t="str">
        <f>IFERROR(VLOOKUP($B187,名椙大会2日目!$B$5:$G$338,5,FALSE)*VLOOKUP(W187,大会ごとのスコア!$D$28:$E$31,2,FALSE),"")</f>
        <v/>
      </c>
    </row>
    <row r="188" spans="23:25" x14ac:dyDescent="0.15">
      <c r="W188" s="9" t="str">
        <f>IFERROR(VLOOKUP($B188,名椙大会2日目!$B$5:$G$338,6,FALSE),"")</f>
        <v/>
      </c>
      <c r="X188" s="10" t="str">
        <f>IFERROR(VLOOKUP($B188,名椙大会2日目!$B$5:$G$338,2,FALSE),"")</f>
        <v/>
      </c>
      <c r="Y188" s="10" t="str">
        <f>IFERROR(VLOOKUP($B188,名椙大会2日目!$B$5:$G$338,5,FALSE)*VLOOKUP(W188,大会ごとのスコア!$D$28:$E$31,2,FALSE),"")</f>
        <v/>
      </c>
    </row>
    <row r="189" spans="23:25" x14ac:dyDescent="0.15">
      <c r="W189" s="9" t="str">
        <f>IFERROR(VLOOKUP($B189,名椙大会2日目!$B$5:$G$338,6,FALSE),"")</f>
        <v/>
      </c>
      <c r="X189" s="10" t="str">
        <f>IFERROR(VLOOKUP($B189,名椙大会2日目!$B$5:$G$338,2,FALSE),"")</f>
        <v/>
      </c>
      <c r="Y189" s="10" t="str">
        <f>IFERROR(VLOOKUP($B189,名椙大会2日目!$B$5:$G$338,5,FALSE)*VLOOKUP(W189,大会ごとのスコア!$D$28:$E$31,2,FALSE),"")</f>
        <v/>
      </c>
    </row>
    <row r="190" spans="23:25" x14ac:dyDescent="0.15">
      <c r="W190" s="9" t="str">
        <f>IFERROR(VLOOKUP($B190,名椙大会2日目!$B$5:$G$338,6,FALSE),"")</f>
        <v/>
      </c>
      <c r="X190" s="10" t="str">
        <f>IFERROR(VLOOKUP($B190,名椙大会2日目!$B$5:$G$338,2,FALSE),"")</f>
        <v/>
      </c>
      <c r="Y190" s="10" t="str">
        <f>IFERROR(VLOOKUP($B190,名椙大会2日目!$B$5:$G$338,5,FALSE)*VLOOKUP(W190,大会ごとのスコア!$D$28:$E$31,2,FALSE),"")</f>
        <v/>
      </c>
    </row>
    <row r="191" spans="23:25" x14ac:dyDescent="0.15">
      <c r="W191" s="9" t="str">
        <f>IFERROR(VLOOKUP($B191,名椙大会2日目!$B$5:$G$338,6,FALSE),"")</f>
        <v/>
      </c>
      <c r="X191" s="10" t="str">
        <f>IFERROR(VLOOKUP($B191,名椙大会2日目!$B$5:$G$338,2,FALSE),"")</f>
        <v/>
      </c>
      <c r="Y191" s="10" t="str">
        <f>IFERROR(VLOOKUP($B191,名椙大会2日目!$B$5:$G$338,5,FALSE)*VLOOKUP(W191,大会ごとのスコア!$D$28:$E$31,2,FALSE),"")</f>
        <v/>
      </c>
    </row>
    <row r="192" spans="23:25" x14ac:dyDescent="0.15">
      <c r="W192" s="9" t="str">
        <f>IFERROR(VLOOKUP($B192,名椙大会2日目!$B$5:$G$338,6,FALSE),"")</f>
        <v/>
      </c>
      <c r="X192" s="10" t="str">
        <f>IFERROR(VLOOKUP($B192,名椙大会2日目!$B$5:$G$338,2,FALSE),"")</f>
        <v/>
      </c>
      <c r="Y192" s="10" t="str">
        <f>IFERROR(VLOOKUP($B192,名椙大会2日目!$B$5:$G$338,5,FALSE)*VLOOKUP(W192,大会ごとのスコア!$D$28:$E$31,2,FALSE),"")</f>
        <v/>
      </c>
    </row>
    <row r="193" spans="23:25" x14ac:dyDescent="0.15">
      <c r="W193" s="9" t="str">
        <f>IFERROR(VLOOKUP($B193,名椙大会2日目!$B$5:$G$338,6,FALSE),"")</f>
        <v/>
      </c>
      <c r="X193" s="10" t="str">
        <f>IFERROR(VLOOKUP($B193,名椙大会2日目!$B$5:$G$338,2,FALSE),"")</f>
        <v/>
      </c>
      <c r="Y193" s="10" t="str">
        <f>IFERROR(VLOOKUP($B193,名椙大会2日目!$B$5:$G$338,5,FALSE)*VLOOKUP(W193,大会ごとのスコア!$D$28:$E$31,2,FALSE),"")</f>
        <v/>
      </c>
    </row>
    <row r="194" spans="23:25" x14ac:dyDescent="0.15">
      <c r="W194" s="9" t="str">
        <f>IFERROR(VLOOKUP($B194,名椙大会2日目!$B$5:$G$338,6,FALSE),"")</f>
        <v/>
      </c>
      <c r="X194" s="10" t="str">
        <f>IFERROR(VLOOKUP($B194,名椙大会2日目!$B$5:$G$338,2,FALSE),"")</f>
        <v/>
      </c>
      <c r="Y194" s="10" t="str">
        <f>IFERROR(VLOOKUP($B194,名椙大会2日目!$B$5:$G$338,5,FALSE)*VLOOKUP(W194,大会ごとのスコア!$D$28:$E$31,2,FALSE),"")</f>
        <v/>
      </c>
    </row>
    <row r="195" spans="23:25" x14ac:dyDescent="0.15">
      <c r="W195" s="9" t="str">
        <f>IFERROR(VLOOKUP($B195,名椙大会2日目!$B$5:$G$338,6,FALSE),"")</f>
        <v/>
      </c>
      <c r="X195" s="10" t="str">
        <f>IFERROR(VLOOKUP($B195,名椙大会2日目!$B$5:$G$338,2,FALSE),"")</f>
        <v/>
      </c>
      <c r="Y195" s="10" t="str">
        <f>IFERROR(VLOOKUP($B195,名椙大会2日目!$B$5:$G$338,5,FALSE)*VLOOKUP(W195,大会ごとのスコア!$D$28:$E$31,2,FALSE),"")</f>
        <v/>
      </c>
    </row>
    <row r="196" spans="23:25" x14ac:dyDescent="0.15">
      <c r="W196" s="9" t="str">
        <f>IFERROR(VLOOKUP($B196,名椙大会2日目!$B$5:$G$338,6,FALSE),"")</f>
        <v/>
      </c>
      <c r="X196" s="10" t="str">
        <f>IFERROR(VLOOKUP($B196,名椙大会2日目!$B$5:$G$338,2,FALSE),"")</f>
        <v/>
      </c>
      <c r="Y196" s="10" t="str">
        <f>IFERROR(VLOOKUP($B196,名椙大会2日目!$B$5:$G$338,5,FALSE)*VLOOKUP(W196,大会ごとのスコア!$D$28:$E$31,2,FALSE),"")</f>
        <v/>
      </c>
    </row>
    <row r="197" spans="23:25" x14ac:dyDescent="0.15">
      <c r="W197" s="9" t="str">
        <f>IFERROR(VLOOKUP($B197,名椙大会2日目!$B$5:$G$338,6,FALSE),"")</f>
        <v/>
      </c>
      <c r="X197" s="10" t="str">
        <f>IFERROR(VLOOKUP($B197,名椙大会2日目!$B$5:$G$338,2,FALSE),"")</f>
        <v/>
      </c>
      <c r="Y197" s="10" t="str">
        <f>IFERROR(VLOOKUP($B197,名椙大会2日目!$B$5:$G$338,5,FALSE)*VLOOKUP(W197,大会ごとのスコア!$D$28:$E$31,2,FALSE),"")</f>
        <v/>
      </c>
    </row>
    <row r="198" spans="23:25" x14ac:dyDescent="0.15">
      <c r="W198" s="9" t="str">
        <f>IFERROR(VLOOKUP($B198,名椙大会2日目!$B$5:$G$338,6,FALSE),"")</f>
        <v/>
      </c>
      <c r="X198" s="10" t="str">
        <f>IFERROR(VLOOKUP($B198,名椙大会2日目!$B$5:$G$338,2,FALSE),"")</f>
        <v/>
      </c>
      <c r="Y198" s="10" t="str">
        <f>IFERROR(VLOOKUP($B198,名椙大会2日目!$B$5:$G$338,5,FALSE)*VLOOKUP(W198,大会ごとのスコア!$D$28:$E$31,2,FALSE),"")</f>
        <v/>
      </c>
    </row>
    <row r="199" spans="23:25" x14ac:dyDescent="0.15">
      <c r="W199" s="9" t="str">
        <f>IFERROR(VLOOKUP($B199,名椙大会2日目!$B$5:$G$338,6,FALSE),"")</f>
        <v/>
      </c>
      <c r="X199" s="10" t="str">
        <f>IFERROR(VLOOKUP($B199,名椙大会2日目!$B$5:$G$338,2,FALSE),"")</f>
        <v/>
      </c>
      <c r="Y199" s="10" t="str">
        <f>IFERROR(VLOOKUP($B199,名椙大会2日目!$B$5:$G$338,5,FALSE)*VLOOKUP(W199,大会ごとのスコア!$D$28:$E$31,2,FALSE),"")</f>
        <v/>
      </c>
    </row>
    <row r="200" spans="23:25" x14ac:dyDescent="0.15">
      <c r="W200" s="9" t="str">
        <f>IFERROR(VLOOKUP($B200,名椙大会2日目!$B$5:$G$338,6,FALSE),"")</f>
        <v/>
      </c>
      <c r="X200" s="10" t="str">
        <f>IFERROR(VLOOKUP($B200,名椙大会2日目!$B$5:$G$338,2,FALSE),"")</f>
        <v/>
      </c>
      <c r="Y200" s="10" t="str">
        <f>IFERROR(VLOOKUP($B200,名椙大会2日目!$B$5:$G$338,5,FALSE)*VLOOKUP(W200,大会ごとのスコア!$D$28:$E$31,2,FALSE),"")</f>
        <v/>
      </c>
    </row>
    <row r="201" spans="23:25" x14ac:dyDescent="0.15">
      <c r="W201" s="9" t="str">
        <f>IFERROR(VLOOKUP($B201,名椙大会2日目!$B$5:$G$338,6,FALSE),"")</f>
        <v/>
      </c>
      <c r="X201" s="10" t="str">
        <f>IFERROR(VLOOKUP($B201,名椙大会2日目!$B$5:$G$338,2,FALSE),"")</f>
        <v/>
      </c>
      <c r="Y201" s="10" t="str">
        <f>IFERROR(VLOOKUP($B201,名椙大会2日目!$B$5:$G$338,5,FALSE)*VLOOKUP(W201,大会ごとのスコア!$D$28:$E$31,2,FALSE),"")</f>
        <v/>
      </c>
    </row>
    <row r="202" spans="23:25" x14ac:dyDescent="0.15">
      <c r="W202" s="9" t="str">
        <f>IFERROR(VLOOKUP($B202,名椙大会2日目!$B$5:$G$338,6,FALSE),"")</f>
        <v/>
      </c>
      <c r="X202" s="10" t="str">
        <f>IFERROR(VLOOKUP($B202,名椙大会2日目!$B$5:$G$338,2,FALSE),"")</f>
        <v/>
      </c>
      <c r="Y202" s="10" t="str">
        <f>IFERROR(VLOOKUP($B202,名椙大会2日目!$B$5:$G$338,5,FALSE)*VLOOKUP(W202,大会ごとのスコア!$D$28:$E$31,2,FALSE),"")</f>
        <v/>
      </c>
    </row>
    <row r="203" spans="23:25" x14ac:dyDescent="0.15">
      <c r="W203" s="9" t="str">
        <f>IFERROR(VLOOKUP($B203,名椙大会2日目!$B$5:$G$338,6,FALSE),"")</f>
        <v/>
      </c>
      <c r="X203" s="10" t="str">
        <f>IFERROR(VLOOKUP($B203,名椙大会2日目!$B$5:$G$338,2,FALSE),"")</f>
        <v/>
      </c>
      <c r="Y203" s="10" t="str">
        <f>IFERROR(VLOOKUP($B203,名椙大会2日目!$B$5:$G$338,5,FALSE)*VLOOKUP(W203,大会ごとのスコア!$D$28:$E$31,2,FALSE),"")</f>
        <v/>
      </c>
    </row>
    <row r="204" spans="23:25" x14ac:dyDescent="0.15">
      <c r="W204" s="9" t="str">
        <f>IFERROR(VLOOKUP($B204,名椙大会2日目!$B$5:$G$338,6,FALSE),"")</f>
        <v/>
      </c>
      <c r="X204" s="10" t="str">
        <f>IFERROR(VLOOKUP($B204,名椙大会2日目!$B$5:$G$338,2,FALSE),"")</f>
        <v/>
      </c>
      <c r="Y204" s="10" t="str">
        <f>IFERROR(VLOOKUP($B204,名椙大会2日目!$B$5:$G$338,5,FALSE)*VLOOKUP(W204,大会ごとのスコア!$D$28:$E$31,2,FALSE),"")</f>
        <v/>
      </c>
    </row>
    <row r="205" spans="23:25" x14ac:dyDescent="0.15">
      <c r="W205" s="9" t="str">
        <f>IFERROR(VLOOKUP($B205,名椙大会2日目!$B$5:$G$338,6,FALSE),"")</f>
        <v/>
      </c>
      <c r="X205" s="10" t="str">
        <f>IFERROR(VLOOKUP($B205,名椙大会2日目!$B$5:$G$338,2,FALSE),"")</f>
        <v/>
      </c>
      <c r="Y205" s="10" t="str">
        <f>IFERROR(VLOOKUP($B205,名椙大会2日目!$B$5:$G$338,5,FALSE)*VLOOKUP(W205,大会ごとのスコア!$D$28:$E$31,2,FALSE),"")</f>
        <v/>
      </c>
    </row>
    <row r="206" spans="23:25" x14ac:dyDescent="0.15">
      <c r="W206" s="9" t="str">
        <f>IFERROR(VLOOKUP($B206,名椙大会2日目!$B$5:$G$338,6,FALSE),"")</f>
        <v/>
      </c>
      <c r="X206" s="10" t="str">
        <f>IFERROR(VLOOKUP($B206,名椙大会2日目!$B$5:$G$338,2,FALSE),"")</f>
        <v/>
      </c>
      <c r="Y206" s="10" t="str">
        <f>IFERROR(VLOOKUP($B206,名椙大会2日目!$B$5:$G$338,5,FALSE)*VLOOKUP(W206,大会ごとのスコア!$D$28:$E$31,2,FALSE),"")</f>
        <v/>
      </c>
    </row>
    <row r="207" spans="23:25" x14ac:dyDescent="0.15">
      <c r="W207" s="9" t="str">
        <f>IFERROR(VLOOKUP($B207,名椙大会2日目!$B$5:$G$338,6,FALSE),"")</f>
        <v/>
      </c>
      <c r="X207" s="10" t="str">
        <f>IFERROR(VLOOKUP($B207,名椙大会2日目!$B$5:$G$338,2,FALSE),"")</f>
        <v/>
      </c>
      <c r="Y207" s="10" t="str">
        <f>IFERROR(VLOOKUP($B207,名椙大会2日目!$B$5:$G$338,5,FALSE)*VLOOKUP(W207,大会ごとのスコア!$D$28:$E$31,2,FALSE),"")</f>
        <v/>
      </c>
    </row>
    <row r="208" spans="23:25" x14ac:dyDescent="0.15">
      <c r="W208" s="9" t="str">
        <f>IFERROR(VLOOKUP($B208,名椙大会2日目!$B$5:$G$338,6,FALSE),"")</f>
        <v/>
      </c>
      <c r="X208" s="10" t="str">
        <f>IFERROR(VLOOKUP($B208,名椙大会2日目!$B$5:$G$338,2,FALSE),"")</f>
        <v/>
      </c>
      <c r="Y208" s="10" t="str">
        <f>IFERROR(VLOOKUP($B208,名椙大会2日目!$B$5:$G$338,5,FALSE)*VLOOKUP(W208,大会ごとのスコア!$D$28:$E$31,2,FALSE),"")</f>
        <v/>
      </c>
    </row>
    <row r="209" spans="23:25" x14ac:dyDescent="0.15">
      <c r="W209" s="9" t="str">
        <f>IFERROR(VLOOKUP($B209,名椙大会2日目!$B$5:$G$338,6,FALSE),"")</f>
        <v/>
      </c>
      <c r="X209" s="10" t="str">
        <f>IFERROR(VLOOKUP($B209,名椙大会2日目!$B$5:$G$338,2,FALSE),"")</f>
        <v/>
      </c>
      <c r="Y209" s="10" t="str">
        <f>IFERROR(VLOOKUP($B209,名椙大会2日目!$B$5:$G$338,5,FALSE)*VLOOKUP(W209,大会ごとのスコア!$D$28:$E$31,2,FALSE),"")</f>
        <v/>
      </c>
    </row>
    <row r="210" spans="23:25" x14ac:dyDescent="0.15">
      <c r="W210" s="9" t="str">
        <f>IFERROR(VLOOKUP($B210,名椙大会2日目!$B$5:$G$338,6,FALSE),"")</f>
        <v/>
      </c>
      <c r="X210" s="10" t="str">
        <f>IFERROR(VLOOKUP($B210,名椙大会2日目!$B$5:$G$338,2,FALSE),"")</f>
        <v/>
      </c>
      <c r="Y210" s="10" t="str">
        <f>IFERROR(VLOOKUP($B210,名椙大会2日目!$B$5:$G$338,5,FALSE)*VLOOKUP(W210,大会ごとのスコア!$D$28:$E$31,2,FALSE),"")</f>
        <v/>
      </c>
    </row>
    <row r="211" spans="23:25" x14ac:dyDescent="0.15">
      <c r="W211" s="9" t="str">
        <f>IFERROR(VLOOKUP($B211,名椙大会2日目!$B$5:$G$338,6,FALSE),"")</f>
        <v/>
      </c>
      <c r="X211" s="10" t="str">
        <f>IFERROR(VLOOKUP($B211,名椙大会2日目!$B$5:$G$338,2,FALSE),"")</f>
        <v/>
      </c>
      <c r="Y211" s="10" t="str">
        <f>IFERROR(VLOOKUP($B211,名椙大会2日目!$B$5:$G$338,5,FALSE)*VLOOKUP(W211,大会ごとのスコア!$D$28:$E$31,2,FALSE),"")</f>
        <v/>
      </c>
    </row>
    <row r="212" spans="23:25" x14ac:dyDescent="0.15">
      <c r="W212" s="9" t="str">
        <f>IFERROR(VLOOKUP($B212,名椙大会2日目!$B$5:$G$338,6,FALSE),"")</f>
        <v/>
      </c>
      <c r="X212" s="10" t="str">
        <f>IFERROR(VLOOKUP($B212,名椙大会2日目!$B$5:$G$338,2,FALSE),"")</f>
        <v/>
      </c>
      <c r="Y212" s="10" t="str">
        <f>IFERROR(VLOOKUP($B212,名椙大会2日目!$B$5:$G$338,5,FALSE)*VLOOKUP(W212,大会ごとのスコア!$D$28:$E$31,2,FALSE),"")</f>
        <v/>
      </c>
    </row>
    <row r="213" spans="23:25" x14ac:dyDescent="0.15">
      <c r="W213" s="9" t="str">
        <f>IFERROR(VLOOKUP($B213,名椙大会2日目!$B$5:$G$338,6,FALSE),"")</f>
        <v/>
      </c>
      <c r="X213" s="10" t="str">
        <f>IFERROR(VLOOKUP($B213,名椙大会2日目!$B$5:$G$338,2,FALSE),"")</f>
        <v/>
      </c>
      <c r="Y213" s="10" t="str">
        <f>IFERROR(VLOOKUP($B213,名椙大会2日目!$B$5:$G$338,5,FALSE)*VLOOKUP(W213,大会ごとのスコア!$D$28:$E$31,2,FALSE),"")</f>
        <v/>
      </c>
    </row>
    <row r="214" spans="23:25" x14ac:dyDescent="0.15">
      <c r="W214" s="9" t="str">
        <f>IFERROR(VLOOKUP($B214,名椙大会2日目!$B$5:$G$338,6,FALSE),"")</f>
        <v/>
      </c>
      <c r="X214" s="10" t="str">
        <f>IFERROR(VLOOKUP($B214,名椙大会2日目!$B$5:$G$338,2,FALSE),"")</f>
        <v/>
      </c>
      <c r="Y214" s="10" t="str">
        <f>IFERROR(VLOOKUP($B214,名椙大会2日目!$B$5:$G$338,5,FALSE)*VLOOKUP(W214,大会ごとのスコア!$D$28:$E$31,2,FALSE),"")</f>
        <v/>
      </c>
    </row>
    <row r="215" spans="23:25" x14ac:dyDescent="0.15">
      <c r="W215" s="9" t="str">
        <f>IFERROR(VLOOKUP($B215,名椙大会2日目!$B$5:$G$338,6,FALSE),"")</f>
        <v/>
      </c>
      <c r="X215" s="10" t="str">
        <f>IFERROR(VLOOKUP($B215,名椙大会2日目!$B$5:$G$338,2,FALSE),"")</f>
        <v/>
      </c>
      <c r="Y215" s="10" t="str">
        <f>IFERROR(VLOOKUP($B215,名椙大会2日目!$B$5:$G$338,5,FALSE)*VLOOKUP(W215,大会ごとのスコア!$D$28:$E$31,2,FALSE),"")</f>
        <v/>
      </c>
    </row>
    <row r="216" spans="23:25" x14ac:dyDescent="0.15">
      <c r="W216" s="9" t="str">
        <f>IFERROR(VLOOKUP($B216,名椙大会2日目!$B$5:$G$338,6,FALSE),"")</f>
        <v/>
      </c>
      <c r="X216" s="10" t="str">
        <f>IFERROR(VLOOKUP($B216,名椙大会2日目!$B$5:$G$338,2,FALSE),"")</f>
        <v/>
      </c>
      <c r="Y216" s="10" t="str">
        <f>IFERROR(VLOOKUP($B216,名椙大会2日目!$B$5:$G$338,5,FALSE)*VLOOKUP(W216,大会ごとのスコア!$D$28:$E$31,2,FALSE),"")</f>
        <v/>
      </c>
    </row>
    <row r="217" spans="23:25" x14ac:dyDescent="0.15">
      <c r="W217" s="9" t="str">
        <f>IFERROR(VLOOKUP($B217,名椙大会2日目!$B$5:$G$338,6,FALSE),"")</f>
        <v/>
      </c>
      <c r="X217" s="10" t="str">
        <f>IFERROR(VLOOKUP($B217,名椙大会2日目!$B$5:$G$338,2,FALSE),"")</f>
        <v/>
      </c>
      <c r="Y217" s="10" t="str">
        <f>IFERROR(VLOOKUP($B217,名椙大会2日目!$B$5:$G$338,5,FALSE)*VLOOKUP(W217,大会ごとのスコア!$D$28:$E$31,2,FALSE),"")</f>
        <v/>
      </c>
    </row>
    <row r="218" spans="23:25" x14ac:dyDescent="0.15">
      <c r="W218" s="9" t="str">
        <f>IFERROR(VLOOKUP($B218,名椙大会2日目!$B$5:$G$338,6,FALSE),"")</f>
        <v/>
      </c>
      <c r="X218" s="10" t="str">
        <f>IFERROR(VLOOKUP($B218,名椙大会2日目!$B$5:$G$338,2,FALSE),"")</f>
        <v/>
      </c>
      <c r="Y218" s="10" t="str">
        <f>IFERROR(VLOOKUP($B218,名椙大会2日目!$B$5:$G$338,5,FALSE)*VLOOKUP(W218,大会ごとのスコア!$D$28:$E$31,2,FALSE),"")</f>
        <v/>
      </c>
    </row>
    <row r="219" spans="23:25" x14ac:dyDescent="0.15">
      <c r="W219" s="9" t="str">
        <f>IFERROR(VLOOKUP($B219,名椙大会2日目!$B$5:$G$338,6,FALSE),"")</f>
        <v/>
      </c>
      <c r="X219" s="10" t="str">
        <f>IFERROR(VLOOKUP($B219,名椙大会2日目!$B$5:$G$338,2,FALSE),"")</f>
        <v/>
      </c>
      <c r="Y219" s="10" t="str">
        <f>IFERROR(VLOOKUP($B219,名椙大会2日目!$B$5:$G$338,5,FALSE)*VLOOKUP(W219,大会ごとのスコア!$D$28:$E$31,2,FALSE),"")</f>
        <v/>
      </c>
    </row>
    <row r="220" spans="23:25" x14ac:dyDescent="0.15">
      <c r="W220" s="9" t="str">
        <f>IFERROR(VLOOKUP($B220,名椙大会2日目!$B$5:$G$338,6,FALSE),"")</f>
        <v/>
      </c>
      <c r="X220" s="10" t="str">
        <f>IFERROR(VLOOKUP($B220,名椙大会2日目!$B$5:$G$338,2,FALSE),"")</f>
        <v/>
      </c>
      <c r="Y220" s="10" t="str">
        <f>IFERROR(VLOOKUP($B220,名椙大会2日目!$B$5:$G$338,5,FALSE)*VLOOKUP(W220,大会ごとのスコア!$D$28:$E$31,2,FALSE),"")</f>
        <v/>
      </c>
    </row>
    <row r="221" spans="23:25" x14ac:dyDescent="0.15">
      <c r="W221" s="9" t="str">
        <f>IFERROR(VLOOKUP($B221,名椙大会2日目!$B$5:$G$338,6,FALSE),"")</f>
        <v/>
      </c>
      <c r="X221" s="10" t="str">
        <f>IFERROR(VLOOKUP($B221,名椙大会2日目!$B$5:$G$338,2,FALSE),"")</f>
        <v/>
      </c>
      <c r="Y221" s="10" t="str">
        <f>IFERROR(VLOOKUP($B221,名椙大会2日目!$B$5:$G$338,5,FALSE)*VLOOKUP(W221,大会ごとのスコア!$D$28:$E$31,2,FALSE),"")</f>
        <v/>
      </c>
    </row>
    <row r="222" spans="23:25" x14ac:dyDescent="0.15">
      <c r="W222" s="9" t="str">
        <f>IFERROR(VLOOKUP($B222,名椙大会2日目!$B$5:$G$338,6,FALSE),"")</f>
        <v/>
      </c>
      <c r="X222" s="10" t="str">
        <f>IFERROR(VLOOKUP($B222,名椙大会2日目!$B$5:$G$338,2,FALSE),"")</f>
        <v/>
      </c>
      <c r="Y222" s="10" t="str">
        <f>IFERROR(VLOOKUP($B222,名椙大会2日目!$B$5:$G$338,5,FALSE)*VLOOKUP(W222,大会ごとのスコア!$D$28:$E$31,2,FALSE),"")</f>
        <v/>
      </c>
    </row>
    <row r="223" spans="23:25" x14ac:dyDescent="0.15">
      <c r="W223" s="9" t="str">
        <f>IFERROR(VLOOKUP($B223,名椙大会2日目!$B$5:$G$338,6,FALSE),"")</f>
        <v/>
      </c>
      <c r="X223" s="10" t="str">
        <f>IFERROR(VLOOKUP($B223,名椙大会2日目!$B$5:$G$338,2,FALSE),"")</f>
        <v/>
      </c>
      <c r="Y223" s="10" t="str">
        <f>IFERROR(VLOOKUP($B223,名椙大会2日目!$B$5:$G$338,5,FALSE)*VLOOKUP(W223,大会ごとのスコア!$D$28:$E$31,2,FALSE),"")</f>
        <v/>
      </c>
    </row>
    <row r="224" spans="23:25" x14ac:dyDescent="0.15">
      <c r="W224" s="9" t="str">
        <f>IFERROR(VLOOKUP($B224,関東スプリントセレ!$B$5:$G$338,6,FALSE),"")</f>
        <v/>
      </c>
      <c r="X224" s="10" t="str">
        <f>IFERROR(VLOOKUP($B224,関東スプリントセレ!$B$5:$G$338,2,FALSE),"")</f>
        <v/>
      </c>
      <c r="Y224" s="10" t="str">
        <f>IFERROR(VLOOKUP($B224,関東スプリントセレ!$B$5:$G$338,5,FALSE)*VLOOKUP(W224,大会ごとのスコア!$D$19:$E$21,2,FALSE),"")</f>
        <v/>
      </c>
    </row>
    <row r="225" spans="23:25" x14ac:dyDescent="0.15">
      <c r="W225" s="9" t="str">
        <f>IFERROR(VLOOKUP($B225,関東スプリントセレ!$B$5:$G$338,6,FALSE),"")</f>
        <v/>
      </c>
      <c r="X225" s="10" t="str">
        <f>IFERROR(VLOOKUP($B225,関東スプリントセレ!$B$5:$G$338,2,FALSE),"")</f>
        <v/>
      </c>
      <c r="Y225" s="10" t="str">
        <f>IFERROR(VLOOKUP($B225,関東スプリントセレ!$B$5:$G$338,5,FALSE)*VLOOKUP(W225,大会ごとのスコア!$D$19:$E$21,2,FALSE),"")</f>
        <v/>
      </c>
    </row>
    <row r="226" spans="23:25" x14ac:dyDescent="0.15">
      <c r="W226" s="9" t="str">
        <f>IFERROR(VLOOKUP($B226,関東スプリントセレ!$B$5:$G$338,6,FALSE),"")</f>
        <v/>
      </c>
      <c r="X226" s="10" t="str">
        <f>IFERROR(VLOOKUP($B226,関東スプリントセレ!$B$5:$G$338,2,FALSE),"")</f>
        <v/>
      </c>
      <c r="Y226" s="10" t="str">
        <f>IFERROR(VLOOKUP($B226,関東スプリントセレ!$B$5:$G$338,5,FALSE)*VLOOKUP(W226,大会ごとのスコア!$D$19:$E$21,2,FALSE),"")</f>
        <v/>
      </c>
    </row>
    <row r="227" spans="23:25" x14ac:dyDescent="0.15">
      <c r="W227" s="9" t="str">
        <f>IFERROR(VLOOKUP($B227,関東スプリントセレ!$B$5:$G$338,6,FALSE),"")</f>
        <v/>
      </c>
      <c r="X227" s="10" t="str">
        <f>IFERROR(VLOOKUP($B227,関東スプリントセレ!$B$5:$G$338,2,FALSE),"")</f>
        <v/>
      </c>
      <c r="Y227" s="10" t="str">
        <f>IFERROR(VLOOKUP($B227,関東スプリントセレ!$B$5:$G$338,5,FALSE)*VLOOKUP(W227,大会ごとのスコア!$D$19:$E$21,2,FALSE),"")</f>
        <v/>
      </c>
    </row>
    <row r="228" spans="23:25" x14ac:dyDescent="0.15">
      <c r="W228" s="9" t="str">
        <f>IFERROR(VLOOKUP($B228,関東スプリントセレ!$B$5:$G$338,6,FALSE),"")</f>
        <v/>
      </c>
      <c r="X228" s="10" t="str">
        <f>IFERROR(VLOOKUP($B228,関東スプリントセレ!$B$5:$G$338,2,FALSE),"")</f>
        <v/>
      </c>
      <c r="Y228" s="10" t="str">
        <f>IFERROR(VLOOKUP($B228,関東スプリントセレ!$B$5:$G$338,5,FALSE)*VLOOKUP(W228,大会ごとのスコア!$D$19:$E$21,2,FALSE),"")</f>
        <v/>
      </c>
    </row>
    <row r="229" spans="23:25" x14ac:dyDescent="0.15">
      <c r="W229" s="9" t="str">
        <f>IFERROR(VLOOKUP($B229,関東スプリントセレ!$B$5:$G$338,6,FALSE),"")</f>
        <v/>
      </c>
      <c r="X229" s="10" t="str">
        <f>IFERROR(VLOOKUP($B229,関東スプリントセレ!$B$5:$G$338,2,FALSE),"")</f>
        <v/>
      </c>
      <c r="Y229" s="10" t="str">
        <f>IFERROR(VLOOKUP($B229,関東スプリントセレ!$B$5:$G$338,5,FALSE)*VLOOKUP(W229,大会ごとのスコア!$D$19:$E$21,2,FALSE),"")</f>
        <v/>
      </c>
    </row>
    <row r="230" spans="23:25" x14ac:dyDescent="0.15">
      <c r="W230" s="9" t="str">
        <f>IFERROR(VLOOKUP($B230,関東スプリントセレ!$B$5:$G$338,6,FALSE),"")</f>
        <v/>
      </c>
      <c r="X230" s="10" t="str">
        <f>IFERROR(VLOOKUP($B230,関東スプリントセレ!$B$5:$G$338,2,FALSE),"")</f>
        <v/>
      </c>
      <c r="Y230" s="10" t="str">
        <f>IFERROR(VLOOKUP($B230,関東スプリントセレ!$B$5:$G$338,5,FALSE)*VLOOKUP(W230,大会ごとのスコア!$D$19:$E$21,2,FALSE),"")</f>
        <v/>
      </c>
    </row>
    <row r="231" spans="23:25" x14ac:dyDescent="0.15">
      <c r="W231" s="9" t="str">
        <f>IFERROR(VLOOKUP($B231,関東スプリントセレ!$B$5:$G$338,6,FALSE),"")</f>
        <v/>
      </c>
      <c r="X231" s="10" t="str">
        <f>IFERROR(VLOOKUP($B231,関東スプリントセレ!$B$5:$G$338,2,FALSE),"")</f>
        <v/>
      </c>
      <c r="Y231" s="10" t="str">
        <f>IFERROR(VLOOKUP($B231,関東スプリントセレ!$B$5:$G$338,5,FALSE)*VLOOKUP(W231,大会ごとのスコア!$D$19:$E$21,2,FALSE),"")</f>
        <v/>
      </c>
    </row>
    <row r="232" spans="23:25" x14ac:dyDescent="0.15">
      <c r="W232" s="9" t="str">
        <f>IFERROR(VLOOKUP($B232,関東スプリントセレ!$B$5:$G$338,6,FALSE),"")</f>
        <v/>
      </c>
      <c r="X232" s="10" t="str">
        <f>IFERROR(VLOOKUP($B232,関東スプリントセレ!$B$5:$G$338,2,FALSE),"")</f>
        <v/>
      </c>
      <c r="Y232" s="10" t="str">
        <f>IFERROR(VLOOKUP($B232,関東スプリントセレ!$B$5:$G$338,5,FALSE)*VLOOKUP(W232,大会ごとのスコア!$D$19:$E$21,2,FALSE),"")</f>
        <v/>
      </c>
    </row>
    <row r="233" spans="23:25" x14ac:dyDescent="0.15">
      <c r="W233" s="9" t="str">
        <f>IFERROR(VLOOKUP($B233,関東スプリントセレ!$B$5:$G$338,6,FALSE),"")</f>
        <v/>
      </c>
      <c r="X233" s="10" t="str">
        <f>IFERROR(VLOOKUP($B233,関東スプリントセレ!$B$5:$G$338,2,FALSE),"")</f>
        <v/>
      </c>
      <c r="Y233" s="10" t="str">
        <f>IFERROR(VLOOKUP($B233,関東スプリントセレ!$B$5:$G$338,5,FALSE)*VLOOKUP(W233,大会ごとのスコア!$D$19:$E$21,2,FALSE),"")</f>
        <v/>
      </c>
    </row>
    <row r="234" spans="23:25" x14ac:dyDescent="0.15">
      <c r="W234" s="9" t="str">
        <f>IFERROR(VLOOKUP($B234,関東スプリントセレ!$B$5:$G$338,6,FALSE),"")</f>
        <v/>
      </c>
      <c r="X234" s="10" t="str">
        <f>IFERROR(VLOOKUP($B234,関東スプリントセレ!$B$5:$G$338,2,FALSE),"")</f>
        <v/>
      </c>
      <c r="Y234" s="10" t="str">
        <f>IFERROR(VLOOKUP($B234,関東スプリントセレ!$B$5:$G$338,5,FALSE)*VLOOKUP(W234,大会ごとのスコア!$D$19:$E$21,2,FALSE),"")</f>
        <v/>
      </c>
    </row>
    <row r="235" spans="23:25" x14ac:dyDescent="0.15">
      <c r="W235" s="9" t="str">
        <f>IFERROR(VLOOKUP($B235,関東スプリントセレ!$B$5:$G$338,6,FALSE),"")</f>
        <v/>
      </c>
      <c r="X235" s="10" t="str">
        <f>IFERROR(VLOOKUP($B235,関東スプリントセレ!$B$5:$G$338,2,FALSE),"")</f>
        <v/>
      </c>
      <c r="Y235" s="10" t="str">
        <f>IFERROR(VLOOKUP($B235,関東スプリントセレ!$B$5:$G$338,5,FALSE)*VLOOKUP(W235,大会ごとのスコア!$D$19:$E$21,2,FALSE),"")</f>
        <v/>
      </c>
    </row>
    <row r="236" spans="23:25" x14ac:dyDescent="0.15">
      <c r="W236" s="9" t="str">
        <f>IFERROR(VLOOKUP($B236,関東スプリントセレ!$B$5:$G$338,6,FALSE),"")</f>
        <v/>
      </c>
      <c r="X236" s="10" t="str">
        <f>IFERROR(VLOOKUP($B236,関東スプリントセレ!$B$5:$G$338,2,FALSE),"")</f>
        <v/>
      </c>
      <c r="Y236" s="10" t="str">
        <f>IFERROR(VLOOKUP($B236,関東スプリントセレ!$B$5:$G$338,5,FALSE)*VLOOKUP(W236,大会ごとのスコア!$D$19:$E$21,2,FALSE),"")</f>
        <v/>
      </c>
    </row>
    <row r="237" spans="23:25" x14ac:dyDescent="0.15">
      <c r="W237" s="9" t="str">
        <f>IFERROR(VLOOKUP($B237,関東スプリントセレ!$B$5:$G$338,6,FALSE),"")</f>
        <v/>
      </c>
      <c r="X237" s="10" t="str">
        <f>IFERROR(VLOOKUP($B237,関東スプリントセレ!$B$5:$G$338,2,FALSE),"")</f>
        <v/>
      </c>
      <c r="Y237" s="10" t="str">
        <f>IFERROR(VLOOKUP($B237,関東スプリントセレ!$B$5:$G$338,5,FALSE)*VLOOKUP(W237,大会ごとのスコア!$D$19:$E$21,2,FALSE),"")</f>
        <v/>
      </c>
    </row>
    <row r="238" spans="23:25" x14ac:dyDescent="0.15">
      <c r="W238" s="9" t="str">
        <f>IFERROR(VLOOKUP($B238,関東スプリントセレ!$B$5:$G$338,6,FALSE),"")</f>
        <v/>
      </c>
      <c r="X238" s="10" t="str">
        <f>IFERROR(VLOOKUP($B238,関東スプリントセレ!$B$5:$G$338,2,FALSE),"")</f>
        <v/>
      </c>
      <c r="Y238" s="10" t="str">
        <f>IFERROR(VLOOKUP($B238,関東スプリントセレ!$B$5:$G$338,5,FALSE)*VLOOKUP(W238,大会ごとのスコア!$D$19:$E$21,2,FALSE),"")</f>
        <v/>
      </c>
    </row>
    <row r="239" spans="23:25" x14ac:dyDescent="0.15">
      <c r="W239" s="9" t="str">
        <f>IFERROR(VLOOKUP($B239,関東スプリントセレ!$B$5:$G$338,6,FALSE),"")</f>
        <v/>
      </c>
      <c r="X239" s="10" t="str">
        <f>IFERROR(VLOOKUP($B239,関東スプリントセレ!$B$5:$G$338,2,FALSE),"")</f>
        <v/>
      </c>
      <c r="Y239" s="10" t="str">
        <f>IFERROR(VLOOKUP($B239,関東スプリントセレ!$B$5:$G$338,5,FALSE)*VLOOKUP(W239,大会ごとのスコア!$D$19:$E$21,2,FALSE),"")</f>
        <v/>
      </c>
    </row>
    <row r="240" spans="23:25" x14ac:dyDescent="0.15">
      <c r="W240" s="9" t="str">
        <f>IFERROR(VLOOKUP($B240,関東スプリントセレ!$B$5:$G$338,6,FALSE),"")</f>
        <v/>
      </c>
      <c r="X240" s="10" t="str">
        <f>IFERROR(VLOOKUP($B240,関東スプリントセレ!$B$5:$G$338,2,FALSE),"")</f>
        <v/>
      </c>
      <c r="Y240" s="10" t="str">
        <f>IFERROR(VLOOKUP($B240,関東スプリントセレ!$B$5:$G$338,5,FALSE)*VLOOKUP(W240,大会ごとのスコア!$D$19:$E$21,2,FALSE),"")</f>
        <v/>
      </c>
    </row>
    <row r="241" spans="23:25" x14ac:dyDescent="0.15">
      <c r="W241" s="9" t="str">
        <f>IFERROR(VLOOKUP($B241,関東スプリントセレ!$B$5:$G$338,6,FALSE),"")</f>
        <v/>
      </c>
      <c r="X241" s="10" t="str">
        <f>IFERROR(VLOOKUP($B241,関東スプリントセレ!$B$5:$G$338,2,FALSE),"")</f>
        <v/>
      </c>
      <c r="Y241" s="10" t="str">
        <f>IFERROR(VLOOKUP($B241,関東スプリントセレ!$B$5:$G$338,5,FALSE)*VLOOKUP(W241,大会ごとのスコア!$D$19:$E$21,2,FALSE),"")</f>
        <v/>
      </c>
    </row>
    <row r="242" spans="23:25" x14ac:dyDescent="0.15">
      <c r="W242" s="9" t="str">
        <f>IFERROR(VLOOKUP($B242,関東スプリントセレ!$B$5:$G$338,6,FALSE),"")</f>
        <v/>
      </c>
    </row>
  </sheetData>
  <sortState ref="B4:AO63">
    <sortCondition descending="1" ref="AJ4:AJ63"/>
  </sortState>
  <phoneticPr fontId="3"/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242"/>
  <sheetViews>
    <sheetView tabSelected="1" topLeftCell="M1" workbookViewId="0">
      <selection activeCell="AA5" sqref="AA5"/>
    </sheetView>
  </sheetViews>
  <sheetFormatPr defaultRowHeight="13.5" x14ac:dyDescent="0.15"/>
  <cols>
    <col min="2" max="2" width="13.875" customWidth="1"/>
    <col min="3" max="3" width="15" customWidth="1"/>
    <col min="5" max="5" width="7.25" style="9" customWidth="1"/>
    <col min="6" max="6" width="5.875" style="10" customWidth="1"/>
    <col min="7" max="7" width="7.875" customWidth="1"/>
    <col min="8" max="8" width="7.25" style="9" customWidth="1"/>
    <col min="9" max="9" width="6.875" customWidth="1"/>
    <col min="10" max="10" width="8.125" customWidth="1"/>
    <col min="11" max="11" width="8.75" style="9" customWidth="1"/>
    <col min="12" max="12" width="6" customWidth="1"/>
    <col min="13" max="13" width="7.625" customWidth="1"/>
    <col min="14" max="14" width="7.25" style="9" customWidth="1"/>
    <col min="15" max="15" width="5.875" style="10" customWidth="1"/>
    <col min="16" max="16" width="7.875" customWidth="1"/>
    <col min="17" max="17" width="7.25" style="9" customWidth="1"/>
    <col min="18" max="18" width="5.875" style="10" customWidth="1"/>
    <col min="19" max="19" width="10.625" customWidth="1"/>
    <col min="20" max="20" width="5.875" style="9" customWidth="1"/>
    <col min="21" max="21" width="5.75" style="10" customWidth="1"/>
    <col min="22" max="22" width="7.125" customWidth="1"/>
    <col min="23" max="23" width="5.625" style="9" customWidth="1"/>
    <col min="24" max="24" width="5.625" customWidth="1"/>
    <col min="25" max="25" width="7.75" customWidth="1"/>
    <col min="26" max="26" width="5.625" style="9" customWidth="1"/>
    <col min="27" max="27" width="5.625" customWidth="1"/>
    <col min="30" max="30" width="9.625" style="9" customWidth="1"/>
    <col min="31" max="31" width="9.125" customWidth="1"/>
    <col min="32" max="32" width="9.25" customWidth="1"/>
    <col min="39" max="39" width="9.625" style="9" customWidth="1"/>
    <col min="40" max="40" width="9.125" customWidth="1"/>
    <col min="41" max="41" width="9.25" customWidth="1"/>
  </cols>
  <sheetData>
    <row r="2" spans="2:33" x14ac:dyDescent="0.15">
      <c r="G2" t="s">
        <v>486</v>
      </c>
      <c r="J2" t="s">
        <v>553</v>
      </c>
      <c r="M2" t="s">
        <v>441</v>
      </c>
      <c r="P2" t="s">
        <v>997</v>
      </c>
      <c r="S2" t="s">
        <v>1079</v>
      </c>
      <c r="T2" s="12"/>
      <c r="U2" s="13"/>
      <c r="V2" s="13" t="s">
        <v>438</v>
      </c>
      <c r="W2" s="12"/>
      <c r="Y2" s="13" t="s">
        <v>439</v>
      </c>
      <c r="Z2" s="12"/>
      <c r="AB2" s="13" t="s">
        <v>1109</v>
      </c>
    </row>
    <row r="3" spans="2:33" x14ac:dyDescent="0.15">
      <c r="B3" t="s">
        <v>1</v>
      </c>
      <c r="C3" t="s">
        <v>3</v>
      </c>
      <c r="D3" t="s">
        <v>991</v>
      </c>
      <c r="E3" s="9" t="s">
        <v>448</v>
      </c>
      <c r="F3" s="10" t="s">
        <v>435</v>
      </c>
      <c r="G3" t="s">
        <v>440</v>
      </c>
      <c r="H3" s="9" t="s">
        <v>448</v>
      </c>
      <c r="I3" s="11" t="s">
        <v>435</v>
      </c>
      <c r="J3" s="11" t="s">
        <v>440</v>
      </c>
      <c r="K3" s="9" t="s">
        <v>448</v>
      </c>
      <c r="L3" t="s">
        <v>435</v>
      </c>
      <c r="M3" t="s">
        <v>440</v>
      </c>
      <c r="N3" s="9" t="s">
        <v>448</v>
      </c>
      <c r="O3" s="10" t="s">
        <v>435</v>
      </c>
      <c r="P3" t="s">
        <v>440</v>
      </c>
      <c r="Q3" s="9" t="s">
        <v>448</v>
      </c>
      <c r="R3" s="10" t="s">
        <v>435</v>
      </c>
      <c r="S3" t="s">
        <v>440</v>
      </c>
      <c r="T3" s="9" t="s">
        <v>448</v>
      </c>
      <c r="U3" s="11" t="s">
        <v>435</v>
      </c>
      <c r="V3" t="s">
        <v>440</v>
      </c>
      <c r="W3" s="9" t="s">
        <v>448</v>
      </c>
      <c r="X3" s="11" t="s">
        <v>435</v>
      </c>
      <c r="Y3" t="s">
        <v>440</v>
      </c>
      <c r="Z3" s="9" t="s">
        <v>448</v>
      </c>
      <c r="AA3" s="11" t="s">
        <v>435</v>
      </c>
      <c r="AB3" t="s">
        <v>440</v>
      </c>
      <c r="AD3" s="9" t="s">
        <v>768</v>
      </c>
      <c r="AE3" t="s">
        <v>446</v>
      </c>
      <c r="AF3" t="s">
        <v>447</v>
      </c>
      <c r="AG3" t="s">
        <v>1086</v>
      </c>
    </row>
    <row r="4" spans="2:33" x14ac:dyDescent="0.15">
      <c r="B4" t="s">
        <v>1081</v>
      </c>
      <c r="C4" t="s">
        <v>1082</v>
      </c>
      <c r="D4">
        <v>3</v>
      </c>
      <c r="E4" s="9" t="str">
        <f>IFERROR(VLOOKUP($B4,根ノ上高原!$B$5:$G$338,6,FALSE),"")</f>
        <v/>
      </c>
      <c r="F4" s="10" t="str">
        <f>IFERROR(VLOOKUP($B4,根ノ上高原!$B$5:$G$338,2,FALSE),"")</f>
        <v/>
      </c>
      <c r="G4" s="10" t="str">
        <f>IFERROR(VLOOKUP($B4,根ノ上高原!$B$5:$G$338,5,FALSE)*VLOOKUP(E4,大会ごとのスコア!$D$4:$E$5,2,FALSE),"")</f>
        <v/>
      </c>
      <c r="H4" s="9" t="str">
        <f>IFERROR(VLOOKUP($B4,東大OLK大会!$B$5:$G$338,6,FALSE),"")</f>
        <v/>
      </c>
      <c r="I4" s="10" t="str">
        <f>IFERROR(VLOOKUP($B4,東大OLK大会!$B$5:$G$338,2,FALSE),"")</f>
        <v/>
      </c>
      <c r="J4" s="10" t="str">
        <f>IFERROR(VLOOKUP($B4,東大OLK大会!$B$5:$G$338,5,FALSE)*VLOOKUP(H4,大会ごとのスコア!$D$7:$E$11,2,FALSE),"")</f>
        <v/>
      </c>
      <c r="K4" s="9" t="str">
        <f>IFERROR(VLOOKUP($B4,全日本ロング!$B$5:$G$338,6,FALSE),"")</f>
        <v>M21E</v>
      </c>
      <c r="L4" s="10">
        <f>IFERROR(VLOOKUP($B4,全日本ロング!$B$5:$G$338,2,FALSE),"")</f>
        <v>19</v>
      </c>
      <c r="M4" s="10">
        <f>IFERROR(VLOOKUP($B4,全日本ロング!$B$5:$G$338,5,FALSE)*VLOOKUP(K4,大会ごとのスコア!$D$12:$E$17,2,FALSE),"")</f>
        <v>67.009799999999998</v>
      </c>
      <c r="N4" s="9" t="str">
        <f>IFERROR(VLOOKUP($B4,関東スプリントセレ!$B$5:$G$338,6,FALSE),"")</f>
        <v/>
      </c>
      <c r="O4" s="10" t="str">
        <f>IFERROR(VLOOKUP($B4,関東スプリントセレ!$B$5:$G$338,2,FALSE),"")</f>
        <v/>
      </c>
      <c r="P4" s="10" t="str">
        <f>IFERROR(VLOOKUP($B4,関東スプリントセレ!$B$5:$G$338,5,FALSE)*VLOOKUP(N4,大会ごとのスコア!$D$19:$E$21,2,FALSE),"")</f>
        <v/>
      </c>
      <c r="Q4" s="9" t="str">
        <f>IFERROR(VLOOKUP($B4,名椙大会2日目!$B$5:$G$338,6,FALSE),"")</f>
        <v/>
      </c>
      <c r="R4" s="10" t="str">
        <f>IFERROR(VLOOKUP($B4,名椙大会2日目!$B$5:$G$338,2,FALSE),"")</f>
        <v/>
      </c>
      <c r="S4" s="10" t="str">
        <f>IFERROR(VLOOKUP($B4,名椙大会2日目!$B$5:$G$338,5,FALSE)*VLOOKUP(Q4,大会ごとのスコア!$D$28:$E$31,2,FALSE),"")</f>
        <v/>
      </c>
      <c r="T4" s="9" t="str">
        <f>IFERROR(VLOOKUP($B4,インカレスプリント2018!$B$5:$G$400,6,FALSE),"")</f>
        <v>ME</v>
      </c>
      <c r="U4" s="10">
        <f>IFERROR(VLOOKUP($B4,インカレスプリント2018!$B$5:$G$400,2,FALSE),"")</f>
        <v>2</v>
      </c>
      <c r="V4" s="10">
        <f>IFERROR(VLOOKUP($B4,インカレスプリント2018!$B$5:$G$400,5,FALSE)*VLOOKUP(T4,大会ごとのスコア!$D$33:$E$36,2,FALSE),"")</f>
        <v>79.403999999999996</v>
      </c>
      <c r="W4" s="9" t="str">
        <f>IFERROR(VLOOKUP($B4,インカレロング2018!$B$5:$G$400,6,FALSE),"")</f>
        <v>ME</v>
      </c>
      <c r="X4" s="10">
        <f>IFERROR(VLOOKUP($B4,インカレロング2018!$B$5:$G$400,2,FALSE),"")</f>
        <v>2</v>
      </c>
      <c r="Y4" s="10">
        <f ca="1">IFERROR(VLOOKUP($B4,インカレロング2018!$B$5:$G$400,5,FALSE)*VLOOKUP(W4,大会ごとのスコア!$D$38:$E$42,2,FALSE),"")</f>
        <v>78.142799999999994</v>
      </c>
      <c r="Z4" s="9" t="str">
        <f>IFERROR(VLOOKUP($B4,クラブカップミドル!$B$4:$G$400,6,FALSE),"")</f>
        <v>ME</v>
      </c>
      <c r="AA4" s="10">
        <f>IFERROR(VLOOKUP($B4,クラブカップミドル!$B$4:$G$400,2,FALSE),"")</f>
        <v>9</v>
      </c>
      <c r="AB4" s="10">
        <f>IFERROR(VLOOKUP($B4,クラブカップミドル!$B$4:$G$400,5,FALSE)*VLOOKUP(Z4,大会ごとのスコア!$D$44:$E$53,2,FALSE),"")</f>
        <v>69.289199999999994</v>
      </c>
      <c r="AD4" s="9">
        <f t="array" aca="1" ref="AD4" ca="1">IFERROR(ROUNDUP(AVERAGE(LARGE(IF($A$3:$Y$3="スコア",$A4:$Y4,""),{1,2,3})),2),0)</f>
        <v>74.86</v>
      </c>
      <c r="AE4">
        <f t="array" aca="1" ref="AE4" ca="1">IFERROR(LARGE(IF($A$3:$Y$3="スコア",$A4:$Y4,""),1),"")</f>
        <v>79.403999999999996</v>
      </c>
      <c r="AF4" t="str">
        <f ca="1">IFERROR(INDEX($B$2:$AC$3,1,MATCH(AE4,B4:AC4,0)),"")</f>
        <v>ICS</v>
      </c>
      <c r="AG4" t="str">
        <f ca="1">IFERROR(INDEX($A4:$AE4,1,-2+MATCH(AE4,A4:Y4,0)),"")</f>
        <v>ME</v>
      </c>
    </row>
    <row r="5" spans="2:33" x14ac:dyDescent="0.15">
      <c r="B5" t="s">
        <v>144</v>
      </c>
      <c r="C5" t="s">
        <v>6</v>
      </c>
      <c r="E5" s="9" t="str">
        <f>IFERROR(VLOOKUP($B5,根ノ上高原!$B$5:$G$338,6,FALSE),"")</f>
        <v/>
      </c>
      <c r="F5" s="10" t="str">
        <f>IFERROR(VLOOKUP($B5,根ノ上高原!$B$5:$G$338,2,FALSE),"")</f>
        <v/>
      </c>
      <c r="G5" s="10" t="str">
        <f>IFERROR(VLOOKUP($B5,根ノ上高原!$B$5:$G$338,5,FALSE)*VLOOKUP(E5,大会ごとのスコア!$D$4:$E$5,2,FALSE),"")</f>
        <v/>
      </c>
      <c r="H5" s="9" t="str">
        <f>IFERROR(VLOOKUP($B5,東大OLK大会!$B$5:$G$338,6,FALSE),"")</f>
        <v>M21E</v>
      </c>
      <c r="I5" s="10">
        <f>IFERROR(VLOOKUP($B5,東大OLK大会!$B$5:$G$338,2,FALSE),"")</f>
        <v>3</v>
      </c>
      <c r="J5" s="10">
        <f>IFERROR(VLOOKUP($B5,東大OLK大会!$B$5:$G$338,5,FALSE)*VLOOKUP(H5,大会ごとのスコア!$D$7:$E$11,2,FALSE),"")</f>
        <v>77.014799999999994</v>
      </c>
      <c r="K5" s="9" t="str">
        <f>IFERROR(VLOOKUP($B5,全日本ロング!$B$5:$G$338,6,FALSE),"")</f>
        <v>M21E</v>
      </c>
      <c r="L5" s="10">
        <f>IFERROR(VLOOKUP($B5,全日本ロング!$B$5:$G$338,2,FALSE),"")</f>
        <v>0</v>
      </c>
      <c r="M5" s="10">
        <f>IFERROR(VLOOKUP($B5,全日本ロング!$B$5:$G$338,5,FALSE)*VLOOKUP(K5,大会ごとのスコア!$D$12:$E$17,2,FALSE),"")</f>
        <v>39.466700000000003</v>
      </c>
      <c r="N5" s="9" t="str">
        <f>IFERROR(VLOOKUP($B5,関東スプリントセレ!$B$5:$G$338,6,FALSE),"")</f>
        <v>Ms2</v>
      </c>
      <c r="O5" s="10">
        <f>IFERROR(VLOOKUP($B5,関東スプリントセレ!$B$5:$G$338,2,FALSE),"")</f>
        <v>1</v>
      </c>
      <c r="P5" s="10">
        <f>IFERROR(VLOOKUP($B5,関東スプリントセレ!$B$5:$G$338,5,FALSE)*VLOOKUP(N5,大会ごとのスコア!$D$19:$E$21,2,FALSE),"")</f>
        <v>63.107999999999997</v>
      </c>
      <c r="Q5" s="9" t="str">
        <f>IFERROR(VLOOKUP($B5,名椙大会2日目!$B$5:$G$338,6,FALSE),"")</f>
        <v/>
      </c>
      <c r="R5" s="10" t="str">
        <f>IFERROR(VLOOKUP($B5,名椙大会2日目!$B$5:$G$338,2,FALSE),"")</f>
        <v/>
      </c>
      <c r="S5" s="10" t="str">
        <f>IFERROR(VLOOKUP($B5,名椙大会2日目!$B$5:$G$338,5,FALSE)*VLOOKUP(Q5,大会ごとのスコア!$D$28:$E$31,2,FALSE),"")</f>
        <v/>
      </c>
      <c r="T5" s="9" t="str">
        <f>IFERROR(VLOOKUP($B5,インカレスプリント2018!$B$5:$G$400,6,FALSE),"")</f>
        <v>ME</v>
      </c>
      <c r="U5" s="10">
        <f>IFERROR(VLOOKUP($B5,インカレスプリント2018!$B$5:$G$400,2,FALSE),"")</f>
        <v>3</v>
      </c>
      <c r="V5" s="10">
        <f>IFERROR(VLOOKUP($B5,インカレスプリント2018!$B$5:$G$400,5,FALSE)*VLOOKUP(T5,大会ごとのスコア!$D$33:$E$36,2,FALSE),"")</f>
        <v>78.210000000000008</v>
      </c>
      <c r="W5" s="9" t="str">
        <f>IFERROR(VLOOKUP($B5,インカレロング2018!$B$5:$G$400,6,FALSE),"")</f>
        <v>ME</v>
      </c>
      <c r="X5" s="10">
        <f>IFERROR(VLOOKUP($B5,インカレロング2018!$B$5:$G$400,2,FALSE),"")</f>
        <v>13</v>
      </c>
      <c r="Y5" s="10">
        <f ca="1">IFERROR(VLOOKUP($B5,インカレロング2018!$B$5:$G$400,5,FALSE)*VLOOKUP(W5,大会ごとのスコア!$D$38:$E$42,2,FALSE),"")</f>
        <v>69.036000000000001</v>
      </c>
      <c r="Z5" s="9" t="str">
        <f>IFERROR(VLOOKUP($B5,クラブカップミドル!$B$4:$G$400,6,FALSE),"")</f>
        <v>ME</v>
      </c>
      <c r="AA5" s="10">
        <f>IFERROR(VLOOKUP($B5,クラブカップミドル!$B$4:$G$400,2,FALSE),"")</f>
        <v>1</v>
      </c>
      <c r="AB5" s="10">
        <f>IFERROR(VLOOKUP($B5,クラブカップミドル!$B$4:$G$400,5,FALSE)*VLOOKUP(Z5,大会ごとのスコア!$D$44:$E$53,2,FALSE),"")</f>
        <v>73.986000000000004</v>
      </c>
      <c r="AD5" s="9">
        <f t="array" aca="1" ref="AD5" ca="1">IFERROR(ROUNDUP(AVERAGE(LARGE(IF($A$3:$Y$3="スコア",$A5:$Y5,""),{1,2,3})),2),0)</f>
        <v>74.760000000000005</v>
      </c>
      <c r="AE5">
        <f t="array" aca="1" ref="AE5" ca="1">IFERROR(LARGE(IF($A$3:$Y$3="スコア",$A5:$Y5,""),1),"")</f>
        <v>78.210000000000008</v>
      </c>
      <c r="AF5" t="str">
        <f ca="1">IFERROR(INDEX($B$2:$AC$3,1,MATCH(AE5,B5:AC5,0)),"")</f>
        <v>ICS</v>
      </c>
      <c r="AG5" t="str">
        <f ca="1">IFERROR(INDEX($A5:$AE5,1,-2+MATCH(AE5,A5:Y5,0)),"")</f>
        <v>ME</v>
      </c>
    </row>
    <row r="6" spans="2:33" x14ac:dyDescent="0.15">
      <c r="B6" t="s">
        <v>191</v>
      </c>
      <c r="C6" t="s">
        <v>4</v>
      </c>
      <c r="E6" s="9" t="str">
        <f>IFERROR(VLOOKUP($B6,根ノ上高原!$B$5:$G$338,6,FALSE),"")</f>
        <v/>
      </c>
      <c r="F6" s="10" t="str">
        <f>IFERROR(VLOOKUP($B6,根ノ上高原!$B$5:$G$338,2,FALSE),"")</f>
        <v/>
      </c>
      <c r="G6" s="10" t="str">
        <f>IFERROR(VLOOKUP($B6,根ノ上高原!$B$5:$G$338,5,FALSE)*VLOOKUP(E6,大会ごとのスコア!$D$4:$E$5,2,FALSE),"")</f>
        <v/>
      </c>
      <c r="H6" s="9" t="str">
        <f>IFERROR(VLOOKUP($B6,東大OLK大会!$B$5:$G$338,6,FALSE),"")</f>
        <v>M21E</v>
      </c>
      <c r="I6" s="10">
        <f>IFERROR(VLOOKUP($B6,東大OLK大会!$B$5:$G$338,2,FALSE),"")</f>
        <v>9</v>
      </c>
      <c r="J6" s="10">
        <f>IFERROR(VLOOKUP($B6,東大OLK大会!$B$5:$G$338,5,FALSE)*VLOOKUP(H6,大会ごとのスコア!$D$7:$E$11,2,FALSE),"")</f>
        <v>70.148399999999995</v>
      </c>
      <c r="K6" s="9" t="str">
        <f>IFERROR(VLOOKUP($B6,全日本ロング!$B$5:$G$338,6,FALSE),"")</f>
        <v>M21E</v>
      </c>
      <c r="L6" s="10">
        <f>IFERROR(VLOOKUP($B6,全日本ロング!$B$5:$G$338,2,FALSE),"")</f>
        <v>9</v>
      </c>
      <c r="M6" s="10">
        <f>IFERROR(VLOOKUP($B6,全日本ロング!$B$5:$G$338,5,FALSE)*VLOOKUP(K6,大会ごとのスコア!$D$12:$E$17,2,FALSE),"")</f>
        <v>73.472099999999998</v>
      </c>
      <c r="N6" s="9" t="str">
        <f>IFERROR(VLOOKUP($B6,関東スプリントセレ!$B$5:$G$338,6,FALSE),"")</f>
        <v>Ms1</v>
      </c>
      <c r="O6" s="10">
        <f>IFERROR(VLOOKUP($B6,関東スプリントセレ!$B$5:$G$338,2,FALSE),"")</f>
        <v>1</v>
      </c>
      <c r="P6" s="10">
        <f>IFERROR(VLOOKUP($B6,関東スプリントセレ!$B$5:$G$338,5,FALSE)*VLOOKUP(N6,大会ごとのスコア!$D$19:$E$21,2,FALSE),"")</f>
        <v>64.06</v>
      </c>
      <c r="Q6" s="9" t="str">
        <f>IFERROR(VLOOKUP($B6,名椙大会2日目!$B$5:$G$338,6,FALSE),"")</f>
        <v/>
      </c>
      <c r="R6" s="10" t="str">
        <f>IFERROR(VLOOKUP($B6,名椙大会2日目!$B$5:$G$338,2,FALSE),"")</f>
        <v/>
      </c>
      <c r="S6" s="10" t="str">
        <f>IFERROR(VLOOKUP($B6,名椙大会2日目!$B$5:$G$338,5,FALSE)*VLOOKUP(Q6,大会ごとのスコア!$D$28:$E$31,2,FALSE),"")</f>
        <v/>
      </c>
      <c r="T6" s="9" t="str">
        <f>IFERROR(VLOOKUP($B6,インカレスプリント2018!$B$5:$G$400,6,FALSE),"")</f>
        <v>ME</v>
      </c>
      <c r="U6" s="10">
        <f>IFERROR(VLOOKUP($B6,インカレスプリント2018!$B$5:$G$400,2,FALSE),"")</f>
        <v>0</v>
      </c>
      <c r="V6" s="10">
        <f>IFERROR(VLOOKUP($B6,インカレスプリント2018!$B$5:$G$400,5,FALSE)*VLOOKUP(T6,大会ごとのスコア!$D$33:$E$36,2,FALSE),"")</f>
        <v>0</v>
      </c>
      <c r="W6" s="9" t="str">
        <f>IFERROR(VLOOKUP($B6,インカレロング2018!$B$5:$G$400,6,FALSE),"")</f>
        <v>ME</v>
      </c>
      <c r="X6" s="10">
        <f>IFERROR(VLOOKUP($B6,インカレロング2018!$B$5:$G$400,2,FALSE),"")</f>
        <v>1</v>
      </c>
      <c r="Y6" s="10">
        <f ca="1">IFERROR(VLOOKUP($B6,インカレロング2018!$B$5:$G$400,5,FALSE)*VLOOKUP(W6,大会ごとのスコア!$D$38:$E$42,2,FALSE),"")</f>
        <v>78.283200000000008</v>
      </c>
      <c r="Z6" s="9" t="str">
        <f>IFERROR(VLOOKUP($B6,クラブカップミドル!$B$4:$G$400,6,FALSE),"")</f>
        <v>ME</v>
      </c>
      <c r="AA6" s="10">
        <f>IFERROR(VLOOKUP($B6,クラブカップミドル!$B$4:$G$400,2,FALSE),"")</f>
        <v>12</v>
      </c>
      <c r="AB6" s="10">
        <f>IFERROR(VLOOKUP($B6,クラブカップミドル!$B$4:$G$400,5,FALSE)*VLOOKUP(Z6,大会ごとのスコア!$D$44:$E$53,2,FALSE),"")</f>
        <v>68.331599999999995</v>
      </c>
      <c r="AD6" s="9">
        <f t="array" aca="1" ref="AD6" ca="1">IFERROR(ROUNDUP(AVERAGE(LARGE(IF($A$3:$Y$3="スコア",$A6:$Y6,""),{1,2,3})),2),0)</f>
        <v>73.97</v>
      </c>
      <c r="AE6">
        <f t="array" aca="1" ref="AE6" ca="1">IFERROR(LARGE(IF($A$3:$Y$3="スコア",$A6:$Y6,""),1),"")</f>
        <v>78.283200000000008</v>
      </c>
      <c r="AF6" t="str">
        <f ca="1">IFERROR(INDEX($B$2:$AC$3,1,MATCH(AE6,B6:AC6,0)),"")</f>
        <v>ICL</v>
      </c>
      <c r="AG6" t="str">
        <f ca="1">IFERROR(INDEX($A6:$AE6,1,-2+MATCH(AE6,A6:Y6,0)),"")</f>
        <v>ME</v>
      </c>
    </row>
    <row r="7" spans="2:33" x14ac:dyDescent="0.15">
      <c r="B7" t="s">
        <v>145</v>
      </c>
      <c r="C7" t="s">
        <v>1082</v>
      </c>
      <c r="E7" s="9" t="str">
        <f>IFERROR(VLOOKUP($B7,根ノ上高原!$B$5:$G$338,6,FALSE),"")</f>
        <v/>
      </c>
      <c r="F7" s="10" t="str">
        <f>IFERROR(VLOOKUP($B7,根ノ上高原!$B$5:$G$338,2,FALSE),"")</f>
        <v/>
      </c>
      <c r="G7" s="10" t="str">
        <f>IFERROR(VLOOKUP($B7,根ノ上高原!$B$5:$G$338,5,FALSE)*VLOOKUP(E7,大会ごとのスコア!$D$4:$E$5,2,FALSE),"")</f>
        <v/>
      </c>
      <c r="H7" s="9" t="str">
        <f>IFERROR(VLOOKUP($B7,東大OLK大会!$B$5:$G$338,6,FALSE),"")</f>
        <v/>
      </c>
      <c r="I7" s="10" t="str">
        <f>IFERROR(VLOOKUP($B7,東大OLK大会!$B$5:$G$338,2,FALSE),"")</f>
        <v/>
      </c>
      <c r="J7" s="10" t="str">
        <f>IFERROR(VLOOKUP($B7,東大OLK大会!$B$5:$G$338,5,FALSE)*VLOOKUP(H7,大会ごとのスコア!$D$7:$E$11,2,FALSE),"")</f>
        <v/>
      </c>
      <c r="K7" s="9" t="str">
        <f>IFERROR(VLOOKUP($B7,全日本ロング!$B$5:$G$338,6,FALSE),"")</f>
        <v>M21A1</v>
      </c>
      <c r="L7" s="10">
        <f>IFERROR(VLOOKUP($B7,全日本ロング!$B$5:$G$338,2,FALSE),"")</f>
        <v>2</v>
      </c>
      <c r="M7" s="10">
        <f>IFERROR(VLOOKUP($B7,全日本ロング!$B$5:$G$338,5,FALSE)*VLOOKUP(K7,大会ごとのスコア!$D$12:$E$17,2,FALSE),"")</f>
        <v>67.070999999999998</v>
      </c>
      <c r="N7" s="9" t="str">
        <f>IFERROR(VLOOKUP($B7,関東スプリントセレ!$B$5:$G$338,6,FALSE),"")</f>
        <v/>
      </c>
      <c r="O7" s="10" t="str">
        <f>IFERROR(VLOOKUP($B7,関東スプリントセレ!$B$5:$G$338,2,FALSE),"")</f>
        <v/>
      </c>
      <c r="P7" s="10" t="str">
        <f>IFERROR(VLOOKUP($B7,関東スプリントセレ!$B$5:$G$338,5,FALSE)*VLOOKUP(N7,大会ごとのスコア!$D$19:$E$21,2,FALSE),"")</f>
        <v/>
      </c>
      <c r="Q7" s="9" t="str">
        <f>IFERROR(VLOOKUP($B7,名椙大会2日目!$B$5:$G$338,6,FALSE),"")</f>
        <v/>
      </c>
      <c r="R7" s="10" t="str">
        <f>IFERROR(VLOOKUP($B7,名椙大会2日目!$B$5:$G$338,2,FALSE),"")</f>
        <v/>
      </c>
      <c r="S7" s="10" t="str">
        <f>IFERROR(VLOOKUP($B7,名椙大会2日目!$B$5:$G$338,5,FALSE)*VLOOKUP(Q7,大会ごとのスコア!$D$28:$E$31,2,FALSE),"")</f>
        <v/>
      </c>
      <c r="T7" s="9" t="str">
        <f>IFERROR(VLOOKUP($B7,インカレスプリント2018!$B$5:$G$400,6,FALSE),"")</f>
        <v>ME</v>
      </c>
      <c r="U7" s="10">
        <f>IFERROR(VLOOKUP($B7,インカレスプリント2018!$B$5:$G$400,2,FALSE),"")</f>
        <v>4</v>
      </c>
      <c r="V7" s="10">
        <f>IFERROR(VLOOKUP($B7,インカレスプリント2018!$B$5:$G$400,5,FALSE)*VLOOKUP(T7,大会ごとのスコア!$D$33:$E$36,2,FALSE),"")</f>
        <v>76.987200000000001</v>
      </c>
      <c r="W7" s="9" t="str">
        <f>IFERROR(VLOOKUP($B7,インカレロング2018!$B$5:$G$400,6,FALSE),"")</f>
        <v>ME</v>
      </c>
      <c r="X7" s="10">
        <f>IFERROR(VLOOKUP($B7,インカレロング2018!$B$5:$G$400,2,FALSE),"")</f>
        <v>3</v>
      </c>
      <c r="Y7" s="10">
        <f ca="1">IFERROR(VLOOKUP($B7,インカレロング2018!$B$5:$G$400,5,FALSE)*VLOOKUP(W7,大会ごとのスコア!$D$38:$E$42,2,FALSE),"")</f>
        <v>73.947599999999994</v>
      </c>
      <c r="Z7" s="9" t="str">
        <f>IFERROR(VLOOKUP($B7,クラブカップミドル!$B$4:$G$400,6,FALSE),"")</f>
        <v>MA-2</v>
      </c>
      <c r="AA7" s="10">
        <f>IFERROR(VLOOKUP($B7,クラブカップミドル!$B$4:$G$400,2,FALSE),"")</f>
        <v>3</v>
      </c>
      <c r="AB7" s="10">
        <f>IFERROR(VLOOKUP($B7,クラブカップミドル!$B$4:$G$400,5,FALSE)*VLOOKUP(Z7,大会ごとのスコア!$D$44:$E$53,2,FALSE),"")</f>
        <v>62.988999999999997</v>
      </c>
      <c r="AD7" s="9">
        <f t="array" aca="1" ref="AD7" ca="1">IFERROR(ROUNDUP(AVERAGE(LARGE(IF($A$3:$Y$3="スコア",$A7:$Y7,""),{1,2,3})),2),0)</f>
        <v>72.67</v>
      </c>
      <c r="AE7">
        <f t="array" aca="1" ref="AE7" ca="1">IFERROR(LARGE(IF($A$3:$Y$3="スコア",$A7:$Y7,""),1),"")</f>
        <v>76.987200000000001</v>
      </c>
      <c r="AF7" t="str">
        <f ca="1">IFERROR(INDEX($B$2:$AC$3,1,MATCH(AE7,B7:AC7,0)),"")</f>
        <v>ICS</v>
      </c>
      <c r="AG7" t="str">
        <f ca="1">IFERROR(INDEX($A7:$AE7,1,-2+MATCH(AE7,A7:Y7,0)),"")</f>
        <v>ME</v>
      </c>
    </row>
    <row r="8" spans="2:33" x14ac:dyDescent="0.15">
      <c r="B8" t="s">
        <v>146</v>
      </c>
      <c r="C8" t="s">
        <v>28</v>
      </c>
      <c r="E8" s="9" t="str">
        <f>IFERROR(VLOOKUP($B8,根ノ上高原!$B$5:$G$338,6,FALSE),"")</f>
        <v>ME</v>
      </c>
      <c r="F8" s="10">
        <f>IFERROR(VLOOKUP($B8,根ノ上高原!$B$5:$G$338,2,FALSE),"")</f>
        <v>10</v>
      </c>
      <c r="G8" s="10">
        <f>IFERROR(VLOOKUP($B8,根ノ上高原!$B$5:$G$338,5,FALSE)*VLOOKUP(E8,大会ごとのスコア!$D$4:$E$5,2,FALSE),"")</f>
        <v>66.396000000000001</v>
      </c>
      <c r="H8" s="9" t="str">
        <f>IFERROR(VLOOKUP($B8,東大OLK大会!$B$5:$G$338,6,FALSE),"")</f>
        <v>M21E</v>
      </c>
      <c r="I8" s="10">
        <f>IFERROR(VLOOKUP($B8,東大OLK大会!$B$5:$G$338,2,FALSE),"")</f>
        <v>5</v>
      </c>
      <c r="J8" s="10">
        <f>IFERROR(VLOOKUP($B8,東大OLK大会!$B$5:$G$338,5,FALSE)*VLOOKUP(H8,大会ごとのスコア!$D$7:$E$11,2,FALSE),"")</f>
        <v>71.929199999999994</v>
      </c>
      <c r="K8" s="9" t="str">
        <f>IFERROR(VLOOKUP($B8,全日本ロング!$B$5:$G$338,6,FALSE),"")</f>
        <v>M21E</v>
      </c>
      <c r="L8" s="10">
        <f>IFERROR(VLOOKUP($B8,全日本ロング!$B$5:$G$338,2,FALSE),"")</f>
        <v>21</v>
      </c>
      <c r="M8" s="10">
        <f>IFERROR(VLOOKUP($B8,全日本ロング!$B$5:$G$338,5,FALSE)*VLOOKUP(K8,大会ごとのスコア!$D$12:$E$17,2,FALSE),"")</f>
        <v>64.155000000000001</v>
      </c>
      <c r="N8" s="9" t="str">
        <f>IFERROR(VLOOKUP($B8,関東スプリントセレ!$B$5:$G$338,6,FALSE),"")</f>
        <v>Ms1</v>
      </c>
      <c r="O8" s="10">
        <f>IFERROR(VLOOKUP($B8,関東スプリントセレ!$B$5:$G$338,2,FALSE),"")</f>
        <v>2</v>
      </c>
      <c r="P8" s="10">
        <f>IFERROR(VLOOKUP($B8,関東スプリントセレ!$B$5:$G$338,5,FALSE)*VLOOKUP(N8,大会ごとのスコア!$D$19:$E$21,2,FALSE),"")</f>
        <v>64.01400000000001</v>
      </c>
      <c r="Q8" s="9" t="str">
        <f>IFERROR(VLOOKUP($B8,名椙大会2日目!$B$5:$G$338,6,FALSE),"")</f>
        <v>ME</v>
      </c>
      <c r="R8" s="10">
        <f>IFERROR(VLOOKUP($B8,名椙大会2日目!$B$5:$G$338,2,FALSE),"")</f>
        <v>0</v>
      </c>
      <c r="S8" s="10">
        <f>IFERROR(VLOOKUP($B8,名椙大会2日目!$B$5:$G$338,5,FALSE)*VLOOKUP(Q8,大会ごとのスコア!$D$28:$E$31,2,FALSE),"")</f>
        <v>0</v>
      </c>
      <c r="T8" s="9" t="str">
        <f>IFERROR(VLOOKUP($B8,インカレスプリント2018!$B$5:$G$400,6,FALSE),"")</f>
        <v>ME</v>
      </c>
      <c r="U8" s="10">
        <f>IFERROR(VLOOKUP($B8,インカレスプリント2018!$B$5:$G$400,2,FALSE),"")</f>
        <v>5</v>
      </c>
      <c r="V8" s="10">
        <f>IFERROR(VLOOKUP($B8,インカレスプリント2018!$B$5:$G$400,5,FALSE)*VLOOKUP(T8,大会ごとのスコア!$D$33:$E$36,2,FALSE),"")</f>
        <v>76.134</v>
      </c>
      <c r="W8" s="9" t="str">
        <f>IFERROR(VLOOKUP($B8,インカレロング2018!$B$5:$G$400,6,FALSE),"")</f>
        <v>ME</v>
      </c>
      <c r="X8" s="10">
        <f>IFERROR(VLOOKUP($B8,インカレロング2018!$B$5:$G$400,2,FALSE),"")</f>
        <v>20</v>
      </c>
      <c r="Y8" s="10">
        <f ca="1">IFERROR(VLOOKUP($B8,インカレロング2018!$B$5:$G$400,5,FALSE)*VLOOKUP(W8,大会ごとのスコア!$D$38:$E$42,2,FALSE),"")</f>
        <v>67.071600000000004</v>
      </c>
      <c r="Z8" s="9" t="str">
        <f>IFERROR(VLOOKUP($B8,クラブカップミドル!$B$4:$G$400,6,FALSE),"")</f>
        <v>MA-2</v>
      </c>
      <c r="AA8" s="10">
        <f>IFERROR(VLOOKUP($B8,クラブカップミドル!$B$4:$G$400,2,FALSE),"")</f>
        <v>1</v>
      </c>
      <c r="AB8" s="10">
        <f>IFERROR(VLOOKUP($B8,クラブカップミドル!$B$4:$G$400,5,FALSE)*VLOOKUP(Z8,大会ごとのスコア!$D$44:$E$53,2,FALSE),"")</f>
        <v>63.466000000000001</v>
      </c>
      <c r="AD8" s="9">
        <f t="array" aca="1" ref="AD8" ca="1">IFERROR(ROUNDUP(AVERAGE(LARGE(IF($A$3:$Y$3="スコア",$A8:$Y8,""),{1,2,3})),2),0)</f>
        <v>71.72</v>
      </c>
      <c r="AE8">
        <f t="array" aca="1" ref="AE8" ca="1">IFERROR(LARGE(IF($A$3:$Y$3="スコア",$A8:$Y8,""),1),"")</f>
        <v>76.134</v>
      </c>
      <c r="AF8" t="str">
        <f ca="1">IFERROR(INDEX($B$2:$AC$3,1,MATCH(AE8,B8:AC8,0)),"")</f>
        <v>ICS</v>
      </c>
      <c r="AG8" t="str">
        <f ca="1">IFERROR(INDEX($A8:$AE8,1,-2+MATCH(AE8,A8:Y8,0)),"")</f>
        <v>ME</v>
      </c>
    </row>
    <row r="9" spans="2:33" x14ac:dyDescent="0.15">
      <c r="B9" t="s">
        <v>992</v>
      </c>
      <c r="C9" t="s">
        <v>6</v>
      </c>
      <c r="E9" s="9" t="str">
        <f>IFERROR(VLOOKUP($B9,根ノ上高原!$B$5:$G$338,6,FALSE),"")</f>
        <v>ME</v>
      </c>
      <c r="F9" s="10">
        <f>IFERROR(VLOOKUP($B9,根ノ上高原!$B$5:$G$338,2,FALSE),"")</f>
        <v>5</v>
      </c>
      <c r="G9" s="10">
        <f>IFERROR(VLOOKUP($B9,根ノ上高原!$B$5:$G$338,5,FALSE)*VLOOKUP(E9,大会ごとのスコア!$D$4:$E$5,2,FALSE),"")</f>
        <v>69.0672</v>
      </c>
      <c r="H9" s="9" t="str">
        <f>IFERROR(VLOOKUP($B9,東大OLK大会!$B$5:$G$338,6,FALSE),"")</f>
        <v>M21E</v>
      </c>
      <c r="I9" s="10">
        <f>IFERROR(VLOOKUP($B9,東大OLK大会!$B$5:$G$338,2,FALSE),"")</f>
        <v>12</v>
      </c>
      <c r="J9" s="10">
        <f>IFERROR(VLOOKUP($B9,東大OLK大会!$B$5:$G$338,5,FALSE)*VLOOKUP(H9,大会ごとのスコア!$D$7:$E$11,2,FALSE),"")</f>
        <v>68.613599999999991</v>
      </c>
      <c r="K9" s="9" t="str">
        <f>IFERROR(VLOOKUP($B9,全日本ロング!$B$5:$G$338,6,FALSE),"")</f>
        <v>M21E</v>
      </c>
      <c r="L9" s="10">
        <f>IFERROR(VLOOKUP($B9,全日本ロング!$B$5:$G$338,2,FALSE),"")</f>
        <v>14</v>
      </c>
      <c r="M9" s="10">
        <f>IFERROR(VLOOKUP($B9,全日本ロング!$B$5:$G$338,5,FALSE)*VLOOKUP(K9,大会ごとのスコア!$D$12:$E$17,2,FALSE),"")</f>
        <v>69.993300000000005</v>
      </c>
      <c r="N9" s="9" t="str">
        <f>IFERROR(VLOOKUP($B9,関東スプリントセレ!$B$5:$G$338,6,FALSE),"")</f>
        <v/>
      </c>
      <c r="O9" s="10" t="str">
        <f>IFERROR(VLOOKUP($B9,関東スプリントセレ!$B$5:$G$338,2,FALSE),"")</f>
        <v/>
      </c>
      <c r="P9" s="10" t="str">
        <f>IFERROR(VLOOKUP($B9,関東スプリントセレ!$B$5:$G$338,5,FALSE)*VLOOKUP(N9,大会ごとのスコア!$D$19:$E$21,2,FALSE),"")</f>
        <v/>
      </c>
      <c r="Q9" s="9" t="str">
        <f>IFERROR(VLOOKUP($B9,名椙大会2日目!$B$5:$G$338,6,FALSE),"")</f>
        <v>ME</v>
      </c>
      <c r="R9" s="10">
        <f>IFERROR(VLOOKUP($B9,名椙大会2日目!$B$5:$G$338,2,FALSE),"")</f>
        <v>9</v>
      </c>
      <c r="S9" s="10">
        <f>IFERROR(VLOOKUP($B9,名椙大会2日目!$B$5:$G$338,5,FALSE)*VLOOKUP(Q9,大会ごとのスコア!$D$28:$E$31,2,FALSE),"")</f>
        <v>70.304399999999987</v>
      </c>
      <c r="T9" s="9" t="str">
        <f>IFERROR(VLOOKUP($B9,インカレスプリント2018!$B$5:$G$400,6,FALSE),"")</f>
        <v>ME</v>
      </c>
      <c r="U9" s="10">
        <f>IFERROR(VLOOKUP($B9,インカレスプリント2018!$B$5:$G$400,2,FALSE),"")</f>
        <v>0</v>
      </c>
      <c r="V9" s="10">
        <f>IFERROR(VLOOKUP($B9,インカレスプリント2018!$B$5:$G$400,5,FALSE)*VLOOKUP(T9,大会ごとのスコア!$D$33:$E$36,2,FALSE),"")</f>
        <v>0</v>
      </c>
      <c r="W9" s="9" t="str">
        <f>IFERROR(VLOOKUP($B9,インカレロング2018!$B$5:$G$400,6,FALSE),"")</f>
        <v>ME</v>
      </c>
      <c r="X9" s="10">
        <f>IFERROR(VLOOKUP($B9,インカレロング2018!$B$5:$G$400,2,FALSE),"")</f>
        <v>6</v>
      </c>
      <c r="Y9" s="10">
        <f ca="1">IFERROR(VLOOKUP($B9,インカレロング2018!$B$5:$G$400,5,FALSE)*VLOOKUP(W9,大会ごとのスコア!$D$38:$E$42,2,FALSE),"")</f>
        <v>71.968799999999987</v>
      </c>
      <c r="Z9" s="9" t="str">
        <f>IFERROR(VLOOKUP($B9,クラブカップミドル!$B$4:$G$400,6,FALSE),"")</f>
        <v>MA-2</v>
      </c>
      <c r="AA9" s="10">
        <f>IFERROR(VLOOKUP($B9,クラブカップミドル!$B$4:$G$400,2,FALSE),"")</f>
        <v>2</v>
      </c>
      <c r="AB9" s="10">
        <f>IFERROR(VLOOKUP($B9,クラブカップミドル!$B$4:$G$400,5,FALSE)*VLOOKUP(Z9,大会ごとのスコア!$D$44:$E$53,2,FALSE),"")</f>
        <v>63.442</v>
      </c>
      <c r="AD9" s="9">
        <f t="array" aca="1" ref="AD9" ca="1">IFERROR(ROUNDUP(AVERAGE(LARGE(IF($A$3:$Y$3="スコア",$A9:$Y9,""),{1,2,3})),2),0)</f>
        <v>70.760000000000005</v>
      </c>
      <c r="AE9">
        <f t="array" aca="1" ref="AE9" ca="1">IFERROR(LARGE(IF($A$3:$Y$3="スコア",$A9:$Y9,""),1),"")</f>
        <v>71.968799999999987</v>
      </c>
      <c r="AF9" t="str">
        <f ca="1">IFERROR(INDEX($B$2:$AC$3,1,MATCH(AE9,B9:AC9,0)),"")</f>
        <v>ICL</v>
      </c>
      <c r="AG9" t="str">
        <f ca="1">IFERROR(INDEX($A9:$AE9,1,-2+MATCH(AE9,A9:Y9,0)),"")</f>
        <v>ME</v>
      </c>
    </row>
    <row r="10" spans="2:33" x14ac:dyDescent="0.15">
      <c r="B10" t="s">
        <v>998</v>
      </c>
      <c r="C10" t="s">
        <v>5</v>
      </c>
      <c r="E10" s="9" t="str">
        <f>IFERROR(VLOOKUP($B10,根ノ上高原!$B$5:$G$338,6,FALSE),"")</f>
        <v/>
      </c>
      <c r="F10" s="10" t="str">
        <f>IFERROR(VLOOKUP($B10,根ノ上高原!$B$5:$G$338,2,FALSE),"")</f>
        <v/>
      </c>
      <c r="G10" s="10" t="str">
        <f>IFERROR(VLOOKUP($B10,根ノ上高原!$B$5:$G$338,5,FALSE)*VLOOKUP(E10,大会ごとのスコア!$D$4:$E$5,2,FALSE),"")</f>
        <v/>
      </c>
      <c r="H10" s="9" t="str">
        <f>IFERROR(VLOOKUP($B10,東大OLK大会!$B$5:$G$338,6,FALSE),"")</f>
        <v/>
      </c>
      <c r="I10" s="10" t="str">
        <f>IFERROR(VLOOKUP($B10,東大OLK大会!$B$5:$G$338,2,FALSE),"")</f>
        <v/>
      </c>
      <c r="J10" s="10" t="str">
        <f>IFERROR(VLOOKUP($B10,東大OLK大会!$B$5:$G$338,5,FALSE)*VLOOKUP(H10,大会ごとのスコア!$D$7:$E$11,2,FALSE),"")</f>
        <v/>
      </c>
      <c r="K10" s="9" t="str">
        <f>IFERROR(VLOOKUP($B10,全日本ロング!$B$5:$G$338,6,FALSE),"")</f>
        <v>M21E</v>
      </c>
      <c r="L10" s="10">
        <f>IFERROR(VLOOKUP($B10,全日本ロング!$B$5:$G$338,2,FALSE),"")</f>
        <v>11</v>
      </c>
      <c r="M10" s="10">
        <f>IFERROR(VLOOKUP($B10,全日本ロング!$B$5:$G$338,5,FALSE)*VLOOKUP(K10,大会ごとのスコア!$D$12:$E$17,2,FALSE),"")</f>
        <v>71.539000000000001</v>
      </c>
      <c r="N10" s="9" t="str">
        <f>IFERROR(VLOOKUP($B10,関東スプリントセレ!$B$5:$G$338,6,FALSE),"")</f>
        <v>Ms1</v>
      </c>
      <c r="O10" s="10">
        <f>IFERROR(VLOOKUP($B10,関東スプリントセレ!$B$5:$G$338,2,FALSE),"")</f>
        <v>3</v>
      </c>
      <c r="P10" s="10">
        <f>IFERROR(VLOOKUP($B10,関東スプリントセレ!$B$5:$G$338,5,FALSE)*VLOOKUP(N10,大会ごとのスコア!$D$19:$E$21,2,FALSE),"")</f>
        <v>63.345999999999997</v>
      </c>
      <c r="Q10" s="9" t="str">
        <f>IFERROR(VLOOKUP($B10,名椙大会2日目!$B$5:$G$338,6,FALSE),"")</f>
        <v/>
      </c>
      <c r="R10" s="10" t="str">
        <f>IFERROR(VLOOKUP($B10,名椙大会2日目!$B$5:$G$338,2,FALSE),"")</f>
        <v/>
      </c>
      <c r="S10" s="10" t="str">
        <f>IFERROR(VLOOKUP($B10,名椙大会2日目!$B$5:$G$338,5,FALSE)*VLOOKUP(Q10,大会ごとのスコア!$D$28:$E$31,2,FALSE),"")</f>
        <v/>
      </c>
      <c r="T10" s="9" t="str">
        <f>IFERROR(VLOOKUP($B10,インカレスプリント2018!$B$5:$G$400,6,FALSE),"")</f>
        <v>ME</v>
      </c>
      <c r="U10" s="10">
        <f>IFERROR(VLOOKUP($B10,インカレスプリント2018!$B$5:$G$400,2,FALSE),"")</f>
        <v>0</v>
      </c>
      <c r="V10" s="10">
        <f>IFERROR(VLOOKUP($B10,インカレスプリント2018!$B$5:$G$400,5,FALSE)*VLOOKUP(T10,大会ごとのスコア!$D$33:$E$36,2,FALSE),"")</f>
        <v>0</v>
      </c>
      <c r="W10" s="9" t="str">
        <f>IFERROR(VLOOKUP($B10,インカレロング2018!$B$5:$G$400,6,FALSE),"")</f>
        <v>ME</v>
      </c>
      <c r="X10" s="10">
        <f>IFERROR(VLOOKUP($B10,インカレロング2018!$B$5:$G$400,2,FALSE),"")</f>
        <v>5</v>
      </c>
      <c r="Y10" s="10">
        <f ca="1">IFERROR(VLOOKUP($B10,インカレロング2018!$B$5:$G$400,5,FALSE)*VLOOKUP(W10,大会ごとのスコア!$D$38:$E$42,2,FALSE),"")</f>
        <v>73.526399999999995</v>
      </c>
      <c r="Z10" s="9" t="str">
        <f>IFERROR(VLOOKUP($B10,クラブカップミドル!$B$4:$G$400,6,FALSE),"")</f>
        <v>MA-2</v>
      </c>
      <c r="AA10" s="10">
        <f>IFERROR(VLOOKUP($B10,クラブカップミドル!$B$4:$G$400,2,FALSE),"")</f>
        <v>12</v>
      </c>
      <c r="AB10" s="10">
        <f>IFERROR(VLOOKUP($B10,クラブカップミドル!$B$4:$G$400,5,FALSE)*VLOOKUP(Z10,大会ごとのスコア!$D$44:$E$53,2,FALSE),"")</f>
        <v>57.97</v>
      </c>
      <c r="AD10" s="9">
        <f t="array" aca="1" ref="AD10" ca="1">IFERROR(ROUNDUP(AVERAGE(LARGE(IF($A$3:$Y$3="スコア",$A10:$Y10,""),{1,2,3})),2),0)</f>
        <v>69.48</v>
      </c>
      <c r="AE10">
        <f t="array" aca="1" ref="AE10" ca="1">IFERROR(LARGE(IF($A$3:$Y$3="スコア",$A10:$Y10,""),1),"")</f>
        <v>73.526399999999995</v>
      </c>
      <c r="AF10" t="str">
        <f ca="1">IFERROR(INDEX($B$2:$AC$3,1,MATCH(AE10,B10:AC10,0)),"")</f>
        <v>ICL</v>
      </c>
      <c r="AG10" t="str">
        <f ca="1">IFERROR(INDEX($A10:$AE10,1,-2+MATCH(AE10,A10:Y10,0)),"")</f>
        <v>ME</v>
      </c>
    </row>
    <row r="11" spans="2:33" x14ac:dyDescent="0.15">
      <c r="B11" t="s">
        <v>157</v>
      </c>
      <c r="C11" t="s">
        <v>5</v>
      </c>
      <c r="E11" s="9" t="str">
        <f>IFERROR(VLOOKUP($B11,根ノ上高原!$B$5:$G$338,6,FALSE),"")</f>
        <v>ME</v>
      </c>
      <c r="F11" s="10">
        <f>IFERROR(VLOOKUP($B11,根ノ上高原!$B$5:$G$338,2,FALSE),"")</f>
        <v>6</v>
      </c>
      <c r="G11" s="10">
        <f>IFERROR(VLOOKUP($B11,根ノ上高原!$B$5:$G$338,5,FALSE)*VLOOKUP(E11,大会ごとのスコア!$D$4:$E$5,2,FALSE),"")</f>
        <v>67.823999999999998</v>
      </c>
      <c r="H11" s="9" t="str">
        <f>IFERROR(VLOOKUP($B11,東大OLK大会!$B$5:$G$338,6,FALSE),"")</f>
        <v/>
      </c>
      <c r="I11" s="10" t="str">
        <f>IFERROR(VLOOKUP($B11,東大OLK大会!$B$5:$G$338,2,FALSE),"")</f>
        <v/>
      </c>
      <c r="J11" s="10" t="str">
        <f>IFERROR(VLOOKUP($B11,東大OLK大会!$B$5:$G$338,5,FALSE)*VLOOKUP(H11,大会ごとのスコア!$D$7:$E$11,2,FALSE),"")</f>
        <v/>
      </c>
      <c r="K11" s="9" t="str">
        <f>IFERROR(VLOOKUP($B11,全日本ロング!$B$5:$G$338,6,FALSE),"")</f>
        <v>M21E</v>
      </c>
      <c r="L11" s="10">
        <f>IFERROR(VLOOKUP($B11,全日本ロング!$B$5:$G$338,2,FALSE),"")</f>
        <v>23</v>
      </c>
      <c r="M11" s="10">
        <f>IFERROR(VLOOKUP($B11,全日本ロング!$B$5:$G$338,5,FALSE)*VLOOKUP(K11,大会ごとのスコア!$D$12:$E$17,2,FALSE),"")</f>
        <v>54.237299999999998</v>
      </c>
      <c r="N11" s="9" t="str">
        <f>IFERROR(VLOOKUP($B11,関東スプリントセレ!$B$5:$G$338,6,FALSE),"")</f>
        <v>Ms2</v>
      </c>
      <c r="O11" s="10">
        <f>IFERROR(VLOOKUP($B11,関東スプリントセレ!$B$5:$G$338,2,FALSE),"")</f>
        <v>13</v>
      </c>
      <c r="P11" s="10">
        <f>IFERROR(VLOOKUP($B11,関東スプリントセレ!$B$5:$G$338,5,FALSE)*VLOOKUP(N11,大会ごとのスコア!$D$19:$E$21,2,FALSE),"")</f>
        <v>60.065999999999995</v>
      </c>
      <c r="Q11" s="9" t="str">
        <f>IFERROR(VLOOKUP($B11,名椙大会2日目!$B$5:$G$338,6,FALSE),"")</f>
        <v>ME</v>
      </c>
      <c r="R11" s="10">
        <f>IFERROR(VLOOKUP($B11,名椙大会2日目!$B$5:$G$338,2,FALSE),"")</f>
        <v>16</v>
      </c>
      <c r="S11" s="10">
        <f>IFERROR(VLOOKUP($B11,名椙大会2日目!$B$5:$G$338,5,FALSE)*VLOOKUP(Q11,大会ごとのスコア!$D$28:$E$31,2,FALSE),"")</f>
        <v>68.52</v>
      </c>
      <c r="T11" s="9" t="str">
        <f>IFERROR(VLOOKUP($B11,インカレスプリント2018!$B$5:$G$400,6,FALSE),"")</f>
        <v>ME</v>
      </c>
      <c r="U11" s="10">
        <f>IFERROR(VLOOKUP($B11,インカレスプリント2018!$B$5:$G$400,2,FALSE),"")</f>
        <v>18</v>
      </c>
      <c r="V11" s="10">
        <f>IFERROR(VLOOKUP($B11,インカレスプリント2018!$B$5:$G$400,5,FALSE)*VLOOKUP(T11,大会ごとのスコア!$D$33:$E$36,2,FALSE),"")</f>
        <v>63.979199999999992</v>
      </c>
      <c r="W11" s="9" t="str">
        <f>IFERROR(VLOOKUP($B11,インカレロング2018!$B$5:$G$400,6,FALSE),"")</f>
        <v>ME</v>
      </c>
      <c r="X11" s="10">
        <f>IFERROR(VLOOKUP($B11,インカレロング2018!$B$5:$G$400,2,FALSE),"")</f>
        <v>14</v>
      </c>
      <c r="Y11" s="10">
        <f ca="1">IFERROR(VLOOKUP($B11,インカレロング2018!$B$5:$G$400,5,FALSE)*VLOOKUP(W11,大会ごとのスコア!$D$38:$E$42,2,FALSE),"")</f>
        <v>68.8536</v>
      </c>
      <c r="Z11" s="9" t="str">
        <f>IFERROR(VLOOKUP($B11,クラブカップミドル!$B$4:$G$400,6,FALSE),"")</f>
        <v>MA-2</v>
      </c>
      <c r="AA11" s="10">
        <f>IFERROR(VLOOKUP($B11,クラブカップミドル!$B$4:$G$400,2,FALSE),"")</f>
        <v>5</v>
      </c>
      <c r="AB11" s="10">
        <f>IFERROR(VLOOKUP($B11,クラブカップミドル!$B$4:$G$400,5,FALSE)*VLOOKUP(Z11,大会ごとのスコア!$D$44:$E$53,2,FALSE),"")</f>
        <v>61.522999999999996</v>
      </c>
      <c r="AD11" s="9">
        <f t="array" aca="1" ref="AD11" ca="1">IFERROR(ROUNDUP(AVERAGE(LARGE(IF($A$3:$Y$3="スコア",$A11:$Y11,""),{1,2,3})),2),0)</f>
        <v>68.400000000000006</v>
      </c>
      <c r="AE11">
        <f t="array" aca="1" ref="AE11" ca="1">IFERROR(LARGE(IF($A$3:$Y$3="スコア",$A11:$Y11,""),1),"")</f>
        <v>68.8536</v>
      </c>
      <c r="AF11" t="str">
        <f ca="1">IFERROR(INDEX($B$2:$AC$3,1,MATCH(AE11,B11:AC11,0)),"")</f>
        <v>ICL</v>
      </c>
      <c r="AG11" t="str">
        <f ca="1">IFERROR(INDEX($A11:$AE11,1,-2+MATCH(AE11,A11:Y11,0)),"")</f>
        <v>ME</v>
      </c>
    </row>
    <row r="12" spans="2:33" x14ac:dyDescent="0.15">
      <c r="B12" t="s">
        <v>142</v>
      </c>
      <c r="C12" t="s">
        <v>28</v>
      </c>
      <c r="E12" s="9" t="str">
        <f>IFERROR(VLOOKUP($B12,根ノ上高原!$B$5:$G$338,6,FALSE),"")</f>
        <v/>
      </c>
      <c r="F12" s="10" t="str">
        <f>IFERROR(VLOOKUP($B12,根ノ上高原!$B$5:$G$338,2,FALSE),"")</f>
        <v/>
      </c>
      <c r="G12" s="10" t="str">
        <f>IFERROR(VLOOKUP($B12,根ノ上高原!$B$5:$G$338,5,FALSE)*VLOOKUP(E12,大会ごとのスコア!$D$4:$E$5,2,FALSE),"")</f>
        <v/>
      </c>
      <c r="H12" s="9" t="str">
        <f>IFERROR(VLOOKUP($B12,東大OLK大会!$B$5:$G$338,6,FALSE),"")</f>
        <v/>
      </c>
      <c r="I12" s="10" t="str">
        <f>IFERROR(VLOOKUP($B12,東大OLK大会!$B$5:$G$338,2,FALSE),"")</f>
        <v/>
      </c>
      <c r="J12" s="10" t="str">
        <f>IFERROR(VLOOKUP($B12,東大OLK大会!$B$5:$G$338,5,FALSE)*VLOOKUP(H12,大会ごとのスコア!$D$7:$E$11,2,FALSE),"")</f>
        <v/>
      </c>
      <c r="K12" s="9" t="str">
        <f>IFERROR(VLOOKUP($B12,全日本ロング!$B$5:$G$338,6,FALSE),"")</f>
        <v>M20E</v>
      </c>
      <c r="L12" s="10">
        <f>IFERROR(VLOOKUP($B12,全日本ロング!$B$5:$G$338,2,FALSE),"")</f>
        <v>14</v>
      </c>
      <c r="M12" s="10">
        <f>IFERROR(VLOOKUP($B12,全日本ロング!$B$5:$G$338,5,FALSE)*VLOOKUP(K12,大会ごとのスコア!$D$12:$E$17,2,FALSE),"")</f>
        <v>50.918099999999995</v>
      </c>
      <c r="N12" s="9" t="str">
        <f>IFERROR(VLOOKUP($B12,関東スプリントセレ!$B$5:$G$338,6,FALSE),"")</f>
        <v>Ms2</v>
      </c>
      <c r="O12" s="10">
        <f>IFERROR(VLOOKUP($B12,関東スプリントセレ!$B$5:$G$338,2,FALSE),"")</f>
        <v>2</v>
      </c>
      <c r="P12" s="10">
        <f>IFERROR(VLOOKUP($B12,関東スプリントセレ!$B$5:$G$338,5,FALSE)*VLOOKUP(N12,大会ごとのスコア!$D$19:$E$21,2,FALSE),"")</f>
        <v>62.905999999999999</v>
      </c>
      <c r="Q12" s="9" t="str">
        <f>IFERROR(VLOOKUP($B12,名椙大会2日目!$B$5:$G$338,6,FALSE),"")</f>
        <v>ME</v>
      </c>
      <c r="R12" s="10">
        <f>IFERROR(VLOOKUP($B12,名椙大会2日目!$B$5:$G$338,2,FALSE),"")</f>
        <v>4</v>
      </c>
      <c r="S12" s="10">
        <f>IFERROR(VLOOKUP($B12,名椙大会2日目!$B$5:$G$338,5,FALSE)*VLOOKUP(Q12,大会ごとのスコア!$D$28:$E$31,2,FALSE),"")</f>
        <v>72.476399999999998</v>
      </c>
      <c r="T12" s="9" t="str">
        <f>IFERROR(VLOOKUP($B12,インカレスプリント2018!$B$5:$G$400,6,FALSE),"")</f>
        <v/>
      </c>
      <c r="U12" s="10" t="str">
        <f>IFERROR(VLOOKUP($B12,インカレスプリント2018!$B$5:$G$400,2,FALSE),"")</f>
        <v/>
      </c>
      <c r="V12" s="10" t="str">
        <f>IFERROR(VLOOKUP($B12,インカレスプリント2018!$B$5:$G$400,5,FALSE)*VLOOKUP(T12,大会ごとのスコア!$D$33:$E$36,2,FALSE),"")</f>
        <v/>
      </c>
      <c r="W12" s="9" t="str">
        <f>IFERROR(VLOOKUP($B12,インカレロング2018!$B$5:$G$400,6,FALSE),"")</f>
        <v>ME</v>
      </c>
      <c r="X12" s="10">
        <f>IFERROR(VLOOKUP($B12,インカレロング2018!$B$5:$G$400,2,FALSE),"")</f>
        <v>24</v>
      </c>
      <c r="Y12" s="10">
        <f ca="1">IFERROR(VLOOKUP($B12,インカレロング2018!$B$5:$G$400,5,FALSE)*VLOOKUP(W12,大会ごとのスコア!$D$38:$E$42,2,FALSE),"")</f>
        <v>66.27239999999999</v>
      </c>
      <c r="Z12" s="9" t="str">
        <f>IFERROR(VLOOKUP($B12,クラブカップミドル!$B$4:$G$400,6,FALSE),"")</f>
        <v/>
      </c>
      <c r="AA12" s="10" t="str">
        <f>IFERROR(VLOOKUP($B12,クラブカップミドル!$B$4:$G$400,2,FALSE),"")</f>
        <v/>
      </c>
      <c r="AB12" s="10" t="str">
        <f>IFERROR(VLOOKUP($B12,クラブカップミドル!$B$4:$G$400,5,FALSE)*VLOOKUP(Z12,大会ごとのスコア!$D$44:$E$53,2,FALSE),"")</f>
        <v/>
      </c>
      <c r="AD12" s="9">
        <f t="array" aca="1" ref="AD12" ca="1">IFERROR(ROUNDUP(AVERAGE(LARGE(IF($A$3:$Y$3="スコア",$A12:$Y12,""),{1,2,3})),2),0)</f>
        <v>67.22</v>
      </c>
      <c r="AE12">
        <f t="array" aca="1" ref="AE12" ca="1">IFERROR(LARGE(IF($A$3:$Y$3="スコア",$A12:$Y12,""),1),"")</f>
        <v>72.476399999999998</v>
      </c>
      <c r="AF12" t="str">
        <f ca="1">IFERROR(INDEX($B$2:$AC$3,1,MATCH(AE12,B12:AC12,0)),"")</f>
        <v>名椙大会2</v>
      </c>
      <c r="AG12" t="str">
        <f ca="1">IFERROR(INDEX($A12:$AE12,1,-2+MATCH(AE12,A12:Y12,0)),"")</f>
        <v>ME</v>
      </c>
    </row>
    <row r="13" spans="2:33" x14ac:dyDescent="0.15">
      <c r="B13" t="s">
        <v>190</v>
      </c>
      <c r="C13" t="s">
        <v>5</v>
      </c>
      <c r="E13" s="9" t="str">
        <f>IFERROR(VLOOKUP($B13,根ノ上高原!$B$5:$G$338,6,FALSE),"")</f>
        <v/>
      </c>
      <c r="F13" s="10" t="str">
        <f>IFERROR(VLOOKUP($B13,根ノ上高原!$B$5:$G$338,2,FALSE),"")</f>
        <v/>
      </c>
      <c r="G13" s="10" t="str">
        <f>IFERROR(VLOOKUP($B13,根ノ上高原!$B$5:$G$338,5,FALSE)*VLOOKUP(E13,大会ごとのスコア!$D$4:$E$5,2,FALSE),"")</f>
        <v/>
      </c>
      <c r="H13" s="9" t="str">
        <f>IFERROR(VLOOKUP($B13,東大OLK大会!$B$5:$G$338,6,FALSE),"")</f>
        <v/>
      </c>
      <c r="I13" s="10" t="str">
        <f>IFERROR(VLOOKUP($B13,東大OLK大会!$B$5:$G$338,2,FALSE),"")</f>
        <v/>
      </c>
      <c r="J13" s="10" t="str">
        <f>IFERROR(VLOOKUP($B13,東大OLK大会!$B$5:$G$338,5,FALSE)*VLOOKUP(H13,大会ごとのスコア!$D$7:$E$11,2,FALSE),"")</f>
        <v/>
      </c>
      <c r="K13" s="9" t="str">
        <f>IFERROR(VLOOKUP($B13,全日本ロング!$B$5:$G$338,6,FALSE),"")</f>
        <v>M21A1</v>
      </c>
      <c r="L13" s="10">
        <f>IFERROR(VLOOKUP($B13,全日本ロング!$B$5:$G$338,2,FALSE),"")</f>
        <v>3</v>
      </c>
      <c r="M13" s="10">
        <f>IFERROR(VLOOKUP($B13,全日本ロング!$B$5:$G$338,5,FALSE)*VLOOKUP(K13,大会ごとのスコア!$D$12:$E$17,2,FALSE),"")</f>
        <v>65.269000000000005</v>
      </c>
      <c r="N13" s="9" t="str">
        <f>IFERROR(VLOOKUP($B13,関東スプリントセレ!$B$5:$G$338,6,FALSE),"")</f>
        <v>Ms2</v>
      </c>
      <c r="O13" s="10">
        <f>IFERROR(VLOOKUP($B13,関東スプリントセレ!$B$5:$G$338,2,FALSE),"")</f>
        <v>6</v>
      </c>
      <c r="P13" s="10">
        <f>IFERROR(VLOOKUP($B13,関東スプリントセレ!$B$5:$G$338,5,FALSE)*VLOOKUP(N13,大会ごとのスコア!$D$19:$E$21,2,FALSE),"")</f>
        <v>61.350999999999999</v>
      </c>
      <c r="Q13" s="9" t="str">
        <f>IFERROR(VLOOKUP($B13,名椙大会2日目!$B$5:$G$338,6,FALSE),"")</f>
        <v/>
      </c>
      <c r="R13" s="10" t="str">
        <f>IFERROR(VLOOKUP($B13,名椙大会2日目!$B$5:$G$338,2,FALSE),"")</f>
        <v/>
      </c>
      <c r="S13" s="10" t="str">
        <f>IFERROR(VLOOKUP($B13,名椙大会2日目!$B$5:$G$338,5,FALSE)*VLOOKUP(Q13,大会ごとのスコア!$D$28:$E$31,2,FALSE),"")</f>
        <v/>
      </c>
      <c r="T13" s="9" t="str">
        <f>IFERROR(VLOOKUP($B13,インカレスプリント2018!$B$5:$G$400,6,FALSE),"")</f>
        <v>ME</v>
      </c>
      <c r="U13" s="10">
        <f>IFERROR(VLOOKUP($B13,インカレスプリント2018!$B$5:$G$400,2,FALSE),"")</f>
        <v>0</v>
      </c>
      <c r="V13" s="10">
        <f>IFERROR(VLOOKUP($B13,インカレスプリント2018!$B$5:$G$400,5,FALSE)*VLOOKUP(T13,大会ごとのスコア!$D$33:$E$36,2,FALSE),"")</f>
        <v>0</v>
      </c>
      <c r="W13" s="9" t="str">
        <f>IFERROR(VLOOKUP($B13,インカレロング2018!$B$5:$G$400,6,FALSE),"")</f>
        <v>ME</v>
      </c>
      <c r="X13" s="10">
        <f>IFERROR(VLOOKUP($B13,インカレロング2018!$B$5:$G$400,2,FALSE),"")</f>
        <v>4</v>
      </c>
      <c r="Y13" s="10">
        <f ca="1">IFERROR(VLOOKUP($B13,インカレロング2018!$B$5:$G$400,5,FALSE)*VLOOKUP(W13,大会ごとのスコア!$D$38:$E$42,2,FALSE),"")</f>
        <v>73.821600000000004</v>
      </c>
      <c r="Z13" s="9" t="str">
        <f>IFERROR(VLOOKUP($B13,クラブカップミドル!$B$4:$G$400,6,FALSE),"")</f>
        <v/>
      </c>
      <c r="AA13" s="10" t="str">
        <f>IFERROR(VLOOKUP($B13,クラブカップミドル!$B$4:$G$400,2,FALSE),"")</f>
        <v/>
      </c>
      <c r="AB13" s="10" t="str">
        <f>IFERROR(VLOOKUP($B13,クラブカップミドル!$B$4:$G$400,5,FALSE)*VLOOKUP(Z13,大会ごとのスコア!$D$44:$E$53,2,FALSE),"")</f>
        <v/>
      </c>
      <c r="AD13" s="9">
        <f t="array" aca="1" ref="AD13" ca="1">IFERROR(ROUNDUP(AVERAGE(LARGE(IF($A$3:$Y$3="スコア",$A13:$Y13,""),{1,2,3})),2),0)</f>
        <v>66.820000000000007</v>
      </c>
      <c r="AE13">
        <f t="array" aca="1" ref="AE13" ca="1">IFERROR(LARGE(IF($A$3:$Y$3="スコア",$A13:$Y13,""),1),"")</f>
        <v>73.821600000000004</v>
      </c>
      <c r="AF13" t="str">
        <f ca="1">IFERROR(INDEX($B$2:$AC$3,1,MATCH(AE13,B13:AC13,0)),"")</f>
        <v>ICL</v>
      </c>
      <c r="AG13" t="str">
        <f ca="1">IFERROR(INDEX($A13:$AE13,1,-2+MATCH(AE13,A13:Y13,0)),"")</f>
        <v>ME</v>
      </c>
    </row>
    <row r="14" spans="2:33" x14ac:dyDescent="0.15">
      <c r="B14" t="s">
        <v>159</v>
      </c>
      <c r="C14" t="s">
        <v>5</v>
      </c>
      <c r="E14" s="9" t="str">
        <f>IFERROR(VLOOKUP($B14,根ノ上高原!$B$5:$G$338,6,FALSE),"")</f>
        <v/>
      </c>
      <c r="F14" s="10" t="str">
        <f>IFERROR(VLOOKUP($B14,根ノ上高原!$B$5:$G$338,2,FALSE),"")</f>
        <v/>
      </c>
      <c r="G14" s="10" t="str">
        <f>IFERROR(VLOOKUP($B14,根ノ上高原!$B$5:$G$338,5,FALSE)*VLOOKUP(E14,大会ごとのスコア!$D$4:$E$5,2,FALSE),"")</f>
        <v/>
      </c>
      <c r="H14" s="9" t="str">
        <f>IFERROR(VLOOKUP($B14,東大OLK大会!$B$5:$G$338,6,FALSE),"")</f>
        <v/>
      </c>
      <c r="I14" s="10" t="str">
        <f>IFERROR(VLOOKUP($B14,東大OLK大会!$B$5:$G$338,2,FALSE),"")</f>
        <v/>
      </c>
      <c r="J14" s="10" t="str">
        <f>IFERROR(VLOOKUP($B14,東大OLK大会!$B$5:$G$338,5,FALSE)*VLOOKUP(H14,大会ごとのスコア!$D$7:$E$11,2,FALSE),"")</f>
        <v/>
      </c>
      <c r="K14" s="9" t="str">
        <f>IFERROR(VLOOKUP($B14,全日本ロング!$B$5:$G$338,6,FALSE),"")</f>
        <v>M21A2</v>
      </c>
      <c r="L14" s="10">
        <f>IFERROR(VLOOKUP($B14,全日本ロング!$B$5:$G$338,2,FALSE),"")</f>
        <v>5</v>
      </c>
      <c r="M14" s="10">
        <f>IFERROR(VLOOKUP($B14,全日本ロング!$B$5:$G$338,5,FALSE)*VLOOKUP(K14,大会ごとのスコア!$D$12:$E$17,2,FALSE),"")</f>
        <v>60.527000000000001</v>
      </c>
      <c r="N14" s="9" t="str">
        <f>IFERROR(VLOOKUP($B14,関東スプリントセレ!$B$5:$G$338,6,FALSE),"")</f>
        <v>Ms2</v>
      </c>
      <c r="O14" s="10">
        <f>IFERROR(VLOOKUP($B14,関東スプリントセレ!$B$5:$G$338,2,FALSE),"")</f>
        <v>4</v>
      </c>
      <c r="P14" s="10">
        <f>IFERROR(VLOOKUP($B14,関東スプリントセレ!$B$5:$G$338,5,FALSE)*VLOOKUP(N14,大会ごとのスコア!$D$19:$E$21,2,FALSE),"")</f>
        <v>61.841000000000001</v>
      </c>
      <c r="Q14" s="9" t="str">
        <f>IFERROR(VLOOKUP($B14,名椙大会2日目!$B$5:$G$338,6,FALSE),"")</f>
        <v/>
      </c>
      <c r="R14" s="10" t="str">
        <f>IFERROR(VLOOKUP($B14,名椙大会2日目!$B$5:$G$338,2,FALSE),"")</f>
        <v/>
      </c>
      <c r="S14" s="10" t="str">
        <f>IFERROR(VLOOKUP($B14,名椙大会2日目!$B$5:$G$338,5,FALSE)*VLOOKUP(Q14,大会ごとのスコア!$D$28:$E$31,2,FALSE),"")</f>
        <v/>
      </c>
      <c r="T14" s="9" t="str">
        <f>IFERROR(VLOOKUP($B14,インカレスプリント2018!$B$5:$G$400,6,FALSE),"")</f>
        <v>ME</v>
      </c>
      <c r="U14" s="10">
        <f>IFERROR(VLOOKUP($B14,インカレスプリント2018!$B$5:$G$400,2,FALSE),"")</f>
        <v>21</v>
      </c>
      <c r="V14" s="10">
        <f>IFERROR(VLOOKUP($B14,インカレスプリント2018!$B$5:$G$400,5,FALSE)*VLOOKUP(T14,大会ごとのスコア!$D$33:$E$36,2,FALSE),"")</f>
        <v>62.116799999999991</v>
      </c>
      <c r="W14" s="9" t="str">
        <f>IFERROR(VLOOKUP($B14,インカレロング2018!$B$5:$G$400,6,FALSE),"")</f>
        <v>ME</v>
      </c>
      <c r="X14" s="10">
        <f>IFERROR(VLOOKUP($B14,インカレロング2018!$B$5:$G$400,2,FALSE),"")</f>
        <v>12</v>
      </c>
      <c r="Y14" s="10">
        <f ca="1">IFERROR(VLOOKUP($B14,インカレロング2018!$B$5:$G$400,5,FALSE)*VLOOKUP(W14,大会ごとのスコア!$D$38:$E$42,2,FALSE),"")</f>
        <v>69.176400000000001</v>
      </c>
      <c r="Z14" s="9" t="str">
        <f>IFERROR(VLOOKUP($B14,クラブカップミドル!$B$4:$G$400,6,FALSE),"")</f>
        <v>MA-1</v>
      </c>
      <c r="AA14" s="10">
        <f>IFERROR(VLOOKUP($B14,クラブカップミドル!$B$4:$G$400,2,FALSE),"")</f>
        <v>3</v>
      </c>
      <c r="AB14" s="10">
        <f>IFERROR(VLOOKUP($B14,クラブカップミドル!$B$4:$G$400,5,FALSE)*VLOOKUP(Z14,大会ごとのスコア!$D$44:$E$53,2,FALSE),"")</f>
        <v>60.363</v>
      </c>
      <c r="AD14" s="9">
        <f t="array" aca="1" ref="AD14" ca="1">IFERROR(ROUNDUP(AVERAGE(LARGE(IF($A$3:$Y$3="スコア",$A14:$Y14,""),{1,2,3})),2),0)</f>
        <v>64.38000000000001</v>
      </c>
      <c r="AE14">
        <f t="array" aca="1" ref="AE14" ca="1">IFERROR(LARGE(IF($A$3:$Y$3="スコア",$A14:$Y14,""),1),"")</f>
        <v>69.176400000000001</v>
      </c>
      <c r="AF14" t="str">
        <f ca="1">IFERROR(INDEX($B$2:$AC$3,1,MATCH(AE14,B14:AC14,0)),"")</f>
        <v>ICL</v>
      </c>
      <c r="AG14" t="str">
        <f ca="1">IFERROR(INDEX($A14:$AE14,1,-2+MATCH(AE14,A14:Y14,0)),"")</f>
        <v>ME</v>
      </c>
    </row>
    <row r="15" spans="2:33" x14ac:dyDescent="0.15">
      <c r="B15" t="s">
        <v>155</v>
      </c>
      <c r="C15" t="s">
        <v>5</v>
      </c>
      <c r="E15" s="9" t="str">
        <f>IFERROR(VLOOKUP($B15,根ノ上高原!$B$5:$G$338,6,FALSE),"")</f>
        <v/>
      </c>
      <c r="F15" s="10" t="str">
        <f>IFERROR(VLOOKUP($B15,根ノ上高原!$B$5:$G$338,2,FALSE),"")</f>
        <v/>
      </c>
      <c r="G15" s="10" t="str">
        <f>IFERROR(VLOOKUP($B15,根ノ上高原!$B$5:$G$338,5,FALSE)*VLOOKUP(E15,大会ごとのスコア!$D$4:$E$5,2,FALSE),"")</f>
        <v/>
      </c>
      <c r="H15" s="9" t="str">
        <f>IFERROR(VLOOKUP($B15,東大OLK大会!$B$5:$G$338,6,FALSE),"")</f>
        <v/>
      </c>
      <c r="I15" s="10" t="str">
        <f>IFERROR(VLOOKUP($B15,東大OLK大会!$B$5:$G$338,2,FALSE),"")</f>
        <v/>
      </c>
      <c r="J15" s="10" t="str">
        <f>IFERROR(VLOOKUP($B15,東大OLK大会!$B$5:$G$338,5,FALSE)*VLOOKUP(H15,大会ごとのスコア!$D$7:$E$11,2,FALSE),"")</f>
        <v/>
      </c>
      <c r="K15" s="9" t="str">
        <f>IFERROR(VLOOKUP($B15,全日本ロング!$B$5:$G$338,6,FALSE),"")</f>
        <v>M20E</v>
      </c>
      <c r="L15" s="10">
        <f>IFERROR(VLOOKUP($B15,全日本ロング!$B$5:$G$338,2,FALSE),"")</f>
        <v>5</v>
      </c>
      <c r="M15" s="10">
        <f>IFERROR(VLOOKUP($B15,全日本ロング!$B$5:$G$338,5,FALSE)*VLOOKUP(K15,大会ごとのスコア!$D$12:$E$17,2,FALSE),"")</f>
        <v>56.302699999999994</v>
      </c>
      <c r="N15" s="9" t="str">
        <f>IFERROR(VLOOKUP($B15,関東スプリントセレ!$B$5:$G$338,6,FALSE),"")</f>
        <v>Ms1</v>
      </c>
      <c r="O15" s="10">
        <f>IFERROR(VLOOKUP($B15,関東スプリントセレ!$B$5:$G$338,2,FALSE),"")</f>
        <v>9</v>
      </c>
      <c r="P15" s="10">
        <f>IFERROR(VLOOKUP($B15,関東スプリントセレ!$B$5:$G$338,5,FALSE)*VLOOKUP(N15,大会ごとのスコア!$D$19:$E$21,2,FALSE),"")</f>
        <v>60.994999999999997</v>
      </c>
      <c r="Q15" s="9" t="str">
        <f>IFERROR(VLOOKUP($B15,名椙大会2日目!$B$5:$G$338,6,FALSE),"")</f>
        <v/>
      </c>
      <c r="R15" s="10" t="str">
        <f>IFERROR(VLOOKUP($B15,名椙大会2日目!$B$5:$G$338,2,FALSE),"")</f>
        <v/>
      </c>
      <c r="S15" s="10" t="str">
        <f>IFERROR(VLOOKUP($B15,名椙大会2日目!$B$5:$G$338,5,FALSE)*VLOOKUP(Q15,大会ごとのスコア!$D$28:$E$31,2,FALSE),"")</f>
        <v/>
      </c>
      <c r="T15" s="9" t="str">
        <f>IFERROR(VLOOKUP($B15,インカレスプリント2018!$B$5:$G$400,6,FALSE),"")</f>
        <v>ME</v>
      </c>
      <c r="U15" s="10">
        <f>IFERROR(VLOOKUP($B15,インカレスプリント2018!$B$5:$G$400,2,FALSE),"")</f>
        <v>16</v>
      </c>
      <c r="V15" s="10">
        <f>IFERROR(VLOOKUP($B15,インカレスプリント2018!$B$5:$G$400,5,FALSE)*VLOOKUP(T15,大会ごとのスコア!$D$33:$E$36,2,FALSE),"")</f>
        <v>66.097199999999987</v>
      </c>
      <c r="W15" s="9" t="str">
        <f>IFERROR(VLOOKUP($B15,インカレロング2018!$B$5:$G$400,6,FALSE),"")</f>
        <v>ME</v>
      </c>
      <c r="X15" s="10">
        <f>IFERROR(VLOOKUP($B15,インカレロング2018!$B$5:$G$400,2,FALSE),"")</f>
        <v>28</v>
      </c>
      <c r="Y15" s="10">
        <f ca="1">IFERROR(VLOOKUP($B15,インカレロング2018!$B$5:$G$400,5,FALSE)*VLOOKUP(W15,大会ごとのスコア!$D$38:$E$42,2,FALSE),"")</f>
        <v>65.262</v>
      </c>
      <c r="Z15" s="9" t="str">
        <f>IFERROR(VLOOKUP($B15,クラブカップミドル!$B$4:$G$400,6,FALSE),"")</f>
        <v>MJ</v>
      </c>
      <c r="AA15" s="10">
        <f>IFERROR(VLOOKUP($B15,クラブカップミドル!$B$4:$G$400,2,FALSE),"")</f>
        <v>1</v>
      </c>
      <c r="AB15" s="10">
        <f>IFERROR(VLOOKUP($B15,クラブカップミドル!$B$4:$G$400,5,FALSE)*VLOOKUP(Z15,大会ごとのスコア!$D$44:$E$53,2,FALSE),"")</f>
        <v>49.024799999999999</v>
      </c>
      <c r="AD15" s="9">
        <f t="array" aca="1" ref="AD15" ca="1">IFERROR(ROUNDUP(AVERAGE(LARGE(IF($A$3:$Y$3="スコア",$A15:$Y15,""),{1,2,3})),2),0)</f>
        <v>64.12</v>
      </c>
      <c r="AE15">
        <f t="array" aca="1" ref="AE15" ca="1">IFERROR(LARGE(IF($A$3:$Y$3="スコア",$A15:$Y15,""),1),"")</f>
        <v>66.097199999999987</v>
      </c>
      <c r="AF15" t="str">
        <f ca="1">IFERROR(INDEX($B$2:$AC$3,1,MATCH(AE15,B15:AC15,0)),"")</f>
        <v>ICS</v>
      </c>
      <c r="AG15" t="str">
        <f ca="1">IFERROR(INDEX($A15:$AE15,1,-2+MATCH(AE15,A15:Y15,0)),"")</f>
        <v>ME</v>
      </c>
    </row>
    <row r="16" spans="2:33" x14ac:dyDescent="0.15">
      <c r="B16" t="s">
        <v>161</v>
      </c>
      <c r="C16" t="s">
        <v>5</v>
      </c>
      <c r="E16" s="9" t="str">
        <f>IFERROR(VLOOKUP($B16,根ノ上高原!$B$5:$G$338,6,FALSE),"")</f>
        <v/>
      </c>
      <c r="F16" s="10" t="str">
        <f>IFERROR(VLOOKUP($B16,根ノ上高原!$B$5:$G$338,2,FALSE),"")</f>
        <v/>
      </c>
      <c r="G16" s="10" t="str">
        <f>IFERROR(VLOOKUP($B16,根ノ上高原!$B$5:$G$338,5,FALSE)*VLOOKUP(E16,大会ごとのスコア!$D$4:$E$5,2,FALSE),"")</f>
        <v/>
      </c>
      <c r="H16" s="9" t="str">
        <f>IFERROR(VLOOKUP($B16,東大OLK大会!$B$5:$G$338,6,FALSE),"")</f>
        <v/>
      </c>
      <c r="I16" s="10" t="str">
        <f>IFERROR(VLOOKUP($B16,東大OLK大会!$B$5:$G$338,2,FALSE),"")</f>
        <v/>
      </c>
      <c r="J16" s="10" t="str">
        <f>IFERROR(VLOOKUP($B16,東大OLK大会!$B$5:$G$338,5,FALSE)*VLOOKUP(H16,大会ごとのスコア!$D$7:$E$11,2,FALSE),"")</f>
        <v/>
      </c>
      <c r="K16" s="9" t="str">
        <f>IFERROR(VLOOKUP($B16,全日本ロング!$B$5:$G$338,6,FALSE),"")</f>
        <v>M20E</v>
      </c>
      <c r="L16" s="10">
        <f>IFERROR(VLOOKUP($B16,全日本ロング!$B$5:$G$338,2,FALSE),"")</f>
        <v>18</v>
      </c>
      <c r="M16" s="10">
        <f>IFERROR(VLOOKUP($B16,全日本ロング!$B$5:$G$338,5,FALSE)*VLOOKUP(K16,大会ごとのスコア!$D$12:$E$17,2,FALSE),"")</f>
        <v>44.69274999999999</v>
      </c>
      <c r="N16" s="9" t="str">
        <f>IFERROR(VLOOKUP($B16,関東スプリントセレ!$B$5:$G$338,6,FALSE),"")</f>
        <v>Ms1</v>
      </c>
      <c r="O16" s="10">
        <f>IFERROR(VLOOKUP($B16,関東スプリントセレ!$B$5:$G$338,2,FALSE),"")</f>
        <v>5</v>
      </c>
      <c r="P16" s="10">
        <f>IFERROR(VLOOKUP($B16,関東スプリントセレ!$B$5:$G$338,5,FALSE)*VLOOKUP(N16,大会ごとのスコア!$D$19:$E$21,2,FALSE),"")</f>
        <v>62.677</v>
      </c>
      <c r="Q16" s="9" t="str">
        <f>IFERROR(VLOOKUP($B16,名椙大会2日目!$B$5:$G$338,6,FALSE),"")</f>
        <v/>
      </c>
      <c r="R16" s="10" t="str">
        <f>IFERROR(VLOOKUP($B16,名椙大会2日目!$B$5:$G$338,2,FALSE),"")</f>
        <v/>
      </c>
      <c r="S16" s="10" t="str">
        <f>IFERROR(VLOOKUP($B16,名椙大会2日目!$B$5:$G$338,5,FALSE)*VLOOKUP(Q16,大会ごとのスコア!$D$28:$E$31,2,FALSE),"")</f>
        <v/>
      </c>
      <c r="T16" s="9" t="str">
        <f>IFERROR(VLOOKUP($B16,インカレスプリント2018!$B$5:$G$400,6,FALSE),"")</f>
        <v>ME</v>
      </c>
      <c r="U16" s="10">
        <f>IFERROR(VLOOKUP($B16,インカレスプリント2018!$B$5:$G$400,2,FALSE),"")</f>
        <v>23</v>
      </c>
      <c r="V16" s="10">
        <f>IFERROR(VLOOKUP($B16,インカレスプリント2018!$B$5:$G$400,5,FALSE)*VLOOKUP(T16,大会ごとのスコア!$D$33:$E$36,2,FALSE),"")</f>
        <v>61.533599999999993</v>
      </c>
      <c r="W16" s="9" t="str">
        <f>IFERROR(VLOOKUP($B16,インカレロング2018!$B$5:$G$400,6,FALSE),"")</f>
        <v>ME</v>
      </c>
      <c r="X16" s="10">
        <f>IFERROR(VLOOKUP($B16,インカレロング2018!$B$5:$G$400,2,FALSE),"")</f>
        <v>17</v>
      </c>
      <c r="Y16" s="10">
        <f ca="1">IFERROR(VLOOKUP($B16,インカレロング2018!$B$5:$G$400,5,FALSE)*VLOOKUP(W16,大会ごとのスコア!$D$38:$E$42,2,FALSE),"")</f>
        <v>68.039999999999992</v>
      </c>
      <c r="Z16" s="9" t="str">
        <f>IFERROR(VLOOKUP($B16,クラブカップミドル!$B$4:$G$400,6,FALSE),"")</f>
        <v>MA-1</v>
      </c>
      <c r="AA16" s="10">
        <f>IFERROR(VLOOKUP($B16,クラブカップミドル!$B$4:$G$400,2,FALSE),"")</f>
        <v>41</v>
      </c>
      <c r="AB16" s="10">
        <f>IFERROR(VLOOKUP($B16,クラブカップミドル!$B$4:$G$400,5,FALSE)*VLOOKUP(Z16,大会ごとのスコア!$D$44:$E$53,2,FALSE),"")</f>
        <v>49.346999999999994</v>
      </c>
      <c r="AD16" s="9">
        <f t="array" aca="1" ref="AD16" ca="1">IFERROR(ROUNDUP(AVERAGE(LARGE(IF($A$3:$Y$3="スコア",$A16:$Y16,""),{1,2,3})),2),0)</f>
        <v>64.09</v>
      </c>
      <c r="AE16">
        <f t="array" aca="1" ref="AE16" ca="1">IFERROR(LARGE(IF($A$3:$Y$3="スコア",$A16:$Y16,""),1),"")</f>
        <v>68.039999999999992</v>
      </c>
      <c r="AF16" t="str">
        <f ca="1">IFERROR(INDEX($B$2:$AC$3,1,MATCH(AE16,B16:AC16,0)),"")</f>
        <v>ICL</v>
      </c>
      <c r="AG16" t="str">
        <f ca="1">IFERROR(INDEX($A16:$AE16,1,-2+MATCH(AE16,A16:Y16,0)),"")</f>
        <v>ME</v>
      </c>
    </row>
    <row r="17" spans="2:33" x14ac:dyDescent="0.15">
      <c r="B17" t="s">
        <v>173</v>
      </c>
      <c r="C17" t="s">
        <v>16</v>
      </c>
      <c r="E17" s="9" t="str">
        <f>IFERROR(VLOOKUP($B17,根ノ上高原!$B$5:$G$338,6,FALSE),"")</f>
        <v/>
      </c>
      <c r="F17" s="10" t="str">
        <f>IFERROR(VLOOKUP($B17,根ノ上高原!$B$5:$G$338,2,FALSE),"")</f>
        <v/>
      </c>
      <c r="G17" s="10" t="str">
        <f>IFERROR(VLOOKUP($B17,根ノ上高原!$B$5:$G$338,5,FALSE)*VLOOKUP(E17,大会ごとのスコア!$D$4:$E$5,2,FALSE),"")</f>
        <v/>
      </c>
      <c r="H17" s="9" t="str">
        <f>IFERROR(VLOOKUP($B17,東大OLK大会!$B$5:$G$338,6,FALSE),"")</f>
        <v>M21A1</v>
      </c>
      <c r="I17" s="10">
        <f>IFERROR(VLOOKUP($B17,東大OLK大会!$B$5:$G$338,2,FALSE),"")</f>
        <v>4</v>
      </c>
      <c r="J17" s="10">
        <f>IFERROR(VLOOKUP($B17,東大OLK大会!$B$5:$G$338,5,FALSE)*VLOOKUP(H17,大会ごとのスコア!$D$7:$E$11,2,FALSE),"")</f>
        <v>63.400999999999996</v>
      </c>
      <c r="K17" s="9" t="str">
        <f>IFERROR(VLOOKUP($B17,全日本ロング!$B$5:$G$338,6,FALSE),"")</f>
        <v>M21A1</v>
      </c>
      <c r="L17" s="10">
        <f>IFERROR(VLOOKUP($B17,全日本ロング!$B$5:$G$338,2,FALSE),"")</f>
        <v>22</v>
      </c>
      <c r="M17" s="10">
        <f>IFERROR(VLOOKUP($B17,全日本ロング!$B$5:$G$338,5,FALSE)*VLOOKUP(K17,大会ごとのスコア!$D$12:$E$17,2,FALSE),"")</f>
        <v>53.18</v>
      </c>
      <c r="N17" s="9" t="str">
        <f>IFERROR(VLOOKUP($B17,関東スプリントセレ!$B$5:$G$338,6,FALSE),"")</f>
        <v>Ms1</v>
      </c>
      <c r="O17" s="10">
        <f>IFERROR(VLOOKUP($B17,関東スプリントセレ!$B$5:$G$338,2,FALSE),"")</f>
        <v>8</v>
      </c>
      <c r="P17" s="10">
        <f>IFERROR(VLOOKUP($B17,関東スプリントセレ!$B$5:$G$338,5,FALSE)*VLOOKUP(N17,大会ごとのスコア!$D$19:$E$21,2,FALSE),"")</f>
        <v>61.018000000000001</v>
      </c>
      <c r="Q17" s="9" t="str">
        <f>IFERROR(VLOOKUP($B17,名椙大会2日目!$B$5:$G$338,6,FALSE),"")</f>
        <v>ME</v>
      </c>
      <c r="R17" s="10">
        <f>IFERROR(VLOOKUP($B17,名椙大会2日目!$B$5:$G$338,2,FALSE),"")</f>
        <v>19</v>
      </c>
      <c r="S17" s="10">
        <f>IFERROR(VLOOKUP($B17,名椙大会2日目!$B$5:$G$338,5,FALSE)*VLOOKUP(Q17,大会ごとのスコア!$D$28:$E$31,2,FALSE),"")</f>
        <v>65.494799999999998</v>
      </c>
      <c r="T17" s="9" t="str">
        <f>IFERROR(VLOOKUP($B17,インカレスプリント2018!$B$5:$G$400,6,FALSE),"")</f>
        <v>ME</v>
      </c>
      <c r="U17" s="10">
        <f>IFERROR(VLOOKUP($B17,インカレスプリント2018!$B$5:$G$400,2,FALSE),"")</f>
        <v>38</v>
      </c>
      <c r="V17" s="10">
        <f>IFERROR(VLOOKUP($B17,インカレスプリント2018!$B$5:$G$400,5,FALSE)*VLOOKUP(T17,大会ごとのスコア!$D$33:$E$36,2,FALSE),"")</f>
        <v>51.411599999999993</v>
      </c>
      <c r="W17" s="9" t="str">
        <f>IFERROR(VLOOKUP($B17,インカレロング2018!$B$5:$G$400,6,FALSE),"")</f>
        <v>ME</v>
      </c>
      <c r="X17" s="10">
        <f>IFERROR(VLOOKUP($B17,インカレロング2018!$B$5:$G$400,2,FALSE),"")</f>
        <v>36</v>
      </c>
      <c r="Y17" s="10">
        <f ca="1">IFERROR(VLOOKUP($B17,インカレロング2018!$B$5:$G$400,5,FALSE)*VLOOKUP(W17,大会ごとのスコア!$D$38:$E$42,2,FALSE),"")</f>
        <v>61.712399999999995</v>
      </c>
      <c r="Z17" s="9" t="str">
        <f>IFERROR(VLOOKUP($B17,クラブカップミドル!$B$4:$G$400,6,FALSE),"")</f>
        <v>MA-1</v>
      </c>
      <c r="AA17" s="10">
        <f>IFERROR(VLOOKUP($B17,クラブカップミドル!$B$4:$G$400,2,FALSE),"")</f>
        <v>14</v>
      </c>
      <c r="AB17" s="10">
        <f>IFERROR(VLOOKUP($B17,クラブカップミドル!$B$4:$G$400,5,FALSE)*VLOOKUP(Z17,大会ごとのスコア!$D$44:$E$53,2,FALSE),"")</f>
        <v>58.388999999999996</v>
      </c>
      <c r="AD17" s="9">
        <f t="array" aca="1" ref="AD17" ca="1">IFERROR(ROUNDUP(AVERAGE(LARGE(IF($A$3:$Y$3="スコア",$A17:$Y17,""),{1,2,3})),2),0)</f>
        <v>63.54</v>
      </c>
      <c r="AE17">
        <f t="array" aca="1" ref="AE17" ca="1">IFERROR(LARGE(IF($A$3:$Y$3="スコア",$A17:$Y17,""),1),"")</f>
        <v>65.494799999999998</v>
      </c>
      <c r="AF17" t="str">
        <f ca="1">IFERROR(INDEX($B$2:$AC$3,1,MATCH(AE17,B17:AC17,0)),"")</f>
        <v>名椙大会2</v>
      </c>
      <c r="AG17" t="str">
        <f ca="1">IFERROR(INDEX($A17:$AE17,1,-2+MATCH(AE17,A17:Y17,0)),"")</f>
        <v>ME</v>
      </c>
    </row>
    <row r="18" spans="2:33" x14ac:dyDescent="0.15">
      <c r="B18" t="s">
        <v>172</v>
      </c>
      <c r="C18" t="s">
        <v>5</v>
      </c>
      <c r="E18" s="9" t="str">
        <f>IFERROR(VLOOKUP($B18,根ノ上高原!$B$5:$G$338,6,FALSE),"")</f>
        <v/>
      </c>
      <c r="F18" s="10" t="str">
        <f>IFERROR(VLOOKUP($B18,根ノ上高原!$B$5:$G$338,2,FALSE),"")</f>
        <v/>
      </c>
      <c r="G18" s="10" t="str">
        <f>IFERROR(VLOOKUP($B18,根ノ上高原!$B$5:$G$338,5,FALSE)*VLOOKUP(E18,大会ごとのスコア!$D$4:$E$5,2,FALSE),"")</f>
        <v/>
      </c>
      <c r="H18" s="9" t="str">
        <f>IFERROR(VLOOKUP($B18,東大OLK大会!$B$5:$G$338,6,FALSE),"")</f>
        <v/>
      </c>
      <c r="I18" s="10" t="str">
        <f>IFERROR(VLOOKUP($B18,東大OLK大会!$B$5:$G$338,2,FALSE),"")</f>
        <v/>
      </c>
      <c r="J18" s="10" t="str">
        <f>IFERROR(VLOOKUP($B18,東大OLK大会!$B$5:$G$338,5,FALSE)*VLOOKUP(H18,大会ごとのスコア!$D$7:$E$11,2,FALSE),"")</f>
        <v/>
      </c>
      <c r="K18" s="9" t="str">
        <f>IFERROR(VLOOKUP($B18,全日本ロング!$B$5:$G$338,6,FALSE),"")</f>
        <v>M21A2</v>
      </c>
      <c r="L18" s="10">
        <f>IFERROR(VLOOKUP($B18,全日本ロング!$B$5:$G$338,2,FALSE),"")</f>
        <v>16</v>
      </c>
      <c r="M18" s="10">
        <f>IFERROR(VLOOKUP($B18,全日本ロング!$B$5:$G$338,5,FALSE)*VLOOKUP(K18,大会ごとのスコア!$D$12:$E$17,2,FALSE),"")</f>
        <v>57.582000000000001</v>
      </c>
      <c r="N18" s="9" t="str">
        <f>IFERROR(VLOOKUP($B18,関東スプリントセレ!$B$5:$G$338,6,FALSE),"")</f>
        <v>Ms2</v>
      </c>
      <c r="O18" s="10">
        <f>IFERROR(VLOOKUP($B18,関東スプリントセレ!$B$5:$G$338,2,FALSE),"")</f>
        <v>9</v>
      </c>
      <c r="P18" s="10">
        <f>IFERROR(VLOOKUP($B18,関東スプリントセレ!$B$5:$G$338,5,FALSE)*VLOOKUP(N18,大会ごとのスコア!$D$19:$E$21,2,FALSE),"")</f>
        <v>60.741999999999997</v>
      </c>
      <c r="Q18" s="9" t="str">
        <f>IFERROR(VLOOKUP($B18,名椙大会2日目!$B$5:$G$338,6,FALSE),"")</f>
        <v/>
      </c>
      <c r="R18" s="10" t="str">
        <f>IFERROR(VLOOKUP($B18,名椙大会2日目!$B$5:$G$338,2,FALSE),"")</f>
        <v/>
      </c>
      <c r="S18" s="10" t="str">
        <f>IFERROR(VLOOKUP($B18,名椙大会2日目!$B$5:$G$338,5,FALSE)*VLOOKUP(Q18,大会ごとのスコア!$D$28:$E$31,2,FALSE),"")</f>
        <v/>
      </c>
      <c r="T18" s="9" t="str">
        <f>IFERROR(VLOOKUP($B18,インカレスプリント2018!$B$5:$G$400,6,FALSE),"")</f>
        <v>ME</v>
      </c>
      <c r="U18" s="10">
        <f>IFERROR(VLOOKUP($B18,インカレスプリント2018!$B$5:$G$400,2,FALSE),"")</f>
        <v>36</v>
      </c>
      <c r="V18" s="10">
        <f>IFERROR(VLOOKUP($B18,インカレスプリント2018!$B$5:$G$400,5,FALSE)*VLOOKUP(T18,大会ごとのスコア!$D$33:$E$36,2,FALSE),"")</f>
        <v>53.301600000000001</v>
      </c>
      <c r="W18" s="9" t="str">
        <f>IFERROR(VLOOKUP($B18,インカレロング2018!$B$5:$G$400,6,FALSE),"")</f>
        <v>ME</v>
      </c>
      <c r="X18" s="10">
        <f>IFERROR(VLOOKUP($B18,インカレロング2018!$B$5:$G$400,2,FALSE),"")</f>
        <v>9</v>
      </c>
      <c r="Y18" s="10">
        <f ca="1">IFERROR(VLOOKUP($B18,インカレロング2018!$B$5:$G$400,5,FALSE)*VLOOKUP(W18,大会ごとのスコア!$D$38:$E$42,2,FALSE),"")</f>
        <v>71.492399999999989</v>
      </c>
      <c r="Z18" s="9" t="str">
        <f>IFERROR(VLOOKUP($B18,クラブカップミドル!$B$4:$G$400,6,FALSE),"")</f>
        <v>MA-1</v>
      </c>
      <c r="AA18" s="10">
        <f>IFERROR(VLOOKUP($B18,クラブカップミドル!$B$4:$G$400,2,FALSE),"")</f>
        <v>11</v>
      </c>
      <c r="AB18" s="10">
        <f>IFERROR(VLOOKUP($B18,クラブカップミドル!$B$4:$G$400,5,FALSE)*VLOOKUP(Z18,大会ごとのスコア!$D$44:$E$53,2,FALSE),"")</f>
        <v>59.216000000000001</v>
      </c>
      <c r="AD18" s="9">
        <f t="array" aca="1" ref="AD18" ca="1">IFERROR(ROUNDUP(AVERAGE(LARGE(IF($A$3:$Y$3="スコア",$A18:$Y18,""),{1,2,3})),2),0)</f>
        <v>63.28</v>
      </c>
      <c r="AE18">
        <f t="array" aca="1" ref="AE18" ca="1">IFERROR(LARGE(IF($A$3:$Y$3="スコア",$A18:$Y18,""),1),"")</f>
        <v>71.492399999999989</v>
      </c>
      <c r="AF18" t="str">
        <f ca="1">IFERROR(INDEX($B$2:$AC$3,1,MATCH(AE18,B18:AC18,0)),"")</f>
        <v>ICL</v>
      </c>
      <c r="AG18" t="str">
        <f ca="1">IFERROR(INDEX($A18:$AE18,1,-2+MATCH(AE18,A18:Y18,0)),"")</f>
        <v>ME</v>
      </c>
    </row>
    <row r="19" spans="2:33" x14ac:dyDescent="0.15">
      <c r="B19" t="s">
        <v>164</v>
      </c>
      <c r="C19" t="s">
        <v>10</v>
      </c>
      <c r="E19" s="9" t="str">
        <f>IFERROR(VLOOKUP($B19,根ノ上高原!$B$5:$G$338,6,FALSE),"")</f>
        <v/>
      </c>
      <c r="F19" s="10" t="str">
        <f>IFERROR(VLOOKUP($B19,根ノ上高原!$B$5:$G$338,2,FALSE),"")</f>
        <v/>
      </c>
      <c r="G19" s="10" t="str">
        <f>IFERROR(VLOOKUP($B19,根ノ上高原!$B$5:$G$338,5,FALSE)*VLOOKUP(E19,大会ごとのスコア!$D$4:$E$5,2,FALSE),"")</f>
        <v/>
      </c>
      <c r="H19" s="9" t="str">
        <f>IFERROR(VLOOKUP($B19,東大OLK大会!$B$5:$G$338,6,FALSE),"")</f>
        <v>M21A1</v>
      </c>
      <c r="I19" s="10">
        <f>IFERROR(VLOOKUP($B19,東大OLK大会!$B$5:$G$338,2,FALSE),"")</f>
        <v>13</v>
      </c>
      <c r="J19" s="10">
        <f>IFERROR(VLOOKUP($B19,東大OLK大会!$B$5:$G$338,5,FALSE)*VLOOKUP(H19,大会ごとのスコア!$D$7:$E$11,2,FALSE),"")</f>
        <v>57.113999999999997</v>
      </c>
      <c r="K19" s="9" t="str">
        <f>IFERROR(VLOOKUP($B19,全日本ロング!$B$5:$G$338,6,FALSE),"")</f>
        <v>M21A1</v>
      </c>
      <c r="L19" s="10">
        <f>IFERROR(VLOOKUP($B19,全日本ロング!$B$5:$G$338,2,FALSE),"")</f>
        <v>17</v>
      </c>
      <c r="M19" s="10">
        <f>IFERROR(VLOOKUP($B19,全日本ロング!$B$5:$G$338,5,FALSE)*VLOOKUP(K19,大会ごとのスコア!$D$12:$E$17,2,FALSE),"")</f>
        <v>55.006</v>
      </c>
      <c r="N19" s="9" t="str">
        <f>IFERROR(VLOOKUP($B19,関東スプリントセレ!$B$5:$G$338,6,FALSE),"")</f>
        <v>Ms1</v>
      </c>
      <c r="O19" s="10">
        <f>IFERROR(VLOOKUP($B19,関東スプリントセレ!$B$5:$G$338,2,FALSE),"")</f>
        <v>7</v>
      </c>
      <c r="P19" s="10">
        <f>IFERROR(VLOOKUP($B19,関東スプリントセレ!$B$5:$G$338,5,FALSE)*VLOOKUP(N19,大会ごとのスコア!$D$19:$E$21,2,FALSE),"")</f>
        <v>62.332000000000001</v>
      </c>
      <c r="Q19" s="9" t="str">
        <f>IFERROR(VLOOKUP($B19,名椙大会2日目!$B$5:$G$338,6,FALSE),"")</f>
        <v/>
      </c>
      <c r="R19" s="10" t="str">
        <f>IFERROR(VLOOKUP($B19,名椙大会2日目!$B$5:$G$338,2,FALSE),"")</f>
        <v/>
      </c>
      <c r="S19" s="10" t="str">
        <f>IFERROR(VLOOKUP($B19,名椙大会2日目!$B$5:$G$338,5,FALSE)*VLOOKUP(Q19,大会ごとのスコア!$D$28:$E$31,2,FALSE),"")</f>
        <v/>
      </c>
      <c r="T19" s="9" t="str">
        <f>IFERROR(VLOOKUP($B19,インカレスプリント2018!$B$5:$G$400,6,FALSE),"")</f>
        <v>ME</v>
      </c>
      <c r="U19" s="10">
        <f>IFERROR(VLOOKUP($B19,インカレスプリント2018!$B$5:$G$400,2,FALSE),"")</f>
        <v>27</v>
      </c>
      <c r="V19" s="10">
        <f>IFERROR(VLOOKUP($B19,インカレスプリント2018!$B$5:$G$400,5,FALSE)*VLOOKUP(T19,大会ごとのスコア!$D$33:$E$36,2,FALSE),"")</f>
        <v>59.017199999999995</v>
      </c>
      <c r="W19" s="9" t="str">
        <f>IFERROR(VLOOKUP($B19,インカレロング2018!$B$5:$G$400,6,FALSE),"")</f>
        <v>ME</v>
      </c>
      <c r="X19" s="10">
        <f>IFERROR(VLOOKUP($B19,インカレロング2018!$B$5:$G$400,2,FALSE),"")</f>
        <v>19</v>
      </c>
      <c r="Y19" s="10">
        <f ca="1">IFERROR(VLOOKUP($B19,インカレロング2018!$B$5:$G$400,5,FALSE)*VLOOKUP(W19,大会ごとのスコア!$D$38:$E$42,2,FALSE),"")</f>
        <v>67.717199999999991</v>
      </c>
      <c r="Z19" s="9" t="str">
        <f>IFERROR(VLOOKUP($B19,クラブカップミドル!$B$4:$G$400,6,FALSE),"")</f>
        <v>ME</v>
      </c>
      <c r="AA19" s="10">
        <f>IFERROR(VLOOKUP($B19,クラブカップミドル!$B$4:$G$400,2,FALSE),"")</f>
        <v>17</v>
      </c>
      <c r="AB19" s="10">
        <f>IFERROR(VLOOKUP($B19,クラブカップミドル!$B$4:$G$400,5,FALSE)*VLOOKUP(Z19,大会ごとのスコア!$D$44:$E$53,2,FALSE),"")</f>
        <v>63.831599999999995</v>
      </c>
      <c r="AD19" s="9">
        <f t="array" aca="1" ref="AD19" ca="1">IFERROR(ROUNDUP(AVERAGE(LARGE(IF($A$3:$Y$3="スコア",$A19:$Y19,""),{1,2,3})),2),0)</f>
        <v>63.03</v>
      </c>
      <c r="AE19">
        <f t="array" aca="1" ref="AE19" ca="1">IFERROR(LARGE(IF($A$3:$Y$3="スコア",$A19:$Y19,""),1),"")</f>
        <v>67.717199999999991</v>
      </c>
      <c r="AF19" t="str">
        <f ca="1">IFERROR(INDEX($B$2:$AC$3,1,MATCH(AE19,B19:AC19,0)),"")</f>
        <v>ICL</v>
      </c>
      <c r="AG19" t="str">
        <f ca="1">IFERROR(INDEX($A19:$AE19,1,-2+MATCH(AE19,A19:Y19,0)),"")</f>
        <v>ME</v>
      </c>
    </row>
    <row r="20" spans="2:33" x14ac:dyDescent="0.15">
      <c r="B20" t="s">
        <v>198</v>
      </c>
      <c r="C20" t="s">
        <v>4</v>
      </c>
      <c r="E20" s="9" t="str">
        <f>IFERROR(VLOOKUP($B20,根ノ上高原!$B$5:$G$338,6,FALSE),"")</f>
        <v/>
      </c>
      <c r="F20" s="10" t="str">
        <f>IFERROR(VLOOKUP($B20,根ノ上高原!$B$5:$G$338,2,FALSE),"")</f>
        <v/>
      </c>
      <c r="G20" s="10" t="str">
        <f>IFERROR(VLOOKUP($B20,根ノ上高原!$B$5:$G$338,5,FALSE)*VLOOKUP(E20,大会ごとのスコア!$D$4:$E$5,2,FALSE),"")</f>
        <v/>
      </c>
      <c r="H20" s="9" t="str">
        <f>IFERROR(VLOOKUP($B20,東大OLK大会!$B$5:$G$338,6,FALSE),"")</f>
        <v>M21A2</v>
      </c>
      <c r="I20" s="10">
        <f>IFERROR(VLOOKUP($B20,東大OLK大会!$B$5:$G$338,2,FALSE),"")</f>
        <v>10</v>
      </c>
      <c r="J20" s="10">
        <f>IFERROR(VLOOKUP($B20,東大OLK大会!$B$5:$G$338,5,FALSE)*VLOOKUP(H20,大会ごとのスコア!$D$7:$E$11,2,FALSE),"")</f>
        <v>60.326000000000001</v>
      </c>
      <c r="K20" s="9" t="str">
        <f>IFERROR(VLOOKUP($B20,全日本ロング!$B$5:$G$338,6,FALSE),"")</f>
        <v>M20E</v>
      </c>
      <c r="L20" s="10">
        <f>IFERROR(VLOOKUP($B20,全日本ロング!$B$5:$G$338,2,FALSE),"")</f>
        <v>6</v>
      </c>
      <c r="M20" s="10">
        <f>IFERROR(VLOOKUP($B20,全日本ロング!$B$5:$G$338,5,FALSE)*VLOOKUP(K20,大会ごとのスコア!$D$12:$E$17,2,FALSE),"")</f>
        <v>56.284649999999999</v>
      </c>
      <c r="N20" s="9" t="str">
        <f>IFERROR(VLOOKUP($B20,関東スプリントセレ!$B$5:$G$338,6,FALSE),"")</f>
        <v>Ms2</v>
      </c>
      <c r="O20" s="10">
        <f>IFERROR(VLOOKUP($B20,関東スプリントセレ!$B$5:$G$338,2,FALSE),"")</f>
        <v>5</v>
      </c>
      <c r="P20" s="10">
        <f>IFERROR(VLOOKUP($B20,関東スプリントセレ!$B$5:$G$338,5,FALSE)*VLOOKUP(N20,大会ごとのスコア!$D$19:$E$21,2,FALSE),"")</f>
        <v>61.738999999999997</v>
      </c>
      <c r="Q20" s="9" t="str">
        <f>IFERROR(VLOOKUP($B20,名椙大会2日目!$B$5:$G$338,6,FALSE),"")</f>
        <v/>
      </c>
      <c r="R20" s="10" t="str">
        <f>IFERROR(VLOOKUP($B20,名椙大会2日目!$B$5:$G$338,2,FALSE),"")</f>
        <v/>
      </c>
      <c r="S20" s="10" t="str">
        <f>IFERROR(VLOOKUP($B20,名椙大会2日目!$B$5:$G$338,5,FALSE)*VLOOKUP(Q20,大会ごとのスコア!$D$28:$E$31,2,FALSE),"")</f>
        <v/>
      </c>
      <c r="T20" s="9" t="str">
        <f>IFERROR(VLOOKUP($B20,インカレスプリント2018!$B$5:$G$400,6,FALSE),"")</f>
        <v/>
      </c>
      <c r="U20" s="10" t="str">
        <f>IFERROR(VLOOKUP($B20,インカレスプリント2018!$B$5:$G$400,2,FALSE),"")</f>
        <v/>
      </c>
      <c r="V20" s="10" t="str">
        <f>IFERROR(VLOOKUP($B20,インカレスプリント2018!$B$5:$G$400,5,FALSE)*VLOOKUP(T20,大会ごとのスコア!$D$33:$E$36,2,FALSE),"")</f>
        <v/>
      </c>
      <c r="W20" s="9" t="str">
        <f>IFERROR(VLOOKUP($B20,インカレロング2018!$B$5:$G$400,6,FALSE),"")</f>
        <v>ME</v>
      </c>
      <c r="X20" s="10">
        <f>IFERROR(VLOOKUP($B20,インカレロング2018!$B$5:$G$400,2,FALSE),"")</f>
        <v>23</v>
      </c>
      <c r="Y20" s="10">
        <f ca="1">IFERROR(VLOOKUP($B20,インカレロング2018!$B$5:$G$400,5,FALSE)*VLOOKUP(W20,大会ごとのスコア!$D$38:$E$42,2,FALSE),"")</f>
        <v>66.482399999999998</v>
      </c>
      <c r="Z20" s="9" t="str">
        <f>IFERROR(VLOOKUP($B20,クラブカップミドル!$B$4:$G$400,6,FALSE),"")</f>
        <v/>
      </c>
      <c r="AA20" s="10" t="str">
        <f>IFERROR(VLOOKUP($B20,クラブカップミドル!$B$4:$G$400,2,FALSE),"")</f>
        <v/>
      </c>
      <c r="AB20" s="10" t="str">
        <f>IFERROR(VLOOKUP($B20,クラブカップミドル!$B$4:$G$400,5,FALSE)*VLOOKUP(Z20,大会ごとのスコア!$D$44:$E$53,2,FALSE),"")</f>
        <v/>
      </c>
      <c r="AD20" s="9">
        <f t="array" aca="1" ref="AD20" ca="1">IFERROR(ROUNDUP(AVERAGE(LARGE(IF($A$3:$Y$3="スコア",$A20:$Y20,""),{1,2,3})),2),0)</f>
        <v>62.85</v>
      </c>
      <c r="AE20">
        <f t="array" aca="1" ref="AE20" ca="1">IFERROR(LARGE(IF($A$3:$Y$3="スコア",$A20:$Y20,""),1),"")</f>
        <v>66.482399999999998</v>
      </c>
      <c r="AF20" t="str">
        <f ca="1">IFERROR(INDEX($B$2:$AC$3,1,MATCH(AE20,B20:AC20,0)),"")</f>
        <v>ICL</v>
      </c>
      <c r="AG20" t="str">
        <f ca="1">IFERROR(INDEX($A20:$AE20,1,-2+MATCH(AE20,A20:Y20,0)),"")</f>
        <v>ME</v>
      </c>
    </row>
    <row r="21" spans="2:33" x14ac:dyDescent="0.15">
      <c r="B21" t="s">
        <v>158</v>
      </c>
      <c r="C21" t="s">
        <v>20</v>
      </c>
      <c r="E21" s="9" t="str">
        <f>IFERROR(VLOOKUP($B21,根ノ上高原!$B$5:$G$338,6,FALSE),"")</f>
        <v/>
      </c>
      <c r="F21" s="10" t="str">
        <f>IFERROR(VLOOKUP($B21,根ノ上高原!$B$5:$G$338,2,FALSE),"")</f>
        <v/>
      </c>
      <c r="G21" s="10" t="str">
        <f>IFERROR(VLOOKUP($B21,根ノ上高原!$B$5:$G$338,5,FALSE)*VLOOKUP(E21,大会ごとのスコア!$D$4:$E$5,2,FALSE),"")</f>
        <v/>
      </c>
      <c r="H21" s="9" t="str">
        <f>IFERROR(VLOOKUP($B21,東大OLK大会!$B$5:$G$338,6,FALSE),"")</f>
        <v>M21A2</v>
      </c>
      <c r="I21" s="10">
        <f>IFERROR(VLOOKUP($B21,東大OLK大会!$B$5:$G$338,2,FALSE),"")</f>
        <v>31</v>
      </c>
      <c r="J21" s="10">
        <f>IFERROR(VLOOKUP($B21,東大OLK大会!$B$5:$G$338,5,FALSE)*VLOOKUP(H21,大会ごとのスコア!$D$7:$E$11,2,FALSE),"")</f>
        <v>50.277999999999999</v>
      </c>
      <c r="K21" s="9" t="str">
        <f>IFERROR(VLOOKUP($B21,全日本ロング!$B$5:$G$338,6,FALSE),"")</f>
        <v/>
      </c>
      <c r="L21" s="10" t="str">
        <f>IFERROR(VLOOKUP($B21,全日本ロング!$B$5:$G$338,2,FALSE),"")</f>
        <v/>
      </c>
      <c r="M21" s="10" t="str">
        <f>IFERROR(VLOOKUP($B21,全日本ロング!$B$5:$G$338,5,FALSE)*VLOOKUP(K21,大会ごとのスコア!$D$12:$E$17,2,FALSE),"")</f>
        <v/>
      </c>
      <c r="N21" s="9" t="str">
        <f>IFERROR(VLOOKUP($B21,関東スプリントセレ!$B$5:$G$338,6,FALSE),"")</f>
        <v>Ms1</v>
      </c>
      <c r="O21" s="10">
        <f>IFERROR(VLOOKUP($B21,関東スプリントセレ!$B$5:$G$338,2,FALSE),"")</f>
        <v>6</v>
      </c>
      <c r="P21" s="10">
        <f>IFERROR(VLOOKUP($B21,関東スプリントセレ!$B$5:$G$338,5,FALSE)*VLOOKUP(N21,大会ごとのスコア!$D$19:$E$21,2,FALSE),"")</f>
        <v>62.515999999999998</v>
      </c>
      <c r="Q21" s="9" t="str">
        <f>IFERROR(VLOOKUP($B21,名椙大会2日目!$B$5:$G$338,6,FALSE),"")</f>
        <v/>
      </c>
      <c r="R21" s="10" t="str">
        <f>IFERROR(VLOOKUP($B21,名椙大会2日目!$B$5:$G$338,2,FALSE),"")</f>
        <v/>
      </c>
      <c r="S21" s="10" t="str">
        <f>IFERROR(VLOOKUP($B21,名椙大会2日目!$B$5:$G$338,5,FALSE)*VLOOKUP(Q21,大会ごとのスコア!$D$28:$E$31,2,FALSE),"")</f>
        <v/>
      </c>
      <c r="T21" s="9" t="str">
        <f>IFERROR(VLOOKUP($B21,インカレスプリント2018!$B$5:$G$400,6,FALSE),"")</f>
        <v>ME</v>
      </c>
      <c r="U21" s="10">
        <f>IFERROR(VLOOKUP($B21,インカレスプリント2018!$B$5:$G$400,2,FALSE),"")</f>
        <v>20</v>
      </c>
      <c r="V21" s="10">
        <f>IFERROR(VLOOKUP($B21,インカレスプリント2018!$B$5:$G$400,5,FALSE)*VLOOKUP(T21,大会ごとのスコア!$D$33:$E$36,2,FALSE),"")</f>
        <v>62.870399999999989</v>
      </c>
      <c r="W21" s="9" t="str">
        <f>IFERROR(VLOOKUP($B21,インカレロング2018!$B$5:$G$400,6,FALSE),"")</f>
        <v>MUL2</v>
      </c>
      <c r="X21" s="10">
        <f>IFERROR(VLOOKUP($B21,インカレロング2018!$B$5:$G$400,2,FALSE),"")</f>
        <v>6</v>
      </c>
      <c r="Y21" s="10">
        <f ca="1">IFERROR(VLOOKUP($B21,インカレロング2018!$B$5:$G$400,5,FALSE)*VLOOKUP(W21,大会ごとのスコア!$D$38:$E$42,2,FALSE),"")</f>
        <v>60.643000000000001</v>
      </c>
      <c r="Z21" s="9" t="str">
        <f>IFERROR(VLOOKUP($B21,クラブカップミドル!$B$4:$G$400,6,FALSE),"")</f>
        <v/>
      </c>
      <c r="AA21" s="10" t="str">
        <f>IFERROR(VLOOKUP($B21,クラブカップミドル!$B$4:$G$400,2,FALSE),"")</f>
        <v/>
      </c>
      <c r="AB21" s="10" t="str">
        <f>IFERROR(VLOOKUP($B21,クラブカップミドル!$B$4:$G$400,5,FALSE)*VLOOKUP(Z21,大会ごとのスコア!$D$44:$E$53,2,FALSE),"")</f>
        <v/>
      </c>
      <c r="AD21" s="9">
        <f t="array" aca="1" ref="AD21" ca="1">IFERROR(ROUNDUP(AVERAGE(LARGE(IF($A$3:$Y$3="スコア",$A21:$Y21,""),{1,2,3})),2),0)</f>
        <v>62.01</v>
      </c>
      <c r="AE21">
        <f t="array" aca="1" ref="AE21" ca="1">IFERROR(LARGE(IF($A$3:$Y$3="スコア",$A21:$Y21,""),1),"")</f>
        <v>62.870399999999989</v>
      </c>
      <c r="AF21" t="str">
        <f ca="1">IFERROR(INDEX($B$2:$AC$3,1,MATCH(AE21,B21:AC21,0)),"")</f>
        <v>ICS</v>
      </c>
      <c r="AG21" t="str">
        <f ca="1">IFERROR(INDEX($A21:$AE21,1,-2+MATCH(AE21,A21:Y21,0)),"")</f>
        <v>ME</v>
      </c>
    </row>
    <row r="22" spans="2:33" x14ac:dyDescent="0.15">
      <c r="B22" t="s">
        <v>199</v>
      </c>
      <c r="C22" t="s">
        <v>14</v>
      </c>
      <c r="E22" s="9" t="str">
        <f>IFERROR(VLOOKUP($B22,根ノ上高原!$B$5:$G$338,6,FALSE),"")</f>
        <v/>
      </c>
      <c r="F22" s="10" t="str">
        <f>IFERROR(VLOOKUP($B22,根ノ上高原!$B$5:$G$338,2,FALSE),"")</f>
        <v/>
      </c>
      <c r="G22" s="10" t="str">
        <f>IFERROR(VLOOKUP($B22,根ノ上高原!$B$5:$G$338,5,FALSE)*VLOOKUP(E22,大会ごとのスコア!$D$4:$E$5,2,FALSE),"")</f>
        <v/>
      </c>
      <c r="H22" s="9" t="str">
        <f>IFERROR(VLOOKUP($B22,東大OLK大会!$B$5:$G$338,6,FALSE),"")</f>
        <v>M21A2</v>
      </c>
      <c r="I22" s="10">
        <f>IFERROR(VLOOKUP($B22,東大OLK大会!$B$5:$G$338,2,FALSE),"")</f>
        <v>6</v>
      </c>
      <c r="J22" s="10">
        <f>IFERROR(VLOOKUP($B22,東大OLK大会!$B$5:$G$338,5,FALSE)*VLOOKUP(H22,大会ごとのスコア!$D$7:$E$11,2,FALSE),"")</f>
        <v>62.126999999999995</v>
      </c>
      <c r="K22" s="9" t="str">
        <f>IFERROR(VLOOKUP($B22,全日本ロング!$B$5:$G$338,6,FALSE),"")</f>
        <v>M20E</v>
      </c>
      <c r="L22" s="10">
        <f>IFERROR(VLOOKUP($B22,全日本ロング!$B$5:$G$338,2,FALSE),"")</f>
        <v>7</v>
      </c>
      <c r="M22" s="10">
        <f>IFERROR(VLOOKUP($B22,全日本ロング!$B$5:$G$338,5,FALSE)*VLOOKUP(K22,大会ごとのスコア!$D$12:$E$17,2,FALSE),"")</f>
        <v>55.845749999999995</v>
      </c>
      <c r="N22" s="9" t="str">
        <f>IFERROR(VLOOKUP($B22,関東スプリントセレ!$B$5:$G$338,6,FALSE),"")</f>
        <v>Ms1</v>
      </c>
      <c r="O22" s="10">
        <f>IFERROR(VLOOKUP($B22,関東スプリントセレ!$B$5:$G$338,2,FALSE),"")</f>
        <v>26</v>
      </c>
      <c r="P22" s="10">
        <f>IFERROR(VLOOKUP($B22,関東スプリントセレ!$B$5:$G$338,5,FALSE)*VLOOKUP(N22,大会ごとのスコア!$D$19:$E$21,2,FALSE),"")</f>
        <v>57.147999999999996</v>
      </c>
      <c r="Q22" s="9" t="str">
        <f>IFERROR(VLOOKUP($B22,名椙大会2日目!$B$5:$G$338,6,FALSE),"")</f>
        <v>ME</v>
      </c>
      <c r="R22" s="10">
        <f>IFERROR(VLOOKUP($B22,名椙大会2日目!$B$5:$G$338,2,FALSE),"")</f>
        <v>33</v>
      </c>
      <c r="S22" s="10">
        <f>IFERROR(VLOOKUP($B22,名椙大会2日目!$B$5:$G$338,5,FALSE)*VLOOKUP(Q22,大会ごとのスコア!$D$28:$E$31,2,FALSE),"")</f>
        <v>56.390399999999993</v>
      </c>
      <c r="T22" s="9" t="str">
        <f>IFERROR(VLOOKUP($B22,インカレスプリント2018!$B$5:$G$400,6,FALSE),"")</f>
        <v>MUA1</v>
      </c>
      <c r="U22" s="10">
        <f>IFERROR(VLOOKUP($B22,インカレスプリント2018!$B$5:$G$400,2,FALSE),"")</f>
        <v>0</v>
      </c>
      <c r="V22" s="10">
        <f>IFERROR(VLOOKUP($B22,インカレスプリント2018!$B$5:$G$400,5,FALSE)*VLOOKUP(T22,大会ごとのスコア!$D$33:$E$36,2,FALSE),"")</f>
        <v>0</v>
      </c>
      <c r="W22" s="9" t="str">
        <f>IFERROR(VLOOKUP($B22,インカレロング2018!$B$5:$G$400,6,FALSE),"")</f>
        <v>ME</v>
      </c>
      <c r="X22" s="10">
        <f>IFERROR(VLOOKUP($B22,インカレロング2018!$B$5:$G$400,2,FALSE),"")</f>
        <v>26</v>
      </c>
      <c r="Y22" s="10">
        <f ca="1">IFERROR(VLOOKUP($B22,インカレロング2018!$B$5:$G$400,5,FALSE)*VLOOKUP(W22,大会ごとのスコア!$D$38:$E$42,2,FALSE),"")</f>
        <v>66.103200000000001</v>
      </c>
      <c r="Z22" s="9" t="str">
        <f>IFERROR(VLOOKUP($B22,クラブカップミドル!$B$4:$G$400,6,FALSE),"")</f>
        <v>ME</v>
      </c>
      <c r="AA22" s="10">
        <f>IFERROR(VLOOKUP($B22,クラブカップミドル!$B$4:$G$400,2,FALSE),"")</f>
        <v>5</v>
      </c>
      <c r="AB22" s="10">
        <f>IFERROR(VLOOKUP($B22,クラブカップミドル!$B$4:$G$400,5,FALSE)*VLOOKUP(Z22,大会ごとのスコア!$D$44:$E$53,2,FALSE),"")</f>
        <v>70.228799999999993</v>
      </c>
      <c r="AD22" s="9">
        <f t="array" aca="1" ref="AD22" ca="1">IFERROR(ROUNDUP(AVERAGE(LARGE(IF($A$3:$Y$3="スコア",$A22:$Y22,""),{1,2,3})),2),0)</f>
        <v>61.8</v>
      </c>
      <c r="AE22">
        <f t="array" aca="1" ref="AE22" ca="1">IFERROR(LARGE(IF($A$3:$Y$3="スコア",$A22:$Y22,""),1),"")</f>
        <v>66.103200000000001</v>
      </c>
      <c r="AF22" t="str">
        <f ca="1">IFERROR(INDEX($B$2:$AC$3,1,MATCH(AE22,B22:AC22,0)),"")</f>
        <v>ICL</v>
      </c>
      <c r="AG22" t="str">
        <f ca="1">IFERROR(INDEX($A22:$AE22,1,-2+MATCH(AE22,A22:Y22,0)),"")</f>
        <v>ME</v>
      </c>
    </row>
    <row r="23" spans="2:33" x14ac:dyDescent="0.15">
      <c r="B23" t="s">
        <v>528</v>
      </c>
      <c r="C23" t="s">
        <v>16</v>
      </c>
      <c r="E23" s="9" t="str">
        <f>IFERROR(VLOOKUP($B23,根ノ上高原!$B$5:$G$338,6,FALSE),"")</f>
        <v/>
      </c>
      <c r="F23" s="10" t="str">
        <f>IFERROR(VLOOKUP($B23,根ノ上高原!$B$5:$G$338,2,FALSE),"")</f>
        <v/>
      </c>
      <c r="G23" s="10" t="str">
        <f>IFERROR(VLOOKUP($B23,根ノ上高原!$B$5:$G$338,5,FALSE)*VLOOKUP(E23,大会ごとのスコア!$D$4:$E$5,2,FALSE),"")</f>
        <v/>
      </c>
      <c r="H23" s="9" t="str">
        <f>IFERROR(VLOOKUP($B23,東大OLK大会!$B$5:$G$338,6,FALSE),"")</f>
        <v>M21A2</v>
      </c>
      <c r="I23" s="10">
        <f>IFERROR(VLOOKUP($B23,東大OLK大会!$B$5:$G$338,2,FALSE),"")</f>
        <v>13</v>
      </c>
      <c r="J23" s="10">
        <f>IFERROR(VLOOKUP($B23,東大OLK大会!$B$5:$G$338,5,FALSE)*VLOOKUP(H23,大会ごとのスコア!$D$7:$E$11,2,FALSE),"")</f>
        <v>59.150999999999996</v>
      </c>
      <c r="K23" s="9" t="str">
        <f>IFERROR(VLOOKUP($B23,全日本ロング!$B$5:$G$338,6,FALSE),"")</f>
        <v/>
      </c>
      <c r="L23" s="10" t="str">
        <f>IFERROR(VLOOKUP($B23,全日本ロング!$B$5:$G$338,2,FALSE),"")</f>
        <v/>
      </c>
      <c r="M23" s="10" t="str">
        <f>IFERROR(VLOOKUP($B23,全日本ロング!$B$5:$G$338,5,FALSE)*VLOOKUP(K23,大会ごとのスコア!$D$12:$E$17,2,FALSE),"")</f>
        <v/>
      </c>
      <c r="N23" s="9" t="str">
        <f>IFERROR(VLOOKUP($B23,関東スプリントセレ!$B$5:$G$338,6,FALSE),"")</f>
        <v>Ms2</v>
      </c>
      <c r="O23" s="10">
        <f>IFERROR(VLOOKUP($B23,関東スプリントセレ!$B$5:$G$338,2,FALSE),"")</f>
        <v>0</v>
      </c>
      <c r="P23" s="10">
        <f>IFERROR(VLOOKUP($B23,関東スプリントセレ!$B$5:$G$338,5,FALSE)*VLOOKUP(N23,大会ごとのスコア!$D$19:$E$21,2,FALSE),"")</f>
        <v>61.214999999999996</v>
      </c>
      <c r="Q23" s="9" t="str">
        <f>IFERROR(VLOOKUP($B23,名椙大会2日目!$B$5:$G$338,6,FALSE),"")</f>
        <v/>
      </c>
      <c r="R23" s="10" t="str">
        <f>IFERROR(VLOOKUP($B23,名椙大会2日目!$B$5:$G$338,2,FALSE),"")</f>
        <v/>
      </c>
      <c r="S23" s="10" t="str">
        <f>IFERROR(VLOOKUP($B23,名椙大会2日目!$B$5:$G$338,5,FALSE)*VLOOKUP(Q23,大会ごとのスコア!$D$28:$E$31,2,FALSE),"")</f>
        <v/>
      </c>
      <c r="T23" s="9" t="str">
        <f>IFERROR(VLOOKUP($B23,インカレスプリント2018!$B$5:$G$400,6,FALSE),"")</f>
        <v>MUA2</v>
      </c>
      <c r="U23" s="10">
        <f>IFERROR(VLOOKUP($B23,インカレスプリント2018!$B$5:$G$400,2,FALSE),"")</f>
        <v>14</v>
      </c>
      <c r="V23" s="10">
        <f>IFERROR(VLOOKUP($B23,インカレスプリント2018!$B$5:$G$400,5,FALSE)*VLOOKUP(T23,大会ごとのスコア!$D$33:$E$36,2,FALSE),"")</f>
        <v>59.268999999999998</v>
      </c>
      <c r="W23" s="9" t="str">
        <f>IFERROR(VLOOKUP($B23,インカレロング2018!$B$5:$G$400,6,FALSE),"")</f>
        <v>MUL3</v>
      </c>
      <c r="X23" s="10">
        <f>IFERROR(VLOOKUP($B23,インカレロング2018!$B$5:$G$400,2,FALSE),"")</f>
        <v>3</v>
      </c>
      <c r="Y23" s="10">
        <f ca="1">IFERROR(VLOOKUP($B23,インカレロング2018!$B$5:$G$400,5,FALSE)*VLOOKUP(W23,大会ごとのスコア!$D$38:$E$42,2,FALSE),"")</f>
        <v>64.844000000000008</v>
      </c>
      <c r="Z23" s="9" t="str">
        <f>IFERROR(VLOOKUP($B23,クラブカップミドル!$B$4:$G$400,6,FALSE),"")</f>
        <v>MA-2</v>
      </c>
      <c r="AA23" s="10">
        <f>IFERROR(VLOOKUP($B23,クラブカップミドル!$B$4:$G$400,2,FALSE),"")</f>
        <v>38</v>
      </c>
      <c r="AB23" s="10">
        <f>IFERROR(VLOOKUP($B23,クラブカップミドル!$B$4:$G$400,5,FALSE)*VLOOKUP(Z23,大会ごとのスコア!$D$44:$E$53,2,FALSE),"")</f>
        <v>51.878</v>
      </c>
      <c r="AD23" s="9">
        <f t="array" aca="1" ref="AD23" ca="1">IFERROR(ROUNDUP(AVERAGE(LARGE(IF($A$3:$Y$3="スコア",$A23:$Y23,""),{1,2,3})),2),0)</f>
        <v>61.78</v>
      </c>
      <c r="AE23">
        <f t="array" aca="1" ref="AE23" ca="1">IFERROR(LARGE(IF($A$3:$Y$3="スコア",$A23:$Y23,""),1),"")</f>
        <v>64.844000000000008</v>
      </c>
      <c r="AF23" t="str">
        <f ca="1">IFERROR(INDEX($B$2:$AC$3,1,MATCH(AE23,B23:AC23,0)),"")</f>
        <v>ICL</v>
      </c>
      <c r="AG23" t="str">
        <f ca="1">IFERROR(INDEX($A23:$AE23,1,-2+MATCH(AE23,A23:Y23,0)),"")</f>
        <v>MUL3</v>
      </c>
    </row>
    <row r="24" spans="2:33" x14ac:dyDescent="0.15">
      <c r="B24" t="s">
        <v>184</v>
      </c>
      <c r="C24" t="s">
        <v>28</v>
      </c>
      <c r="E24" s="9" t="str">
        <f>IFERROR(VLOOKUP($B24,根ノ上高原!$B$5:$G$338,6,FALSE),"")</f>
        <v>MA</v>
      </c>
      <c r="F24" s="10">
        <f>IFERROR(VLOOKUP($B24,根ノ上高原!$B$5:$G$338,2,FALSE),"")</f>
        <v>24</v>
      </c>
      <c r="G24" s="10">
        <f>IFERROR(VLOOKUP($B24,根ノ上高原!$B$5:$G$338,5,FALSE)*VLOOKUP(E24,大会ごとのスコア!$D$4:$E$5,2,FALSE),"")</f>
        <v>52.861999999999995</v>
      </c>
      <c r="H24" s="9" t="str">
        <f>IFERROR(VLOOKUP($B24,東大OLK大会!$B$5:$G$338,6,FALSE),"")</f>
        <v>M21A1</v>
      </c>
      <c r="I24" s="10">
        <f>IFERROR(VLOOKUP($B24,東大OLK大会!$B$5:$G$338,2,FALSE),"")</f>
        <v>8</v>
      </c>
      <c r="J24" s="10">
        <f>IFERROR(VLOOKUP($B24,東大OLK大会!$B$5:$G$338,5,FALSE)*VLOOKUP(H24,大会ごとのスコア!$D$7:$E$11,2,FALSE),"")</f>
        <v>60.902000000000001</v>
      </c>
      <c r="K24" s="9" t="str">
        <f>IFERROR(VLOOKUP($B24,全日本ロング!$B$5:$G$338,6,FALSE),"")</f>
        <v>M21A1</v>
      </c>
      <c r="L24" s="10">
        <f>IFERROR(VLOOKUP($B24,全日本ロング!$B$5:$G$338,2,FALSE),"")</f>
        <v>25</v>
      </c>
      <c r="M24" s="10">
        <f>IFERROR(VLOOKUP($B24,全日本ロング!$B$5:$G$338,5,FALSE)*VLOOKUP(K24,大会ごとのスコア!$D$12:$E$17,2,FALSE),"")</f>
        <v>52.530999999999999</v>
      </c>
      <c r="N24" s="9" t="str">
        <f>IFERROR(VLOOKUP($B24,関東スプリントセレ!$B$5:$G$338,6,FALSE),"")</f>
        <v>Ms2</v>
      </c>
      <c r="O24" s="10">
        <f>IFERROR(VLOOKUP($B24,関東スプリントセレ!$B$5:$G$338,2,FALSE),"")</f>
        <v>12</v>
      </c>
      <c r="P24" s="10">
        <f>IFERROR(VLOOKUP($B24,関東スプリントセレ!$B$5:$G$338,5,FALSE)*VLOOKUP(N24,大会ごとのスコア!$D$19:$E$21,2,FALSE),"")</f>
        <v>60.538999999999994</v>
      </c>
      <c r="Q24" s="9" t="str">
        <f>IFERROR(VLOOKUP($B24,名椙大会2日目!$B$5:$G$338,6,FALSE),"")</f>
        <v/>
      </c>
      <c r="R24" s="10" t="str">
        <f>IFERROR(VLOOKUP($B24,名椙大会2日目!$B$5:$G$338,2,FALSE),"")</f>
        <v/>
      </c>
      <c r="S24" s="10" t="str">
        <f>IFERROR(VLOOKUP($B24,名椙大会2日目!$B$5:$G$338,5,FALSE)*VLOOKUP(Q24,大会ごとのスコア!$D$28:$E$31,2,FALSE),"")</f>
        <v/>
      </c>
      <c r="T24" s="9" t="str">
        <f>IFERROR(VLOOKUP($B24,インカレスプリント2018!$B$5:$G$400,6,FALSE),"")</f>
        <v>ME</v>
      </c>
      <c r="U24" s="10">
        <f>IFERROR(VLOOKUP($B24,インカレスプリント2018!$B$5:$G$400,2,FALSE),"")</f>
        <v>0</v>
      </c>
      <c r="V24" s="10">
        <f>IFERROR(VLOOKUP($B24,インカレスプリント2018!$B$5:$G$400,5,FALSE)*VLOOKUP(T24,大会ごとのスコア!$D$33:$E$36,2,FALSE),"")</f>
        <v>0</v>
      </c>
      <c r="W24" s="9" t="str">
        <f>IFERROR(VLOOKUP($B24,インカレロング2018!$B$5:$G$400,6,FALSE),"")</f>
        <v>MUL1</v>
      </c>
      <c r="X24" s="10">
        <f>IFERROR(VLOOKUP($B24,インカレロング2018!$B$5:$G$400,2,FALSE),"")</f>
        <v>4</v>
      </c>
      <c r="Y24" s="10">
        <f ca="1">IFERROR(VLOOKUP($B24,インカレロング2018!$B$5:$G$400,5,FALSE)*VLOOKUP(W24,大会ごとのスコア!$D$38:$E$42,2,FALSE),"")</f>
        <v>63.711999999999996</v>
      </c>
      <c r="Z24" s="9" t="str">
        <f>IFERROR(VLOOKUP($B24,クラブカップミドル!$B$4:$G$400,6,FALSE),"")</f>
        <v>MA-1</v>
      </c>
      <c r="AA24" s="10">
        <f>IFERROR(VLOOKUP($B24,クラブカップミドル!$B$4:$G$400,2,FALSE),"")</f>
        <v>9</v>
      </c>
      <c r="AB24" s="10">
        <f>IFERROR(VLOOKUP($B24,クラブカップミドル!$B$4:$G$400,5,FALSE)*VLOOKUP(Z24,大会ごとのスコア!$D$44:$E$53,2,FALSE),"")</f>
        <v>59.287999999999997</v>
      </c>
      <c r="AD24" s="9">
        <f t="array" aca="1" ref="AD24" ca="1">IFERROR(ROUNDUP(AVERAGE(LARGE(IF($A$3:$Y$3="スコア",$A24:$Y24,""),{1,2,3})),2),0)</f>
        <v>61.72</v>
      </c>
      <c r="AE24">
        <f t="array" aca="1" ref="AE24" ca="1">IFERROR(LARGE(IF($A$3:$Y$3="スコア",$A24:$Y24,""),1),"")</f>
        <v>63.711999999999996</v>
      </c>
      <c r="AF24" t="str">
        <f ca="1">IFERROR(INDEX($B$2:$AC$3,1,MATCH(AE24,B24:AC24,0)),"")</f>
        <v>ICL</v>
      </c>
      <c r="AG24" t="str">
        <f ca="1">IFERROR(INDEX($A24:$AE24,1,-2+MATCH(AE24,A24:Y24,0)),"")</f>
        <v>MUL1</v>
      </c>
    </row>
    <row r="25" spans="2:33" x14ac:dyDescent="0.15">
      <c r="B25" t="s">
        <v>203</v>
      </c>
      <c r="C25" t="s">
        <v>17</v>
      </c>
      <c r="E25" s="9" t="str">
        <f>IFERROR(VLOOKUP($B25,根ノ上高原!$B$5:$G$338,6,FALSE),"")</f>
        <v/>
      </c>
      <c r="F25" s="10" t="str">
        <f>IFERROR(VLOOKUP($B25,根ノ上高原!$B$5:$G$338,2,FALSE),"")</f>
        <v/>
      </c>
      <c r="G25" s="10" t="str">
        <f>IFERROR(VLOOKUP($B25,根ノ上高原!$B$5:$G$338,5,FALSE)*VLOOKUP(E25,大会ごとのスコア!$D$4:$E$5,2,FALSE),"")</f>
        <v/>
      </c>
      <c r="H25" s="9" t="str">
        <f>IFERROR(VLOOKUP($B25,東大OLK大会!$B$5:$G$338,6,FALSE),"")</f>
        <v/>
      </c>
      <c r="I25" s="10" t="str">
        <f>IFERROR(VLOOKUP($B25,東大OLK大会!$B$5:$G$338,2,FALSE),"")</f>
        <v/>
      </c>
      <c r="J25" s="10" t="str">
        <f>IFERROR(VLOOKUP($B25,東大OLK大会!$B$5:$G$338,5,FALSE)*VLOOKUP(H25,大会ごとのスコア!$D$7:$E$11,2,FALSE),"")</f>
        <v/>
      </c>
      <c r="K25" s="9" t="str">
        <f>IFERROR(VLOOKUP($B25,全日本ロング!$B$5:$G$338,6,FALSE),"")</f>
        <v/>
      </c>
      <c r="L25" s="10" t="str">
        <f>IFERROR(VLOOKUP($B25,全日本ロング!$B$5:$G$338,2,FALSE),"")</f>
        <v/>
      </c>
      <c r="M25" s="10" t="str">
        <f>IFERROR(VLOOKUP($B25,全日本ロング!$B$5:$G$338,5,FALSE)*VLOOKUP(K25,大会ごとのスコア!$D$12:$E$17,2,FALSE),"")</f>
        <v/>
      </c>
      <c r="N25" s="9" t="str">
        <f>IFERROR(VLOOKUP($B25,関東スプリントセレ!$B$5:$G$338,6,FALSE),"")</f>
        <v>Ms2</v>
      </c>
      <c r="O25" s="10">
        <f>IFERROR(VLOOKUP($B25,関東スプリントセレ!$B$5:$G$338,2,FALSE),"")</f>
        <v>17</v>
      </c>
      <c r="P25" s="10">
        <f>IFERROR(VLOOKUP($B25,関東スプリントセレ!$B$5:$G$338,5,FALSE)*VLOOKUP(N25,大会ごとのスコア!$D$19:$E$21,2,FALSE),"")</f>
        <v>59.238</v>
      </c>
      <c r="Q25" s="9" t="str">
        <f>IFERROR(VLOOKUP($B25,名椙大会2日目!$B$5:$G$338,6,FALSE),"")</f>
        <v/>
      </c>
      <c r="R25" s="10" t="str">
        <f>IFERROR(VLOOKUP($B25,名椙大会2日目!$B$5:$G$338,2,FALSE),"")</f>
        <v/>
      </c>
      <c r="S25" s="10" t="str">
        <f>IFERROR(VLOOKUP($B25,名椙大会2日目!$B$5:$G$338,5,FALSE)*VLOOKUP(Q25,大会ごとのスコア!$D$28:$E$31,2,FALSE),"")</f>
        <v/>
      </c>
      <c r="T25" s="9" t="str">
        <f>IFERROR(VLOOKUP($B25,インカレスプリント2018!$B$5:$G$400,6,FALSE),"")</f>
        <v>MUA1</v>
      </c>
      <c r="U25" s="10">
        <f>IFERROR(VLOOKUP($B25,インカレスプリント2018!$B$5:$G$400,2,FALSE),"")</f>
        <v>1</v>
      </c>
      <c r="V25" s="10">
        <f>IFERROR(VLOOKUP($B25,インカレスプリント2018!$B$5:$G$400,5,FALSE)*VLOOKUP(T25,大会ごとのスコア!$D$33:$E$36,2,FALSE),"")</f>
        <v>63.473999999999997</v>
      </c>
      <c r="W25" s="9" t="str">
        <f>IFERROR(VLOOKUP($B25,インカレロング2018!$B$5:$G$400,6,FALSE),"")</f>
        <v>ME</v>
      </c>
      <c r="X25" s="10">
        <f>IFERROR(VLOOKUP($B25,インカレロング2018!$B$5:$G$400,2,FALSE),"")</f>
        <v>38</v>
      </c>
      <c r="Y25" s="10">
        <f ca="1">IFERROR(VLOOKUP($B25,インカレロング2018!$B$5:$G$400,5,FALSE)*VLOOKUP(W25,大会ごとのスコア!$D$38:$E$42,2,FALSE),"")</f>
        <v>61.052399999999992</v>
      </c>
      <c r="Z25" s="9" t="str">
        <f>IFERROR(VLOOKUP($B25,クラブカップミドル!$B$4:$G$400,6,FALSE),"")</f>
        <v/>
      </c>
      <c r="AA25" s="10" t="str">
        <f>IFERROR(VLOOKUP($B25,クラブカップミドル!$B$4:$G$400,2,FALSE),"")</f>
        <v/>
      </c>
      <c r="AB25" s="10" t="str">
        <f>IFERROR(VLOOKUP($B25,クラブカップミドル!$B$4:$G$400,5,FALSE)*VLOOKUP(Z25,大会ごとのスコア!$D$44:$E$53,2,FALSE),"")</f>
        <v/>
      </c>
      <c r="AD25" s="9">
        <f t="array" aca="1" ref="AD25" ca="1">IFERROR(ROUNDUP(AVERAGE(LARGE(IF($A$3:$Y$3="スコア",$A25:$Y25,""),{1,2,3})),2),0)</f>
        <v>61.26</v>
      </c>
      <c r="AE25">
        <f t="array" aca="1" ref="AE25" ca="1">IFERROR(LARGE(IF($A$3:$Y$3="スコア",$A25:$Y25,""),1),"")</f>
        <v>63.473999999999997</v>
      </c>
      <c r="AF25" t="str">
        <f ca="1">IFERROR(INDEX($B$2:$AC$3,1,MATCH(AE25,B25:AC25,0)),"")</f>
        <v>ICS</v>
      </c>
      <c r="AG25" t="str">
        <f ca="1">IFERROR(INDEX($A25:$AE25,1,-2+MATCH(AE25,A25:Y25,0)),"")</f>
        <v>MUA1</v>
      </c>
    </row>
    <row r="26" spans="2:33" x14ac:dyDescent="0.15">
      <c r="B26" t="s">
        <v>196</v>
      </c>
      <c r="C26" t="s">
        <v>1082</v>
      </c>
      <c r="E26" s="9" t="str">
        <f>IFERROR(VLOOKUP($B26,根ノ上高原!$B$5:$G$338,6,FALSE),"")</f>
        <v/>
      </c>
      <c r="F26" s="10" t="str">
        <f>IFERROR(VLOOKUP($B26,根ノ上高原!$B$5:$G$338,2,FALSE),"")</f>
        <v/>
      </c>
      <c r="G26" s="10" t="str">
        <f>IFERROR(VLOOKUP($B26,根ノ上高原!$B$5:$G$338,5,FALSE)*VLOOKUP(E26,大会ごとのスコア!$D$4:$E$5,2,FALSE),"")</f>
        <v/>
      </c>
      <c r="H26" s="9" t="str">
        <f>IFERROR(VLOOKUP($B26,東大OLK大会!$B$5:$G$338,6,FALSE),"")</f>
        <v/>
      </c>
      <c r="I26" s="10" t="str">
        <f>IFERROR(VLOOKUP($B26,東大OLK大会!$B$5:$G$338,2,FALSE),"")</f>
        <v/>
      </c>
      <c r="J26" s="10" t="str">
        <f>IFERROR(VLOOKUP($B26,東大OLK大会!$B$5:$G$338,5,FALSE)*VLOOKUP(H26,大会ごとのスコア!$D$7:$E$11,2,FALSE),"")</f>
        <v/>
      </c>
      <c r="K26" s="9" t="str">
        <f>IFERROR(VLOOKUP($B26,全日本ロング!$B$5:$G$338,6,FALSE),"")</f>
        <v>M21A2</v>
      </c>
      <c r="L26" s="10">
        <f>IFERROR(VLOOKUP($B26,全日本ロング!$B$5:$G$338,2,FALSE),"")</f>
        <v>14</v>
      </c>
      <c r="M26" s="10">
        <f>IFERROR(VLOOKUP($B26,全日本ロング!$B$5:$G$338,5,FALSE)*VLOOKUP(K26,大会ごとのスコア!$D$12:$E$17,2,FALSE),"")</f>
        <v>58.378</v>
      </c>
      <c r="N26" s="9" t="str">
        <f>IFERROR(VLOOKUP($B26,関東スプリントセレ!$B$5:$G$338,6,FALSE),"")</f>
        <v/>
      </c>
      <c r="O26" s="10" t="str">
        <f>IFERROR(VLOOKUP($B26,関東スプリントセレ!$B$5:$G$338,2,FALSE),"")</f>
        <v/>
      </c>
      <c r="P26" s="10" t="str">
        <f>IFERROR(VLOOKUP($B26,関東スプリントセレ!$B$5:$G$338,5,FALSE)*VLOOKUP(N26,大会ごとのスコア!$D$19:$E$21,2,FALSE),"")</f>
        <v/>
      </c>
      <c r="Q26" s="9" t="str">
        <f>IFERROR(VLOOKUP($B26,名椙大会2日目!$B$5:$G$338,6,FALSE),"")</f>
        <v/>
      </c>
      <c r="R26" s="10" t="str">
        <f>IFERROR(VLOOKUP($B26,名椙大会2日目!$B$5:$G$338,2,FALSE),"")</f>
        <v/>
      </c>
      <c r="S26" s="10" t="str">
        <f>IFERROR(VLOOKUP($B26,名椙大会2日目!$B$5:$G$338,5,FALSE)*VLOOKUP(Q26,大会ごとのスコア!$D$28:$E$31,2,FALSE),"")</f>
        <v/>
      </c>
      <c r="T26" s="9" t="str">
        <f>IFERROR(VLOOKUP($B26,インカレスプリント2018!$B$5:$G$400,6,FALSE),"")</f>
        <v>MUA1</v>
      </c>
      <c r="U26" s="10">
        <f>IFERROR(VLOOKUP($B26,インカレスプリント2018!$B$5:$G$400,2,FALSE),"")</f>
        <v>14</v>
      </c>
      <c r="V26" s="10">
        <f>IFERROR(VLOOKUP($B26,インカレスプリント2018!$B$5:$G$400,5,FALSE)*VLOOKUP(T26,大会ごとのスコア!$D$33:$E$36,2,FALSE),"")</f>
        <v>58.308</v>
      </c>
      <c r="W26" s="9" t="str">
        <f>IFERROR(VLOOKUP($B26,インカレロング2018!$B$5:$G$400,6,FALSE),"")</f>
        <v>ME</v>
      </c>
      <c r="X26" s="10">
        <f>IFERROR(VLOOKUP($B26,インカレロング2018!$B$5:$G$400,2,FALSE),"")</f>
        <v>21</v>
      </c>
      <c r="Y26" s="10">
        <f ca="1">IFERROR(VLOOKUP($B26,インカレロング2018!$B$5:$G$400,5,FALSE)*VLOOKUP(W26,大会ごとのスコア!$D$38:$E$42,2,FALSE),"")</f>
        <v>66.917999999999992</v>
      </c>
      <c r="Z26" s="9" t="str">
        <f>IFERROR(VLOOKUP($B26,クラブカップミドル!$B$4:$G$400,6,FALSE),"")</f>
        <v>MA-1</v>
      </c>
      <c r="AA26" s="10">
        <f>IFERROR(VLOOKUP($B26,クラブカップミドル!$B$4:$G$400,2,FALSE),"")</f>
        <v>6</v>
      </c>
      <c r="AB26" s="10">
        <f>IFERROR(VLOOKUP($B26,クラブカップミドル!$B$4:$G$400,5,FALSE)*VLOOKUP(Z26,大会ごとのスコア!$D$44:$E$53,2,FALSE),"")</f>
        <v>59.774000000000001</v>
      </c>
      <c r="AD26" s="9">
        <f t="array" aca="1" ref="AD26" ca="1">IFERROR(ROUNDUP(AVERAGE(LARGE(IF($A$3:$Y$3="スコア",$A26:$Y26,""),{1,2,3})),2),0)</f>
        <v>61.21</v>
      </c>
      <c r="AE26">
        <f t="array" aca="1" ref="AE26" ca="1">IFERROR(LARGE(IF($A$3:$Y$3="スコア",$A26:$Y26,""),1),"")</f>
        <v>66.917999999999992</v>
      </c>
      <c r="AF26" t="str">
        <f ca="1">IFERROR(INDEX($B$2:$AC$3,1,MATCH(AE26,B26:AC26,0)),"")</f>
        <v>ICL</v>
      </c>
      <c r="AG26" t="str">
        <f ca="1">IFERROR(INDEX($A26:$AE26,1,-2+MATCH(AE26,A26:Y26,0)),"")</f>
        <v>ME</v>
      </c>
    </row>
    <row r="27" spans="2:33" x14ac:dyDescent="0.15">
      <c r="B27" t="s">
        <v>561</v>
      </c>
      <c r="C27" t="s">
        <v>4</v>
      </c>
      <c r="E27" s="9" t="str">
        <f>IFERROR(VLOOKUP($B27,根ノ上高原!$B$5:$G$338,6,FALSE),"")</f>
        <v/>
      </c>
      <c r="F27" s="10" t="str">
        <f>IFERROR(VLOOKUP($B27,根ノ上高原!$B$5:$G$338,2,FALSE),"")</f>
        <v/>
      </c>
      <c r="G27" s="10" t="str">
        <f>IFERROR(VLOOKUP($B27,根ノ上高原!$B$5:$G$338,5,FALSE)*VLOOKUP(E27,大会ごとのスコア!$D$4:$E$5,2,FALSE),"")</f>
        <v/>
      </c>
      <c r="H27" s="9" t="str">
        <f>IFERROR(VLOOKUP($B27,東大OLK大会!$B$5:$G$338,6,FALSE),"")</f>
        <v/>
      </c>
      <c r="I27" s="10" t="str">
        <f>IFERROR(VLOOKUP($B27,東大OLK大会!$B$5:$G$338,2,FALSE),"")</f>
        <v/>
      </c>
      <c r="J27" s="10" t="str">
        <f>IFERROR(VLOOKUP($B27,東大OLK大会!$B$5:$G$338,5,FALSE)*VLOOKUP(H27,大会ごとのスコア!$D$7:$E$11,2,FALSE),"")</f>
        <v/>
      </c>
      <c r="K27" s="9" t="str">
        <f>IFERROR(VLOOKUP($B27,全日本ロング!$B$5:$G$338,6,FALSE),"")</f>
        <v/>
      </c>
      <c r="L27" s="10" t="str">
        <f>IFERROR(VLOOKUP($B27,全日本ロング!$B$5:$G$338,2,FALSE),"")</f>
        <v/>
      </c>
      <c r="M27" s="10" t="str">
        <f>IFERROR(VLOOKUP($B27,全日本ロング!$B$5:$G$338,5,FALSE)*VLOOKUP(K27,大会ごとのスコア!$D$12:$E$17,2,FALSE),"")</f>
        <v/>
      </c>
      <c r="N27" s="9" t="str">
        <f>IFERROR(VLOOKUP($B27,関東スプリントセレ!$B$5:$G$338,6,FALSE),"")</f>
        <v>Ms2</v>
      </c>
      <c r="O27" s="10">
        <f>IFERROR(VLOOKUP($B27,関東スプリントセレ!$B$5:$G$338,2,FALSE),"")</f>
        <v>0</v>
      </c>
      <c r="P27" s="10">
        <f>IFERROR(VLOOKUP($B27,関東スプリントセレ!$B$5:$G$338,5,FALSE)*VLOOKUP(N27,大会ごとのスコア!$D$19:$E$21,2,FALSE),"")</f>
        <v>58.290999999999997</v>
      </c>
      <c r="Q27" s="9" t="str">
        <f>IFERROR(VLOOKUP($B27,名椙大会2日目!$B$5:$G$338,6,FALSE),"")</f>
        <v/>
      </c>
      <c r="R27" s="10" t="str">
        <f>IFERROR(VLOOKUP($B27,名椙大会2日目!$B$5:$G$338,2,FALSE),"")</f>
        <v/>
      </c>
      <c r="S27" s="10" t="str">
        <f>IFERROR(VLOOKUP($B27,名椙大会2日目!$B$5:$G$338,5,FALSE)*VLOOKUP(Q27,大会ごとのスコア!$D$28:$E$31,2,FALSE),"")</f>
        <v/>
      </c>
      <c r="T27" s="9" t="str">
        <f>IFERROR(VLOOKUP($B27,インカレスプリント2018!$B$5:$G$400,6,FALSE),"")</f>
        <v>MUA1</v>
      </c>
      <c r="U27" s="10">
        <f>IFERROR(VLOOKUP($B27,インカレスプリント2018!$B$5:$G$400,2,FALSE),"")</f>
        <v>6</v>
      </c>
      <c r="V27" s="10">
        <f>IFERROR(VLOOKUP($B27,インカレスプリント2018!$B$5:$G$400,5,FALSE)*VLOOKUP(T27,大会ごとのスコア!$D$33:$E$36,2,FALSE),"")</f>
        <v>61.012</v>
      </c>
      <c r="W27" s="9" t="str">
        <f>IFERROR(VLOOKUP($B27,インカレロング2018!$B$5:$G$400,6,FALSE),"")</f>
        <v>MUL1</v>
      </c>
      <c r="X27" s="10">
        <f>IFERROR(VLOOKUP($B27,インカレロング2018!$B$5:$G$400,2,FALSE),"")</f>
        <v>7</v>
      </c>
      <c r="Y27" s="10">
        <f ca="1">IFERROR(VLOOKUP($B27,インカレロング2018!$B$5:$G$400,5,FALSE)*VLOOKUP(W27,大会ごとのスコア!$D$38:$E$42,2,FALSE),"")</f>
        <v>62.494</v>
      </c>
      <c r="Z27" s="9" t="str">
        <f>IFERROR(VLOOKUP($B27,クラブカップミドル!$B$4:$G$400,6,FALSE),"")</f>
        <v>MA-1</v>
      </c>
      <c r="AA27" s="10">
        <f>IFERROR(VLOOKUP($B27,クラブカップミドル!$B$4:$G$400,2,FALSE),"")</f>
        <v>35</v>
      </c>
      <c r="AB27" s="10">
        <f>IFERROR(VLOOKUP($B27,クラブカップミドル!$B$4:$G$400,5,FALSE)*VLOOKUP(Z27,大会ごとのスコア!$D$44:$E$53,2,FALSE),"")</f>
        <v>52.384999999999998</v>
      </c>
      <c r="AD27" s="9">
        <f t="array" aca="1" ref="AD27" ca="1">IFERROR(ROUNDUP(AVERAGE(LARGE(IF($A$3:$Y$3="スコア",$A27:$Y27,""),{1,2,3})),2),0)</f>
        <v>60.6</v>
      </c>
      <c r="AE27">
        <f t="array" aca="1" ref="AE27" ca="1">IFERROR(LARGE(IF($A$3:$Y$3="スコア",$A27:$Y27,""),1),"")</f>
        <v>62.494</v>
      </c>
      <c r="AF27" t="str">
        <f ca="1">IFERROR(INDEX($B$2:$AC$3,1,MATCH(AE27,B27:AC27,0)),"")</f>
        <v>ICL</v>
      </c>
      <c r="AG27" t="str">
        <f ca="1">IFERROR(INDEX($A27:$AE27,1,-2+MATCH(AE27,A27:Y27,0)),"")</f>
        <v>MUL1</v>
      </c>
    </row>
    <row r="28" spans="2:33" x14ac:dyDescent="0.15">
      <c r="B28" t="s">
        <v>561</v>
      </c>
      <c r="C28" t="s">
        <v>4</v>
      </c>
      <c r="E28" s="9" t="str">
        <f>IFERROR(VLOOKUP($B28,根ノ上高原!$B$5:$G$338,6,FALSE),"")</f>
        <v/>
      </c>
      <c r="F28" s="10" t="str">
        <f>IFERROR(VLOOKUP($B28,根ノ上高原!$B$5:$G$338,2,FALSE),"")</f>
        <v/>
      </c>
      <c r="G28" s="10" t="str">
        <f>IFERROR(VLOOKUP($B28,根ノ上高原!$B$5:$G$338,5,FALSE)*VLOOKUP(E28,大会ごとのスコア!$D$4:$E$5,2,FALSE),"")</f>
        <v/>
      </c>
      <c r="H28" s="9" t="str">
        <f>IFERROR(VLOOKUP($B28,東大OLK大会!$B$5:$G$338,6,FALSE),"")</f>
        <v/>
      </c>
      <c r="I28" s="10" t="str">
        <f>IFERROR(VLOOKUP($B28,東大OLK大会!$B$5:$G$338,2,FALSE),"")</f>
        <v/>
      </c>
      <c r="J28" s="10" t="str">
        <f>IFERROR(VLOOKUP($B28,東大OLK大会!$B$5:$G$338,5,FALSE)*VLOOKUP(H28,大会ごとのスコア!$D$7:$E$11,2,FALSE),"")</f>
        <v/>
      </c>
      <c r="K28" s="9" t="str">
        <f>IFERROR(VLOOKUP($B28,全日本ロング!$B$5:$G$338,6,FALSE),"")</f>
        <v/>
      </c>
      <c r="L28" s="10" t="str">
        <f>IFERROR(VLOOKUP($B28,全日本ロング!$B$5:$G$338,2,FALSE),"")</f>
        <v/>
      </c>
      <c r="M28" s="10" t="str">
        <f>IFERROR(VLOOKUP($B28,全日本ロング!$B$5:$G$338,5,FALSE)*VLOOKUP(K28,大会ごとのスコア!$D$12:$E$17,2,FALSE),"")</f>
        <v/>
      </c>
      <c r="N28" s="9" t="str">
        <f>IFERROR(VLOOKUP($B28,関東スプリントセレ!$B$5:$G$338,6,FALSE),"")</f>
        <v>Ms2</v>
      </c>
      <c r="O28" s="10">
        <f>IFERROR(VLOOKUP($B28,関東スプリントセレ!$B$5:$G$338,2,FALSE),"")</f>
        <v>0</v>
      </c>
      <c r="P28" s="10">
        <f>IFERROR(VLOOKUP($B28,関東スプリントセレ!$B$5:$G$338,5,FALSE)*VLOOKUP(N28,大会ごとのスコア!$D$19:$E$21,2,FALSE),"")</f>
        <v>58.290999999999997</v>
      </c>
      <c r="Q28" s="9" t="str">
        <f>IFERROR(VLOOKUP($B28,名椙大会2日目!$B$5:$G$338,6,FALSE),"")</f>
        <v/>
      </c>
      <c r="R28" s="10" t="str">
        <f>IFERROR(VLOOKUP($B28,名椙大会2日目!$B$5:$G$338,2,FALSE),"")</f>
        <v/>
      </c>
      <c r="S28" s="10" t="str">
        <f>IFERROR(VLOOKUP($B28,名椙大会2日目!$B$5:$G$338,5,FALSE)*VLOOKUP(Q28,大会ごとのスコア!$D$28:$E$31,2,FALSE),"")</f>
        <v/>
      </c>
      <c r="T28" s="9" t="str">
        <f>IFERROR(VLOOKUP($B28,インカレスプリント2018!$B$5:$G$400,6,FALSE),"")</f>
        <v>MUA1</v>
      </c>
      <c r="U28" s="10">
        <f>IFERROR(VLOOKUP($B28,インカレスプリント2018!$B$5:$G$400,2,FALSE),"")</f>
        <v>6</v>
      </c>
      <c r="V28" s="10">
        <f>IFERROR(VLOOKUP($B28,インカレスプリント2018!$B$5:$G$400,5,FALSE)*VLOOKUP(T28,大会ごとのスコア!$D$33:$E$36,2,FALSE),"")</f>
        <v>61.012</v>
      </c>
      <c r="W28" s="9" t="str">
        <f>IFERROR(VLOOKUP($B28,インカレロング2018!$B$5:$G$400,6,FALSE),"")</f>
        <v>MUL1</v>
      </c>
      <c r="X28" s="10">
        <f>IFERROR(VLOOKUP($B28,インカレロング2018!$B$5:$G$400,2,FALSE),"")</f>
        <v>7</v>
      </c>
      <c r="Y28" s="10">
        <f ca="1">IFERROR(VLOOKUP($B28,インカレロング2018!$B$5:$G$400,5,FALSE)*VLOOKUP(W28,大会ごとのスコア!$D$38:$E$42,2,FALSE),"")</f>
        <v>62.494</v>
      </c>
      <c r="Z28" s="9" t="str">
        <f>IFERROR(VLOOKUP($B28,クラブカップミドル!$B$4:$G$400,6,FALSE),"")</f>
        <v>MA-1</v>
      </c>
      <c r="AA28" s="10">
        <f>IFERROR(VLOOKUP($B28,クラブカップミドル!$B$4:$G$400,2,FALSE),"")</f>
        <v>35</v>
      </c>
      <c r="AB28" s="10">
        <f>IFERROR(VLOOKUP($B28,クラブカップミドル!$B$4:$G$400,5,FALSE)*VLOOKUP(Z28,大会ごとのスコア!$D$44:$E$53,2,FALSE),"")</f>
        <v>52.384999999999998</v>
      </c>
      <c r="AD28" s="9">
        <f t="array" aca="1" ref="AD28" ca="1">IFERROR(ROUNDUP(AVERAGE(LARGE(IF($A$3:$Y$3="スコア",$A28:$Y28,""),{1,2,3})),2),0)</f>
        <v>60.6</v>
      </c>
      <c r="AE28">
        <f t="array" aca="1" ref="AE28" ca="1">IFERROR(LARGE(IF($A$3:$Y$3="スコア",$A28:$Y28,""),1),"")</f>
        <v>62.494</v>
      </c>
      <c r="AF28" t="str">
        <f ca="1">IFERROR(INDEX($B$2:$AC$3,1,MATCH(AE28,B28:AC28,0)),"")</f>
        <v>ICL</v>
      </c>
      <c r="AG28" t="str">
        <f ca="1">IFERROR(INDEX($A28:$AE28,1,-2+MATCH(AE28,A28:Y28,0)),"")</f>
        <v>MUL1</v>
      </c>
    </row>
    <row r="29" spans="2:33" x14ac:dyDescent="0.15">
      <c r="B29" t="s">
        <v>170</v>
      </c>
      <c r="C29" t="s">
        <v>5</v>
      </c>
      <c r="E29" s="9" t="str">
        <f>IFERROR(VLOOKUP($B29,根ノ上高原!$B$5:$G$338,6,FALSE),"")</f>
        <v/>
      </c>
      <c r="F29" s="10" t="str">
        <f>IFERROR(VLOOKUP($B29,根ノ上高原!$B$5:$G$338,2,FALSE),"")</f>
        <v/>
      </c>
      <c r="G29" s="10" t="str">
        <f>IFERROR(VLOOKUP($B29,根ノ上高原!$B$5:$G$338,5,FALSE)*VLOOKUP(E29,大会ごとのスコア!$D$4:$E$5,2,FALSE),"")</f>
        <v/>
      </c>
      <c r="H29" s="9" t="str">
        <f>IFERROR(VLOOKUP($B29,東大OLK大会!$B$5:$G$338,6,FALSE),"")</f>
        <v/>
      </c>
      <c r="I29" s="10" t="str">
        <f>IFERROR(VLOOKUP($B29,東大OLK大会!$B$5:$G$338,2,FALSE),"")</f>
        <v/>
      </c>
      <c r="J29" s="10" t="str">
        <f>IFERROR(VLOOKUP($B29,東大OLK大会!$B$5:$G$338,5,FALSE)*VLOOKUP(H29,大会ごとのスコア!$D$7:$E$11,2,FALSE),"")</f>
        <v/>
      </c>
      <c r="K29" s="9" t="str">
        <f>IFERROR(VLOOKUP($B29,全日本ロング!$B$5:$G$338,6,FALSE),"")</f>
        <v>M21A2</v>
      </c>
      <c r="L29" s="10">
        <f>IFERROR(VLOOKUP($B29,全日本ロング!$B$5:$G$338,2,FALSE),"")</f>
        <v>23</v>
      </c>
      <c r="M29" s="10">
        <f>IFERROR(VLOOKUP($B29,全日本ロング!$B$5:$G$338,5,FALSE)*VLOOKUP(K29,大会ごとのスコア!$D$12:$E$17,2,FALSE),"")</f>
        <v>54.294999999999995</v>
      </c>
      <c r="N29" s="9" t="str">
        <f>IFERROR(VLOOKUP($B29,関東スプリントセレ!$B$5:$G$338,6,FALSE),"")</f>
        <v>Ms2</v>
      </c>
      <c r="O29" s="10">
        <f>IFERROR(VLOOKUP($B29,関東スプリントセレ!$B$5:$G$338,2,FALSE),"")</f>
        <v>7</v>
      </c>
      <c r="P29" s="10">
        <f>IFERROR(VLOOKUP($B29,関東スプリントセレ!$B$5:$G$338,5,FALSE)*VLOOKUP(N29,大会ごとのスコア!$D$19:$E$21,2,FALSE),"")</f>
        <v>61.214999999999996</v>
      </c>
      <c r="Q29" s="9" t="str">
        <f>IFERROR(VLOOKUP($B29,名椙大会2日目!$B$5:$G$338,6,FALSE),"")</f>
        <v/>
      </c>
      <c r="R29" s="10" t="str">
        <f>IFERROR(VLOOKUP($B29,名椙大会2日目!$B$5:$G$338,2,FALSE),"")</f>
        <v/>
      </c>
      <c r="S29" s="10" t="str">
        <f>IFERROR(VLOOKUP($B29,名椙大会2日目!$B$5:$G$338,5,FALSE)*VLOOKUP(Q29,大会ごとのスコア!$D$28:$E$31,2,FALSE),"")</f>
        <v/>
      </c>
      <c r="T29" s="9" t="str">
        <f>IFERROR(VLOOKUP($B29,インカレスプリント2018!$B$5:$G$400,6,FALSE),"")</f>
        <v>ME</v>
      </c>
      <c r="U29" s="10">
        <f>IFERROR(VLOOKUP($B29,インカレスプリント2018!$B$5:$G$400,2,FALSE),"")</f>
        <v>33</v>
      </c>
      <c r="V29" s="10">
        <f>IFERROR(VLOOKUP($B29,インカレスプリント2018!$B$5:$G$400,5,FALSE)*VLOOKUP(T29,大会ごとのスコア!$D$33:$E$36,2,FALSE),"")</f>
        <v>56.785199999999996</v>
      </c>
      <c r="W29" s="9" t="str">
        <f>IFERROR(VLOOKUP($B29,インカレロング2018!$B$5:$G$400,6,FALSE),"")</f>
        <v>ME</v>
      </c>
      <c r="X29" s="10">
        <f>IFERROR(VLOOKUP($B29,インカレロング2018!$B$5:$G$400,2,FALSE),"")</f>
        <v>32</v>
      </c>
      <c r="Y29" s="10">
        <f ca="1">IFERROR(VLOOKUP($B29,インカレロング2018!$B$5:$G$400,5,FALSE)*VLOOKUP(W29,大会ごとのスコア!$D$38:$E$42,2,FALSE),"")</f>
        <v>62.947199999999995</v>
      </c>
      <c r="Z29" s="9" t="str">
        <f>IFERROR(VLOOKUP($B29,クラブカップミドル!$B$4:$G$400,6,FALSE),"")</f>
        <v/>
      </c>
      <c r="AA29" s="10" t="str">
        <f>IFERROR(VLOOKUP($B29,クラブカップミドル!$B$4:$G$400,2,FALSE),"")</f>
        <v/>
      </c>
      <c r="AB29" s="10" t="str">
        <f>IFERROR(VLOOKUP($B29,クラブカップミドル!$B$4:$G$400,5,FALSE)*VLOOKUP(Z29,大会ごとのスコア!$D$44:$E$53,2,FALSE),"")</f>
        <v/>
      </c>
      <c r="AD29" s="9">
        <f t="array" aca="1" ref="AD29" ca="1">IFERROR(ROUNDUP(AVERAGE(LARGE(IF($A$3:$Y$3="スコア",$A29:$Y29,""),{1,2,3})),2),0)</f>
        <v>60.32</v>
      </c>
      <c r="AE29">
        <f t="array" aca="1" ref="AE29" ca="1">IFERROR(LARGE(IF($A$3:$Y$3="スコア",$A29:$Y29,""),1),"")</f>
        <v>62.947199999999995</v>
      </c>
      <c r="AF29" t="str">
        <f ca="1">IFERROR(INDEX($B$2:$AC$3,1,MATCH(AE29,B29:AC29,0)),"")</f>
        <v>ICL</v>
      </c>
      <c r="AG29" t="str">
        <f ca="1">IFERROR(INDEX($A29:$AE29,1,-2+MATCH(AE29,A29:Y29,0)),"")</f>
        <v>ME</v>
      </c>
    </row>
    <row r="30" spans="2:33" x14ac:dyDescent="0.15">
      <c r="B30" t="s">
        <v>216</v>
      </c>
      <c r="C30" t="s">
        <v>14</v>
      </c>
      <c r="E30" s="9" t="str">
        <f>IFERROR(VLOOKUP($B30,根ノ上高原!$B$5:$G$338,6,FALSE),"")</f>
        <v/>
      </c>
      <c r="F30" s="10" t="str">
        <f>IFERROR(VLOOKUP($B30,根ノ上高原!$B$5:$G$338,2,FALSE),"")</f>
        <v/>
      </c>
      <c r="G30" s="10" t="str">
        <f>IFERROR(VLOOKUP($B30,根ノ上高原!$B$5:$G$338,5,FALSE)*VLOOKUP(E30,大会ごとのスコア!$D$4:$E$5,2,FALSE),"")</f>
        <v/>
      </c>
      <c r="H30" s="9" t="str">
        <f>IFERROR(VLOOKUP($B30,東大OLK大会!$B$5:$G$338,6,FALSE),"")</f>
        <v>M21A2</v>
      </c>
      <c r="I30" s="10">
        <f>IFERROR(VLOOKUP($B30,東大OLK大会!$B$5:$G$338,2,FALSE),"")</f>
        <v>32</v>
      </c>
      <c r="J30" s="10">
        <f>IFERROR(VLOOKUP($B30,東大OLK大会!$B$5:$G$338,5,FALSE)*VLOOKUP(H30,大会ごとのスコア!$D$7:$E$11,2,FALSE),"")</f>
        <v>49.631999999999998</v>
      </c>
      <c r="K30" s="9" t="str">
        <f>IFERROR(VLOOKUP($B30,全日本ロング!$B$5:$G$338,6,FALSE),"")</f>
        <v>M21A1</v>
      </c>
      <c r="L30" s="10">
        <f>IFERROR(VLOOKUP($B30,全日本ロング!$B$5:$G$338,2,FALSE),"")</f>
        <v>14</v>
      </c>
      <c r="M30" s="10">
        <f>IFERROR(VLOOKUP($B30,全日本ロング!$B$5:$G$338,5,FALSE)*VLOOKUP(K30,大会ごとのスコア!$D$12:$E$17,2,FALSE),"")</f>
        <v>55.72</v>
      </c>
      <c r="N30" s="9" t="str">
        <f>IFERROR(VLOOKUP($B30,関東スプリントセレ!$B$5:$G$338,6,FALSE),"")</f>
        <v>Ms1</v>
      </c>
      <c r="O30" s="10">
        <f>IFERROR(VLOOKUP($B30,関東スプリントセレ!$B$5:$G$338,2,FALSE),"")</f>
        <v>16</v>
      </c>
      <c r="P30" s="10">
        <f>IFERROR(VLOOKUP($B30,関東スプリントセレ!$B$5:$G$338,5,FALSE)*VLOOKUP(N30,大会ごとのスコア!$D$19:$E$21,2,FALSE),"")</f>
        <v>59.314</v>
      </c>
      <c r="Q30" s="9" t="str">
        <f>IFERROR(VLOOKUP($B30,名椙大会2日目!$B$5:$G$338,6,FALSE),"")</f>
        <v>ME</v>
      </c>
      <c r="R30" s="10">
        <f>IFERROR(VLOOKUP($B30,名椙大会2日目!$B$5:$G$338,2,FALSE),"")</f>
        <v>25</v>
      </c>
      <c r="S30" s="10">
        <f>IFERROR(VLOOKUP($B30,名椙大会2日目!$B$5:$G$338,5,FALSE)*VLOOKUP(Q30,大会ごとのスコア!$D$28:$E$31,2,FALSE),"")</f>
        <v>60.089999999999989</v>
      </c>
      <c r="T30" s="9" t="str">
        <f>IFERROR(VLOOKUP($B30,インカレスプリント2018!$B$5:$G$400,6,FALSE),"")</f>
        <v>MUA3</v>
      </c>
      <c r="U30" s="10">
        <f>IFERROR(VLOOKUP($B30,インカレスプリント2018!$B$5:$G$400,2,FALSE),"")</f>
        <v>12</v>
      </c>
      <c r="V30" s="10">
        <f>IFERROR(VLOOKUP($B30,インカレスプリント2018!$B$5:$G$400,5,FALSE)*VLOOKUP(T30,大会ごとのスコア!$D$33:$E$36,2,FALSE),"")</f>
        <v>60.451999999999998</v>
      </c>
      <c r="W30" s="9" t="str">
        <f>IFERROR(VLOOKUP($B30,インカレロング2018!$B$5:$G$400,6,FALSE),"")</f>
        <v>ME</v>
      </c>
      <c r="X30" s="10">
        <f>IFERROR(VLOOKUP($B30,インカレロング2018!$B$5:$G$400,2,FALSE),"")</f>
        <v>59</v>
      </c>
      <c r="Y30" s="10">
        <f ca="1">IFERROR(VLOOKUP($B30,インカレロング2018!$B$5:$G$400,5,FALSE)*VLOOKUP(W30,大会ごとのスコア!$D$38:$E$42,2,FALSE),"")</f>
        <v>46.754399999999997</v>
      </c>
      <c r="Z30" s="9" t="str">
        <f>IFERROR(VLOOKUP($B30,クラブカップミドル!$B$4:$G$400,6,FALSE),"")</f>
        <v/>
      </c>
      <c r="AA30" s="10" t="str">
        <f>IFERROR(VLOOKUP($B30,クラブカップミドル!$B$4:$G$400,2,FALSE),"")</f>
        <v/>
      </c>
      <c r="AB30" s="10" t="str">
        <f>IFERROR(VLOOKUP($B30,クラブカップミドル!$B$4:$G$400,5,FALSE)*VLOOKUP(Z30,大会ごとのスコア!$D$44:$E$53,2,FALSE),"")</f>
        <v/>
      </c>
      <c r="AD30" s="9">
        <f t="array" aca="1" ref="AD30" ca="1">IFERROR(ROUNDUP(AVERAGE(LARGE(IF($A$3:$Y$3="スコア",$A30:$Y30,""),{1,2,3})),2),0)</f>
        <v>59.96</v>
      </c>
      <c r="AE30">
        <f t="array" aca="1" ref="AE30" ca="1">IFERROR(LARGE(IF($A$3:$Y$3="スコア",$A30:$Y30,""),1),"")</f>
        <v>60.451999999999998</v>
      </c>
      <c r="AF30" t="str">
        <f ca="1">IFERROR(INDEX($B$2:$AC$3,1,MATCH(AE30,B30:AC30,0)),"")</f>
        <v>ICS</v>
      </c>
      <c r="AG30" t="str">
        <f ca="1">IFERROR(INDEX($A30:$AE30,1,-2+MATCH(AE30,A30:Y30,0)),"")</f>
        <v>MUA3</v>
      </c>
    </row>
    <row r="31" spans="2:33" x14ac:dyDescent="0.15">
      <c r="B31" t="s">
        <v>165</v>
      </c>
      <c r="C31" t="s">
        <v>16</v>
      </c>
      <c r="E31" s="9" t="str">
        <f>IFERROR(VLOOKUP($B31,根ノ上高原!$B$5:$G$338,6,FALSE),"")</f>
        <v/>
      </c>
      <c r="F31" s="10" t="str">
        <f>IFERROR(VLOOKUP($B31,根ノ上高原!$B$5:$G$338,2,FALSE),"")</f>
        <v/>
      </c>
      <c r="G31" s="10" t="str">
        <f>IFERROR(VLOOKUP($B31,根ノ上高原!$B$5:$G$338,5,FALSE)*VLOOKUP(E31,大会ごとのスコア!$D$4:$E$5,2,FALSE),"")</f>
        <v/>
      </c>
      <c r="H31" s="9" t="str">
        <f>IFERROR(VLOOKUP($B31,東大OLK大会!$B$5:$G$338,6,FALSE),"")</f>
        <v>M21A2</v>
      </c>
      <c r="I31" s="10">
        <f>IFERROR(VLOOKUP($B31,東大OLK大会!$B$5:$G$338,2,FALSE),"")</f>
        <v>21</v>
      </c>
      <c r="J31" s="10">
        <f>IFERROR(VLOOKUP($B31,東大OLK大会!$B$5:$G$338,5,FALSE)*VLOOKUP(H31,大会ごとのスコア!$D$7:$E$11,2,FALSE),"")</f>
        <v>54.687999999999995</v>
      </c>
      <c r="K31" s="9" t="str">
        <f>IFERROR(VLOOKUP($B31,全日本ロング!$B$5:$G$338,6,FALSE),"")</f>
        <v>M21A1</v>
      </c>
      <c r="L31" s="10">
        <f>IFERROR(VLOOKUP($B31,全日本ロング!$B$5:$G$338,2,FALSE),"")</f>
        <v>11</v>
      </c>
      <c r="M31" s="10">
        <f>IFERROR(VLOOKUP($B31,全日本ロング!$B$5:$G$338,5,FALSE)*VLOOKUP(K31,大会ごとのスコア!$D$12:$E$17,2,FALSE),"")</f>
        <v>58.494999999999997</v>
      </c>
      <c r="N31" s="9" t="str">
        <f>IFERROR(VLOOKUP($B31,関東スプリントセレ!$B$5:$G$338,6,FALSE),"")</f>
        <v>Ms2</v>
      </c>
      <c r="O31" s="10">
        <f>IFERROR(VLOOKUP($B31,関東スプリントセレ!$B$5:$G$338,2,FALSE),"")</f>
        <v>7</v>
      </c>
      <c r="P31" s="10">
        <f>IFERROR(VLOOKUP($B31,関東スプリントセレ!$B$5:$G$338,5,FALSE)*VLOOKUP(N31,大会ごとのスコア!$D$19:$E$21,2,FALSE),"")</f>
        <v>61.214999999999996</v>
      </c>
      <c r="Q31" s="9" t="str">
        <f>IFERROR(VLOOKUP($B31,名椙大会2日目!$B$5:$G$338,6,FALSE),"")</f>
        <v/>
      </c>
      <c r="R31" s="10" t="str">
        <f>IFERROR(VLOOKUP($B31,名椙大会2日目!$B$5:$G$338,2,FALSE),"")</f>
        <v/>
      </c>
      <c r="S31" s="10" t="str">
        <f>IFERROR(VLOOKUP($B31,名椙大会2日目!$B$5:$G$338,5,FALSE)*VLOOKUP(Q31,大会ごとのスコア!$D$28:$E$31,2,FALSE),"")</f>
        <v/>
      </c>
      <c r="T31" s="9" t="str">
        <f>IFERROR(VLOOKUP($B31,インカレスプリント2018!$B$5:$G$400,6,FALSE),"")</f>
        <v>ME</v>
      </c>
      <c r="U31" s="10">
        <f>IFERROR(VLOOKUP($B31,インカレスプリント2018!$B$5:$G$400,2,FALSE),"")</f>
        <v>28</v>
      </c>
      <c r="V31" s="10">
        <f>IFERROR(VLOOKUP($B31,インカレスプリント2018!$B$5:$G$400,5,FALSE)*VLOOKUP(T31,大会ごとのスコア!$D$33:$E$36,2,FALSE),"")</f>
        <v>58.178399999999996</v>
      </c>
      <c r="W31" s="9" t="str">
        <f>IFERROR(VLOOKUP($B31,インカレロング2018!$B$5:$G$400,6,FALSE),"")</f>
        <v>ME</v>
      </c>
      <c r="X31" s="10">
        <f>IFERROR(VLOOKUP($B31,インカレロング2018!$B$5:$G$400,2,FALSE),"")</f>
        <v>0</v>
      </c>
      <c r="Y31" s="10">
        <f>IFERROR(VLOOKUP($B31,インカレロング2018!$B$5:$G$400,5,FALSE)*VLOOKUP(W31,大会ごとのスコア!$D$38:$E$42,2,FALSE),"")</f>
        <v>0</v>
      </c>
      <c r="Z31" s="9" t="str">
        <f>IFERROR(VLOOKUP($B31,クラブカップミドル!$B$4:$G$400,6,FALSE),"")</f>
        <v>ME</v>
      </c>
      <c r="AA31" s="10">
        <f>IFERROR(VLOOKUP($B31,クラブカップミドル!$B$4:$G$400,2,FALSE),"")</f>
        <v>18</v>
      </c>
      <c r="AB31" s="10">
        <f>IFERROR(VLOOKUP($B31,クラブカップミドル!$B$4:$G$400,5,FALSE)*VLOOKUP(Z31,大会ごとのスコア!$D$44:$E$53,2,FALSE),"")</f>
        <v>63.398399999999995</v>
      </c>
      <c r="AD31" s="9">
        <f t="array" ref="AD31">IFERROR(ROUNDUP(AVERAGE(LARGE(IF($A$3:$Y$3="スコア",$A31:$Y31,""),{1,2,3})),2),0)</f>
        <v>59.3</v>
      </c>
      <c r="AE31">
        <f t="array" ref="AE31">IFERROR(LARGE(IF($A$3:$Y$3="スコア",$A31:$Y31,""),1),"")</f>
        <v>61.214999999999996</v>
      </c>
      <c r="AF31" t="str">
        <f>IFERROR(INDEX($B$2:$AC$3,1,MATCH(AE31,B31:AC31,0)),"")</f>
        <v>関東SS</v>
      </c>
      <c r="AG31" t="str">
        <f>IFERROR(INDEX($A31:$AE31,1,-2+MATCH(AE31,A31:Y31,0)),"")</f>
        <v>Ms2</v>
      </c>
    </row>
    <row r="32" spans="2:33" x14ac:dyDescent="0.15">
      <c r="B32" t="s">
        <v>169</v>
      </c>
      <c r="C32" t="s">
        <v>4</v>
      </c>
      <c r="E32" s="9" t="str">
        <f>IFERROR(VLOOKUP($B32,根ノ上高原!$B$5:$G$338,6,FALSE),"")</f>
        <v/>
      </c>
      <c r="F32" s="10" t="str">
        <f>IFERROR(VLOOKUP($B32,根ノ上高原!$B$5:$G$338,2,FALSE),"")</f>
        <v/>
      </c>
      <c r="G32" s="10" t="str">
        <f>IFERROR(VLOOKUP($B32,根ノ上高原!$B$5:$G$338,5,FALSE)*VLOOKUP(E32,大会ごとのスコア!$D$4:$E$5,2,FALSE),"")</f>
        <v/>
      </c>
      <c r="H32" s="9" t="str">
        <f>IFERROR(VLOOKUP($B32,東大OLK大会!$B$5:$G$338,6,FALSE),"")</f>
        <v>M21A2</v>
      </c>
      <c r="I32" s="10">
        <f>IFERROR(VLOOKUP($B32,東大OLK大会!$B$5:$G$338,2,FALSE),"")</f>
        <v>43</v>
      </c>
      <c r="J32" s="10">
        <f>IFERROR(VLOOKUP($B32,東大OLK大会!$B$5:$G$338,5,FALSE)*VLOOKUP(H32,大会ごとのスコア!$D$7:$E$11,2,FALSE),"")</f>
        <v>40.823999999999998</v>
      </c>
      <c r="K32" s="9" t="str">
        <f>IFERROR(VLOOKUP($B32,全日本ロング!$B$5:$G$338,6,FALSE),"")</f>
        <v/>
      </c>
      <c r="L32" s="10" t="str">
        <f>IFERROR(VLOOKUP($B32,全日本ロング!$B$5:$G$338,2,FALSE),"")</f>
        <v/>
      </c>
      <c r="M32" s="10" t="str">
        <f>IFERROR(VLOOKUP($B32,全日本ロング!$B$5:$G$338,5,FALSE)*VLOOKUP(K32,大会ごとのスコア!$D$12:$E$17,2,FALSE),"")</f>
        <v/>
      </c>
      <c r="N32" s="9" t="str">
        <f>IFERROR(VLOOKUP($B32,関東スプリントセレ!$B$5:$G$338,6,FALSE),"")</f>
        <v>Ms2</v>
      </c>
      <c r="O32" s="10">
        <f>IFERROR(VLOOKUP($B32,関東スプリントセレ!$B$5:$G$338,2,FALSE),"")</f>
        <v>14</v>
      </c>
      <c r="P32" s="10">
        <f>IFERROR(VLOOKUP($B32,関東スプリントセレ!$B$5:$G$338,5,FALSE)*VLOOKUP(N32,大会ごとのスコア!$D$19:$E$21,2,FALSE),"")</f>
        <v>59.879999999999995</v>
      </c>
      <c r="Q32" s="9" t="str">
        <f>IFERROR(VLOOKUP($B32,名椙大会2日目!$B$5:$G$338,6,FALSE),"")</f>
        <v/>
      </c>
      <c r="R32" s="10" t="str">
        <f>IFERROR(VLOOKUP($B32,名椙大会2日目!$B$5:$G$338,2,FALSE),"")</f>
        <v/>
      </c>
      <c r="S32" s="10" t="str">
        <f>IFERROR(VLOOKUP($B32,名椙大会2日目!$B$5:$G$338,5,FALSE)*VLOOKUP(Q32,大会ごとのスコア!$D$28:$E$31,2,FALSE),"")</f>
        <v/>
      </c>
      <c r="T32" s="9" t="str">
        <f>IFERROR(VLOOKUP($B32,インカレスプリント2018!$B$5:$G$400,6,FALSE),"")</f>
        <v>ME</v>
      </c>
      <c r="U32" s="10">
        <f>IFERROR(VLOOKUP($B32,インカレスプリント2018!$B$5:$G$400,2,FALSE),"")</f>
        <v>32</v>
      </c>
      <c r="V32" s="10">
        <f>IFERROR(VLOOKUP($B32,インカレスプリント2018!$B$5:$G$400,5,FALSE)*VLOOKUP(T32,大会ごとのスコア!$D$33:$E$36,2,FALSE),"")</f>
        <v>57.453600000000002</v>
      </c>
      <c r="W32" s="9" t="str">
        <f>IFERROR(VLOOKUP($B32,インカレロング2018!$B$5:$G$400,6,FALSE),"")</f>
        <v>ME</v>
      </c>
      <c r="X32" s="10">
        <f>IFERROR(VLOOKUP($B32,インカレロング2018!$B$5:$G$400,2,FALSE),"")</f>
        <v>40</v>
      </c>
      <c r="Y32" s="10">
        <f ca="1">IFERROR(VLOOKUP($B32,インカレロング2018!$B$5:$G$400,5,FALSE)*VLOOKUP(W32,大会ごとのスコア!$D$38:$E$42,2,FALSE),"")</f>
        <v>60.056399999999996</v>
      </c>
      <c r="Z32" s="9" t="str">
        <f>IFERROR(VLOOKUP($B32,クラブカップミドル!$B$4:$G$400,6,FALSE),"")</f>
        <v>MA-2</v>
      </c>
      <c r="AA32" s="10">
        <f>IFERROR(VLOOKUP($B32,クラブカップミドル!$B$4:$G$400,2,FALSE),"")</f>
        <v>20</v>
      </c>
      <c r="AB32" s="10">
        <f>IFERROR(VLOOKUP($B32,クラブカップミドル!$B$4:$G$400,5,FALSE)*VLOOKUP(Z32,大会ごとのスコア!$D$44:$E$53,2,FALSE),"")</f>
        <v>56.050999999999995</v>
      </c>
      <c r="AD32" s="9">
        <f t="array" aca="1" ref="AD32" ca="1">IFERROR(ROUNDUP(AVERAGE(LARGE(IF($A$3:$Y$3="スコア",$A32:$Y32,""),{1,2,3})),2),0)</f>
        <v>59.13</v>
      </c>
      <c r="AE32">
        <f t="array" aca="1" ref="AE32" ca="1">IFERROR(LARGE(IF($A$3:$Y$3="スコア",$A32:$Y32,""),1),"")</f>
        <v>60.056399999999996</v>
      </c>
      <c r="AF32" t="str">
        <f ca="1">IFERROR(INDEX($B$2:$AC$3,1,MATCH(AE32,B32:AC32,0)),"")</f>
        <v>ICL</v>
      </c>
      <c r="AG32" t="str">
        <f ca="1">IFERROR(INDEX($A32:$AE32,1,-2+MATCH(AE32,A32:Y32,0)),"")</f>
        <v>ME</v>
      </c>
    </row>
    <row r="33" spans="2:33" x14ac:dyDescent="0.15">
      <c r="B33" t="s">
        <v>567</v>
      </c>
      <c r="C33" t="s">
        <v>4</v>
      </c>
      <c r="E33" s="9" t="str">
        <f>IFERROR(VLOOKUP($B33,根ノ上高原!$B$5:$G$338,6,FALSE),"")</f>
        <v/>
      </c>
      <c r="F33" s="10" t="str">
        <f>IFERROR(VLOOKUP($B33,根ノ上高原!$B$5:$G$338,2,FALSE),"")</f>
        <v/>
      </c>
      <c r="G33" s="10" t="str">
        <f>IFERROR(VLOOKUP($B33,根ノ上高原!$B$5:$G$338,5,FALSE)*VLOOKUP(E33,大会ごとのスコア!$D$4:$E$5,2,FALSE),"")</f>
        <v/>
      </c>
      <c r="H33" s="9" t="str">
        <f>IFERROR(VLOOKUP($B33,東大OLK大会!$B$5:$G$338,6,FALSE),"")</f>
        <v/>
      </c>
      <c r="I33" s="10" t="str">
        <f>IFERROR(VLOOKUP($B33,東大OLK大会!$B$5:$G$338,2,FALSE),"")</f>
        <v/>
      </c>
      <c r="J33" s="10" t="str">
        <f>IFERROR(VLOOKUP($B33,東大OLK大会!$B$5:$G$338,5,FALSE)*VLOOKUP(H33,大会ごとのスコア!$D$7:$E$11,2,FALSE),"")</f>
        <v/>
      </c>
      <c r="K33" s="9" t="str">
        <f>IFERROR(VLOOKUP($B33,全日本ロング!$B$5:$G$338,6,FALSE),"")</f>
        <v/>
      </c>
      <c r="L33" s="10" t="str">
        <f>IFERROR(VLOOKUP($B33,全日本ロング!$B$5:$G$338,2,FALSE),"")</f>
        <v/>
      </c>
      <c r="M33" s="10" t="str">
        <f>IFERROR(VLOOKUP($B33,全日本ロング!$B$5:$G$338,5,FALSE)*VLOOKUP(K33,大会ごとのスコア!$D$12:$E$17,2,FALSE),"")</f>
        <v/>
      </c>
      <c r="N33" s="9" t="str">
        <f>IFERROR(VLOOKUP($B33,関東スプリントセレ!$B$5:$G$338,6,FALSE),"")</f>
        <v>Ms2</v>
      </c>
      <c r="O33" s="10">
        <f>IFERROR(VLOOKUP($B33,関東スプリントセレ!$B$5:$G$338,2,FALSE),"")</f>
        <v>15</v>
      </c>
      <c r="P33" s="10">
        <f>IFERROR(VLOOKUP($B33,関東スプリントセレ!$B$5:$G$338,5,FALSE)*VLOOKUP(N33,大会ごとのスコア!$D$19:$E$21,2,FALSE),"")</f>
        <v>59.778999999999996</v>
      </c>
      <c r="Q33" s="9" t="str">
        <f>IFERROR(VLOOKUP($B33,名椙大会2日目!$B$5:$G$338,6,FALSE),"")</f>
        <v/>
      </c>
      <c r="R33" s="10" t="str">
        <f>IFERROR(VLOOKUP($B33,名椙大会2日目!$B$5:$G$338,2,FALSE),"")</f>
        <v/>
      </c>
      <c r="S33" s="10" t="str">
        <f>IFERROR(VLOOKUP($B33,名椙大会2日目!$B$5:$G$338,5,FALSE)*VLOOKUP(Q33,大会ごとのスコア!$D$28:$E$31,2,FALSE),"")</f>
        <v/>
      </c>
      <c r="T33" s="9" t="str">
        <f>IFERROR(VLOOKUP($B33,インカレスプリント2018!$B$5:$G$400,6,FALSE),"")</f>
        <v>MUA2</v>
      </c>
      <c r="U33" s="10">
        <f>IFERROR(VLOOKUP($B33,インカレスプリント2018!$B$5:$G$400,2,FALSE),"")</f>
        <v>12</v>
      </c>
      <c r="V33" s="10">
        <f>IFERROR(VLOOKUP($B33,インカレスプリント2018!$B$5:$G$400,5,FALSE)*VLOOKUP(T33,大会ごとのスコア!$D$33:$E$36,2,FALSE),"")</f>
        <v>59.826000000000001</v>
      </c>
      <c r="W33" s="9" t="str">
        <f>IFERROR(VLOOKUP($B33,インカレロング2018!$B$5:$G$400,6,FALSE),"")</f>
        <v>MUL1</v>
      </c>
      <c r="X33" s="10">
        <f>IFERROR(VLOOKUP($B33,インカレロング2018!$B$5:$G$400,2,FALSE),"")</f>
        <v>21</v>
      </c>
      <c r="Y33" s="10">
        <f ca="1">IFERROR(VLOOKUP($B33,インカレロング2018!$B$5:$G$400,5,FALSE)*VLOOKUP(W33,大会ごとのスコア!$D$38:$E$42,2,FALSE),"")</f>
        <v>57.26</v>
      </c>
      <c r="Z33" s="9" t="str">
        <f>IFERROR(VLOOKUP($B33,クラブカップミドル!$B$4:$G$400,6,FALSE),"")</f>
        <v/>
      </c>
      <c r="AA33" s="10" t="str">
        <f>IFERROR(VLOOKUP($B33,クラブカップミドル!$B$4:$G$400,2,FALSE),"")</f>
        <v/>
      </c>
      <c r="AB33" s="10" t="str">
        <f>IFERROR(VLOOKUP($B33,クラブカップミドル!$B$4:$G$400,5,FALSE)*VLOOKUP(Z33,大会ごとのスコア!$D$44:$E$53,2,FALSE),"")</f>
        <v/>
      </c>
      <c r="AD33" s="9">
        <f t="array" aca="1" ref="AD33" ca="1">IFERROR(ROUNDUP(AVERAGE(LARGE(IF($A$3:$Y$3="スコア",$A33:$Y33,""),{1,2,3})),2),0)</f>
        <v>58.96</v>
      </c>
      <c r="AE33">
        <f t="array" aca="1" ref="AE33" ca="1">IFERROR(LARGE(IF($A$3:$Y$3="スコア",$A33:$Y33,""),1),"")</f>
        <v>59.826000000000001</v>
      </c>
      <c r="AF33" t="str">
        <f ca="1">IFERROR(INDEX($B$2:$AC$3,1,MATCH(AE33,B33:AC33,0)),"")</f>
        <v>ICS</v>
      </c>
      <c r="AG33" t="str">
        <f ca="1">IFERROR(INDEX($A33:$AE33,1,-2+MATCH(AE33,A33:Y33,0)),"")</f>
        <v>MUA2</v>
      </c>
    </row>
    <row r="34" spans="2:33" x14ac:dyDescent="0.15">
      <c r="B34" t="s">
        <v>162</v>
      </c>
      <c r="C34" t="s">
        <v>28</v>
      </c>
      <c r="E34" s="9" t="str">
        <f>IFERROR(VLOOKUP($B34,根ノ上高原!$B$5:$G$338,6,FALSE),"")</f>
        <v/>
      </c>
      <c r="F34" s="10" t="str">
        <f>IFERROR(VLOOKUP($B34,根ノ上高原!$B$5:$G$338,2,FALSE),"")</f>
        <v/>
      </c>
      <c r="G34" s="10" t="str">
        <f>IFERROR(VLOOKUP($B34,根ノ上高原!$B$5:$G$338,5,FALSE)*VLOOKUP(E34,大会ごとのスコア!$D$4:$E$5,2,FALSE),"")</f>
        <v/>
      </c>
      <c r="H34" s="9" t="str">
        <f>IFERROR(VLOOKUP($B34,東大OLK大会!$B$5:$G$338,6,FALSE),"")</f>
        <v/>
      </c>
      <c r="I34" s="10" t="str">
        <f>IFERROR(VLOOKUP($B34,東大OLK大会!$B$5:$G$338,2,FALSE),"")</f>
        <v/>
      </c>
      <c r="J34" s="10" t="str">
        <f>IFERROR(VLOOKUP($B34,東大OLK大会!$B$5:$G$338,5,FALSE)*VLOOKUP(H34,大会ごとのスコア!$D$7:$E$11,2,FALSE),"")</f>
        <v/>
      </c>
      <c r="K34" s="9" t="str">
        <f>IFERROR(VLOOKUP($B34,全日本ロング!$B$5:$G$338,6,FALSE),"")</f>
        <v/>
      </c>
      <c r="L34" s="10" t="str">
        <f>IFERROR(VLOOKUP($B34,全日本ロング!$B$5:$G$338,2,FALSE),"")</f>
        <v/>
      </c>
      <c r="M34" s="10" t="str">
        <f>IFERROR(VLOOKUP($B34,全日本ロング!$B$5:$G$338,5,FALSE)*VLOOKUP(K34,大会ごとのスコア!$D$12:$E$17,2,FALSE),"")</f>
        <v/>
      </c>
      <c r="N34" s="9" t="str">
        <f>IFERROR(VLOOKUP($B34,関東スプリントセレ!$B$5:$G$338,6,FALSE),"")</f>
        <v>Ms1</v>
      </c>
      <c r="O34" s="10">
        <f>IFERROR(VLOOKUP($B34,関東スプリントセレ!$B$5:$G$338,2,FALSE),"")</f>
        <v>11</v>
      </c>
      <c r="P34" s="10">
        <f>IFERROR(VLOOKUP($B34,関東スプリントセレ!$B$5:$G$338,5,FALSE)*VLOOKUP(N34,大会ごとのスコア!$D$19:$E$21,2,FALSE),"")</f>
        <v>60.12</v>
      </c>
      <c r="Q34" s="9" t="str">
        <f>IFERROR(VLOOKUP($B34,名椙大会2日目!$B$5:$G$338,6,FALSE),"")</f>
        <v>M21A</v>
      </c>
      <c r="R34" s="10">
        <f>IFERROR(VLOOKUP($B34,名椙大会2日目!$B$5:$G$338,2,FALSE),"")</f>
        <v>22</v>
      </c>
      <c r="S34" s="10">
        <f>IFERROR(VLOOKUP($B34,名椙大会2日目!$B$5:$G$338,5,FALSE)*VLOOKUP(Q34,大会ごとのスコア!$D$28:$E$31,2,FALSE),"")</f>
        <v>55.839999999999996</v>
      </c>
      <c r="T34" s="9" t="str">
        <f>IFERROR(VLOOKUP($B34,インカレスプリント2018!$B$5:$G$400,6,FALSE),"")</f>
        <v>ME</v>
      </c>
      <c r="U34" s="10">
        <f>IFERROR(VLOOKUP($B34,インカレスプリント2018!$B$5:$G$400,2,FALSE),"")</f>
        <v>24</v>
      </c>
      <c r="V34" s="10">
        <f>IFERROR(VLOOKUP($B34,インカレスプリント2018!$B$5:$G$400,5,FALSE)*VLOOKUP(T34,大会ごとのスコア!$D$33:$E$36,2,FALSE),"")</f>
        <v>60.495599999999996</v>
      </c>
      <c r="W34" s="9" t="str">
        <f>IFERROR(VLOOKUP($B34,インカレロング2018!$B$5:$G$400,6,FALSE),"")</f>
        <v>MUL1</v>
      </c>
      <c r="X34" s="10">
        <f>IFERROR(VLOOKUP($B34,インカレロング2018!$B$5:$G$400,2,FALSE),"")</f>
        <v>41</v>
      </c>
      <c r="Y34" s="10">
        <f ca="1">IFERROR(VLOOKUP($B34,インカレロング2018!$B$5:$G$400,5,FALSE)*VLOOKUP(W34,大会ごとのスコア!$D$38:$E$42,2,FALSE),"")</f>
        <v>53.122999999999998</v>
      </c>
      <c r="Z34" s="9" t="str">
        <f>IFERROR(VLOOKUP($B34,クラブカップミドル!$B$4:$G$400,6,FALSE),"")</f>
        <v/>
      </c>
      <c r="AA34" s="10" t="str">
        <f>IFERROR(VLOOKUP($B34,クラブカップミドル!$B$4:$G$400,2,FALSE),"")</f>
        <v/>
      </c>
      <c r="AB34" s="10" t="str">
        <f>IFERROR(VLOOKUP($B34,クラブカップミドル!$B$4:$G$400,5,FALSE)*VLOOKUP(Z34,大会ごとのスコア!$D$44:$E$53,2,FALSE),"")</f>
        <v/>
      </c>
      <c r="AD34" s="9">
        <f t="array" aca="1" ref="AD34" ca="1">IFERROR(ROUNDUP(AVERAGE(LARGE(IF($A$3:$Y$3="スコア",$A34:$Y34,""),{1,2,3})),2),0)</f>
        <v>58.82</v>
      </c>
      <c r="AE34">
        <f t="array" aca="1" ref="AE34" ca="1">IFERROR(LARGE(IF($A$3:$Y$3="スコア",$A34:$Y34,""),1),"")</f>
        <v>60.495599999999996</v>
      </c>
      <c r="AF34" t="str">
        <f ca="1">IFERROR(INDEX($B$2:$AC$3,1,MATCH(AE34,B34:AC34,0)),"")</f>
        <v>ICS</v>
      </c>
      <c r="AG34" t="str">
        <f ca="1">IFERROR(INDEX($A34:$AE34,1,-2+MATCH(AE34,A34:Y34,0)),"")</f>
        <v>ME</v>
      </c>
    </row>
    <row r="35" spans="2:33" x14ac:dyDescent="0.15">
      <c r="B35" t="s">
        <v>166</v>
      </c>
      <c r="C35" t="s">
        <v>10</v>
      </c>
      <c r="E35" s="9" t="str">
        <f>IFERROR(VLOOKUP($B35,根ノ上高原!$B$5:$G$338,6,FALSE),"")</f>
        <v/>
      </c>
      <c r="F35" s="10" t="str">
        <f>IFERROR(VLOOKUP($B35,根ノ上高原!$B$5:$G$338,2,FALSE),"")</f>
        <v/>
      </c>
      <c r="G35" s="10" t="str">
        <f>IFERROR(VLOOKUP($B35,根ノ上高原!$B$5:$G$338,5,FALSE)*VLOOKUP(E35,大会ごとのスコア!$D$4:$E$5,2,FALSE),"")</f>
        <v/>
      </c>
      <c r="H35" s="9" t="str">
        <f>IFERROR(VLOOKUP($B35,東大OLK大会!$B$5:$G$338,6,FALSE),"")</f>
        <v>M21A2</v>
      </c>
      <c r="I35" s="10">
        <f>IFERROR(VLOOKUP($B35,東大OLK大会!$B$5:$G$338,2,FALSE),"")</f>
        <v>14</v>
      </c>
      <c r="J35" s="10">
        <f>IFERROR(VLOOKUP($B35,東大OLK大会!$B$5:$G$338,5,FALSE)*VLOOKUP(H35,大会ごとのスコア!$D$7:$E$11,2,FALSE),"")</f>
        <v>57.794999999999995</v>
      </c>
      <c r="K35" s="9" t="str">
        <f>IFERROR(VLOOKUP($B35,全日本ロング!$B$5:$G$338,6,FALSE),"")</f>
        <v/>
      </c>
      <c r="L35" s="10" t="str">
        <f>IFERROR(VLOOKUP($B35,全日本ロング!$B$5:$G$338,2,FALSE),"")</f>
        <v/>
      </c>
      <c r="M35" s="10" t="str">
        <f>IFERROR(VLOOKUP($B35,全日本ロング!$B$5:$G$338,5,FALSE)*VLOOKUP(K35,大会ごとのスコア!$D$12:$E$17,2,FALSE),"")</f>
        <v/>
      </c>
      <c r="N35" s="9" t="str">
        <f>IFERROR(VLOOKUP($B35,関東スプリントセレ!$B$5:$G$338,6,FALSE),"")</f>
        <v>Ms2</v>
      </c>
      <c r="O35" s="10">
        <f>IFERROR(VLOOKUP($B35,関東スプリントセレ!$B$5:$G$338,2,FALSE),"")</f>
        <v>11</v>
      </c>
      <c r="P35" s="10">
        <f>IFERROR(VLOOKUP($B35,関東スプリントセレ!$B$5:$G$338,5,FALSE)*VLOOKUP(N35,大会ごとのスコア!$D$19:$E$21,2,FALSE),"")</f>
        <v>60.555999999999997</v>
      </c>
      <c r="Q35" s="9" t="str">
        <f>IFERROR(VLOOKUP($B35,名椙大会2日目!$B$5:$G$338,6,FALSE),"")</f>
        <v/>
      </c>
      <c r="R35" s="10" t="str">
        <f>IFERROR(VLOOKUP($B35,名椙大会2日目!$B$5:$G$338,2,FALSE),"")</f>
        <v/>
      </c>
      <c r="S35" s="10" t="str">
        <f>IFERROR(VLOOKUP($B35,名椙大会2日目!$B$5:$G$338,5,FALSE)*VLOOKUP(Q35,大会ごとのスコア!$D$28:$E$31,2,FALSE),"")</f>
        <v/>
      </c>
      <c r="T35" s="9" t="str">
        <f>IFERROR(VLOOKUP($B35,インカレスプリント2018!$B$5:$G$400,6,FALSE),"")</f>
        <v>ME</v>
      </c>
      <c r="U35" s="10">
        <f>IFERROR(VLOOKUP($B35,インカレスプリント2018!$B$5:$G$400,2,FALSE),"")</f>
        <v>29</v>
      </c>
      <c r="V35" s="10">
        <f>IFERROR(VLOOKUP($B35,インカレスプリント2018!$B$5:$G$400,5,FALSE)*VLOOKUP(T35,大会ごとのスコア!$D$33:$E$36,2,FALSE),"")</f>
        <v>57.893999999999991</v>
      </c>
      <c r="W35" s="9" t="str">
        <f>IFERROR(VLOOKUP($B35,インカレロング2018!$B$5:$G$400,6,FALSE),"")</f>
        <v>ME</v>
      </c>
      <c r="X35" s="10">
        <f>IFERROR(VLOOKUP($B35,インカレロング2018!$B$5:$G$400,2,FALSE),"")</f>
        <v>0</v>
      </c>
      <c r="Y35" s="10">
        <f>IFERROR(VLOOKUP($B35,インカレロング2018!$B$5:$G$400,5,FALSE)*VLOOKUP(W35,大会ごとのスコア!$D$38:$E$42,2,FALSE),"")</f>
        <v>0</v>
      </c>
      <c r="Z35" s="9" t="str">
        <f>IFERROR(VLOOKUP($B35,クラブカップミドル!$B$4:$G$400,6,FALSE),"")</f>
        <v>MA-2</v>
      </c>
      <c r="AA35" s="10">
        <f>IFERROR(VLOOKUP($B35,クラブカップミドル!$B$4:$G$400,2,FALSE),"")</f>
        <v>6</v>
      </c>
      <c r="AB35" s="10">
        <f>IFERROR(VLOOKUP($B35,クラブカップミドル!$B$4:$G$400,5,FALSE)*VLOOKUP(Z35,大会ごとのスコア!$D$44:$E$53,2,FALSE),"")</f>
        <v>60.532999999999994</v>
      </c>
      <c r="AD35" s="9">
        <f t="array" ref="AD35">IFERROR(ROUNDUP(AVERAGE(LARGE(IF($A$3:$Y$3="スコア",$A35:$Y35,""),{1,2,3})),2),0)</f>
        <v>58.75</v>
      </c>
      <c r="AE35">
        <f t="array" ref="AE35">IFERROR(LARGE(IF($A$3:$Y$3="スコア",$A35:$Y35,""),1),"")</f>
        <v>60.555999999999997</v>
      </c>
      <c r="AF35" t="str">
        <f>IFERROR(INDEX($B$2:$AC$3,1,MATCH(AE35,B35:AC35,0)),"")</f>
        <v>関東SS</v>
      </c>
      <c r="AG35" t="str">
        <f>IFERROR(INDEX($A35:$AE35,1,-2+MATCH(AE35,A35:Y35,0)),"")</f>
        <v>Ms2</v>
      </c>
    </row>
    <row r="36" spans="2:33" x14ac:dyDescent="0.15">
      <c r="B36" t="s">
        <v>500</v>
      </c>
      <c r="C36" t="s">
        <v>28</v>
      </c>
      <c r="E36" s="9" t="str">
        <f>IFERROR(VLOOKUP($B36,根ノ上高原!$B$5:$G$338,6,FALSE),"")</f>
        <v/>
      </c>
      <c r="F36" s="10" t="str">
        <f>IFERROR(VLOOKUP($B36,根ノ上高原!$B$5:$G$338,2,FALSE),"")</f>
        <v/>
      </c>
      <c r="G36" s="10" t="str">
        <f>IFERROR(VLOOKUP($B36,根ノ上高原!$B$5:$G$338,5,FALSE)*VLOOKUP(E36,大会ごとのスコア!$D$4:$E$5,2,FALSE),"")</f>
        <v/>
      </c>
      <c r="H36" s="9" t="str">
        <f>IFERROR(VLOOKUP($B36,東大OLK大会!$B$5:$G$338,6,FALSE),"")</f>
        <v>M21A1</v>
      </c>
      <c r="I36" s="10">
        <f>IFERROR(VLOOKUP($B36,東大OLK大会!$B$5:$G$338,2,FALSE),"")</f>
        <v>30</v>
      </c>
      <c r="J36" s="10">
        <f>IFERROR(VLOOKUP($B36,東大OLK大会!$B$5:$G$338,5,FALSE)*VLOOKUP(H36,大会ごとのスコア!$D$7:$E$11,2,FALSE),"")</f>
        <v>50.324999999999996</v>
      </c>
      <c r="K36" s="9" t="str">
        <f>IFERROR(VLOOKUP($B36,全日本ロング!$B$5:$G$338,6,FALSE),"")</f>
        <v/>
      </c>
      <c r="L36" s="10" t="str">
        <f>IFERROR(VLOOKUP($B36,全日本ロング!$B$5:$G$338,2,FALSE),"")</f>
        <v/>
      </c>
      <c r="M36" s="10" t="str">
        <f>IFERROR(VLOOKUP($B36,全日本ロング!$B$5:$G$338,5,FALSE)*VLOOKUP(K36,大会ごとのスコア!$D$12:$E$17,2,FALSE),"")</f>
        <v/>
      </c>
      <c r="N36" s="9" t="str">
        <f>IFERROR(VLOOKUP($B36,関東スプリントセレ!$B$5:$G$338,6,FALSE),"")</f>
        <v>Ms1</v>
      </c>
      <c r="O36" s="10">
        <f>IFERROR(VLOOKUP($B36,関東スプリントセレ!$B$5:$G$338,2,FALSE),"")</f>
        <v>23</v>
      </c>
      <c r="P36" s="10">
        <f>IFERROR(VLOOKUP($B36,関東スプリントセレ!$B$5:$G$338,5,FALSE)*VLOOKUP(N36,大会ごとのスコア!$D$19:$E$21,2,FALSE),"")</f>
        <v>58.068999999999996</v>
      </c>
      <c r="Q36" s="9" t="str">
        <f>IFERROR(VLOOKUP($B36,名椙大会2日目!$B$5:$G$338,6,FALSE),"")</f>
        <v/>
      </c>
      <c r="R36" s="10" t="str">
        <f>IFERROR(VLOOKUP($B36,名椙大会2日目!$B$5:$G$338,2,FALSE),"")</f>
        <v/>
      </c>
      <c r="S36" s="10" t="str">
        <f>IFERROR(VLOOKUP($B36,名椙大会2日目!$B$5:$G$338,5,FALSE)*VLOOKUP(Q36,大会ごとのスコア!$D$28:$E$31,2,FALSE),"")</f>
        <v/>
      </c>
      <c r="T36" s="9" t="str">
        <f>IFERROR(VLOOKUP($B36,インカレスプリント2018!$B$5:$G$400,6,FALSE),"")</f>
        <v>MUA3</v>
      </c>
      <c r="U36" s="10">
        <f>IFERROR(VLOOKUP($B36,インカレスプリント2018!$B$5:$G$400,2,FALSE),"")</f>
        <v>15</v>
      </c>
      <c r="V36" s="10">
        <f>IFERROR(VLOOKUP($B36,インカレスプリント2018!$B$5:$G$400,5,FALSE)*VLOOKUP(T36,大会ごとのスコア!$D$33:$E$36,2,FALSE),"")</f>
        <v>59.735999999999997</v>
      </c>
      <c r="W36" s="9" t="str">
        <f>IFERROR(VLOOKUP($B36,インカレロング2018!$B$5:$G$400,6,FALSE),"")</f>
        <v>MUL1</v>
      </c>
      <c r="X36" s="10">
        <f>IFERROR(VLOOKUP($B36,インカレロング2018!$B$5:$G$400,2,FALSE),"")</f>
        <v>20</v>
      </c>
      <c r="Y36" s="10">
        <f ca="1">IFERROR(VLOOKUP($B36,インカレロング2018!$B$5:$G$400,5,FALSE)*VLOOKUP(W36,大会ごとのスコア!$D$38:$E$42,2,FALSE),"")</f>
        <v>57.71</v>
      </c>
      <c r="Z36" s="9" t="str">
        <f>IFERROR(VLOOKUP($B36,クラブカップミドル!$B$4:$G$400,6,FALSE),"")</f>
        <v>MA-2</v>
      </c>
      <c r="AA36" s="10">
        <f>IFERROR(VLOOKUP($B36,クラブカップミドル!$B$4:$G$400,2,FALSE),"")</f>
        <v>25</v>
      </c>
      <c r="AB36" s="10">
        <f>IFERROR(VLOOKUP($B36,クラブカップミドル!$B$4:$G$400,5,FALSE)*VLOOKUP(Z36,大会ごとのスコア!$D$44:$E$53,2,FALSE),"")</f>
        <v>54.846999999999994</v>
      </c>
      <c r="AD36" s="9">
        <f t="array" aca="1" ref="AD36" ca="1">IFERROR(ROUNDUP(AVERAGE(LARGE(IF($A$3:$Y$3="スコア",$A36:$Y36,""),{1,2,3})),2),0)</f>
        <v>58.51</v>
      </c>
      <c r="AE36">
        <f t="array" aca="1" ref="AE36" ca="1">IFERROR(LARGE(IF($A$3:$Y$3="スコア",$A36:$Y36,""),1),"")</f>
        <v>59.735999999999997</v>
      </c>
      <c r="AF36" t="str">
        <f ca="1">IFERROR(INDEX($B$2:$AC$3,1,MATCH(AE36,B36:AC36,0)),"")</f>
        <v>ICS</v>
      </c>
      <c r="AG36" t="str">
        <f ca="1">IFERROR(INDEX($A36:$AE36,1,-2+MATCH(AE36,A36:Y36,0)),"")</f>
        <v>MUA3</v>
      </c>
    </row>
    <row r="37" spans="2:33" x14ac:dyDescent="0.15">
      <c r="B37" t="s">
        <v>181</v>
      </c>
      <c r="C37" t="s">
        <v>10</v>
      </c>
      <c r="E37" s="9" t="str">
        <f>IFERROR(VLOOKUP($B37,根ノ上高原!$B$5:$G$338,6,FALSE),"")</f>
        <v/>
      </c>
      <c r="F37" s="10" t="str">
        <f>IFERROR(VLOOKUP($B37,根ノ上高原!$B$5:$G$338,2,FALSE),"")</f>
        <v/>
      </c>
      <c r="G37" s="10" t="str">
        <f>IFERROR(VLOOKUP($B37,根ノ上高原!$B$5:$G$338,5,FALSE)*VLOOKUP(E37,大会ごとのスコア!$D$4:$E$5,2,FALSE),"")</f>
        <v/>
      </c>
      <c r="H37" s="9" t="str">
        <f>IFERROR(VLOOKUP($B37,東大OLK大会!$B$5:$G$338,6,FALSE),"")</f>
        <v>M21A1</v>
      </c>
      <c r="I37" s="10">
        <f>IFERROR(VLOOKUP($B37,東大OLK大会!$B$5:$G$338,2,FALSE),"")</f>
        <v>18</v>
      </c>
      <c r="J37" s="10">
        <f>IFERROR(VLOOKUP($B37,東大OLK大会!$B$5:$G$338,5,FALSE)*VLOOKUP(H37,大会ごとのスコア!$D$7:$E$11,2,FALSE),"")</f>
        <v>55.992999999999995</v>
      </c>
      <c r="K37" s="9" t="str">
        <f>IFERROR(VLOOKUP($B37,全日本ロング!$B$5:$G$338,6,FALSE),"")</f>
        <v/>
      </c>
      <c r="L37" s="10" t="str">
        <f>IFERROR(VLOOKUP($B37,全日本ロング!$B$5:$G$338,2,FALSE),"")</f>
        <v/>
      </c>
      <c r="M37" s="10" t="str">
        <f>IFERROR(VLOOKUP($B37,全日本ロング!$B$5:$G$338,5,FALSE)*VLOOKUP(K37,大会ごとのスコア!$D$12:$E$17,2,FALSE),"")</f>
        <v/>
      </c>
      <c r="N37" s="9" t="str">
        <f>IFERROR(VLOOKUP($B37,関東スプリントセレ!$B$5:$G$338,6,FALSE),"")</f>
        <v>Ms1</v>
      </c>
      <c r="O37" s="10">
        <f>IFERROR(VLOOKUP($B37,関東スプリントセレ!$B$5:$G$338,2,FALSE),"")</f>
        <v>14</v>
      </c>
      <c r="P37" s="10">
        <f>IFERROR(VLOOKUP($B37,関東スプリントセレ!$B$5:$G$338,5,FALSE)*VLOOKUP(N37,大会ごとのスコア!$D$19:$E$21,2,FALSE),"")</f>
        <v>59.796999999999997</v>
      </c>
      <c r="Q37" s="9" t="str">
        <f>IFERROR(VLOOKUP($B37,名椙大会2日目!$B$5:$G$338,6,FALSE),"")</f>
        <v/>
      </c>
      <c r="R37" s="10" t="str">
        <f>IFERROR(VLOOKUP($B37,名椙大会2日目!$B$5:$G$338,2,FALSE),"")</f>
        <v/>
      </c>
      <c r="S37" s="10" t="str">
        <f>IFERROR(VLOOKUP($B37,名椙大会2日目!$B$5:$G$338,5,FALSE)*VLOOKUP(Q37,大会ごとのスコア!$D$28:$E$31,2,FALSE),"")</f>
        <v/>
      </c>
      <c r="T37" s="9" t="str">
        <f>IFERROR(VLOOKUP($B37,インカレスプリント2018!$B$5:$G$400,6,FALSE),"")</f>
        <v>ME</v>
      </c>
      <c r="U37" s="10">
        <f>IFERROR(VLOOKUP($B37,インカレスプリント2018!$B$5:$G$400,2,FALSE),"")</f>
        <v>47</v>
      </c>
      <c r="V37" s="10">
        <f>IFERROR(VLOOKUP($B37,インカレスプリント2018!$B$5:$G$400,5,FALSE)*VLOOKUP(T37,大会ごとのスコア!$D$33:$E$36,2,FALSE),"")</f>
        <v>32.715600000000002</v>
      </c>
      <c r="W37" s="9" t="str">
        <f>IFERROR(VLOOKUP($B37,インカレロング2018!$B$5:$G$400,6,FALSE),"")</f>
        <v>MUL3</v>
      </c>
      <c r="X37" s="10">
        <f>IFERROR(VLOOKUP($B37,インカレロング2018!$B$5:$G$400,2,FALSE),"")</f>
        <v>14</v>
      </c>
      <c r="Y37" s="10">
        <f ca="1">IFERROR(VLOOKUP($B37,インカレロング2018!$B$5:$G$400,5,FALSE)*VLOOKUP(W37,大会ごとのスコア!$D$38:$E$42,2,FALSE),"")</f>
        <v>58.744</v>
      </c>
      <c r="Z37" s="9" t="str">
        <f>IFERROR(VLOOKUP($B37,クラブカップミドル!$B$4:$G$400,6,FALSE),"")</f>
        <v/>
      </c>
      <c r="AA37" s="10" t="str">
        <f>IFERROR(VLOOKUP($B37,クラブカップミドル!$B$4:$G$400,2,FALSE),"")</f>
        <v/>
      </c>
      <c r="AB37" s="10" t="str">
        <f>IFERROR(VLOOKUP($B37,クラブカップミドル!$B$4:$G$400,5,FALSE)*VLOOKUP(Z37,大会ごとのスコア!$D$44:$E$53,2,FALSE),"")</f>
        <v/>
      </c>
      <c r="AD37" s="9">
        <f t="array" aca="1" ref="AD37" ca="1">IFERROR(ROUNDUP(AVERAGE(LARGE(IF($A$3:$Y$3="スコア",$A37:$Y37,""),{1,2,3})),2),0)</f>
        <v>58.18</v>
      </c>
      <c r="AE37">
        <f t="array" aca="1" ref="AE37" ca="1">IFERROR(LARGE(IF($A$3:$Y$3="スコア",$A37:$Y37,""),1),"")</f>
        <v>59.796999999999997</v>
      </c>
      <c r="AF37" t="str">
        <f ca="1">IFERROR(INDEX($B$2:$AC$3,1,MATCH(AE37,B37:AC37,0)),"")</f>
        <v>関東SS</v>
      </c>
      <c r="AG37" t="str">
        <f ca="1">IFERROR(INDEX($A37:$AE37,1,-2+MATCH(AE37,A37:Y37,0)),"")</f>
        <v>Ms1</v>
      </c>
    </row>
    <row r="38" spans="2:33" x14ac:dyDescent="0.15">
      <c r="B38" t="s">
        <v>633</v>
      </c>
      <c r="C38" t="s">
        <v>5</v>
      </c>
      <c r="E38" s="9" t="str">
        <f>IFERROR(VLOOKUP($B38,根ノ上高原!$B$5:$G$338,6,FALSE),"")</f>
        <v/>
      </c>
      <c r="F38" s="10" t="str">
        <f>IFERROR(VLOOKUP($B38,根ノ上高原!$B$5:$G$338,2,FALSE),"")</f>
        <v/>
      </c>
      <c r="G38" s="10" t="str">
        <f>IFERROR(VLOOKUP($B38,根ノ上高原!$B$5:$G$338,5,FALSE)*VLOOKUP(E38,大会ごとのスコア!$D$4:$E$5,2,FALSE),"")</f>
        <v/>
      </c>
      <c r="H38" s="9" t="str">
        <f>IFERROR(VLOOKUP($B38,東大OLK大会!$B$5:$G$338,6,FALSE),"")</f>
        <v/>
      </c>
      <c r="I38" s="10" t="str">
        <f>IFERROR(VLOOKUP($B38,東大OLK大会!$B$5:$G$338,2,FALSE),"")</f>
        <v/>
      </c>
      <c r="J38" s="10" t="str">
        <f>IFERROR(VLOOKUP($B38,東大OLK大会!$B$5:$G$338,5,FALSE)*VLOOKUP(H38,大会ごとのスコア!$D$7:$E$11,2,FALSE),"")</f>
        <v/>
      </c>
      <c r="K38" s="9" t="str">
        <f>IFERROR(VLOOKUP($B38,全日本ロング!$B$5:$G$338,6,FALSE),"")</f>
        <v/>
      </c>
      <c r="L38" s="10" t="str">
        <f>IFERROR(VLOOKUP($B38,全日本ロング!$B$5:$G$338,2,FALSE),"")</f>
        <v/>
      </c>
      <c r="M38" s="10" t="str">
        <f>IFERROR(VLOOKUP($B38,全日本ロング!$B$5:$G$338,5,FALSE)*VLOOKUP(K38,大会ごとのスコア!$D$12:$E$17,2,FALSE),"")</f>
        <v/>
      </c>
      <c r="N38" s="9" t="str">
        <f>IFERROR(VLOOKUP($B38,関東スプリントセレ!$B$5:$G$338,6,FALSE),"")</f>
        <v>Ms1</v>
      </c>
      <c r="O38" s="10">
        <f>IFERROR(VLOOKUP($B38,関東スプリントセレ!$B$5:$G$338,2,FALSE),"")</f>
        <v>17</v>
      </c>
      <c r="P38" s="10">
        <f>IFERROR(VLOOKUP($B38,関東スプリントセレ!$B$5:$G$338,5,FALSE)*VLOOKUP(N38,大会ごとのスコア!$D$19:$E$21,2,FALSE),"")</f>
        <v>58.875999999999998</v>
      </c>
      <c r="Q38" s="9" t="str">
        <f>IFERROR(VLOOKUP($B38,名椙大会2日目!$B$5:$G$338,6,FALSE),"")</f>
        <v/>
      </c>
      <c r="R38" s="10" t="str">
        <f>IFERROR(VLOOKUP($B38,名椙大会2日目!$B$5:$G$338,2,FALSE),"")</f>
        <v/>
      </c>
      <c r="S38" s="10" t="str">
        <f>IFERROR(VLOOKUP($B38,名椙大会2日目!$B$5:$G$338,5,FALSE)*VLOOKUP(Q38,大会ごとのスコア!$D$28:$E$31,2,FALSE),"")</f>
        <v/>
      </c>
      <c r="T38" s="9" t="str">
        <f>IFERROR(VLOOKUP($B38,インカレスプリント2018!$B$5:$G$400,6,FALSE),"")</f>
        <v>MUA1</v>
      </c>
      <c r="U38" s="10">
        <f>IFERROR(VLOOKUP($B38,インカレスプリント2018!$B$5:$G$400,2,FALSE),"")</f>
        <v>16</v>
      </c>
      <c r="V38" s="10">
        <f>IFERROR(VLOOKUP($B38,インカレスプリント2018!$B$5:$G$400,5,FALSE)*VLOOKUP(T38,大会ごとのスコア!$D$33:$E$36,2,FALSE),"")</f>
        <v>57.903999999999996</v>
      </c>
      <c r="W38" s="9" t="str">
        <f>IFERROR(VLOOKUP($B38,インカレロング2018!$B$5:$G$400,6,FALSE),"")</f>
        <v>MUL2</v>
      </c>
      <c r="X38" s="10">
        <f>IFERROR(VLOOKUP($B38,インカレロング2018!$B$5:$G$400,2,FALSE),"")</f>
        <v>24</v>
      </c>
      <c r="Y38" s="10">
        <f ca="1">IFERROR(VLOOKUP($B38,インカレロング2018!$B$5:$G$400,5,FALSE)*VLOOKUP(W38,大会ごとのスコア!$D$38:$E$42,2,FALSE),"")</f>
        <v>57.156999999999996</v>
      </c>
      <c r="Z38" s="9" t="str">
        <f>IFERROR(VLOOKUP($B38,クラブカップミドル!$B$4:$G$400,6,FALSE),"")</f>
        <v>MA-2</v>
      </c>
      <c r="AA38" s="10">
        <f>IFERROR(VLOOKUP($B38,クラブカップミドル!$B$4:$G$400,2,FALSE),"")</f>
        <v>34</v>
      </c>
      <c r="AB38" s="10">
        <f>IFERROR(VLOOKUP($B38,クラブカップミドル!$B$4:$G$400,5,FALSE)*VLOOKUP(Z38,大会ごとのスコア!$D$44:$E$53,2,FALSE),"")</f>
        <v>52.998999999999995</v>
      </c>
      <c r="AD38" s="9">
        <f t="array" aca="1" ref="AD38" ca="1">IFERROR(ROUNDUP(AVERAGE(LARGE(IF($A$3:$Y$3="スコア",$A38:$Y38,""),{1,2,3})),2),0)</f>
        <v>57.98</v>
      </c>
      <c r="AE38">
        <f t="array" aca="1" ref="AE38" ca="1">IFERROR(LARGE(IF($A$3:$Y$3="スコア",$A38:$Y38,""),1),"")</f>
        <v>58.875999999999998</v>
      </c>
      <c r="AF38" t="str">
        <f ca="1">IFERROR(INDEX($B$2:$AC$3,1,MATCH(AE38,B38:AC38,0)),"")</f>
        <v>関東SS</v>
      </c>
      <c r="AG38" t="str">
        <f ca="1">IFERROR(INDEX($A38:$AE38,1,-2+MATCH(AE38,A38:Y38,0)),"")</f>
        <v>Ms1</v>
      </c>
    </row>
    <row r="39" spans="2:33" x14ac:dyDescent="0.15">
      <c r="B39" t="s">
        <v>395</v>
      </c>
      <c r="C39" t="s">
        <v>6</v>
      </c>
      <c r="E39" s="9" t="str">
        <f>IFERROR(VLOOKUP($B39,根ノ上高原!$B$5:$G$338,6,FALSE),"")</f>
        <v>MA</v>
      </c>
      <c r="F39" s="10">
        <f>IFERROR(VLOOKUP($B39,根ノ上高原!$B$5:$G$338,2,FALSE),"")</f>
        <v>16</v>
      </c>
      <c r="G39" s="10">
        <f>IFERROR(VLOOKUP($B39,根ノ上高原!$B$5:$G$338,5,FALSE)*VLOOKUP(E39,大会ごとのスコア!$D$4:$E$5,2,FALSE),"")</f>
        <v>55.8</v>
      </c>
      <c r="H39" s="9" t="str">
        <f>IFERROR(VLOOKUP($B39,東大OLK大会!$B$5:$G$338,6,FALSE),"")</f>
        <v>M21A2</v>
      </c>
      <c r="I39" s="10">
        <f>IFERROR(VLOOKUP($B39,東大OLK大会!$B$5:$G$338,2,FALSE),"")</f>
        <v>26</v>
      </c>
      <c r="J39" s="10">
        <f>IFERROR(VLOOKUP($B39,東大OLK大会!$B$5:$G$338,5,FALSE)*VLOOKUP(H39,大会ごとのスコア!$D$7:$E$11,2,FALSE),"")</f>
        <v>52.408999999999999</v>
      </c>
      <c r="K39" s="9" t="str">
        <f>IFERROR(VLOOKUP($B39,全日本ロング!$B$5:$G$338,6,FALSE),"")</f>
        <v>M21A2</v>
      </c>
      <c r="L39" s="10">
        <f>IFERROR(VLOOKUP($B39,全日本ロング!$B$5:$G$338,2,FALSE),"")</f>
        <v>35</v>
      </c>
      <c r="M39" s="10">
        <f>IFERROR(VLOOKUP($B39,全日本ロング!$B$5:$G$338,5,FALSE)*VLOOKUP(K39,大会ごとのスコア!$D$12:$E$17,2,FALSE),"")</f>
        <v>46.671999999999997</v>
      </c>
      <c r="N39" s="9" t="str">
        <f>IFERROR(VLOOKUP($B39,関東スプリントセレ!$B$5:$G$338,6,FALSE),"")</f>
        <v>Ms1</v>
      </c>
      <c r="O39" s="10">
        <f>IFERROR(VLOOKUP($B39,関東スプリントセレ!$B$5:$G$338,2,FALSE),"")</f>
        <v>22</v>
      </c>
      <c r="P39" s="10">
        <f>IFERROR(VLOOKUP($B39,関東スプリントセレ!$B$5:$G$338,5,FALSE)*VLOOKUP(N39,大会ごとのスコア!$D$19:$E$21,2,FALSE),"")</f>
        <v>58.437999999999995</v>
      </c>
      <c r="Q39" s="9" t="str">
        <f>IFERROR(VLOOKUP($B39,名椙大会2日目!$B$5:$G$338,6,FALSE),"")</f>
        <v>M21A</v>
      </c>
      <c r="R39" s="10">
        <f>IFERROR(VLOOKUP($B39,名椙大会2日目!$B$5:$G$338,2,FALSE),"")</f>
        <v>6</v>
      </c>
      <c r="S39" s="10">
        <f>IFERROR(VLOOKUP($B39,名椙大会2日目!$B$5:$G$338,5,FALSE)*VLOOKUP(Q39,大会ごとのスコア!$D$28:$E$31,2,FALSE),"")</f>
        <v>59.303999999999995</v>
      </c>
      <c r="T39" s="9" t="str">
        <f>IFERROR(VLOOKUP($B39,インカレスプリント2018!$B$5:$G$400,6,FALSE),"")</f>
        <v>MUA1</v>
      </c>
      <c r="U39" s="10">
        <f>IFERROR(VLOOKUP($B39,インカレスプリント2018!$B$5:$G$400,2,FALSE),"")</f>
        <v>25</v>
      </c>
      <c r="V39" s="10">
        <f>IFERROR(VLOOKUP($B39,インカレスプリント2018!$B$5:$G$400,5,FALSE)*VLOOKUP(T39,大会ごとのスコア!$D$33:$E$36,2,FALSE),"")</f>
        <v>55.684999999999995</v>
      </c>
      <c r="W39" s="9" t="str">
        <f>IFERROR(VLOOKUP($B39,インカレロング2018!$B$5:$G$400,6,FALSE),"")</f>
        <v>MUL1</v>
      </c>
      <c r="X39" s="10">
        <f>IFERROR(VLOOKUP($B39,インカレロング2018!$B$5:$G$400,2,FALSE),"")</f>
        <v>35</v>
      </c>
      <c r="Y39" s="10">
        <f ca="1">IFERROR(VLOOKUP($B39,インカレロング2018!$B$5:$G$400,5,FALSE)*VLOOKUP(W39,大会ごとのスコア!$D$38:$E$42,2,FALSE),"")</f>
        <v>54.175999999999995</v>
      </c>
      <c r="Z39" s="9" t="str">
        <f>IFERROR(VLOOKUP($B39,クラブカップミドル!$B$4:$G$400,6,FALSE),"")</f>
        <v/>
      </c>
      <c r="AA39" s="10" t="str">
        <f>IFERROR(VLOOKUP($B39,クラブカップミドル!$B$4:$G$400,2,FALSE),"")</f>
        <v/>
      </c>
      <c r="AB39" s="10" t="str">
        <f>IFERROR(VLOOKUP($B39,クラブカップミドル!$B$4:$G$400,5,FALSE)*VLOOKUP(Z39,大会ごとのスコア!$D$44:$E$53,2,FALSE),"")</f>
        <v/>
      </c>
      <c r="AD39" s="9">
        <f t="array" aca="1" ref="AD39" ca="1">IFERROR(ROUNDUP(AVERAGE(LARGE(IF($A$3:$Y$3="スコア",$A39:$Y39,""),{1,2,3})),2),0)</f>
        <v>57.85</v>
      </c>
      <c r="AE39">
        <f t="array" aca="1" ref="AE39" ca="1">IFERROR(LARGE(IF($A$3:$Y$3="スコア",$A39:$Y39,""),1),"")</f>
        <v>59.303999999999995</v>
      </c>
      <c r="AF39" t="str">
        <f ca="1">IFERROR(INDEX($B$2:$AC$3,1,MATCH(AE39,B39:AC39,0)),"")</f>
        <v>名椙大会2</v>
      </c>
      <c r="AG39" t="str">
        <f ca="1">IFERROR(INDEX($A39:$AE39,1,-2+MATCH(AE39,A39:Y39,0)),"")</f>
        <v>M21A</v>
      </c>
    </row>
    <row r="40" spans="2:33" x14ac:dyDescent="0.15">
      <c r="B40" t="s">
        <v>531</v>
      </c>
      <c r="C40" t="s">
        <v>4</v>
      </c>
      <c r="E40" s="9" t="str">
        <f>IFERROR(VLOOKUP($B40,根ノ上高原!$B$5:$G$338,6,FALSE),"")</f>
        <v/>
      </c>
      <c r="F40" s="10" t="str">
        <f>IFERROR(VLOOKUP($B40,根ノ上高原!$B$5:$G$338,2,FALSE),"")</f>
        <v/>
      </c>
      <c r="G40" s="10" t="str">
        <f>IFERROR(VLOOKUP($B40,根ノ上高原!$B$5:$G$338,5,FALSE)*VLOOKUP(E40,大会ごとのスコア!$D$4:$E$5,2,FALSE),"")</f>
        <v/>
      </c>
      <c r="H40" s="9" t="str">
        <f>IFERROR(VLOOKUP($B40,東大OLK大会!$B$5:$G$338,6,FALSE),"")</f>
        <v>M21A2</v>
      </c>
      <c r="I40" s="10">
        <f>IFERROR(VLOOKUP($B40,東大OLK大会!$B$5:$G$338,2,FALSE),"")</f>
        <v>28</v>
      </c>
      <c r="J40" s="10">
        <f>IFERROR(VLOOKUP($B40,東大OLK大会!$B$5:$G$338,5,FALSE)*VLOOKUP(H40,大会ごとのスコア!$D$7:$E$11,2,FALSE),"")</f>
        <v>51.46</v>
      </c>
      <c r="K40" s="9" t="str">
        <f>IFERROR(VLOOKUP($B40,全日本ロング!$B$5:$G$338,6,FALSE),"")</f>
        <v/>
      </c>
      <c r="L40" s="10" t="str">
        <f>IFERROR(VLOOKUP($B40,全日本ロング!$B$5:$G$338,2,FALSE),"")</f>
        <v/>
      </c>
      <c r="M40" s="10" t="str">
        <f>IFERROR(VLOOKUP($B40,全日本ロング!$B$5:$G$338,5,FALSE)*VLOOKUP(K40,大会ごとのスコア!$D$12:$E$17,2,FALSE),"")</f>
        <v/>
      </c>
      <c r="N40" s="9" t="str">
        <f>IFERROR(VLOOKUP($B40,関東スプリントセレ!$B$5:$G$338,6,FALSE),"")</f>
        <v>Ms1</v>
      </c>
      <c r="O40" s="10">
        <f>IFERROR(VLOOKUP($B40,関東スプリントセレ!$B$5:$G$338,2,FALSE),"")</f>
        <v>27</v>
      </c>
      <c r="P40" s="10">
        <f>IFERROR(VLOOKUP($B40,関東スプリントセレ!$B$5:$G$338,5,FALSE)*VLOOKUP(N40,大会ごとのスコア!$D$19:$E$21,2,FALSE),"")</f>
        <v>57.055999999999997</v>
      </c>
      <c r="Q40" s="9" t="str">
        <f>IFERROR(VLOOKUP($B40,名椙大会2日目!$B$5:$G$338,6,FALSE),"")</f>
        <v/>
      </c>
      <c r="R40" s="10" t="str">
        <f>IFERROR(VLOOKUP($B40,名椙大会2日目!$B$5:$G$338,2,FALSE),"")</f>
        <v/>
      </c>
      <c r="S40" s="10" t="str">
        <f>IFERROR(VLOOKUP($B40,名椙大会2日目!$B$5:$G$338,5,FALSE)*VLOOKUP(Q40,大会ごとのスコア!$D$28:$E$31,2,FALSE),"")</f>
        <v/>
      </c>
      <c r="T40" s="9" t="str">
        <f>IFERROR(VLOOKUP($B40,インカレスプリント2018!$B$5:$G$400,6,FALSE),"")</f>
        <v>MUA3</v>
      </c>
      <c r="U40" s="10">
        <f>IFERROR(VLOOKUP($B40,インカレスプリント2018!$B$5:$G$400,2,FALSE),"")</f>
        <v>13</v>
      </c>
      <c r="V40" s="10">
        <f>IFERROR(VLOOKUP($B40,インカレスプリント2018!$B$5:$G$400,5,FALSE)*VLOOKUP(T40,大会ごとのスコア!$D$33:$E$36,2,FALSE),"")</f>
        <v>60.247999999999998</v>
      </c>
      <c r="W40" s="9" t="str">
        <f>IFERROR(VLOOKUP($B40,インカレロング2018!$B$5:$G$400,6,FALSE),"")</f>
        <v>MUL1</v>
      </c>
      <c r="X40" s="10">
        <f>IFERROR(VLOOKUP($B40,インカレロング2018!$B$5:$G$400,2,FALSE),"")</f>
        <v>26</v>
      </c>
      <c r="Y40" s="10">
        <f ca="1">IFERROR(VLOOKUP($B40,インカレロング2018!$B$5:$G$400,5,FALSE)*VLOOKUP(W40,大会ごとのスコア!$D$38:$E$42,2,FALSE),"")</f>
        <v>56.195</v>
      </c>
      <c r="Z40" s="9" t="str">
        <f>IFERROR(VLOOKUP($B40,クラブカップミドル!$B$4:$G$400,6,FALSE),"")</f>
        <v>MA-1</v>
      </c>
      <c r="AA40" s="10">
        <f>IFERROR(VLOOKUP($B40,クラブカップミドル!$B$4:$G$400,2,FALSE),"")</f>
        <v>31</v>
      </c>
      <c r="AB40" s="10">
        <f>IFERROR(VLOOKUP($B40,クラブカップミドル!$B$4:$G$400,5,FALSE)*VLOOKUP(Z40,大会ごとのスコア!$D$44:$E$53,2,FALSE),"")</f>
        <v>53.655999999999999</v>
      </c>
      <c r="AD40" s="9">
        <f t="array" aca="1" ref="AD40" ca="1">IFERROR(ROUNDUP(AVERAGE(LARGE(IF($A$3:$Y$3="スコア",$A40:$Y40,""),{1,2,3})),2),0)</f>
        <v>57.839999999999996</v>
      </c>
      <c r="AE40">
        <f t="array" aca="1" ref="AE40" ca="1">IFERROR(LARGE(IF($A$3:$Y$3="スコア",$A40:$Y40,""),1),"")</f>
        <v>60.247999999999998</v>
      </c>
      <c r="AF40" t="str">
        <f ca="1">IFERROR(INDEX($B$2:$AC$3,1,MATCH(AE40,B40:AC40,0)),"")</f>
        <v>ICS</v>
      </c>
      <c r="AG40" t="str">
        <f ca="1">IFERROR(INDEX($A40:$AE40,1,-2+MATCH(AE40,A40:Y40,0)),"")</f>
        <v>MUA3</v>
      </c>
    </row>
    <row r="41" spans="2:33" x14ac:dyDescent="0.15">
      <c r="B41" t="s">
        <v>213</v>
      </c>
      <c r="C41" t="s">
        <v>28</v>
      </c>
      <c r="E41" s="9" t="str">
        <f>IFERROR(VLOOKUP($B41,根ノ上高原!$B$5:$G$338,6,FALSE),"")</f>
        <v/>
      </c>
      <c r="F41" s="10" t="str">
        <f>IFERROR(VLOOKUP($B41,根ノ上高原!$B$5:$G$338,2,FALSE),"")</f>
        <v/>
      </c>
      <c r="G41" s="10" t="str">
        <f>IFERROR(VLOOKUP($B41,根ノ上高原!$B$5:$G$338,5,FALSE)*VLOOKUP(E41,大会ごとのスコア!$D$4:$E$5,2,FALSE),"")</f>
        <v/>
      </c>
      <c r="H41" s="9" t="str">
        <f>IFERROR(VLOOKUP($B41,東大OLK大会!$B$5:$G$338,6,FALSE),"")</f>
        <v/>
      </c>
      <c r="I41" s="10" t="str">
        <f>IFERROR(VLOOKUP($B41,東大OLK大会!$B$5:$G$338,2,FALSE),"")</f>
        <v/>
      </c>
      <c r="J41" s="10" t="str">
        <f>IFERROR(VLOOKUP($B41,東大OLK大会!$B$5:$G$338,5,FALSE)*VLOOKUP(H41,大会ごとのスコア!$D$7:$E$11,2,FALSE),"")</f>
        <v/>
      </c>
      <c r="K41" s="9" t="str">
        <f>IFERROR(VLOOKUP($B41,全日本ロング!$B$5:$G$338,6,FALSE),"")</f>
        <v>M21A2</v>
      </c>
      <c r="L41" s="10">
        <f>IFERROR(VLOOKUP($B41,全日本ロング!$B$5:$G$338,2,FALSE),"")</f>
        <v>26</v>
      </c>
      <c r="M41" s="10">
        <f>IFERROR(VLOOKUP($B41,全日本ロング!$B$5:$G$338,5,FALSE)*VLOOKUP(K41,大会ごとのスコア!$D$12:$E$17,2,FALSE),"")</f>
        <v>53.483999999999995</v>
      </c>
      <c r="N41" s="9" t="str">
        <f>IFERROR(VLOOKUP($B41,関東スプリントセレ!$B$5:$G$338,6,FALSE),"")</f>
        <v>Ms1</v>
      </c>
      <c r="O41" s="10">
        <f>IFERROR(VLOOKUP($B41,関東スプリントセレ!$B$5:$G$338,2,FALSE),"")</f>
        <v>18</v>
      </c>
      <c r="P41" s="10">
        <f>IFERROR(VLOOKUP($B41,関東スプリントセレ!$B$5:$G$338,5,FALSE)*VLOOKUP(N41,大会ごとのスコア!$D$19:$E$21,2,FALSE),"")</f>
        <v>58.783999999999999</v>
      </c>
      <c r="Q41" s="9" t="str">
        <f>IFERROR(VLOOKUP($B41,名椙大会2日目!$B$5:$G$338,6,FALSE),"")</f>
        <v/>
      </c>
      <c r="R41" s="10" t="str">
        <f>IFERROR(VLOOKUP($B41,名椙大会2日目!$B$5:$G$338,2,FALSE),"")</f>
        <v/>
      </c>
      <c r="S41" s="10" t="str">
        <f>IFERROR(VLOOKUP($B41,名椙大会2日目!$B$5:$G$338,5,FALSE)*VLOOKUP(Q41,大会ごとのスコア!$D$28:$E$31,2,FALSE),"")</f>
        <v/>
      </c>
      <c r="T41" s="9" t="str">
        <f>IFERROR(VLOOKUP($B41,インカレスプリント2018!$B$5:$G$400,6,FALSE),"")</f>
        <v>MUA1</v>
      </c>
      <c r="U41" s="10">
        <f>IFERROR(VLOOKUP($B41,インカレスプリント2018!$B$5:$G$400,2,FALSE),"")</f>
        <v>5</v>
      </c>
      <c r="V41" s="10">
        <f>IFERROR(VLOOKUP($B41,インカレスプリント2018!$B$5:$G$400,5,FALSE)*VLOOKUP(T41,大会ごとのスコア!$D$33:$E$36,2,FALSE),"")</f>
        <v>61.092999999999996</v>
      </c>
      <c r="W41" s="9" t="str">
        <f>IFERROR(VLOOKUP($B41,インカレロング2018!$B$5:$G$400,6,FALSE),"")</f>
        <v>ME</v>
      </c>
      <c r="X41" s="10">
        <f>IFERROR(VLOOKUP($B41,インカレロング2018!$B$5:$G$400,2,FALSE),"")</f>
        <v>55</v>
      </c>
      <c r="Y41" s="10">
        <f ca="1">IFERROR(VLOOKUP($B41,インカレロング2018!$B$5:$G$400,5,FALSE)*VLOOKUP(W41,大会ごとのスコア!$D$38:$E$42,2,FALSE),"")</f>
        <v>50.276399999999995</v>
      </c>
      <c r="Z41" s="9" t="str">
        <f>IFERROR(VLOOKUP($B41,クラブカップミドル!$B$4:$G$400,6,FALSE),"")</f>
        <v/>
      </c>
      <c r="AA41" s="10" t="str">
        <f>IFERROR(VLOOKUP($B41,クラブカップミドル!$B$4:$G$400,2,FALSE),"")</f>
        <v/>
      </c>
      <c r="AB41" s="10" t="str">
        <f>IFERROR(VLOOKUP($B41,クラブカップミドル!$B$4:$G$400,5,FALSE)*VLOOKUP(Z41,大会ごとのスコア!$D$44:$E$53,2,FALSE),"")</f>
        <v/>
      </c>
      <c r="AD41" s="9">
        <f t="array" aca="1" ref="AD41" ca="1">IFERROR(ROUNDUP(AVERAGE(LARGE(IF($A$3:$Y$3="スコア",$A41:$Y41,""),{1,2,3})),2),0)</f>
        <v>57.79</v>
      </c>
      <c r="AE41">
        <f t="array" aca="1" ref="AE41" ca="1">IFERROR(LARGE(IF($A$3:$Y$3="スコア",$A41:$Y41,""),1),"")</f>
        <v>61.092999999999996</v>
      </c>
      <c r="AF41" t="str">
        <f ca="1">IFERROR(INDEX($B$2:$AC$3,1,MATCH(AE41,B41:AC41,0)),"")</f>
        <v>ICS</v>
      </c>
      <c r="AG41" t="str">
        <f ca="1">IFERROR(INDEX($A41:$AE41,1,-2+MATCH(AE41,A41:Y41,0)),"")</f>
        <v>MUA1</v>
      </c>
    </row>
    <row r="42" spans="2:33" x14ac:dyDescent="0.15">
      <c r="B42" t="s">
        <v>212</v>
      </c>
      <c r="C42" t="s">
        <v>5</v>
      </c>
      <c r="E42" s="9" t="str">
        <f>IFERROR(VLOOKUP($B42,根ノ上高原!$B$5:$G$338,6,FALSE),"")</f>
        <v/>
      </c>
      <c r="F42" s="10" t="str">
        <f>IFERROR(VLOOKUP($B42,根ノ上高原!$B$5:$G$338,2,FALSE),"")</f>
        <v/>
      </c>
      <c r="G42" s="10" t="str">
        <f>IFERROR(VLOOKUP($B42,根ノ上高原!$B$5:$G$338,5,FALSE)*VLOOKUP(E42,大会ごとのスコア!$D$4:$E$5,2,FALSE),"")</f>
        <v/>
      </c>
      <c r="H42" s="9" t="str">
        <f>IFERROR(VLOOKUP($B42,東大OLK大会!$B$5:$G$338,6,FALSE),"")</f>
        <v/>
      </c>
      <c r="I42" s="10" t="str">
        <f>IFERROR(VLOOKUP($B42,東大OLK大会!$B$5:$G$338,2,FALSE),"")</f>
        <v/>
      </c>
      <c r="J42" s="10" t="str">
        <f>IFERROR(VLOOKUP($B42,東大OLK大会!$B$5:$G$338,5,FALSE)*VLOOKUP(H42,大会ごとのスコア!$D$7:$E$11,2,FALSE),"")</f>
        <v/>
      </c>
      <c r="K42" s="9" t="str">
        <f>IFERROR(VLOOKUP($B42,全日本ロング!$B$5:$G$338,6,FALSE),"")</f>
        <v>M20E</v>
      </c>
      <c r="L42" s="10">
        <f>IFERROR(VLOOKUP($B42,全日本ロング!$B$5:$G$338,2,FALSE),"")</f>
        <v>10</v>
      </c>
      <c r="M42" s="10">
        <f>IFERROR(VLOOKUP($B42,全日本ロング!$B$5:$G$338,5,FALSE)*VLOOKUP(K42,大会ごとのスコア!$D$12:$E$17,2,FALSE),"")</f>
        <v>54.137649999999994</v>
      </c>
      <c r="N42" s="9" t="str">
        <f>IFERROR(VLOOKUP($B42,関東スプリントセレ!$B$5:$G$338,6,FALSE),"")</f>
        <v>Ms1</v>
      </c>
      <c r="O42" s="10">
        <f>IFERROR(VLOOKUP($B42,関東スプリントセレ!$B$5:$G$338,2,FALSE),"")</f>
        <v>19</v>
      </c>
      <c r="P42" s="10">
        <f>IFERROR(VLOOKUP($B42,関東スプリントセレ!$B$5:$G$338,5,FALSE)*VLOOKUP(N42,大会ごとのスコア!$D$19:$E$21,2,FALSE),"")</f>
        <v>58.644999999999996</v>
      </c>
      <c r="Q42" s="9" t="str">
        <f>IFERROR(VLOOKUP($B42,名椙大会2日目!$B$5:$G$338,6,FALSE),"")</f>
        <v/>
      </c>
      <c r="R42" s="10" t="str">
        <f>IFERROR(VLOOKUP($B42,名椙大会2日目!$B$5:$G$338,2,FALSE),"")</f>
        <v/>
      </c>
      <c r="S42" s="10" t="str">
        <f>IFERROR(VLOOKUP($B42,名椙大会2日目!$B$5:$G$338,5,FALSE)*VLOOKUP(Q42,大会ごとのスコア!$D$28:$E$31,2,FALSE),"")</f>
        <v/>
      </c>
      <c r="T42" s="9" t="str">
        <f>IFERROR(VLOOKUP($B42,インカレスプリント2018!$B$5:$G$400,6,FALSE),"")</f>
        <v>MUA1</v>
      </c>
      <c r="U42" s="10">
        <f>IFERROR(VLOOKUP($B42,インカレスプリント2018!$B$5:$G$400,2,FALSE),"")</f>
        <v>8</v>
      </c>
      <c r="V42" s="10">
        <f>IFERROR(VLOOKUP($B42,インカレスプリント2018!$B$5:$G$400,5,FALSE)*VLOOKUP(T42,大会ごとのスコア!$D$33:$E$36,2,FALSE),"")</f>
        <v>60.446999999999996</v>
      </c>
      <c r="W42" s="9" t="str">
        <f>IFERROR(VLOOKUP($B42,インカレロング2018!$B$5:$G$400,6,FALSE),"")</f>
        <v>ME</v>
      </c>
      <c r="X42" s="10">
        <f>IFERROR(VLOOKUP($B42,インカレロング2018!$B$5:$G$400,2,FALSE),"")</f>
        <v>54</v>
      </c>
      <c r="Y42" s="10">
        <f ca="1">IFERROR(VLOOKUP($B42,インカレロング2018!$B$5:$G$400,5,FALSE)*VLOOKUP(W42,大会ごとのスコア!$D$38:$E$42,2,FALSE),"")</f>
        <v>51.890399999999993</v>
      </c>
      <c r="Z42" s="9" t="str">
        <f>IFERROR(VLOOKUP($B42,クラブカップミドル!$B$4:$G$400,6,FALSE),"")</f>
        <v/>
      </c>
      <c r="AA42" s="10" t="str">
        <f>IFERROR(VLOOKUP($B42,クラブカップミドル!$B$4:$G$400,2,FALSE),"")</f>
        <v/>
      </c>
      <c r="AB42" s="10" t="str">
        <f>IFERROR(VLOOKUP($B42,クラブカップミドル!$B$4:$G$400,5,FALSE)*VLOOKUP(Z42,大会ごとのスコア!$D$44:$E$53,2,FALSE),"")</f>
        <v/>
      </c>
      <c r="AD42" s="9">
        <f t="array" aca="1" ref="AD42" ca="1">IFERROR(ROUNDUP(AVERAGE(LARGE(IF($A$3:$Y$3="スコア",$A42:$Y42,""),{1,2,3})),2),0)</f>
        <v>57.75</v>
      </c>
      <c r="AE42">
        <f t="array" aca="1" ref="AE42" ca="1">IFERROR(LARGE(IF($A$3:$Y$3="スコア",$A42:$Y42,""),1),"")</f>
        <v>60.446999999999996</v>
      </c>
      <c r="AF42" t="str">
        <f ca="1">IFERROR(INDEX($B$2:$AC$3,1,MATCH(AE42,B42:AC42,0)),"")</f>
        <v>ICS</v>
      </c>
      <c r="AG42" t="str">
        <f ca="1">IFERROR(INDEX($A42:$AE42,1,-2+MATCH(AE42,A42:Y42,0)),"")</f>
        <v>MUA1</v>
      </c>
    </row>
    <row r="43" spans="2:33" x14ac:dyDescent="0.15">
      <c r="B43" t="s">
        <v>285</v>
      </c>
      <c r="C43" t="s">
        <v>5</v>
      </c>
      <c r="E43" s="9" t="str">
        <f>IFERROR(VLOOKUP($B43,根ノ上高原!$B$5:$G$338,6,FALSE),"")</f>
        <v/>
      </c>
      <c r="F43" s="10" t="str">
        <f>IFERROR(VLOOKUP($B43,根ノ上高原!$B$5:$G$338,2,FALSE),"")</f>
        <v/>
      </c>
      <c r="G43" s="10" t="str">
        <f>IFERROR(VLOOKUP($B43,根ノ上高原!$B$5:$G$338,5,FALSE)*VLOOKUP(E43,大会ごとのスコア!$D$4:$E$5,2,FALSE),"")</f>
        <v/>
      </c>
      <c r="H43" s="9" t="str">
        <f>IFERROR(VLOOKUP($B43,東大OLK大会!$B$5:$G$338,6,FALSE),"")</f>
        <v/>
      </c>
      <c r="I43" s="10" t="str">
        <f>IFERROR(VLOOKUP($B43,東大OLK大会!$B$5:$G$338,2,FALSE),"")</f>
        <v/>
      </c>
      <c r="J43" s="10" t="str">
        <f>IFERROR(VLOOKUP($B43,東大OLK大会!$B$5:$G$338,5,FALSE)*VLOOKUP(H43,大会ごとのスコア!$D$7:$E$11,2,FALSE),"")</f>
        <v/>
      </c>
      <c r="K43" s="9" t="str">
        <f>IFERROR(VLOOKUP($B43,全日本ロング!$B$5:$G$338,6,FALSE),"")</f>
        <v>M20E</v>
      </c>
      <c r="L43" s="10">
        <f>IFERROR(VLOOKUP($B43,全日本ロング!$B$5:$G$338,2,FALSE),"")</f>
        <v>22</v>
      </c>
      <c r="M43" s="10">
        <f>IFERROR(VLOOKUP($B43,全日本ロング!$B$5:$G$338,5,FALSE)*VLOOKUP(K43,大会ごとのスコア!$D$12:$E$17,2,FALSE),"")</f>
        <v>41.809499999999993</v>
      </c>
      <c r="N43" s="9" t="str">
        <f>IFERROR(VLOOKUP($B43,関東スプリントセレ!$B$5:$G$338,6,FALSE),"")</f>
        <v>Ms1</v>
      </c>
      <c r="O43" s="10">
        <f>IFERROR(VLOOKUP($B43,関東スプリントセレ!$B$5:$G$338,2,FALSE),"")</f>
        <v>32</v>
      </c>
      <c r="P43" s="10">
        <f>IFERROR(VLOOKUP($B43,関東スプリントセレ!$B$5:$G$338,5,FALSE)*VLOOKUP(N43,大会ごとのスコア!$D$19:$E$21,2,FALSE),"")</f>
        <v>56.134</v>
      </c>
      <c r="Q43" s="9" t="str">
        <f>IFERROR(VLOOKUP($B43,名椙大会2日目!$B$5:$G$338,6,FALSE),"")</f>
        <v/>
      </c>
      <c r="R43" s="10" t="str">
        <f>IFERROR(VLOOKUP($B43,名椙大会2日目!$B$5:$G$338,2,FALSE),"")</f>
        <v/>
      </c>
      <c r="S43" s="10" t="str">
        <f>IFERROR(VLOOKUP($B43,名椙大会2日目!$B$5:$G$338,5,FALSE)*VLOOKUP(Q43,大会ごとのスコア!$D$28:$E$31,2,FALSE),"")</f>
        <v/>
      </c>
      <c r="T43" s="9" t="str">
        <f>IFERROR(VLOOKUP($B43,インカレスプリント2018!$B$5:$G$400,6,FALSE),"")</f>
        <v>MUA3</v>
      </c>
      <c r="U43" s="10">
        <f>IFERROR(VLOOKUP($B43,インカレスプリント2018!$B$5:$G$400,2,FALSE),"")</f>
        <v>19</v>
      </c>
      <c r="V43" s="10">
        <f>IFERROR(VLOOKUP($B43,インカレスプリント2018!$B$5:$G$400,5,FALSE)*VLOOKUP(T43,大会ごとのスコア!$D$33:$E$36,2,FALSE),"")</f>
        <v>57.537999999999997</v>
      </c>
      <c r="W43" s="9" t="str">
        <f>IFERROR(VLOOKUP($B43,インカレロング2018!$B$5:$G$400,6,FALSE),"")</f>
        <v>MUL1</v>
      </c>
      <c r="X43" s="10">
        <f>IFERROR(VLOOKUP($B43,インカレロング2018!$B$5:$G$400,2,FALSE),"")</f>
        <v>16</v>
      </c>
      <c r="Y43" s="10">
        <f ca="1">IFERROR(VLOOKUP($B43,インカレロング2018!$B$5:$G$400,5,FALSE)*VLOOKUP(W43,大会ごとのスコア!$D$38:$E$42,2,FALSE),"")</f>
        <v>59.442999999999998</v>
      </c>
      <c r="Z43" s="9" t="str">
        <f>IFERROR(VLOOKUP($B43,クラブカップミドル!$B$4:$G$400,6,FALSE),"")</f>
        <v>ME</v>
      </c>
      <c r="AA43" s="10">
        <f>IFERROR(VLOOKUP($B43,クラブカップミドル!$B$4:$G$400,2,FALSE),"")</f>
        <v>25</v>
      </c>
      <c r="AB43" s="10">
        <f>IFERROR(VLOOKUP($B43,クラブカップミドル!$B$4:$G$400,5,FALSE)*VLOOKUP(Z43,大会ごとのスコア!$D$44:$E$53,2,FALSE),"")</f>
        <v>54.454799999999999</v>
      </c>
      <c r="AD43" s="9">
        <f t="array" aca="1" ref="AD43" ca="1">IFERROR(ROUNDUP(AVERAGE(LARGE(IF($A$3:$Y$3="スコア",$A43:$Y43,""),{1,2,3})),2),0)</f>
        <v>57.71</v>
      </c>
      <c r="AE43">
        <f t="array" aca="1" ref="AE43" ca="1">IFERROR(LARGE(IF($A$3:$Y$3="スコア",$A43:$Y43,""),1),"")</f>
        <v>59.442999999999998</v>
      </c>
      <c r="AF43" t="str">
        <f ca="1">IFERROR(INDEX($B$2:$AC$3,1,MATCH(AE43,B43:AC43,0)),"")</f>
        <v>ICL</v>
      </c>
      <c r="AG43" t="str">
        <f ca="1">IFERROR(INDEX($A43:$AE43,1,-2+MATCH(AE43,A43:Y43,0)),"")</f>
        <v>MUL1</v>
      </c>
    </row>
    <row r="44" spans="2:33" x14ac:dyDescent="0.15">
      <c r="B44" t="s">
        <v>338</v>
      </c>
      <c r="C44" t="s">
        <v>5</v>
      </c>
      <c r="E44" s="9" t="str">
        <f>IFERROR(VLOOKUP($B44,根ノ上高原!$B$5:$G$338,6,FALSE),"")</f>
        <v/>
      </c>
      <c r="F44" s="10" t="str">
        <f>IFERROR(VLOOKUP($B44,根ノ上高原!$B$5:$G$338,2,FALSE),"")</f>
        <v/>
      </c>
      <c r="G44" s="10" t="str">
        <f>IFERROR(VLOOKUP($B44,根ノ上高原!$B$5:$G$338,5,FALSE)*VLOOKUP(E44,大会ごとのスコア!$D$4:$E$5,2,FALSE),"")</f>
        <v/>
      </c>
      <c r="H44" s="9" t="str">
        <f>IFERROR(VLOOKUP($B44,東大OLK大会!$B$5:$G$338,6,FALSE),"")</f>
        <v/>
      </c>
      <c r="I44" s="10" t="str">
        <f>IFERROR(VLOOKUP($B44,東大OLK大会!$B$5:$G$338,2,FALSE),"")</f>
        <v/>
      </c>
      <c r="J44" s="10" t="str">
        <f>IFERROR(VLOOKUP($B44,東大OLK大会!$B$5:$G$338,5,FALSE)*VLOOKUP(H44,大会ごとのスコア!$D$7:$E$11,2,FALSE),"")</f>
        <v/>
      </c>
      <c r="K44" s="9" t="str">
        <f>IFERROR(VLOOKUP($B44,全日本ロング!$B$5:$G$338,6,FALSE),"")</f>
        <v>M21A1</v>
      </c>
      <c r="L44" s="10">
        <f>IFERROR(VLOOKUP($B44,全日本ロング!$B$5:$G$338,2,FALSE),"")</f>
        <v>39</v>
      </c>
      <c r="M44" s="10">
        <f>IFERROR(VLOOKUP($B44,全日本ロング!$B$5:$G$338,5,FALSE)*VLOOKUP(K44,大会ごとのスコア!$D$12:$E$17,2,FALSE),"")</f>
        <v>44.887999999999998</v>
      </c>
      <c r="N44" s="9" t="str">
        <f>IFERROR(VLOOKUP($B44,関東スプリントセレ!$B$5:$G$338,6,FALSE),"")</f>
        <v>Ms2</v>
      </c>
      <c r="O44" s="10">
        <f>IFERROR(VLOOKUP($B44,関東スプリントセレ!$B$5:$G$338,2,FALSE),"")</f>
        <v>24</v>
      </c>
      <c r="P44" s="10">
        <f>IFERROR(VLOOKUP($B44,関東スプリントセレ!$B$5:$G$338,5,FALSE)*VLOOKUP(N44,大会ごとのスコア!$D$19:$E$21,2,FALSE),"")</f>
        <v>55.942</v>
      </c>
      <c r="Q44" s="9" t="str">
        <f>IFERROR(VLOOKUP($B44,名椙大会2日目!$B$5:$G$338,6,FALSE),"")</f>
        <v/>
      </c>
      <c r="R44" s="10" t="str">
        <f>IFERROR(VLOOKUP($B44,名椙大会2日目!$B$5:$G$338,2,FALSE),"")</f>
        <v/>
      </c>
      <c r="S44" s="10" t="str">
        <f>IFERROR(VLOOKUP($B44,名椙大会2日目!$B$5:$G$338,5,FALSE)*VLOOKUP(Q44,大会ごとのスコア!$D$28:$E$31,2,FALSE),"")</f>
        <v/>
      </c>
      <c r="T44" s="9" t="str">
        <f>IFERROR(VLOOKUP($B44,インカレスプリント2018!$B$5:$G$400,6,FALSE),"")</f>
        <v>MUA3</v>
      </c>
      <c r="U44" s="10">
        <f>IFERROR(VLOOKUP($B44,インカレスプリント2018!$B$5:$G$400,2,FALSE),"")</f>
        <v>23</v>
      </c>
      <c r="V44" s="10">
        <f>IFERROR(VLOOKUP($B44,インカレスプリント2018!$B$5:$G$400,5,FALSE)*VLOOKUP(T44,大会ごとのスコア!$D$33:$E$36,2,FALSE),"")</f>
        <v>56.872999999999998</v>
      </c>
      <c r="W44" s="9" t="str">
        <f>IFERROR(VLOOKUP($B44,インカレロング2018!$B$5:$G$400,6,FALSE),"")</f>
        <v>MUL1</v>
      </c>
      <c r="X44" s="10">
        <f>IFERROR(VLOOKUP($B44,インカレロング2018!$B$5:$G$400,2,FALSE),"")</f>
        <v>14</v>
      </c>
      <c r="Y44" s="10">
        <f ca="1">IFERROR(VLOOKUP($B44,インカレロング2018!$B$5:$G$400,5,FALSE)*VLOOKUP(W44,大会ごとのスコア!$D$38:$E$42,2,FALSE),"")</f>
        <v>60.277000000000001</v>
      </c>
      <c r="Z44" s="9" t="str">
        <f>IFERROR(VLOOKUP($B44,クラブカップミドル!$B$4:$G$400,6,FALSE),"")</f>
        <v>MA-1</v>
      </c>
      <c r="AA44" s="10">
        <f>IFERROR(VLOOKUP($B44,クラブカップミドル!$B$4:$G$400,2,FALSE),"")</f>
        <v>38</v>
      </c>
      <c r="AB44" s="10">
        <f>IFERROR(VLOOKUP($B44,クラブカップミドル!$B$4:$G$400,5,FALSE)*VLOOKUP(Z44,大会ごとのスコア!$D$44:$E$53,2,FALSE),"")</f>
        <v>51.671999999999997</v>
      </c>
      <c r="AD44" s="9">
        <f t="array" aca="1" ref="AD44" ca="1">IFERROR(ROUNDUP(AVERAGE(LARGE(IF($A$3:$Y$3="スコア",$A44:$Y44,""),{1,2,3})),2),0)</f>
        <v>57.699999999999996</v>
      </c>
      <c r="AE44">
        <f t="array" aca="1" ref="AE44" ca="1">IFERROR(LARGE(IF($A$3:$Y$3="スコア",$A44:$Y44,""),1),"")</f>
        <v>60.277000000000001</v>
      </c>
      <c r="AF44" t="str">
        <f ca="1">IFERROR(INDEX($B$2:$AC$3,1,MATCH(AE44,B44:AC44,0)),"")</f>
        <v>ICL</v>
      </c>
      <c r="AG44" t="str">
        <f ca="1">IFERROR(INDEX($A44:$AE44,1,-2+MATCH(AE44,A44:Y44,0)),"")</f>
        <v>MUL1</v>
      </c>
    </row>
    <row r="45" spans="2:33" x14ac:dyDescent="0.15">
      <c r="B45" t="s">
        <v>622</v>
      </c>
      <c r="C45" t="s">
        <v>20</v>
      </c>
      <c r="E45" s="9" t="str">
        <f>IFERROR(VLOOKUP($B45,根ノ上高原!$B$5:$G$338,6,FALSE),"")</f>
        <v/>
      </c>
      <c r="F45" s="10" t="str">
        <f>IFERROR(VLOOKUP($B45,根ノ上高原!$B$5:$G$338,2,FALSE),"")</f>
        <v/>
      </c>
      <c r="G45" s="10" t="str">
        <f>IFERROR(VLOOKUP($B45,根ノ上高原!$B$5:$G$338,5,FALSE)*VLOOKUP(E45,大会ごとのスコア!$D$4:$E$5,2,FALSE),"")</f>
        <v/>
      </c>
      <c r="H45" s="9" t="str">
        <f>IFERROR(VLOOKUP($B45,東大OLK大会!$B$5:$G$338,6,FALSE),"")</f>
        <v/>
      </c>
      <c r="I45" s="10" t="str">
        <f>IFERROR(VLOOKUP($B45,東大OLK大会!$B$5:$G$338,2,FALSE),"")</f>
        <v/>
      </c>
      <c r="J45" s="10" t="str">
        <f>IFERROR(VLOOKUP($B45,東大OLK大会!$B$5:$G$338,5,FALSE)*VLOOKUP(H45,大会ごとのスコア!$D$7:$E$11,2,FALSE),"")</f>
        <v/>
      </c>
      <c r="K45" s="9" t="str">
        <f>IFERROR(VLOOKUP($B45,全日本ロング!$B$5:$G$338,6,FALSE),"")</f>
        <v/>
      </c>
      <c r="L45" s="10" t="str">
        <f>IFERROR(VLOOKUP($B45,全日本ロング!$B$5:$G$338,2,FALSE),"")</f>
        <v/>
      </c>
      <c r="M45" s="10" t="str">
        <f>IFERROR(VLOOKUP($B45,全日本ロング!$B$5:$G$338,5,FALSE)*VLOOKUP(K45,大会ごとのスコア!$D$12:$E$17,2,FALSE),"")</f>
        <v/>
      </c>
      <c r="N45" s="9" t="str">
        <f>IFERROR(VLOOKUP($B45,関東スプリントセレ!$B$5:$G$338,6,FALSE),"")</f>
        <v>Ms1</v>
      </c>
      <c r="O45" s="10">
        <f>IFERROR(VLOOKUP($B45,関東スプリントセレ!$B$5:$G$338,2,FALSE),"")</f>
        <v>38</v>
      </c>
      <c r="P45" s="10">
        <f>IFERROR(VLOOKUP($B45,関東スプリントセレ!$B$5:$G$338,5,FALSE)*VLOOKUP(N45,大会ごとのスコア!$D$19:$E$21,2,FALSE),"")</f>
        <v>54.589999999999996</v>
      </c>
      <c r="Q45" s="9" t="str">
        <f>IFERROR(VLOOKUP($B45,名椙大会2日目!$B$5:$G$338,6,FALSE),"")</f>
        <v/>
      </c>
      <c r="R45" s="10" t="str">
        <f>IFERROR(VLOOKUP($B45,名椙大会2日目!$B$5:$G$338,2,FALSE),"")</f>
        <v/>
      </c>
      <c r="S45" s="10" t="str">
        <f>IFERROR(VLOOKUP($B45,名椙大会2日目!$B$5:$G$338,5,FALSE)*VLOOKUP(Q45,大会ごとのスコア!$D$28:$E$31,2,FALSE),"")</f>
        <v/>
      </c>
      <c r="T45" s="9" t="str">
        <f>IFERROR(VLOOKUP($B45,インカレスプリント2018!$B$5:$G$400,6,FALSE),"")</f>
        <v>MUA3</v>
      </c>
      <c r="U45" s="10">
        <f>IFERROR(VLOOKUP($B45,インカレスプリント2018!$B$5:$G$400,2,FALSE),"")</f>
        <v>18</v>
      </c>
      <c r="V45" s="10">
        <f>IFERROR(VLOOKUP($B45,インカレスプリント2018!$B$5:$G$400,5,FALSE)*VLOOKUP(T45,大会ごとのスコア!$D$33:$E$36,2,FALSE),"")</f>
        <v>57.690999999999995</v>
      </c>
      <c r="W45" s="9" t="str">
        <f>IFERROR(VLOOKUP($B45,インカレロング2018!$B$5:$G$400,6,FALSE),"")</f>
        <v>MUL2</v>
      </c>
      <c r="X45" s="10">
        <f>IFERROR(VLOOKUP($B45,インカレロング2018!$B$5:$G$400,2,FALSE),"")</f>
        <v>9</v>
      </c>
      <c r="Y45" s="10">
        <f ca="1">IFERROR(VLOOKUP($B45,インカレロング2018!$B$5:$G$400,5,FALSE)*VLOOKUP(W45,大会ごとのスコア!$D$38:$E$42,2,FALSE),"")</f>
        <v>60.165999999999997</v>
      </c>
      <c r="Z45" s="9" t="str">
        <f>IFERROR(VLOOKUP($B45,クラブカップミドル!$B$4:$G$400,6,FALSE),"")</f>
        <v>MA-2</v>
      </c>
      <c r="AA45" s="10">
        <f>IFERROR(VLOOKUP($B45,クラブカップミドル!$B$4:$G$400,2,FALSE),"")</f>
        <v>54</v>
      </c>
      <c r="AB45" s="10">
        <f>IFERROR(VLOOKUP($B45,クラブカップミドル!$B$4:$G$400,5,FALSE)*VLOOKUP(Z45,大会ごとのスコア!$D$44:$E$53,2,FALSE),"")</f>
        <v>40.064</v>
      </c>
      <c r="AD45" s="9">
        <f t="array" aca="1" ref="AD45" ca="1">IFERROR(ROUNDUP(AVERAGE(LARGE(IF($A$3:$Y$3="スコア",$A45:$Y45,""),{1,2,3})),2),0)</f>
        <v>57.489999999999995</v>
      </c>
      <c r="AE45">
        <f t="array" aca="1" ref="AE45" ca="1">IFERROR(LARGE(IF($A$3:$Y$3="スコア",$A45:$Y45,""),1),"")</f>
        <v>60.165999999999997</v>
      </c>
      <c r="AF45" t="str">
        <f ca="1">IFERROR(INDEX($B$2:$AC$3,1,MATCH(AE45,B45:AC45,0)),"")</f>
        <v>ICL</v>
      </c>
      <c r="AG45" t="str">
        <f ca="1">IFERROR(INDEX($A45:$AE45,1,-2+MATCH(AE45,A45:Y45,0)),"")</f>
        <v>MUL2</v>
      </c>
    </row>
    <row r="46" spans="2:33" x14ac:dyDescent="0.15">
      <c r="B46" t="s">
        <v>205</v>
      </c>
      <c r="C46" t="s">
        <v>28</v>
      </c>
      <c r="E46" s="9" t="str">
        <f>IFERROR(VLOOKUP($B46,根ノ上高原!$B$5:$G$338,6,FALSE),"")</f>
        <v/>
      </c>
      <c r="F46" s="10" t="str">
        <f>IFERROR(VLOOKUP($B46,根ノ上高原!$B$5:$G$338,2,FALSE),"")</f>
        <v/>
      </c>
      <c r="G46" s="10" t="str">
        <f>IFERROR(VLOOKUP($B46,根ノ上高原!$B$5:$G$338,5,FALSE)*VLOOKUP(E46,大会ごとのスコア!$D$4:$E$5,2,FALSE),"")</f>
        <v/>
      </c>
      <c r="H46" s="9" t="str">
        <f>IFERROR(VLOOKUP($B46,東大OLK大会!$B$5:$G$338,6,FALSE),"")</f>
        <v>M21A2</v>
      </c>
      <c r="I46" s="10">
        <f>IFERROR(VLOOKUP($B46,東大OLK大会!$B$5:$G$338,2,FALSE),"")</f>
        <v>24</v>
      </c>
      <c r="J46" s="10">
        <f>IFERROR(VLOOKUP($B46,東大OLK大会!$B$5:$G$338,5,FALSE)*VLOOKUP(H46,大会ごとのスコア!$D$7:$E$11,2,FALSE),"")</f>
        <v>53.157999999999994</v>
      </c>
      <c r="K46" s="9" t="str">
        <f>IFERROR(VLOOKUP($B46,全日本ロング!$B$5:$G$338,6,FALSE),"")</f>
        <v>M20E</v>
      </c>
      <c r="L46" s="10">
        <f>IFERROR(VLOOKUP($B46,全日本ロング!$B$5:$G$338,2,FALSE),"")</f>
        <v>9</v>
      </c>
      <c r="M46" s="10">
        <f>IFERROR(VLOOKUP($B46,全日本ロング!$B$5:$G$338,5,FALSE)*VLOOKUP(K46,大会ごとのスコア!$D$12:$E$17,2,FALSE),"")</f>
        <v>54.324799999999996</v>
      </c>
      <c r="N46" s="9" t="str">
        <f>IFERROR(VLOOKUP($B46,関東スプリントセレ!$B$5:$G$338,6,FALSE),"")</f>
        <v>Ms1</v>
      </c>
      <c r="O46" s="10">
        <f>IFERROR(VLOOKUP($B46,関東スプリントセレ!$B$5:$G$338,2,FALSE),"")</f>
        <v>50</v>
      </c>
      <c r="P46" s="10">
        <f>IFERROR(VLOOKUP($B46,関東スプリントセレ!$B$5:$G$338,5,FALSE)*VLOOKUP(N46,大会ごとのスコア!$D$19:$E$21,2,FALSE),"")</f>
        <v>50.213000000000001</v>
      </c>
      <c r="Q46" s="9" t="str">
        <f>IFERROR(VLOOKUP($B46,名椙大会2日目!$B$5:$G$338,6,FALSE),"")</f>
        <v/>
      </c>
      <c r="R46" s="10" t="str">
        <f>IFERROR(VLOOKUP($B46,名椙大会2日目!$B$5:$G$338,2,FALSE),"")</f>
        <v/>
      </c>
      <c r="S46" s="10" t="str">
        <f>IFERROR(VLOOKUP($B46,名椙大会2日目!$B$5:$G$338,5,FALSE)*VLOOKUP(Q46,大会ごとのスコア!$D$28:$E$31,2,FALSE),"")</f>
        <v/>
      </c>
      <c r="T46" s="9" t="str">
        <f>IFERROR(VLOOKUP($B46,インカレスプリント2018!$B$5:$G$400,6,FALSE),"")</f>
        <v>MUA3</v>
      </c>
      <c r="U46" s="10">
        <f>IFERROR(VLOOKUP($B46,インカレスプリント2018!$B$5:$G$400,2,FALSE),"")</f>
        <v>9</v>
      </c>
      <c r="V46" s="10">
        <f>IFERROR(VLOOKUP($B46,インカレスプリント2018!$B$5:$G$400,5,FALSE)*VLOOKUP(T46,大会ごとのスコア!$D$33:$E$36,2,FALSE),"")</f>
        <v>61.269999999999996</v>
      </c>
      <c r="W46" s="9" t="str">
        <f>IFERROR(VLOOKUP($B46,インカレロング2018!$B$5:$G$400,6,FALSE),"")</f>
        <v>ME</v>
      </c>
      <c r="X46" s="10">
        <f>IFERROR(VLOOKUP($B46,インカレロング2018!$B$5:$G$400,2,FALSE),"")</f>
        <v>44</v>
      </c>
      <c r="Y46" s="10">
        <f ca="1">IFERROR(VLOOKUP($B46,インカレロング2018!$B$5:$G$400,5,FALSE)*VLOOKUP(W46,大会ごとのスコア!$D$38:$E$42,2,FALSE),"")</f>
        <v>56.842799999999997</v>
      </c>
      <c r="Z46" s="9" t="str">
        <f>IFERROR(VLOOKUP($B46,クラブカップミドル!$B$4:$G$400,6,FALSE),"")</f>
        <v>MA-1</v>
      </c>
      <c r="AA46" s="10">
        <f>IFERROR(VLOOKUP($B46,クラブカップミドル!$B$4:$G$400,2,FALSE),"")</f>
        <v>15</v>
      </c>
      <c r="AB46" s="10">
        <f>IFERROR(VLOOKUP($B46,クラブカップミドル!$B$4:$G$400,5,FALSE)*VLOOKUP(Z46,大会ごとのスコア!$D$44:$E$53,2,FALSE),"")</f>
        <v>58.037999999999997</v>
      </c>
      <c r="AD46" s="9">
        <f t="array" aca="1" ref="AD46" ca="1">IFERROR(ROUNDUP(AVERAGE(LARGE(IF($A$3:$Y$3="スコア",$A46:$Y46,""),{1,2,3})),2),0)</f>
        <v>57.48</v>
      </c>
      <c r="AE46">
        <f t="array" aca="1" ref="AE46" ca="1">IFERROR(LARGE(IF($A$3:$Y$3="スコア",$A46:$Y46,""),1),"")</f>
        <v>61.269999999999996</v>
      </c>
      <c r="AF46" t="str">
        <f ca="1">IFERROR(INDEX($B$2:$AC$3,1,MATCH(AE46,B46:AC46,0)),"")</f>
        <v>ICS</v>
      </c>
      <c r="AG46" t="str">
        <f ca="1">IFERROR(INDEX($A46:$AE46,1,-2+MATCH(AE46,A46:Y46,0)),"")</f>
        <v>MUA3</v>
      </c>
    </row>
    <row r="47" spans="2:33" x14ac:dyDescent="0.15">
      <c r="B47" t="s">
        <v>177</v>
      </c>
      <c r="C47" t="s">
        <v>28</v>
      </c>
      <c r="E47" s="9" t="str">
        <f>IFERROR(VLOOKUP($B47,根ノ上高原!$B$5:$G$338,6,FALSE),"")</f>
        <v/>
      </c>
      <c r="F47" s="10" t="str">
        <f>IFERROR(VLOOKUP($B47,根ノ上高原!$B$5:$G$338,2,FALSE),"")</f>
        <v/>
      </c>
      <c r="G47" s="10" t="str">
        <f>IFERROR(VLOOKUP($B47,根ノ上高原!$B$5:$G$338,5,FALSE)*VLOOKUP(E47,大会ごとのスコア!$D$4:$E$5,2,FALSE),"")</f>
        <v/>
      </c>
      <c r="H47" s="9" t="str">
        <f>IFERROR(VLOOKUP($B47,東大OLK大会!$B$5:$G$338,6,FALSE),"")</f>
        <v/>
      </c>
      <c r="I47" s="10" t="str">
        <f>IFERROR(VLOOKUP($B47,東大OLK大会!$B$5:$G$338,2,FALSE),"")</f>
        <v/>
      </c>
      <c r="J47" s="10" t="str">
        <f>IFERROR(VLOOKUP($B47,東大OLK大会!$B$5:$G$338,5,FALSE)*VLOOKUP(H47,大会ごとのスコア!$D$7:$E$11,2,FALSE),"")</f>
        <v/>
      </c>
      <c r="K47" s="9" t="str">
        <f>IFERROR(VLOOKUP($B47,全日本ロング!$B$5:$G$338,6,FALSE),"")</f>
        <v/>
      </c>
      <c r="L47" s="10" t="str">
        <f>IFERROR(VLOOKUP($B47,全日本ロング!$B$5:$G$338,2,FALSE),"")</f>
        <v/>
      </c>
      <c r="M47" s="10" t="str">
        <f>IFERROR(VLOOKUP($B47,全日本ロング!$B$5:$G$338,5,FALSE)*VLOOKUP(K47,大会ごとのスコア!$D$12:$E$17,2,FALSE),"")</f>
        <v/>
      </c>
      <c r="N47" s="9" t="str">
        <f>IFERROR(VLOOKUP($B47,関東スプリントセレ!$B$5:$G$338,6,FALSE),"")</f>
        <v>Ms1</v>
      </c>
      <c r="O47" s="10">
        <f>IFERROR(VLOOKUP($B47,関東スプリントセレ!$B$5:$G$338,2,FALSE),"")</f>
        <v>15</v>
      </c>
      <c r="P47" s="10">
        <f>IFERROR(VLOOKUP($B47,関東スプリントセレ!$B$5:$G$338,5,FALSE)*VLOOKUP(N47,大会ごとのスコア!$D$19:$E$21,2,FALSE),"")</f>
        <v>59.589999999999996</v>
      </c>
      <c r="Q47" s="9" t="str">
        <f>IFERROR(VLOOKUP($B47,名椙大会2日目!$B$5:$G$338,6,FALSE),"")</f>
        <v>M21A</v>
      </c>
      <c r="R47" s="10">
        <f>IFERROR(VLOOKUP($B47,名椙大会2日目!$B$5:$G$338,2,FALSE),"")</f>
        <v>15</v>
      </c>
      <c r="S47" s="10">
        <f>IFERROR(VLOOKUP($B47,名椙大会2日目!$B$5:$G$338,5,FALSE)*VLOOKUP(Q47,大会ごとのスコア!$D$28:$E$31,2,FALSE),"")</f>
        <v>57.213000000000001</v>
      </c>
      <c r="T47" s="9" t="str">
        <f>IFERROR(VLOOKUP($B47,インカレスプリント2018!$B$5:$G$400,6,FALSE),"")</f>
        <v>ME</v>
      </c>
      <c r="U47" s="10">
        <f>IFERROR(VLOOKUP($B47,インカレスプリント2018!$B$5:$G$400,2,FALSE),"")</f>
        <v>42</v>
      </c>
      <c r="V47" s="10">
        <f>IFERROR(VLOOKUP($B47,インカレスプリント2018!$B$5:$G$400,5,FALSE)*VLOOKUP(T47,大会ごとのスコア!$D$33:$E$36,2,FALSE),"")</f>
        <v>48.52559999999999</v>
      </c>
      <c r="W47" s="9" t="str">
        <f>IFERROR(VLOOKUP($B47,インカレロング2018!$B$5:$G$400,6,FALSE),"")</f>
        <v>MUL3</v>
      </c>
      <c r="X47" s="10">
        <f>IFERROR(VLOOKUP($B47,インカレロング2018!$B$5:$G$400,2,FALSE),"")</f>
        <v>31</v>
      </c>
      <c r="Y47" s="10">
        <f ca="1">IFERROR(VLOOKUP($B47,インカレロング2018!$B$5:$G$400,5,FALSE)*VLOOKUP(W47,大会ごとのスコア!$D$38:$E$42,2,FALSE),"")</f>
        <v>55.089999999999996</v>
      </c>
      <c r="Z47" s="9" t="str">
        <f>IFERROR(VLOOKUP($B47,クラブカップミドル!$B$4:$G$400,6,FALSE),"")</f>
        <v/>
      </c>
      <c r="AA47" s="10" t="str">
        <f>IFERROR(VLOOKUP($B47,クラブカップミドル!$B$4:$G$400,2,FALSE),"")</f>
        <v/>
      </c>
      <c r="AB47" s="10" t="str">
        <f>IFERROR(VLOOKUP($B47,クラブカップミドル!$B$4:$G$400,5,FALSE)*VLOOKUP(Z47,大会ごとのスコア!$D$44:$E$53,2,FALSE),"")</f>
        <v/>
      </c>
      <c r="AD47" s="9">
        <f t="array" aca="1" ref="AD47" ca="1">IFERROR(ROUNDUP(AVERAGE(LARGE(IF($A$3:$Y$3="スコア",$A47:$Y47,""),{1,2,3})),2),0)</f>
        <v>57.3</v>
      </c>
      <c r="AE47">
        <f t="array" aca="1" ref="AE47" ca="1">IFERROR(LARGE(IF($A$3:$Y$3="スコア",$A47:$Y47,""),1),"")</f>
        <v>59.589999999999996</v>
      </c>
      <c r="AF47" t="str">
        <f ca="1">IFERROR(INDEX($B$2:$AC$3,1,MATCH(AE47,B47:AC47,0)),"")</f>
        <v>関東SS</v>
      </c>
      <c r="AG47" t="str">
        <f ca="1">IFERROR(INDEX($A47:$AE47,1,-2+MATCH(AE47,A47:Y47,0)),"")</f>
        <v>Ms1</v>
      </c>
    </row>
    <row r="48" spans="2:33" x14ac:dyDescent="0.15">
      <c r="B48" t="s">
        <v>690</v>
      </c>
      <c r="C48" t="s">
        <v>5</v>
      </c>
      <c r="E48" s="9" t="str">
        <f>IFERROR(VLOOKUP($B48,根ノ上高原!$B$5:$G$338,6,FALSE),"")</f>
        <v/>
      </c>
      <c r="F48" s="10" t="str">
        <f>IFERROR(VLOOKUP($B48,根ノ上高原!$B$5:$G$338,2,FALSE),"")</f>
        <v/>
      </c>
      <c r="G48" s="10" t="str">
        <f>IFERROR(VLOOKUP($B48,根ノ上高原!$B$5:$G$338,5,FALSE)*VLOOKUP(E48,大会ごとのスコア!$D$4:$E$5,2,FALSE),"")</f>
        <v/>
      </c>
      <c r="H48" s="9" t="str">
        <f>IFERROR(VLOOKUP($B48,東大OLK大会!$B$5:$G$338,6,FALSE),"")</f>
        <v/>
      </c>
      <c r="I48" s="10" t="str">
        <f>IFERROR(VLOOKUP($B48,東大OLK大会!$B$5:$G$338,2,FALSE),"")</f>
        <v/>
      </c>
      <c r="J48" s="10" t="str">
        <f>IFERROR(VLOOKUP($B48,東大OLK大会!$B$5:$G$338,5,FALSE)*VLOOKUP(H48,大会ごとのスコア!$D$7:$E$11,2,FALSE),"")</f>
        <v/>
      </c>
      <c r="K48" s="9" t="str">
        <f>IFERROR(VLOOKUP($B48,全日本ロング!$B$5:$G$338,6,FALSE),"")</f>
        <v/>
      </c>
      <c r="L48" s="10" t="str">
        <f>IFERROR(VLOOKUP($B48,全日本ロング!$B$5:$G$338,2,FALSE),"")</f>
        <v/>
      </c>
      <c r="M48" s="10" t="str">
        <f>IFERROR(VLOOKUP($B48,全日本ロング!$B$5:$G$338,5,FALSE)*VLOOKUP(K48,大会ごとのスコア!$D$12:$E$17,2,FALSE),"")</f>
        <v/>
      </c>
      <c r="N48" s="9" t="str">
        <f>IFERROR(VLOOKUP($B48,関東スプリントセレ!$B$5:$G$338,6,FALSE),"")</f>
        <v>Ms2</v>
      </c>
      <c r="O48" s="10">
        <f>IFERROR(VLOOKUP($B48,関東スプリントセレ!$B$5:$G$338,2,FALSE),"")</f>
        <v>30</v>
      </c>
      <c r="P48" s="10">
        <f>IFERROR(VLOOKUP($B48,関東スプリントセレ!$B$5:$G$338,5,FALSE)*VLOOKUP(N48,大会ごとのスコア!$D$19:$E$21,2,FALSE),"")</f>
        <v>55.096999999999994</v>
      </c>
      <c r="Q48" s="9" t="str">
        <f>IFERROR(VLOOKUP($B48,名椙大会2日目!$B$5:$G$338,6,FALSE),"")</f>
        <v/>
      </c>
      <c r="R48" s="10" t="str">
        <f>IFERROR(VLOOKUP($B48,名椙大会2日目!$B$5:$G$338,2,FALSE),"")</f>
        <v/>
      </c>
      <c r="S48" s="10" t="str">
        <f>IFERROR(VLOOKUP($B48,名椙大会2日目!$B$5:$G$338,5,FALSE)*VLOOKUP(Q48,大会ごとのスコア!$D$28:$E$31,2,FALSE),"")</f>
        <v/>
      </c>
      <c r="T48" s="9" t="str">
        <f>IFERROR(VLOOKUP($B48,インカレスプリント2018!$B$5:$G$400,6,FALSE),"")</f>
        <v>MUA3</v>
      </c>
      <c r="U48" s="10">
        <f>IFERROR(VLOOKUP($B48,インカレスプリント2018!$B$5:$G$400,2,FALSE),"")</f>
        <v>39</v>
      </c>
      <c r="V48" s="10">
        <f>IFERROR(VLOOKUP($B48,インカレスプリント2018!$B$5:$G$400,5,FALSE)*VLOOKUP(T48,大会ごとのスコア!$D$33:$E$36,2,FALSE),"")</f>
        <v>55.39</v>
      </c>
      <c r="W48" s="9" t="str">
        <f>IFERROR(VLOOKUP($B48,インカレロング2018!$B$5:$G$400,6,FALSE),"")</f>
        <v>MUL3</v>
      </c>
      <c r="X48" s="10">
        <f>IFERROR(VLOOKUP($B48,インカレロング2018!$B$5:$G$400,2,FALSE),"")</f>
        <v>9</v>
      </c>
      <c r="Y48" s="10">
        <f ca="1">IFERROR(VLOOKUP($B48,インカレロング2018!$B$5:$G$400,5,FALSE)*VLOOKUP(W48,大会ごとのスコア!$D$38:$E$42,2,FALSE),"")</f>
        <v>60.835999999999999</v>
      </c>
      <c r="Z48" s="9" t="str">
        <f>IFERROR(VLOOKUP($B48,クラブカップミドル!$B$4:$G$400,6,FALSE),"")</f>
        <v>MA-2</v>
      </c>
      <c r="AA48" s="10">
        <f>IFERROR(VLOOKUP($B48,クラブカップミドル!$B$4:$G$400,2,FALSE),"")</f>
        <v>37</v>
      </c>
      <c r="AB48" s="10">
        <f>IFERROR(VLOOKUP($B48,クラブカップミドル!$B$4:$G$400,5,FALSE)*VLOOKUP(Z48,大会ごとのスコア!$D$44:$E$53,2,FALSE),"")</f>
        <v>52.104999999999997</v>
      </c>
      <c r="AD48" s="9">
        <f t="array" aca="1" ref="AD48" ca="1">IFERROR(ROUNDUP(AVERAGE(LARGE(IF($A$3:$Y$3="スコア",$A48:$Y48,""),{1,2,3})),2),0)</f>
        <v>57.11</v>
      </c>
      <c r="AE48">
        <f t="array" aca="1" ref="AE48" ca="1">IFERROR(LARGE(IF($A$3:$Y$3="スコア",$A48:$Y48,""),1),"")</f>
        <v>60.835999999999999</v>
      </c>
      <c r="AF48" t="str">
        <f ca="1">IFERROR(INDEX($B$2:$AC$3,1,MATCH(AE48,B48:AC48,0)),"")</f>
        <v>ICL</v>
      </c>
      <c r="AG48" t="str">
        <f ca="1">IFERROR(INDEX($A48:$AE48,1,-2+MATCH(AE48,A48:Y48,0)),"")</f>
        <v>MUL3</v>
      </c>
    </row>
    <row r="49" spans="2:33" x14ac:dyDescent="0.15">
      <c r="B49" t="s">
        <v>167</v>
      </c>
      <c r="C49" t="s">
        <v>10</v>
      </c>
      <c r="E49" s="9" t="str">
        <f>IFERROR(VLOOKUP($B49,根ノ上高原!$B$5:$G$338,6,FALSE),"")</f>
        <v/>
      </c>
      <c r="F49" s="10" t="str">
        <f>IFERROR(VLOOKUP($B49,根ノ上高原!$B$5:$G$338,2,FALSE),"")</f>
        <v/>
      </c>
      <c r="G49" s="10" t="str">
        <f>IFERROR(VLOOKUP($B49,根ノ上高原!$B$5:$G$338,5,FALSE)*VLOOKUP(E49,大会ごとのスコア!$D$4:$E$5,2,FALSE),"")</f>
        <v/>
      </c>
      <c r="H49" s="9" t="str">
        <f>IFERROR(VLOOKUP($B49,東大OLK大会!$B$5:$G$338,6,FALSE),"")</f>
        <v>M20A</v>
      </c>
      <c r="I49" s="10">
        <f>IFERROR(VLOOKUP($B49,東大OLK大会!$B$5:$G$338,2,FALSE),"")</f>
        <v>8</v>
      </c>
      <c r="J49" s="10">
        <f>IFERROR(VLOOKUP($B49,東大OLK大会!$B$5:$G$338,5,FALSE)*VLOOKUP(H49,大会ごとのスコア!$D$7:$E$11,2,FALSE),"")</f>
        <v>47.9208</v>
      </c>
      <c r="K49" s="9" t="str">
        <f>IFERROR(VLOOKUP($B49,全日本ロング!$B$5:$G$338,6,FALSE),"")</f>
        <v/>
      </c>
      <c r="L49" s="10" t="str">
        <f>IFERROR(VLOOKUP($B49,全日本ロング!$B$5:$G$338,2,FALSE),"")</f>
        <v/>
      </c>
      <c r="M49" s="10" t="str">
        <f>IFERROR(VLOOKUP($B49,全日本ロング!$B$5:$G$338,5,FALSE)*VLOOKUP(K49,大会ごとのスコア!$D$12:$E$17,2,FALSE),"")</f>
        <v/>
      </c>
      <c r="N49" s="9" t="str">
        <f>IFERROR(VLOOKUP($B49,関東スプリントセレ!$B$5:$G$338,6,FALSE),"")</f>
        <v>Ms1</v>
      </c>
      <c r="O49" s="10">
        <f>IFERROR(VLOOKUP($B49,関東スプリントセレ!$B$5:$G$338,2,FALSE),"")</f>
        <v>10</v>
      </c>
      <c r="P49" s="10">
        <f>IFERROR(VLOOKUP($B49,関東スプリントセレ!$B$5:$G$338,5,FALSE)*VLOOKUP(N49,大会ごとのスコア!$D$19:$E$21,2,FALSE),"")</f>
        <v>60.512</v>
      </c>
      <c r="Q49" s="9" t="str">
        <f>IFERROR(VLOOKUP($B49,名椙大会2日目!$B$5:$G$338,6,FALSE),"")</f>
        <v/>
      </c>
      <c r="R49" s="10" t="str">
        <f>IFERROR(VLOOKUP($B49,名椙大会2日目!$B$5:$G$338,2,FALSE),"")</f>
        <v/>
      </c>
      <c r="S49" s="10" t="str">
        <f>IFERROR(VLOOKUP($B49,名椙大会2日目!$B$5:$G$338,5,FALSE)*VLOOKUP(Q49,大会ごとのスコア!$D$28:$E$31,2,FALSE),"")</f>
        <v/>
      </c>
      <c r="T49" s="9" t="str">
        <f>IFERROR(VLOOKUP($B49,インカレスプリント2018!$B$5:$G$400,6,FALSE),"")</f>
        <v>ME</v>
      </c>
      <c r="U49" s="10">
        <f>IFERROR(VLOOKUP($B49,インカレスプリント2018!$B$5:$G$400,2,FALSE),"")</f>
        <v>30</v>
      </c>
      <c r="V49" s="10">
        <f>IFERROR(VLOOKUP($B49,インカレスプリント2018!$B$5:$G$400,5,FALSE)*VLOOKUP(T49,大会ごとのスコア!$D$33:$E$36,2,FALSE),"")</f>
        <v>57.837599999999995</v>
      </c>
      <c r="W49" s="9" t="str">
        <f>IFERROR(VLOOKUP($B49,インカレロング2018!$B$5:$G$400,6,FALSE),"")</f>
        <v>MUL3</v>
      </c>
      <c r="X49" s="10">
        <f>IFERROR(VLOOKUP($B49,インカレロング2018!$B$5:$G$400,2,FALSE),"")</f>
        <v>47</v>
      </c>
      <c r="Y49" s="10">
        <f ca="1">IFERROR(VLOOKUP($B49,インカレロング2018!$B$5:$G$400,5,FALSE)*VLOOKUP(W49,大会ごとのスコア!$D$38:$E$42,2,FALSE),"")</f>
        <v>52.867999999999995</v>
      </c>
      <c r="Z49" s="9" t="str">
        <f>IFERROR(VLOOKUP($B49,クラブカップミドル!$B$4:$G$400,6,FALSE),"")</f>
        <v/>
      </c>
      <c r="AA49" s="10" t="str">
        <f>IFERROR(VLOOKUP($B49,クラブカップミドル!$B$4:$G$400,2,FALSE),"")</f>
        <v/>
      </c>
      <c r="AB49" s="10" t="str">
        <f>IFERROR(VLOOKUP($B49,クラブカップミドル!$B$4:$G$400,5,FALSE)*VLOOKUP(Z49,大会ごとのスコア!$D$44:$E$53,2,FALSE),"")</f>
        <v/>
      </c>
      <c r="AD49" s="9">
        <f t="array" aca="1" ref="AD49" ca="1">IFERROR(ROUNDUP(AVERAGE(LARGE(IF($A$3:$Y$3="スコア",$A49:$Y49,""),{1,2,3})),2),0)</f>
        <v>57.08</v>
      </c>
      <c r="AE49">
        <f t="array" aca="1" ref="AE49" ca="1">IFERROR(LARGE(IF($A$3:$Y$3="スコア",$A49:$Y49,""),1),"")</f>
        <v>60.512</v>
      </c>
      <c r="AF49" t="str">
        <f ca="1">IFERROR(INDEX($B$2:$AC$3,1,MATCH(AE49,B49:AC49,0)),"")</f>
        <v>関東SS</v>
      </c>
      <c r="AG49" t="str">
        <f ca="1">IFERROR(INDEX($A49:$AE49,1,-2+MATCH(AE49,A49:Y49,0)),"")</f>
        <v>Ms1</v>
      </c>
    </row>
    <row r="50" spans="2:33" x14ac:dyDescent="0.15">
      <c r="B50" t="s">
        <v>222</v>
      </c>
      <c r="C50" t="s">
        <v>14</v>
      </c>
      <c r="E50" s="9" t="str">
        <f>IFERROR(VLOOKUP($B50,根ノ上高原!$B$5:$G$338,6,FALSE),"")</f>
        <v/>
      </c>
      <c r="F50" s="10" t="str">
        <f>IFERROR(VLOOKUP($B50,根ノ上高原!$B$5:$G$338,2,FALSE),"")</f>
        <v/>
      </c>
      <c r="G50" s="10" t="str">
        <f>IFERROR(VLOOKUP($B50,根ノ上高原!$B$5:$G$338,5,FALSE)*VLOOKUP(E50,大会ごとのスコア!$D$4:$E$5,2,FALSE),"")</f>
        <v/>
      </c>
      <c r="H50" s="9" t="str">
        <f>IFERROR(VLOOKUP($B50,東大OLK大会!$B$5:$G$338,6,FALSE),"")</f>
        <v>M21A2</v>
      </c>
      <c r="I50" s="10">
        <f>IFERROR(VLOOKUP($B50,東大OLK大会!$B$5:$G$338,2,FALSE),"")</f>
        <v>23</v>
      </c>
      <c r="J50" s="10">
        <f>IFERROR(VLOOKUP($B50,東大OLK大会!$B$5:$G$338,5,FALSE)*VLOOKUP(H50,大会ごとのスコア!$D$7:$E$11,2,FALSE),"")</f>
        <v>53.351999999999997</v>
      </c>
      <c r="K50" s="9" t="str">
        <f>IFERROR(VLOOKUP($B50,全日本ロング!$B$5:$G$338,6,FALSE),"")</f>
        <v>M21A1</v>
      </c>
      <c r="L50" s="10">
        <f>IFERROR(VLOOKUP($B50,全日本ロング!$B$5:$G$338,2,FALSE),"")</f>
        <v>19</v>
      </c>
      <c r="M50" s="10">
        <f>IFERROR(VLOOKUP($B50,全日本ロング!$B$5:$G$338,5,FALSE)*VLOOKUP(K50,大会ごとのスコア!$D$12:$E$17,2,FALSE),"")</f>
        <v>54.242999999999995</v>
      </c>
      <c r="N50" s="9" t="str">
        <f>IFERROR(VLOOKUP($B50,関東スプリントセレ!$B$5:$G$338,6,FALSE),"")</f>
        <v>Ms1</v>
      </c>
      <c r="O50" s="10">
        <f>IFERROR(VLOOKUP($B50,関東スプリントセレ!$B$5:$G$338,2,FALSE),"")</f>
        <v>20</v>
      </c>
      <c r="P50" s="10">
        <f>IFERROR(VLOOKUP($B50,関東スプリントセレ!$B$5:$G$338,5,FALSE)*VLOOKUP(N50,大会ごとのスコア!$D$19:$E$21,2,FALSE),"")</f>
        <v>58.598999999999997</v>
      </c>
      <c r="Q50" s="9" t="str">
        <f>IFERROR(VLOOKUP($B50,名椙大会2日目!$B$5:$G$338,6,FALSE),"")</f>
        <v/>
      </c>
      <c r="R50" s="10" t="str">
        <f>IFERROR(VLOOKUP($B50,名椙大会2日目!$B$5:$G$338,2,FALSE),"")</f>
        <v/>
      </c>
      <c r="S50" s="10" t="str">
        <f>IFERROR(VLOOKUP($B50,名椙大会2日目!$B$5:$G$338,5,FALSE)*VLOOKUP(Q50,大会ごとのスコア!$D$28:$E$31,2,FALSE),"")</f>
        <v/>
      </c>
      <c r="T50" s="9" t="str">
        <f>IFERROR(VLOOKUP($B50,インカレスプリント2018!$B$5:$G$400,6,FALSE),"")</f>
        <v>MUA3</v>
      </c>
      <c r="U50" s="10">
        <f>IFERROR(VLOOKUP($B50,インカレスプリント2018!$B$5:$G$400,2,FALSE),"")</f>
        <v>17</v>
      </c>
      <c r="V50" s="10">
        <f>IFERROR(VLOOKUP($B50,インカレスプリント2018!$B$5:$G$400,5,FALSE)*VLOOKUP(T50,大会ごとのスコア!$D$33:$E$36,2,FALSE),"")</f>
        <v>57.946999999999996</v>
      </c>
      <c r="W50" s="9" t="str">
        <f>IFERROR(VLOOKUP($B50,インカレロング2018!$B$5:$G$400,6,FALSE),"")</f>
        <v>ME</v>
      </c>
      <c r="X50" s="10">
        <f>IFERROR(VLOOKUP($B50,インカレロング2018!$B$5:$G$400,2,FALSE),"")</f>
        <v>0</v>
      </c>
      <c r="Y50" s="10">
        <f ca="1">IFERROR(VLOOKUP($B50,インカレロング2018!$B$5:$G$400,5,FALSE)*VLOOKUP(W50,大会ごとのスコア!$D$38:$E$42,2,FALSE),"")</f>
        <v>37.198799999999999</v>
      </c>
      <c r="Z50" s="9" t="str">
        <f>IFERROR(VLOOKUP($B50,クラブカップミドル!$B$4:$G$400,6,FALSE),"")</f>
        <v>MA-1</v>
      </c>
      <c r="AA50" s="10">
        <f>IFERROR(VLOOKUP($B50,クラブカップミドル!$B$4:$G$400,2,FALSE),"")</f>
        <v>49</v>
      </c>
      <c r="AB50" s="10">
        <f>IFERROR(VLOOKUP($B50,クラブカップミドル!$B$4:$G$400,5,FALSE)*VLOOKUP(Z50,大会ごとのスコア!$D$44:$E$53,2,FALSE),"")</f>
        <v>46.577999999999996</v>
      </c>
      <c r="AD50" s="9">
        <f t="array" aca="1" ref="AD50" ca="1">IFERROR(ROUNDUP(AVERAGE(LARGE(IF($A$3:$Y$3="スコア",$A50:$Y50,""),{1,2,3})),2),0)</f>
        <v>56.93</v>
      </c>
      <c r="AE50">
        <f t="array" aca="1" ref="AE50" ca="1">IFERROR(LARGE(IF($A$3:$Y$3="スコア",$A50:$Y50,""),1),"")</f>
        <v>58.598999999999997</v>
      </c>
      <c r="AF50" t="str">
        <f ca="1">IFERROR(INDEX($B$2:$AC$3,1,MATCH(AE50,B50:AC50,0)),"")</f>
        <v>関東SS</v>
      </c>
      <c r="AG50" t="str">
        <f ca="1">IFERROR(INDEX($A50:$AE50,1,-2+MATCH(AE50,A50:Y50,0)),"")</f>
        <v>Ms1</v>
      </c>
    </row>
    <row r="51" spans="2:33" x14ac:dyDescent="0.15">
      <c r="B51" t="s">
        <v>163</v>
      </c>
      <c r="C51" t="s">
        <v>10</v>
      </c>
      <c r="E51" s="9" t="str">
        <f>IFERROR(VLOOKUP($B51,根ノ上高原!$B$5:$G$338,6,FALSE),"")</f>
        <v/>
      </c>
      <c r="F51" s="10" t="str">
        <f>IFERROR(VLOOKUP($B51,根ノ上高原!$B$5:$G$338,2,FALSE),"")</f>
        <v/>
      </c>
      <c r="G51" s="10" t="str">
        <f>IFERROR(VLOOKUP($B51,根ノ上高原!$B$5:$G$338,5,FALSE)*VLOOKUP(E51,大会ごとのスコア!$D$4:$E$5,2,FALSE),"")</f>
        <v/>
      </c>
      <c r="H51" s="9" t="str">
        <f>IFERROR(VLOOKUP($B51,東大OLK大会!$B$5:$G$338,6,FALSE),"")</f>
        <v>M21A1</v>
      </c>
      <c r="I51" s="10">
        <f>IFERROR(VLOOKUP($B51,東大OLK大会!$B$5:$G$338,2,FALSE),"")</f>
        <v>0</v>
      </c>
      <c r="J51" s="10">
        <f>IFERROR(VLOOKUP($B51,東大OLK大会!$B$5:$G$338,5,FALSE)*VLOOKUP(H51,大会ごとのスコア!$D$7:$E$11,2,FALSE),"")</f>
        <v>0</v>
      </c>
      <c r="K51" s="9" t="str">
        <f>IFERROR(VLOOKUP($B51,全日本ロング!$B$5:$G$338,6,FALSE),"")</f>
        <v>M20A</v>
      </c>
      <c r="L51" s="10">
        <f>IFERROR(VLOOKUP($B51,全日本ロング!$B$5:$G$338,2,FALSE),"")</f>
        <v>1</v>
      </c>
      <c r="M51" s="10">
        <f>IFERROR(VLOOKUP($B51,全日本ロング!$B$5:$G$338,5,FALSE)*VLOOKUP(K51,大会ごとのスコア!$D$12:$E$17,2,FALSE),"")</f>
        <v>49.571200000000005</v>
      </c>
      <c r="N51" s="9" t="str">
        <f>IFERROR(VLOOKUP($B51,関東スプリントセレ!$B$5:$G$338,6,FALSE),"")</f>
        <v>Ms2</v>
      </c>
      <c r="O51" s="10">
        <f>IFERROR(VLOOKUP($B51,関東スプリントセレ!$B$5:$G$338,2,FALSE),"")</f>
        <v>10</v>
      </c>
      <c r="P51" s="10">
        <f>IFERROR(VLOOKUP($B51,関東スプリントセレ!$B$5:$G$338,5,FALSE)*VLOOKUP(N51,大会ごとのスコア!$D$19:$E$21,2,FALSE),"")</f>
        <v>60.657999999999994</v>
      </c>
      <c r="Q51" s="9" t="str">
        <f>IFERROR(VLOOKUP($B51,名椙大会2日目!$B$5:$G$338,6,FALSE),"")</f>
        <v/>
      </c>
      <c r="R51" s="10" t="str">
        <f>IFERROR(VLOOKUP($B51,名椙大会2日目!$B$5:$G$338,2,FALSE),"")</f>
        <v/>
      </c>
      <c r="S51" s="10" t="str">
        <f>IFERROR(VLOOKUP($B51,名椙大会2日目!$B$5:$G$338,5,FALSE)*VLOOKUP(Q51,大会ごとのスコア!$D$28:$E$31,2,FALSE),"")</f>
        <v/>
      </c>
      <c r="T51" s="9" t="str">
        <f>IFERROR(VLOOKUP($B51,インカレスプリント2018!$B$5:$G$400,6,FALSE),"")</f>
        <v>ME</v>
      </c>
      <c r="U51" s="10">
        <f>IFERROR(VLOOKUP($B51,インカレスプリント2018!$B$5:$G$400,2,FALSE),"")</f>
        <v>26</v>
      </c>
      <c r="V51" s="10">
        <f>IFERROR(VLOOKUP($B51,インカレスプリント2018!$B$5:$G$400,5,FALSE)*VLOOKUP(T51,大会ごとのスコア!$D$33:$E$36,2,FALSE),"")</f>
        <v>59.230799999999988</v>
      </c>
      <c r="W51" s="9" t="str">
        <f>IFERROR(VLOOKUP($B51,インカレロング2018!$B$5:$G$400,6,FALSE),"")</f>
        <v>ME</v>
      </c>
      <c r="X51" s="10">
        <f>IFERROR(VLOOKUP($B51,インカレロング2018!$B$5:$G$400,2,FALSE),"")</f>
        <v>56</v>
      </c>
      <c r="Y51" s="10">
        <f ca="1">IFERROR(VLOOKUP($B51,インカレロング2018!$B$5:$G$400,5,FALSE)*VLOOKUP(W51,大会ごとのスコア!$D$38:$E$42,2,FALSE),"")</f>
        <v>49.813199999999995</v>
      </c>
      <c r="Z51" s="9" t="str">
        <f>IFERROR(VLOOKUP($B51,クラブカップミドル!$B$4:$G$400,6,FALSE),"")</f>
        <v>MJ</v>
      </c>
      <c r="AA51" s="10">
        <f>IFERROR(VLOOKUP($B51,クラブカップミドル!$B$4:$G$400,2,FALSE),"")</f>
        <v>5</v>
      </c>
      <c r="AB51" s="10">
        <f>IFERROR(VLOOKUP($B51,クラブカップミドル!$B$4:$G$400,5,FALSE)*VLOOKUP(Z51,大会ごとのスコア!$D$44:$E$53,2,FALSE),"")</f>
        <v>46.745599999999996</v>
      </c>
      <c r="AD51" s="9">
        <f t="array" aca="1" ref="AD51" ca="1">IFERROR(ROUNDUP(AVERAGE(LARGE(IF($A$3:$Y$3="スコア",$A51:$Y51,""),{1,2,3})),2),0)</f>
        <v>56.57</v>
      </c>
      <c r="AE51">
        <f t="array" aca="1" ref="AE51" ca="1">IFERROR(LARGE(IF($A$3:$Y$3="スコア",$A51:$Y51,""),1),"")</f>
        <v>60.657999999999994</v>
      </c>
      <c r="AF51" t="str">
        <f ca="1">IFERROR(INDEX($B$2:$AC$3,1,MATCH(AE51,B51:AC51,0)),"")</f>
        <v>関東SS</v>
      </c>
      <c r="AG51" t="str">
        <f ca="1">IFERROR(INDEX($A51:$AE51,1,-2+MATCH(AE51,A51:Y51,0)),"")</f>
        <v>Ms2</v>
      </c>
    </row>
    <row r="52" spans="2:33" x14ac:dyDescent="0.15">
      <c r="B52" t="s">
        <v>188</v>
      </c>
      <c r="C52" t="s">
        <v>5</v>
      </c>
      <c r="E52" s="9" t="str">
        <f>IFERROR(VLOOKUP($B52,根ノ上高原!$B$5:$G$338,6,FALSE),"")</f>
        <v/>
      </c>
      <c r="F52" s="10" t="str">
        <f>IFERROR(VLOOKUP($B52,根ノ上高原!$B$5:$G$338,2,FALSE),"")</f>
        <v/>
      </c>
      <c r="G52" s="10" t="str">
        <f>IFERROR(VLOOKUP($B52,根ノ上高原!$B$5:$G$338,5,FALSE)*VLOOKUP(E52,大会ごとのスコア!$D$4:$E$5,2,FALSE),"")</f>
        <v/>
      </c>
      <c r="H52" s="9" t="str">
        <f>IFERROR(VLOOKUP($B52,東大OLK大会!$B$5:$G$338,6,FALSE),"")</f>
        <v/>
      </c>
      <c r="I52" s="10" t="str">
        <f>IFERROR(VLOOKUP($B52,東大OLK大会!$B$5:$G$338,2,FALSE),"")</f>
        <v/>
      </c>
      <c r="J52" s="10" t="str">
        <f>IFERROR(VLOOKUP($B52,東大OLK大会!$B$5:$G$338,5,FALSE)*VLOOKUP(H52,大会ごとのスコア!$D$7:$E$11,2,FALSE),"")</f>
        <v/>
      </c>
      <c r="K52" s="9" t="str">
        <f>IFERROR(VLOOKUP($B52,全日本ロング!$B$5:$G$338,6,FALSE),"")</f>
        <v>M21A1</v>
      </c>
      <c r="L52" s="10">
        <f>IFERROR(VLOOKUP($B52,全日本ロング!$B$5:$G$338,2,FALSE),"")</f>
        <v>31</v>
      </c>
      <c r="M52" s="10">
        <f>IFERROR(VLOOKUP($B52,全日本ロング!$B$5:$G$338,5,FALSE)*VLOOKUP(K52,大会ごとのスコア!$D$12:$E$17,2,FALSE),"")</f>
        <v>49.018000000000001</v>
      </c>
      <c r="N52" s="9" t="str">
        <f>IFERROR(VLOOKUP($B52,関東スプリントセレ!$B$5:$G$338,6,FALSE),"")</f>
        <v>Ms2</v>
      </c>
      <c r="O52" s="10">
        <f>IFERROR(VLOOKUP($B52,関東スプリントセレ!$B$5:$G$338,2,FALSE),"")</f>
        <v>3</v>
      </c>
      <c r="P52" s="10">
        <f>IFERROR(VLOOKUP($B52,関東スプリントセレ!$B$5:$G$338,5,FALSE)*VLOOKUP(N52,大会ごとのスコア!$D$19:$E$21,2,FALSE),"")</f>
        <v>61.958999999999996</v>
      </c>
      <c r="Q52" s="9" t="str">
        <f>IFERROR(VLOOKUP($B52,名椙大会2日目!$B$5:$G$338,6,FALSE),"")</f>
        <v/>
      </c>
      <c r="R52" s="10" t="str">
        <f>IFERROR(VLOOKUP($B52,名椙大会2日目!$B$5:$G$338,2,FALSE),"")</f>
        <v/>
      </c>
      <c r="S52" s="10" t="str">
        <f>IFERROR(VLOOKUP($B52,名椙大会2日目!$B$5:$G$338,5,FALSE)*VLOOKUP(Q52,大会ごとのスコア!$D$28:$E$31,2,FALSE),"")</f>
        <v/>
      </c>
      <c r="T52" s="9" t="str">
        <f>IFERROR(VLOOKUP($B52,インカレスプリント2018!$B$5:$G$400,6,FALSE),"")</f>
        <v>ME</v>
      </c>
      <c r="U52" s="10">
        <f>IFERROR(VLOOKUP($B52,インカレスプリント2018!$B$5:$G$400,2,FALSE),"")</f>
        <v>0</v>
      </c>
      <c r="V52" s="10">
        <f>IFERROR(VLOOKUP($B52,インカレスプリント2018!$B$5:$G$400,5,FALSE)*VLOOKUP(T52,大会ごとのスコア!$D$33:$E$36,2,FALSE),"")</f>
        <v>0</v>
      </c>
      <c r="W52" s="9" t="str">
        <f>IFERROR(VLOOKUP($B52,インカレロング2018!$B$5:$G$400,6,FALSE),"")</f>
        <v>ME</v>
      </c>
      <c r="X52" s="10">
        <f>IFERROR(VLOOKUP($B52,インカレロング2018!$B$5:$G$400,2,FALSE),"")</f>
        <v>42</v>
      </c>
      <c r="Y52" s="10">
        <f ca="1">IFERROR(VLOOKUP($B52,インカレロング2018!$B$5:$G$400,5,FALSE)*VLOOKUP(W52,大会ごとのスコア!$D$38:$E$42,2,FALSE),"")</f>
        <v>58.68119999999999</v>
      </c>
      <c r="Z52" s="9" t="str">
        <f>IFERROR(VLOOKUP($B52,クラブカップミドル!$B$4:$G$400,6,FALSE),"")</f>
        <v>MA-2</v>
      </c>
      <c r="AA52" s="10">
        <f>IFERROR(VLOOKUP($B52,クラブカップミドル!$B$4:$G$400,2,FALSE),"")</f>
        <v>0</v>
      </c>
      <c r="AB52" s="10">
        <f>IFERROR(VLOOKUP($B52,クラブカップミドル!$B$4:$G$400,5,FALSE)*VLOOKUP(Z52,大会ごとのスコア!$D$44:$E$53,2,FALSE),"")</f>
        <v>0</v>
      </c>
      <c r="AD52" s="9">
        <f t="array" aca="1" ref="AD52" ca="1">IFERROR(ROUNDUP(AVERAGE(LARGE(IF($A$3:$Y$3="スコア",$A52:$Y52,""),{1,2,3})),2),0)</f>
        <v>56.559999999999995</v>
      </c>
      <c r="AE52">
        <f t="array" aca="1" ref="AE52" ca="1">IFERROR(LARGE(IF($A$3:$Y$3="スコア",$A52:$Y52,""),1),"")</f>
        <v>61.958999999999996</v>
      </c>
      <c r="AF52" t="str">
        <f ca="1">IFERROR(INDEX($B$2:$AC$3,1,MATCH(AE52,B52:AC52,0)),"")</f>
        <v>関東SS</v>
      </c>
      <c r="AG52" t="str">
        <f ca="1">IFERROR(INDEX($A52:$AE52,1,-2+MATCH(AE52,A52:Y52,0)),"")</f>
        <v>Ms2</v>
      </c>
    </row>
    <row r="53" spans="2:33" x14ac:dyDescent="0.15">
      <c r="B53" t="s">
        <v>206</v>
      </c>
      <c r="C53" t="s">
        <v>10</v>
      </c>
      <c r="E53" s="9" t="str">
        <f>IFERROR(VLOOKUP($B53,根ノ上高原!$B$5:$G$338,6,FALSE),"")</f>
        <v/>
      </c>
      <c r="F53" s="10" t="str">
        <f>IFERROR(VLOOKUP($B53,根ノ上高原!$B$5:$G$338,2,FALSE),"")</f>
        <v/>
      </c>
      <c r="G53" s="10" t="str">
        <f>IFERROR(VLOOKUP($B53,根ノ上高原!$B$5:$G$338,5,FALSE)*VLOOKUP(E53,大会ごとのスコア!$D$4:$E$5,2,FALSE),"")</f>
        <v/>
      </c>
      <c r="H53" s="9" t="str">
        <f>IFERROR(VLOOKUP($B53,東大OLK大会!$B$5:$G$338,6,FALSE),"")</f>
        <v>M21A2</v>
      </c>
      <c r="I53" s="10">
        <f>IFERROR(VLOOKUP($B53,東大OLK大会!$B$5:$G$338,2,FALSE),"")</f>
        <v>16</v>
      </c>
      <c r="J53" s="10">
        <f>IFERROR(VLOOKUP($B53,東大OLK大会!$B$5:$G$338,5,FALSE)*VLOOKUP(H53,大会ごとのスコア!$D$7:$E$11,2,FALSE),"")</f>
        <v>57.646000000000001</v>
      </c>
      <c r="K53" s="9" t="str">
        <f>IFERROR(VLOOKUP($B53,全日本ロング!$B$5:$G$338,6,FALSE),"")</f>
        <v>M21A2</v>
      </c>
      <c r="L53" s="10">
        <f>IFERROR(VLOOKUP($B53,全日本ロング!$B$5:$G$338,2,FALSE),"")</f>
        <v>20</v>
      </c>
      <c r="M53" s="10">
        <f>IFERROR(VLOOKUP($B53,全日本ロング!$B$5:$G$338,5,FALSE)*VLOOKUP(K53,大会ごとのスコア!$D$12:$E$17,2,FALSE),"")</f>
        <v>55.283999999999999</v>
      </c>
      <c r="N53" s="9" t="str">
        <f>IFERROR(VLOOKUP($B53,関東スプリントセレ!$B$5:$G$338,6,FALSE),"")</f>
        <v>Ms1</v>
      </c>
      <c r="O53" s="10">
        <f>IFERROR(VLOOKUP($B53,関東スプリントセレ!$B$5:$G$338,2,FALSE),"")</f>
        <v>63</v>
      </c>
      <c r="P53" s="10">
        <f>IFERROR(VLOOKUP($B53,関東スプリントセレ!$B$5:$G$338,5,FALSE)*VLOOKUP(N53,大会ごとのスコア!$D$19:$E$21,2,FALSE),"")</f>
        <v>48.161999999999999</v>
      </c>
      <c r="Q53" s="9" t="str">
        <f>IFERROR(VLOOKUP($B53,名椙大会2日目!$B$5:$G$338,6,FALSE),"")</f>
        <v/>
      </c>
      <c r="R53" s="10" t="str">
        <f>IFERROR(VLOOKUP($B53,名椙大会2日目!$B$5:$G$338,2,FALSE),"")</f>
        <v/>
      </c>
      <c r="S53" s="10" t="str">
        <f>IFERROR(VLOOKUP($B53,名椙大会2日目!$B$5:$G$338,5,FALSE)*VLOOKUP(Q53,大会ごとのスコア!$D$28:$E$31,2,FALSE),"")</f>
        <v/>
      </c>
      <c r="T53" s="9" t="str">
        <f>IFERROR(VLOOKUP($B53,インカレスプリント2018!$B$5:$G$400,6,FALSE),"")</f>
        <v>MUA3</v>
      </c>
      <c r="U53" s="10">
        <f>IFERROR(VLOOKUP($B53,インカレスプリント2018!$B$5:$G$400,2,FALSE),"")</f>
        <v>41</v>
      </c>
      <c r="V53" s="10">
        <f>IFERROR(VLOOKUP($B53,インカレスプリント2018!$B$5:$G$400,5,FALSE)*VLOOKUP(T53,大会ごとのスコア!$D$33:$E$36,2,FALSE),"")</f>
        <v>53.957999999999998</v>
      </c>
      <c r="W53" s="9" t="str">
        <f>IFERROR(VLOOKUP($B53,インカレロング2018!$B$5:$G$400,6,FALSE),"")</f>
        <v>ME</v>
      </c>
      <c r="X53" s="10">
        <f>IFERROR(VLOOKUP($B53,インカレロング2018!$B$5:$G$400,2,FALSE),"")</f>
        <v>45</v>
      </c>
      <c r="Y53" s="10">
        <f ca="1">IFERROR(VLOOKUP($B53,インカレロング2018!$B$5:$G$400,5,FALSE)*VLOOKUP(W53,大会ごとのスコア!$D$38:$E$42,2,FALSE),"")</f>
        <v>56.366399999999992</v>
      </c>
      <c r="Z53" s="9" t="str">
        <f>IFERROR(VLOOKUP($B53,クラブカップミドル!$B$4:$G$400,6,FALSE),"")</f>
        <v>MA-1</v>
      </c>
      <c r="AA53" s="10">
        <f>IFERROR(VLOOKUP($B53,クラブカップミドル!$B$4:$G$400,2,FALSE),"")</f>
        <v>21</v>
      </c>
      <c r="AB53" s="10">
        <f>IFERROR(VLOOKUP($B53,クラブカップミドル!$B$4:$G$400,5,FALSE)*VLOOKUP(Z53,大会ごとのスコア!$D$44:$E$53,2,FALSE),"")</f>
        <v>55.454000000000001</v>
      </c>
      <c r="AD53" s="9">
        <f t="array" aca="1" ref="AD53" ca="1">IFERROR(ROUNDUP(AVERAGE(LARGE(IF($A$3:$Y$3="スコア",$A53:$Y53,""),{1,2,3})),2),0)</f>
        <v>56.44</v>
      </c>
      <c r="AE53">
        <f t="array" aca="1" ref="AE53" ca="1">IFERROR(LARGE(IF($A$3:$Y$3="スコア",$A53:$Y53,""),1),"")</f>
        <v>57.646000000000001</v>
      </c>
      <c r="AF53" t="str">
        <f ca="1">IFERROR(INDEX($B$2:$AC$3,1,MATCH(AE53,B53:AC53,0)),"")</f>
        <v>東大OLK</v>
      </c>
      <c r="AG53" t="str">
        <f ca="1">IFERROR(INDEX($A53:$AE53,1,-2+MATCH(AE53,A53:Y53,0)),"")</f>
        <v>M21A2</v>
      </c>
    </row>
    <row r="54" spans="2:33" x14ac:dyDescent="0.15">
      <c r="B54" t="s">
        <v>637</v>
      </c>
      <c r="C54" t="s">
        <v>6</v>
      </c>
      <c r="E54" s="9" t="str">
        <f>IFERROR(VLOOKUP($B54,根ノ上高原!$B$5:$G$338,6,FALSE),"")</f>
        <v/>
      </c>
      <c r="F54" s="10" t="str">
        <f>IFERROR(VLOOKUP($B54,根ノ上高原!$B$5:$G$338,2,FALSE),"")</f>
        <v/>
      </c>
      <c r="G54" s="10" t="str">
        <f>IFERROR(VLOOKUP($B54,根ノ上高原!$B$5:$G$338,5,FALSE)*VLOOKUP(E54,大会ごとのスコア!$D$4:$E$5,2,FALSE),"")</f>
        <v/>
      </c>
      <c r="H54" s="9" t="str">
        <f>IFERROR(VLOOKUP($B54,東大OLK大会!$B$5:$G$338,6,FALSE),"")</f>
        <v>M20A</v>
      </c>
      <c r="I54" s="10">
        <f>IFERROR(VLOOKUP($B54,東大OLK大会!$B$5:$G$338,2,FALSE),"")</f>
        <v>13</v>
      </c>
      <c r="J54" s="10">
        <f>IFERROR(VLOOKUP($B54,東大OLK大会!$B$5:$G$338,5,FALSE)*VLOOKUP(H54,大会ごとのスコア!$D$7:$E$11,2,FALSE),"")</f>
        <v>41.340800000000002</v>
      </c>
      <c r="K54" s="9" t="str">
        <f>IFERROR(VLOOKUP($B54,全日本ロング!$B$5:$G$338,6,FALSE),"")</f>
        <v/>
      </c>
      <c r="L54" s="10" t="str">
        <f>IFERROR(VLOOKUP($B54,全日本ロング!$B$5:$G$338,2,FALSE),"")</f>
        <v/>
      </c>
      <c r="M54" s="10" t="str">
        <f>IFERROR(VLOOKUP($B54,全日本ロング!$B$5:$G$338,5,FALSE)*VLOOKUP(K54,大会ごとのスコア!$D$12:$E$17,2,FALSE),"")</f>
        <v/>
      </c>
      <c r="N54" s="9" t="str">
        <f>IFERROR(VLOOKUP($B54,関東スプリントセレ!$B$5:$G$338,6,FALSE),"")</f>
        <v>Ms2</v>
      </c>
      <c r="O54" s="10">
        <f>IFERROR(VLOOKUP($B54,関東スプリントセレ!$B$5:$G$338,2,FALSE),"")</f>
        <v>27</v>
      </c>
      <c r="P54" s="10">
        <f>IFERROR(VLOOKUP($B54,関東スプリントセレ!$B$5:$G$338,5,FALSE)*VLOOKUP(N54,大会ごとのスコア!$D$19:$E$21,2,FALSE),"")</f>
        <v>55.503</v>
      </c>
      <c r="Q54" s="9" t="str">
        <f>IFERROR(VLOOKUP($B54,名椙大会2日目!$B$5:$G$338,6,FALSE),"")</f>
        <v/>
      </c>
      <c r="R54" s="10" t="str">
        <f>IFERROR(VLOOKUP($B54,名椙大会2日目!$B$5:$G$338,2,FALSE),"")</f>
        <v/>
      </c>
      <c r="S54" s="10" t="str">
        <f>IFERROR(VLOOKUP($B54,名椙大会2日目!$B$5:$G$338,5,FALSE)*VLOOKUP(Q54,大会ごとのスコア!$D$28:$E$31,2,FALSE),"")</f>
        <v/>
      </c>
      <c r="T54" s="9" t="str">
        <f>IFERROR(VLOOKUP($B54,インカレスプリント2018!$B$5:$G$400,6,FALSE),"")</f>
        <v>MUA3</v>
      </c>
      <c r="U54" s="10">
        <f>IFERROR(VLOOKUP($B54,インカレスプリント2018!$B$5:$G$400,2,FALSE),"")</f>
        <v>21</v>
      </c>
      <c r="V54" s="10">
        <f>IFERROR(VLOOKUP($B54,インカレスプリント2018!$B$5:$G$400,5,FALSE)*VLOOKUP(T54,大会ごとのスコア!$D$33:$E$36,2,FALSE),"")</f>
        <v>57.076999999999998</v>
      </c>
      <c r="W54" s="9" t="str">
        <f>IFERROR(VLOOKUP($B54,インカレロング2018!$B$5:$G$400,6,FALSE),"")</f>
        <v>MUL2</v>
      </c>
      <c r="X54" s="10">
        <f>IFERROR(VLOOKUP($B54,インカレロング2018!$B$5:$G$400,2,FALSE),"")</f>
        <v>29</v>
      </c>
      <c r="Y54" s="10">
        <f ca="1">IFERROR(VLOOKUP($B54,インカレロング2018!$B$5:$G$400,5,FALSE)*VLOOKUP(W54,大会ごとのスコア!$D$38:$E$42,2,FALSE),"")</f>
        <v>56.168999999999997</v>
      </c>
      <c r="Z54" s="9" t="str">
        <f>IFERROR(VLOOKUP($B54,クラブカップミドル!$B$4:$G$400,6,FALSE),"")</f>
        <v>MJ</v>
      </c>
      <c r="AA54" s="10">
        <f>IFERROR(VLOOKUP($B54,クラブカップミドル!$B$4:$G$400,2,FALSE),"")</f>
        <v>11</v>
      </c>
      <c r="AB54" s="10">
        <f>IFERROR(VLOOKUP($B54,クラブカップミドル!$B$4:$G$400,5,FALSE)*VLOOKUP(Z54,大会ごとのスコア!$D$44:$E$53,2,FALSE),"")</f>
        <v>43.985600000000005</v>
      </c>
      <c r="AD54" s="9">
        <f t="array" aca="1" ref="AD54" ca="1">IFERROR(ROUNDUP(AVERAGE(LARGE(IF($A$3:$Y$3="スコア",$A54:$Y54,""),{1,2,3})),2),0)</f>
        <v>56.25</v>
      </c>
      <c r="AE54">
        <f t="array" aca="1" ref="AE54" ca="1">IFERROR(LARGE(IF($A$3:$Y$3="スコア",$A54:$Y54,""),1),"")</f>
        <v>57.076999999999998</v>
      </c>
      <c r="AF54" t="str">
        <f ca="1">IFERROR(INDEX($B$2:$AC$3,1,MATCH(AE54,B54:AC54,0)),"")</f>
        <v>ICS</v>
      </c>
      <c r="AG54" t="str">
        <f ca="1">IFERROR(INDEX($A54:$AE54,1,-2+MATCH(AE54,A54:Y54,0)),"")</f>
        <v>MUA3</v>
      </c>
    </row>
    <row r="55" spans="2:33" x14ac:dyDescent="0.15">
      <c r="B55" t="s">
        <v>417</v>
      </c>
      <c r="C55" t="s">
        <v>10</v>
      </c>
      <c r="E55" s="9" t="str">
        <f>IFERROR(VLOOKUP($B55,根ノ上高原!$B$5:$G$338,6,FALSE),"")</f>
        <v/>
      </c>
      <c r="F55" s="10" t="str">
        <f>IFERROR(VLOOKUP($B55,根ノ上高原!$B$5:$G$338,2,FALSE),"")</f>
        <v/>
      </c>
      <c r="G55" s="10" t="str">
        <f>IFERROR(VLOOKUP($B55,根ノ上高原!$B$5:$G$338,5,FALSE)*VLOOKUP(E55,大会ごとのスコア!$D$4:$E$5,2,FALSE),"")</f>
        <v/>
      </c>
      <c r="H55" s="9" t="str">
        <f>IFERROR(VLOOKUP($B55,東大OLK大会!$B$5:$G$338,6,FALSE),"")</f>
        <v>M21A1</v>
      </c>
      <c r="I55" s="10">
        <f>IFERROR(VLOOKUP($B55,東大OLK大会!$B$5:$G$338,2,FALSE),"")</f>
        <v>46</v>
      </c>
      <c r="J55" s="10">
        <f>IFERROR(VLOOKUP($B55,東大OLK大会!$B$5:$G$338,5,FALSE)*VLOOKUP(H55,大会ごとのスコア!$D$7:$E$11,2,FALSE),"")</f>
        <v>40.559999999999995</v>
      </c>
      <c r="K55" s="9" t="str">
        <f>IFERROR(VLOOKUP($B55,全日本ロング!$B$5:$G$338,6,FALSE),"")</f>
        <v>M20A</v>
      </c>
      <c r="L55" s="10">
        <f>IFERROR(VLOOKUP($B55,全日本ロング!$B$5:$G$338,2,FALSE),"")</f>
        <v>7</v>
      </c>
      <c r="M55" s="10">
        <f>IFERROR(VLOOKUP($B55,全日本ロング!$B$5:$G$338,5,FALSE)*VLOOKUP(K55,大会ごとのスコア!$D$12:$E$17,2,FALSE),"")</f>
        <v>43.590400000000002</v>
      </c>
      <c r="N55" s="9" t="str">
        <f>IFERROR(VLOOKUP($B55,関東スプリントセレ!$B$5:$G$338,6,FALSE),"")</f>
        <v>Ms1</v>
      </c>
      <c r="O55" s="10">
        <f>IFERROR(VLOOKUP($B55,関東スプリントセレ!$B$5:$G$338,2,FALSE),"")</f>
        <v>28</v>
      </c>
      <c r="P55" s="10">
        <f>IFERROR(VLOOKUP($B55,関東スプリントセレ!$B$5:$G$338,5,FALSE)*VLOOKUP(N55,大会ごとのスコア!$D$19:$E$21,2,FALSE),"")</f>
        <v>56.525999999999996</v>
      </c>
      <c r="Q55" s="9" t="str">
        <f>IFERROR(VLOOKUP($B55,名椙大会2日目!$B$5:$G$338,6,FALSE),"")</f>
        <v>M21A</v>
      </c>
      <c r="R55" s="10">
        <f>IFERROR(VLOOKUP($B55,名椙大会2日目!$B$5:$G$338,2,FALSE),"")</f>
        <v>38</v>
      </c>
      <c r="S55" s="10">
        <f>IFERROR(VLOOKUP($B55,名椙大会2日目!$B$5:$G$338,5,FALSE)*VLOOKUP(Q55,大会ごとのスコア!$D$28:$E$31,2,FALSE),"")</f>
        <v>51.896000000000001</v>
      </c>
      <c r="T55" s="9" t="str">
        <f>IFERROR(VLOOKUP($B55,インカレスプリント2018!$B$5:$G$400,6,FALSE),"")</f>
        <v>MUA1</v>
      </c>
      <c r="U55" s="10">
        <f>IFERROR(VLOOKUP($B55,インカレスプリント2018!$B$5:$G$400,2,FALSE),"")</f>
        <v>15</v>
      </c>
      <c r="V55" s="10">
        <f>IFERROR(VLOOKUP($B55,インカレスプリント2018!$B$5:$G$400,5,FALSE)*VLOOKUP(T55,大会ごとのスコア!$D$33:$E$36,2,FALSE),"")</f>
        <v>58.105999999999995</v>
      </c>
      <c r="W55" s="9" t="str">
        <f>IFERROR(VLOOKUP($B55,インカレロング2018!$B$5:$G$400,6,FALSE),"")</f>
        <v>MUL3</v>
      </c>
      <c r="X55" s="10">
        <f>IFERROR(VLOOKUP($B55,インカレロング2018!$B$5:$G$400,2,FALSE),"")</f>
        <v>42</v>
      </c>
      <c r="Y55" s="10">
        <f ca="1">IFERROR(VLOOKUP($B55,インカレロング2018!$B$5:$G$400,5,FALSE)*VLOOKUP(W55,大会ごとのスコア!$D$38:$E$42,2,FALSE),"")</f>
        <v>53.707000000000001</v>
      </c>
      <c r="Z55" s="9" t="str">
        <f>IFERROR(VLOOKUP($B55,クラブカップミドル!$B$4:$G$400,6,FALSE),"")</f>
        <v/>
      </c>
      <c r="AA55" s="10" t="str">
        <f>IFERROR(VLOOKUP($B55,クラブカップミドル!$B$4:$G$400,2,FALSE),"")</f>
        <v/>
      </c>
      <c r="AB55" s="10" t="str">
        <f>IFERROR(VLOOKUP($B55,クラブカップミドル!$B$4:$G$400,5,FALSE)*VLOOKUP(Z55,大会ごとのスコア!$D$44:$E$53,2,FALSE),"")</f>
        <v/>
      </c>
      <c r="AD55" s="9">
        <f t="array" aca="1" ref="AD55" ca="1">IFERROR(ROUNDUP(AVERAGE(LARGE(IF($A$3:$Y$3="スコア",$A55:$Y55,""),{1,2,3})),2),0)</f>
        <v>56.12</v>
      </c>
      <c r="AE55">
        <f t="array" aca="1" ref="AE55" ca="1">IFERROR(LARGE(IF($A$3:$Y$3="スコア",$A55:$Y55,""),1),"")</f>
        <v>58.105999999999995</v>
      </c>
      <c r="AF55" t="str">
        <f ca="1">IFERROR(INDEX($B$2:$AC$3,1,MATCH(AE55,B55:AC55,0)),"")</f>
        <v>ICS</v>
      </c>
      <c r="AG55" t="str">
        <f ca="1">IFERROR(INDEX($A55:$AE55,1,-2+MATCH(AE55,A55:Y55,0)),"")</f>
        <v>MUA1</v>
      </c>
    </row>
    <row r="56" spans="2:33" x14ac:dyDescent="0.15">
      <c r="B56" t="s">
        <v>209</v>
      </c>
      <c r="C56" t="s">
        <v>10</v>
      </c>
      <c r="E56" s="9" t="str">
        <f>IFERROR(VLOOKUP($B56,根ノ上高原!$B$5:$G$338,6,FALSE),"")</f>
        <v/>
      </c>
      <c r="F56" s="10" t="str">
        <f>IFERROR(VLOOKUP($B56,根ノ上高原!$B$5:$G$338,2,FALSE),"")</f>
        <v/>
      </c>
      <c r="G56" s="10" t="str">
        <f>IFERROR(VLOOKUP($B56,根ノ上高原!$B$5:$G$338,5,FALSE)*VLOOKUP(E56,大会ごとのスコア!$D$4:$E$5,2,FALSE),"")</f>
        <v/>
      </c>
      <c r="H56" s="9" t="str">
        <f>IFERROR(VLOOKUP($B56,東大OLK大会!$B$5:$G$338,6,FALSE),"")</f>
        <v>M21A2</v>
      </c>
      <c r="I56" s="10">
        <f>IFERROR(VLOOKUP($B56,東大OLK大会!$B$5:$G$338,2,FALSE),"")</f>
        <v>27</v>
      </c>
      <c r="J56" s="10">
        <f>IFERROR(VLOOKUP($B56,東大OLK大会!$B$5:$G$338,5,FALSE)*VLOOKUP(H56,大会ごとのスコア!$D$7:$E$11,2,FALSE),"")</f>
        <v>52.105999999999995</v>
      </c>
      <c r="K56" s="9" t="str">
        <f>IFERROR(VLOOKUP($B56,全日本ロング!$B$5:$G$338,6,FALSE),"")</f>
        <v/>
      </c>
      <c r="L56" s="10" t="str">
        <f>IFERROR(VLOOKUP($B56,全日本ロング!$B$5:$G$338,2,FALSE),"")</f>
        <v/>
      </c>
      <c r="M56" s="10" t="str">
        <f>IFERROR(VLOOKUP($B56,全日本ロング!$B$5:$G$338,5,FALSE)*VLOOKUP(K56,大会ごとのスコア!$D$12:$E$17,2,FALSE),"")</f>
        <v/>
      </c>
      <c r="N56" s="9" t="str">
        <f>IFERROR(VLOOKUP($B56,関東スプリントセレ!$B$5:$G$338,6,FALSE),"")</f>
        <v>Ms1</v>
      </c>
      <c r="O56" s="10">
        <f>IFERROR(VLOOKUP($B56,関東スプリントセレ!$B$5:$G$338,2,FALSE),"")</f>
        <v>37</v>
      </c>
      <c r="P56" s="10">
        <f>IFERROR(VLOOKUP($B56,関東スプリントセレ!$B$5:$G$338,5,FALSE)*VLOOKUP(N56,大会ごとのスコア!$D$19:$E$21,2,FALSE),"")</f>
        <v>55.257999999999996</v>
      </c>
      <c r="Q56" s="9" t="str">
        <f>IFERROR(VLOOKUP($B56,名椙大会2日目!$B$5:$G$338,6,FALSE),"")</f>
        <v/>
      </c>
      <c r="R56" s="10" t="str">
        <f>IFERROR(VLOOKUP($B56,名椙大会2日目!$B$5:$G$338,2,FALSE),"")</f>
        <v/>
      </c>
      <c r="S56" s="10" t="str">
        <f>IFERROR(VLOOKUP($B56,名椙大会2日目!$B$5:$G$338,5,FALSE)*VLOOKUP(Q56,大会ごとのスコア!$D$28:$E$31,2,FALSE),"")</f>
        <v/>
      </c>
      <c r="T56" s="9" t="str">
        <f>IFERROR(VLOOKUP($B56,インカレスプリント2018!$B$5:$G$400,6,FALSE),"")</f>
        <v>MUA3</v>
      </c>
      <c r="U56" s="10">
        <f>IFERROR(VLOOKUP($B56,インカレスプリント2018!$B$5:$G$400,2,FALSE),"")</f>
        <v>16</v>
      </c>
      <c r="V56" s="10">
        <f>IFERROR(VLOOKUP($B56,インカレスプリント2018!$B$5:$G$400,5,FALSE)*VLOOKUP(T56,大会ごとのスコア!$D$33:$E$36,2,FALSE),"")</f>
        <v>59.582999999999998</v>
      </c>
      <c r="W56" s="9" t="str">
        <f>IFERROR(VLOOKUP($B56,インカレロング2018!$B$5:$G$400,6,FALSE),"")</f>
        <v>ME</v>
      </c>
      <c r="X56" s="10">
        <f>IFERROR(VLOOKUP($B56,インカレロング2018!$B$5:$G$400,2,FALSE),"")</f>
        <v>50</v>
      </c>
      <c r="Y56" s="10">
        <f ca="1">IFERROR(VLOOKUP($B56,インカレロング2018!$B$5:$G$400,5,FALSE)*VLOOKUP(W56,大会ごとのスコア!$D$38:$E$42,2,FALSE),"")</f>
        <v>53.096399999999996</v>
      </c>
      <c r="Z56" s="9" t="str">
        <f>IFERROR(VLOOKUP($B56,クラブカップミドル!$B$4:$G$400,6,FALSE),"")</f>
        <v/>
      </c>
      <c r="AA56" s="10" t="str">
        <f>IFERROR(VLOOKUP($B56,クラブカップミドル!$B$4:$G$400,2,FALSE),"")</f>
        <v/>
      </c>
      <c r="AB56" s="10" t="str">
        <f>IFERROR(VLOOKUP($B56,クラブカップミドル!$B$4:$G$400,5,FALSE)*VLOOKUP(Z56,大会ごとのスコア!$D$44:$E$53,2,FALSE),"")</f>
        <v/>
      </c>
      <c r="AD56" s="9">
        <f t="array" aca="1" ref="AD56" ca="1">IFERROR(ROUNDUP(AVERAGE(LARGE(IF($A$3:$Y$3="スコア",$A56:$Y56,""),{1,2,3})),2),0)</f>
        <v>55.98</v>
      </c>
      <c r="AE56">
        <f t="array" aca="1" ref="AE56" ca="1">IFERROR(LARGE(IF($A$3:$Y$3="スコア",$A56:$Y56,""),1),"")</f>
        <v>59.582999999999998</v>
      </c>
      <c r="AF56" t="str">
        <f ca="1">IFERROR(INDEX($B$2:$AC$3,1,MATCH(AE56,B56:AC56,0)),"")</f>
        <v>ICS</v>
      </c>
      <c r="AG56" t="str">
        <f ca="1">IFERROR(INDEX($A56:$AE56,1,-2+MATCH(AE56,A56:Y56,0)),"")</f>
        <v>MUA3</v>
      </c>
    </row>
    <row r="57" spans="2:33" x14ac:dyDescent="0.15">
      <c r="B57" t="s">
        <v>483</v>
      </c>
      <c r="C57" t="s">
        <v>6</v>
      </c>
      <c r="E57" s="9" t="str">
        <f>IFERROR(VLOOKUP($B57,根ノ上高原!$B$5:$G$338,6,FALSE),"")</f>
        <v>MA</v>
      </c>
      <c r="F57" s="10">
        <f>IFERROR(VLOOKUP($B57,根ノ上高原!$B$5:$G$338,2,FALSE),"")</f>
        <v>55</v>
      </c>
      <c r="G57" s="10">
        <f>IFERROR(VLOOKUP($B57,根ノ上高原!$B$5:$G$338,5,FALSE)*VLOOKUP(E57,大会ごとのスコア!$D$4:$E$5,2,FALSE),"")</f>
        <v>30.303000000000001</v>
      </c>
      <c r="H57" s="9" t="str">
        <f>IFERROR(VLOOKUP($B57,東大OLK大会!$B$5:$G$338,6,FALSE),"")</f>
        <v>M20A</v>
      </c>
      <c r="I57" s="10">
        <f>IFERROR(VLOOKUP($B57,東大OLK大会!$B$5:$G$338,2,FALSE),"")</f>
        <v>16</v>
      </c>
      <c r="J57" s="10">
        <f>IFERROR(VLOOKUP($B57,東大OLK大会!$B$5:$G$338,5,FALSE)*VLOOKUP(H57,大会ごとのスコア!$D$7:$E$11,2,FALSE),"")</f>
        <v>38.069600000000001</v>
      </c>
      <c r="K57" s="9" t="str">
        <f>IFERROR(VLOOKUP($B57,全日本ロング!$B$5:$G$338,6,FALSE),"")</f>
        <v/>
      </c>
      <c r="L57" s="10" t="str">
        <f>IFERROR(VLOOKUP($B57,全日本ロング!$B$5:$G$338,2,FALSE),"")</f>
        <v/>
      </c>
      <c r="M57" s="10" t="str">
        <f>IFERROR(VLOOKUP($B57,全日本ロング!$B$5:$G$338,5,FALSE)*VLOOKUP(K57,大会ごとのスコア!$D$12:$E$17,2,FALSE),"")</f>
        <v/>
      </c>
      <c r="N57" s="9" t="str">
        <f>IFERROR(VLOOKUP($B57,関東スプリントセレ!$B$5:$G$338,6,FALSE),"")</f>
        <v>Ms2</v>
      </c>
      <c r="O57" s="10">
        <f>IFERROR(VLOOKUP($B57,関東スプリントセレ!$B$5:$G$338,2,FALSE),"")</f>
        <v>44</v>
      </c>
      <c r="P57" s="10">
        <f>IFERROR(VLOOKUP($B57,関東スプリントセレ!$B$5:$G$338,5,FALSE)*VLOOKUP(N57,大会ごとのスコア!$D$19:$E$21,2,FALSE),"")</f>
        <v>51.311</v>
      </c>
      <c r="Q57" s="9" t="str">
        <f>IFERROR(VLOOKUP($B57,名椙大会2日目!$B$5:$G$338,6,FALSE),"")</f>
        <v/>
      </c>
      <c r="R57" s="10" t="str">
        <f>IFERROR(VLOOKUP($B57,名椙大会2日目!$B$5:$G$338,2,FALSE),"")</f>
        <v/>
      </c>
      <c r="S57" s="10" t="str">
        <f>IFERROR(VLOOKUP($B57,名椙大会2日目!$B$5:$G$338,5,FALSE)*VLOOKUP(Q57,大会ごとのスコア!$D$28:$E$31,2,FALSE),"")</f>
        <v/>
      </c>
      <c r="T57" s="9" t="str">
        <f>IFERROR(VLOOKUP($B57,インカレスプリント2018!$B$5:$G$400,6,FALSE),"")</f>
        <v>MUA3</v>
      </c>
      <c r="U57" s="10">
        <f>IFERROR(VLOOKUP($B57,インカレスプリント2018!$B$5:$G$400,2,FALSE),"")</f>
        <v>23</v>
      </c>
      <c r="V57" s="10">
        <f>IFERROR(VLOOKUP($B57,インカレスプリント2018!$B$5:$G$400,5,FALSE)*VLOOKUP(T57,大会ごとのスコア!$D$33:$E$36,2,FALSE),"")</f>
        <v>56.872999999999998</v>
      </c>
      <c r="W57" s="9" t="str">
        <f>IFERROR(VLOOKUP($B57,インカレロング2018!$B$5:$G$400,6,FALSE),"")</f>
        <v>MUL3</v>
      </c>
      <c r="X57" s="10">
        <f>IFERROR(VLOOKUP($B57,インカレロング2018!$B$5:$G$400,2,FALSE),"")</f>
        <v>12</v>
      </c>
      <c r="Y57" s="10">
        <f ca="1">IFERROR(VLOOKUP($B57,インカレロング2018!$B$5:$G$400,5,FALSE)*VLOOKUP(W57,大会ごとのスコア!$D$38:$E$42,2,FALSE),"")</f>
        <v>59.311</v>
      </c>
      <c r="Z57" s="9" t="str">
        <f>IFERROR(VLOOKUP($B57,クラブカップミドル!$B$4:$G$400,6,FALSE),"")</f>
        <v>MJ</v>
      </c>
      <c r="AA57" s="10">
        <f>IFERROR(VLOOKUP($B57,クラブカップミドル!$B$4:$G$400,2,FALSE),"")</f>
        <v>0</v>
      </c>
      <c r="AB57" s="10">
        <f>IFERROR(VLOOKUP($B57,クラブカップミドル!$B$4:$G$400,5,FALSE)*VLOOKUP(Z57,大会ごとのスコア!$D$44:$E$53,2,FALSE),"")</f>
        <v>0</v>
      </c>
      <c r="AD57" s="9">
        <f t="array" aca="1" ref="AD57" ca="1">IFERROR(ROUNDUP(AVERAGE(LARGE(IF($A$3:$Y$3="スコア",$A57:$Y57,""),{1,2,3})),2),0)</f>
        <v>55.839999999999996</v>
      </c>
      <c r="AE57">
        <f t="array" aca="1" ref="AE57" ca="1">IFERROR(LARGE(IF($A$3:$Y$3="スコア",$A57:$Y57,""),1),"")</f>
        <v>59.311</v>
      </c>
      <c r="AF57" t="str">
        <f ca="1">IFERROR(INDEX($B$2:$AC$3,1,MATCH(AE57,B57:AC57,0)),"")</f>
        <v>ICL</v>
      </c>
      <c r="AG57" t="str">
        <f ca="1">IFERROR(INDEX($A57:$AE57,1,-2+MATCH(AE57,A57:Y57,0)),"")</f>
        <v>MUL3</v>
      </c>
    </row>
    <row r="58" spans="2:33" x14ac:dyDescent="0.15">
      <c r="B58" t="s">
        <v>647</v>
      </c>
      <c r="C58" t="s">
        <v>5</v>
      </c>
      <c r="E58" s="9" t="str">
        <f>IFERROR(VLOOKUP($B58,根ノ上高原!$B$5:$G$338,6,FALSE),"")</f>
        <v/>
      </c>
      <c r="F58" s="10" t="str">
        <f>IFERROR(VLOOKUP($B58,根ノ上高原!$B$5:$G$338,2,FALSE),"")</f>
        <v/>
      </c>
      <c r="G58" s="10" t="str">
        <f>IFERROR(VLOOKUP($B58,根ノ上高原!$B$5:$G$338,5,FALSE)*VLOOKUP(E58,大会ごとのスコア!$D$4:$E$5,2,FALSE),"")</f>
        <v/>
      </c>
      <c r="H58" s="9" t="str">
        <f>IFERROR(VLOOKUP($B58,東大OLK大会!$B$5:$G$338,6,FALSE),"")</f>
        <v/>
      </c>
      <c r="I58" s="10" t="str">
        <f>IFERROR(VLOOKUP($B58,東大OLK大会!$B$5:$G$338,2,FALSE),"")</f>
        <v/>
      </c>
      <c r="J58" s="10" t="str">
        <f>IFERROR(VLOOKUP($B58,東大OLK大会!$B$5:$G$338,5,FALSE)*VLOOKUP(H58,大会ごとのスコア!$D$7:$E$11,2,FALSE),"")</f>
        <v/>
      </c>
      <c r="K58" s="9" t="str">
        <f>IFERROR(VLOOKUP($B58,全日本ロング!$B$5:$G$338,6,FALSE),"")</f>
        <v/>
      </c>
      <c r="L58" s="10" t="str">
        <f>IFERROR(VLOOKUP($B58,全日本ロング!$B$5:$G$338,2,FALSE),"")</f>
        <v/>
      </c>
      <c r="M58" s="10" t="str">
        <f>IFERROR(VLOOKUP($B58,全日本ロング!$B$5:$G$338,5,FALSE)*VLOOKUP(K58,大会ごとのスコア!$D$12:$E$17,2,FALSE),"")</f>
        <v/>
      </c>
      <c r="N58" s="9" t="str">
        <f>IFERROR(VLOOKUP($B58,関東スプリントセレ!$B$5:$G$338,6,FALSE),"")</f>
        <v>Ms2</v>
      </c>
      <c r="O58" s="10">
        <f>IFERROR(VLOOKUP($B58,関東スプリントセレ!$B$5:$G$338,2,FALSE),"")</f>
        <v>23</v>
      </c>
      <c r="P58" s="10">
        <f>IFERROR(VLOOKUP($B58,関東スプリントセレ!$B$5:$G$338,5,FALSE)*VLOOKUP(N58,大会ごとのスコア!$D$19:$E$21,2,FALSE),"")</f>
        <v>56.144999999999996</v>
      </c>
      <c r="Q58" s="9" t="str">
        <f>IFERROR(VLOOKUP($B58,名椙大会2日目!$B$5:$G$338,6,FALSE),"")</f>
        <v/>
      </c>
      <c r="R58" s="10" t="str">
        <f>IFERROR(VLOOKUP($B58,名椙大会2日目!$B$5:$G$338,2,FALSE),"")</f>
        <v/>
      </c>
      <c r="S58" s="10" t="str">
        <f>IFERROR(VLOOKUP($B58,名椙大会2日目!$B$5:$G$338,5,FALSE)*VLOOKUP(Q58,大会ごとのスコア!$D$28:$E$31,2,FALSE),"")</f>
        <v/>
      </c>
      <c r="T58" s="9" t="str">
        <f>IFERROR(VLOOKUP($B58,インカレスプリント2018!$B$5:$G$400,6,FALSE),"")</f>
        <v>MUA2</v>
      </c>
      <c r="U58" s="10">
        <f>IFERROR(VLOOKUP($B58,インカレスプリント2018!$B$5:$G$400,2,FALSE),"")</f>
        <v>17</v>
      </c>
      <c r="V58" s="10">
        <f>IFERROR(VLOOKUP($B58,インカレスプリント2018!$B$5:$G$400,5,FALSE)*VLOOKUP(T58,大会ごとのスコア!$D$33:$E$36,2,FALSE),"")</f>
        <v>57.985999999999997</v>
      </c>
      <c r="W58" s="9" t="str">
        <f>IFERROR(VLOOKUP($B58,インカレロング2018!$B$5:$G$400,6,FALSE),"")</f>
        <v>MUL2</v>
      </c>
      <c r="X58" s="10">
        <f>IFERROR(VLOOKUP($B58,インカレロング2018!$B$5:$G$400,2,FALSE),"")</f>
        <v>44</v>
      </c>
      <c r="Y58" s="10">
        <f ca="1">IFERROR(VLOOKUP($B58,インカレロング2018!$B$5:$G$400,5,FALSE)*VLOOKUP(W58,大会ごとのスコア!$D$38:$E$42,2,FALSE),"")</f>
        <v>53.192999999999998</v>
      </c>
      <c r="Z58" s="9" t="str">
        <f>IFERROR(VLOOKUP($B58,クラブカップミドル!$B$4:$G$400,6,FALSE),"")</f>
        <v>MA-2</v>
      </c>
      <c r="AA58" s="10">
        <f>IFERROR(VLOOKUP($B58,クラブカップミドル!$B$4:$G$400,2,FALSE),"")</f>
        <v>30</v>
      </c>
      <c r="AB58" s="10">
        <f>IFERROR(VLOOKUP($B58,クラブカップミドル!$B$4:$G$400,5,FALSE)*VLOOKUP(Z58,大会ごとのスコア!$D$44:$E$53,2,FALSE),"")</f>
        <v>54.309999999999995</v>
      </c>
      <c r="AD58" s="9">
        <f t="array" aca="1" ref="AD58" ca="1">IFERROR(ROUNDUP(AVERAGE(LARGE(IF($A$3:$Y$3="スコア",$A58:$Y58,""),{1,2,3})),2),0)</f>
        <v>55.78</v>
      </c>
      <c r="AE58">
        <f t="array" aca="1" ref="AE58" ca="1">IFERROR(LARGE(IF($A$3:$Y$3="スコア",$A58:$Y58,""),1),"")</f>
        <v>57.985999999999997</v>
      </c>
      <c r="AF58" t="str">
        <f ca="1">IFERROR(INDEX($B$2:$AC$3,1,MATCH(AE58,B58:AC58,0)),"")</f>
        <v>ICS</v>
      </c>
      <c r="AG58" t="str">
        <f ca="1">IFERROR(INDEX($A58:$AE58,1,-2+MATCH(AE58,A58:Y58,0)),"")</f>
        <v>MUA2</v>
      </c>
    </row>
    <row r="59" spans="2:33" x14ac:dyDescent="0.15">
      <c r="B59" t="s">
        <v>696</v>
      </c>
      <c r="C59" t="s">
        <v>14</v>
      </c>
      <c r="E59" s="9" t="str">
        <f>IFERROR(VLOOKUP($B59,根ノ上高原!$B$5:$G$338,6,FALSE),"")</f>
        <v/>
      </c>
      <c r="F59" s="10" t="str">
        <f>IFERROR(VLOOKUP($B59,根ノ上高原!$B$5:$G$338,2,FALSE),"")</f>
        <v/>
      </c>
      <c r="G59" s="10" t="str">
        <f>IFERROR(VLOOKUP($B59,根ノ上高原!$B$5:$G$338,5,FALSE)*VLOOKUP(E59,大会ごとのスコア!$D$4:$E$5,2,FALSE),"")</f>
        <v/>
      </c>
      <c r="H59" s="9" t="str">
        <f>IFERROR(VLOOKUP($B59,東大OLK大会!$B$5:$G$338,6,FALSE),"")</f>
        <v>M20A</v>
      </c>
      <c r="I59" s="10">
        <f>IFERROR(VLOOKUP($B59,東大OLK大会!$B$5:$G$338,2,FALSE),"")</f>
        <v>18</v>
      </c>
      <c r="J59" s="10">
        <f>IFERROR(VLOOKUP($B59,東大OLK大会!$B$5:$G$338,5,FALSE)*VLOOKUP(H59,大会ごとのスコア!$D$7:$E$11,2,FALSE),"")</f>
        <v>35.640799999999999</v>
      </c>
      <c r="K59" s="9" t="str">
        <f>IFERROR(VLOOKUP($B59,全日本ロング!$B$5:$G$338,6,FALSE),"")</f>
        <v/>
      </c>
      <c r="L59" s="10" t="str">
        <f>IFERROR(VLOOKUP($B59,全日本ロング!$B$5:$G$338,2,FALSE),"")</f>
        <v/>
      </c>
      <c r="M59" s="10" t="str">
        <f>IFERROR(VLOOKUP($B59,全日本ロング!$B$5:$G$338,5,FALSE)*VLOOKUP(K59,大会ごとのスコア!$D$12:$E$17,2,FALSE),"")</f>
        <v/>
      </c>
      <c r="N59" s="9" t="str">
        <f>IFERROR(VLOOKUP($B59,関東スプリントセレ!$B$5:$G$338,6,FALSE),"")</f>
        <v>Ms2</v>
      </c>
      <c r="O59" s="10">
        <f>IFERROR(VLOOKUP($B59,関東スプリントセレ!$B$5:$G$338,2,FALSE),"")</f>
        <v>33</v>
      </c>
      <c r="P59" s="10">
        <f>IFERROR(VLOOKUP($B59,関東スプリントセレ!$B$5:$G$338,5,FALSE)*VLOOKUP(N59,大会ごとのスコア!$D$19:$E$21,2,FALSE),"")</f>
        <v>54.134</v>
      </c>
      <c r="Q59" s="9" t="str">
        <f>IFERROR(VLOOKUP($B59,名椙大会2日目!$B$5:$G$338,6,FALSE),"")</f>
        <v/>
      </c>
      <c r="R59" s="10" t="str">
        <f>IFERROR(VLOOKUP($B59,名椙大会2日目!$B$5:$G$338,2,FALSE),"")</f>
        <v/>
      </c>
      <c r="S59" s="10" t="str">
        <f>IFERROR(VLOOKUP($B59,名椙大会2日目!$B$5:$G$338,5,FALSE)*VLOOKUP(Q59,大会ごとのスコア!$D$28:$E$31,2,FALSE),"")</f>
        <v/>
      </c>
      <c r="T59" s="9" t="str">
        <f>IFERROR(VLOOKUP($B59,インカレスプリント2018!$B$5:$G$400,6,FALSE),"")</f>
        <v>MUA3</v>
      </c>
      <c r="U59" s="10">
        <f>IFERROR(VLOOKUP($B59,インカレスプリント2018!$B$5:$G$400,2,FALSE),"")</f>
        <v>29</v>
      </c>
      <c r="V59" s="10">
        <f>IFERROR(VLOOKUP($B59,インカレスプリント2018!$B$5:$G$400,5,FALSE)*VLOOKUP(T59,大会ごとのスコア!$D$33:$E$36,2,FALSE),"")</f>
        <v>56.463999999999999</v>
      </c>
      <c r="W59" s="9" t="str">
        <f>IFERROR(VLOOKUP($B59,インカレロング2018!$B$5:$G$400,6,FALSE),"")</f>
        <v>MUL3</v>
      </c>
      <c r="X59" s="10">
        <f>IFERROR(VLOOKUP($B59,インカレロング2018!$B$5:$G$400,2,FALSE),"")</f>
        <v>19</v>
      </c>
      <c r="Y59" s="10">
        <f ca="1">IFERROR(VLOOKUP($B59,インカレロング2018!$B$5:$G$400,5,FALSE)*VLOOKUP(W59,大会ごとのスコア!$D$38:$E$42,2,FALSE),"")</f>
        <v>56.521000000000001</v>
      </c>
      <c r="Z59" s="9" t="str">
        <f>IFERROR(VLOOKUP($B59,クラブカップミドル!$B$4:$G$400,6,FALSE),"")</f>
        <v>MA-1</v>
      </c>
      <c r="AA59" s="10">
        <f>IFERROR(VLOOKUP($B59,クラブカップミドル!$B$4:$G$400,2,FALSE),"")</f>
        <v>0</v>
      </c>
      <c r="AB59" s="10">
        <f>IFERROR(VLOOKUP($B59,クラブカップミドル!$B$4:$G$400,5,FALSE)*VLOOKUP(Z59,大会ごとのスコア!$D$44:$E$53,2,FALSE),"")</f>
        <v>0</v>
      </c>
      <c r="AD59" s="9">
        <f t="array" aca="1" ref="AD59" ca="1">IFERROR(ROUNDUP(AVERAGE(LARGE(IF($A$3:$Y$3="スコア",$A59:$Y59,""),{1,2,3})),2),0)</f>
        <v>55.71</v>
      </c>
      <c r="AE59">
        <f t="array" aca="1" ref="AE59" ca="1">IFERROR(LARGE(IF($A$3:$Y$3="スコア",$A59:$Y59,""),1),"")</f>
        <v>56.521000000000001</v>
      </c>
      <c r="AF59" t="str">
        <f ca="1">IFERROR(INDEX($B$2:$AC$3,1,MATCH(AE59,B59:AC59,0)),"")</f>
        <v>ICL</v>
      </c>
      <c r="AG59" t="str">
        <f ca="1">IFERROR(INDEX($A59:$AE59,1,-2+MATCH(AE59,A59:Y59,0)),"")</f>
        <v>MUL3</v>
      </c>
    </row>
    <row r="60" spans="2:33" x14ac:dyDescent="0.15">
      <c r="B60" t="s">
        <v>284</v>
      </c>
      <c r="C60" t="s">
        <v>242</v>
      </c>
      <c r="E60" s="9" t="str">
        <f>IFERROR(VLOOKUP($B60,根ノ上高原!$B$5:$G$338,6,FALSE),"")</f>
        <v>MA</v>
      </c>
      <c r="F60" s="10">
        <f>IFERROR(VLOOKUP($B60,根ノ上高原!$B$5:$G$338,2,FALSE),"")</f>
        <v>34</v>
      </c>
      <c r="G60" s="10">
        <f>IFERROR(VLOOKUP($B60,根ノ上高原!$B$5:$G$338,5,FALSE)*VLOOKUP(E60,大会ごとのスコア!$D$4:$E$5,2,FALSE),"")</f>
        <v>49.864999999999995</v>
      </c>
      <c r="H60" s="9" t="str">
        <f>IFERROR(VLOOKUP($B60,東大OLK大会!$B$5:$G$338,6,FALSE),"")</f>
        <v>M20A</v>
      </c>
      <c r="I60" s="10">
        <f>IFERROR(VLOOKUP($B60,東大OLK大会!$B$5:$G$338,2,FALSE),"")</f>
        <v>10</v>
      </c>
      <c r="J60" s="10">
        <f>IFERROR(VLOOKUP($B60,東大OLK大会!$B$5:$G$338,5,FALSE)*VLOOKUP(H60,大会ごとのスコア!$D$7:$E$11,2,FALSE),"")</f>
        <v>47.488</v>
      </c>
      <c r="K60" s="9" t="str">
        <f>IFERROR(VLOOKUP($B60,全日本ロング!$B$5:$G$338,6,FALSE),"")</f>
        <v>M20E</v>
      </c>
      <c r="L60" s="10">
        <f>IFERROR(VLOOKUP($B60,全日本ロング!$B$5:$G$338,2,FALSE),"")</f>
        <v>20</v>
      </c>
      <c r="M60" s="10">
        <f>IFERROR(VLOOKUP($B60,全日本ロング!$B$5:$G$338,5,FALSE)*VLOOKUP(K60,大会ごとのスコア!$D$12:$E$17,2,FALSE),"")</f>
        <v>43.572699999999998</v>
      </c>
      <c r="N60" s="9" t="str">
        <f>IFERROR(VLOOKUP($B60,関東スプリントセレ!$B$5:$G$338,6,FALSE),"")</f>
        <v>Ms2</v>
      </c>
      <c r="O60" s="10">
        <f>IFERROR(VLOOKUP($B60,関東スプリントセレ!$B$5:$G$338,2,FALSE),"")</f>
        <v>0</v>
      </c>
      <c r="P60" s="10">
        <f>IFERROR(VLOOKUP($B60,関東スプリントセレ!$B$5:$G$338,5,FALSE)*VLOOKUP(N60,大会ごとのスコア!$D$19:$E$21,2,FALSE),"")</f>
        <v>54.589999999999996</v>
      </c>
      <c r="Q60" s="9" t="str">
        <f>IFERROR(VLOOKUP($B60,名椙大会2日目!$B$5:$G$338,6,FALSE),"")</f>
        <v/>
      </c>
      <c r="R60" s="10" t="str">
        <f>IFERROR(VLOOKUP($B60,名椙大会2日目!$B$5:$G$338,2,FALSE),"")</f>
        <v/>
      </c>
      <c r="S60" s="10" t="str">
        <f>IFERROR(VLOOKUP($B60,名椙大会2日目!$B$5:$G$338,5,FALSE)*VLOOKUP(Q60,大会ごとのスコア!$D$28:$E$31,2,FALSE),"")</f>
        <v/>
      </c>
      <c r="T60" s="9" t="str">
        <f>IFERROR(VLOOKUP($B60,インカレスプリント2018!$B$5:$G$400,6,FALSE),"")</f>
        <v>MUA2</v>
      </c>
      <c r="U60" s="10">
        <f>IFERROR(VLOOKUP($B60,インカレスプリント2018!$B$5:$G$400,2,FALSE),"")</f>
        <v>20</v>
      </c>
      <c r="V60" s="10">
        <f>IFERROR(VLOOKUP($B60,インカレスプリント2018!$B$5:$G$400,5,FALSE)*VLOOKUP(T60,大会ごとのスコア!$D$33:$E$36,2,FALSE),"")</f>
        <v>56.189</v>
      </c>
      <c r="W60" s="9" t="str">
        <f>IFERROR(VLOOKUP($B60,インカレロング2018!$B$5:$G$400,6,FALSE),"")</f>
        <v>MUL1</v>
      </c>
      <c r="X60" s="10">
        <f>IFERROR(VLOOKUP($B60,インカレロング2018!$B$5:$G$400,2,FALSE),"")</f>
        <v>25</v>
      </c>
      <c r="Y60" s="10">
        <f ca="1">IFERROR(VLOOKUP($B60,インカレロング2018!$B$5:$G$400,5,FALSE)*VLOOKUP(W60,大会ごとのスコア!$D$38:$E$42,2,FALSE),"")</f>
        <v>56.315999999999995</v>
      </c>
      <c r="Z60" s="9" t="str">
        <f>IFERROR(VLOOKUP($B60,クラブカップミドル!$B$4:$G$400,6,FALSE),"")</f>
        <v>MJ</v>
      </c>
      <c r="AA60" s="10">
        <f>IFERROR(VLOOKUP($B60,クラブカップミドル!$B$4:$G$400,2,FALSE),"")</f>
        <v>7</v>
      </c>
      <c r="AB60" s="10">
        <f>IFERROR(VLOOKUP($B60,クラブカップミドル!$B$4:$G$400,5,FALSE)*VLOOKUP(Z60,大会ごとのスコア!$D$44:$E$53,2,FALSE),"")</f>
        <v>45.378399999999999</v>
      </c>
      <c r="AD60" s="9">
        <f t="array" aca="1" ref="AD60" ca="1">IFERROR(ROUNDUP(AVERAGE(LARGE(IF($A$3:$Y$3="スコア",$A60:$Y60,""),{1,2,3})),2),0)</f>
        <v>55.699999999999996</v>
      </c>
      <c r="AE60">
        <f t="array" aca="1" ref="AE60" ca="1">IFERROR(LARGE(IF($A$3:$Y$3="スコア",$A60:$Y60,""),1),"")</f>
        <v>56.315999999999995</v>
      </c>
      <c r="AF60" t="str">
        <f ca="1">IFERROR(INDEX($B$2:$AC$3,1,MATCH(AE60,B60:AC60,0)),"")</f>
        <v>ICL</v>
      </c>
      <c r="AG60" t="str">
        <f ca="1">IFERROR(INDEX($A60:$AE60,1,-2+MATCH(AE60,A60:Y60,0)),"")</f>
        <v>MUL1</v>
      </c>
    </row>
    <row r="61" spans="2:33" x14ac:dyDescent="0.15">
      <c r="B61" t="s">
        <v>211</v>
      </c>
      <c r="C61" t="s">
        <v>4</v>
      </c>
      <c r="E61" s="9" t="str">
        <f>IFERROR(VLOOKUP($B61,根ノ上高原!$B$5:$G$338,6,FALSE),"")</f>
        <v/>
      </c>
      <c r="F61" s="10" t="str">
        <f>IFERROR(VLOOKUP($B61,根ノ上高原!$B$5:$G$338,2,FALSE),"")</f>
        <v/>
      </c>
      <c r="G61" s="10" t="str">
        <f>IFERROR(VLOOKUP($B61,根ノ上高原!$B$5:$G$338,5,FALSE)*VLOOKUP(E61,大会ごとのスコア!$D$4:$E$5,2,FALSE),"")</f>
        <v/>
      </c>
      <c r="H61" s="9" t="str">
        <f>IFERROR(VLOOKUP($B61,東大OLK大会!$B$5:$G$338,6,FALSE),"")</f>
        <v>M20A</v>
      </c>
      <c r="I61" s="10">
        <f>IFERROR(VLOOKUP($B61,東大OLK大会!$B$5:$G$338,2,FALSE),"")</f>
        <v>9</v>
      </c>
      <c r="J61" s="10">
        <f>IFERROR(VLOOKUP($B61,東大OLK大会!$B$5:$G$338,5,FALSE)*VLOOKUP(H61,大会ごとのスコア!$D$7:$E$11,2,FALSE),"")</f>
        <v>47.506399999999999</v>
      </c>
      <c r="K61" s="9" t="str">
        <f>IFERROR(VLOOKUP($B61,全日本ロング!$B$5:$G$338,6,FALSE),"")</f>
        <v>M20E</v>
      </c>
      <c r="L61" s="10">
        <f>IFERROR(VLOOKUP($B61,全日本ロング!$B$5:$G$338,2,FALSE),"")</f>
        <v>8</v>
      </c>
      <c r="M61" s="10">
        <f>IFERROR(VLOOKUP($B61,全日本ロング!$B$5:$G$338,5,FALSE)*VLOOKUP(K61,大会ごとのスコア!$D$12:$E$17,2,FALSE),"")</f>
        <v>54.408399999999993</v>
      </c>
      <c r="N61" s="9" t="str">
        <f>IFERROR(VLOOKUP($B61,関東スプリントセレ!$B$5:$G$338,6,FALSE),"")</f>
        <v>Ms2</v>
      </c>
      <c r="O61" s="10">
        <f>IFERROR(VLOOKUP($B61,関東スプリントセレ!$B$5:$G$338,2,FALSE),"")</f>
        <v>19</v>
      </c>
      <c r="P61" s="10">
        <f>IFERROR(VLOOKUP($B61,関東スプリントセレ!$B$5:$G$338,5,FALSE)*VLOOKUP(N61,大会ごとのスコア!$D$19:$E$21,2,FALSE),"")</f>
        <v>58.290999999999997</v>
      </c>
      <c r="Q61" s="9" t="str">
        <f>IFERROR(VLOOKUP($B61,名椙大会2日目!$B$5:$G$338,6,FALSE),"")</f>
        <v/>
      </c>
      <c r="R61" s="10" t="str">
        <f>IFERROR(VLOOKUP($B61,名椙大会2日目!$B$5:$G$338,2,FALSE),"")</f>
        <v/>
      </c>
      <c r="S61" s="10" t="str">
        <f>IFERROR(VLOOKUP($B61,名椙大会2日目!$B$5:$G$338,5,FALSE)*VLOOKUP(Q61,大会ごとのスコア!$D$28:$E$31,2,FALSE),"")</f>
        <v/>
      </c>
      <c r="T61" s="9" t="str">
        <f>IFERROR(VLOOKUP($B61,インカレスプリント2018!$B$5:$G$400,6,FALSE),"")</f>
        <v/>
      </c>
      <c r="U61" s="10" t="str">
        <f>IFERROR(VLOOKUP($B61,インカレスプリント2018!$B$5:$G$400,2,FALSE),"")</f>
        <v/>
      </c>
      <c r="V61" s="10" t="str">
        <f>IFERROR(VLOOKUP($B61,インカレスプリント2018!$B$5:$G$400,5,FALSE)*VLOOKUP(T61,大会ごとのスコア!$D$33:$E$36,2,FALSE),"")</f>
        <v/>
      </c>
      <c r="W61" s="9" t="str">
        <f>IFERROR(VLOOKUP($B61,インカレロング2018!$B$5:$G$400,6,FALSE),"")</f>
        <v>ME</v>
      </c>
      <c r="X61" s="10">
        <f>IFERROR(VLOOKUP($B61,インカレロング2018!$B$5:$G$400,2,FALSE),"")</f>
        <v>52</v>
      </c>
      <c r="Y61" s="10">
        <f ca="1">IFERROR(VLOOKUP($B61,インカレロング2018!$B$5:$G$400,5,FALSE)*VLOOKUP(W61,大会ごとのスコア!$D$38:$E$42,2,FALSE),"")</f>
        <v>52.815599999999996</v>
      </c>
      <c r="Z61" s="9" t="str">
        <f>IFERROR(VLOOKUP($B61,クラブカップミドル!$B$4:$G$400,6,FALSE),"")</f>
        <v>MA-1</v>
      </c>
      <c r="AA61" s="10">
        <f>IFERROR(VLOOKUP($B61,クラブカップミドル!$B$4:$G$400,2,FALSE),"")</f>
        <v>20</v>
      </c>
      <c r="AB61" s="10">
        <f>IFERROR(VLOOKUP($B61,クラブカップミドル!$B$4:$G$400,5,FALSE)*VLOOKUP(Z61,大会ごとのスコア!$D$44:$E$53,2,FALSE),"")</f>
        <v>55.836999999999996</v>
      </c>
      <c r="AD61" s="9">
        <f t="array" aca="1" ref="AD61" ca="1">IFERROR(ROUNDUP(AVERAGE(LARGE(IF($A$3:$Y$3="スコア",$A61:$Y61,""),{1,2,3})),2),0)</f>
        <v>55.18</v>
      </c>
      <c r="AE61">
        <f t="array" aca="1" ref="AE61" ca="1">IFERROR(LARGE(IF($A$3:$Y$3="スコア",$A61:$Y61,""),1),"")</f>
        <v>58.290999999999997</v>
      </c>
      <c r="AF61" t="str">
        <f ca="1">IFERROR(INDEX($B$2:$AC$3,1,MATCH(AE61,B61:AC61,0)),"")</f>
        <v>関東SS</v>
      </c>
      <c r="AG61" t="str">
        <f ca="1">IFERROR(INDEX($A61:$AE61,1,-2+MATCH(AE61,A61:Y61,0)),"")</f>
        <v>Ms2</v>
      </c>
    </row>
    <row r="62" spans="2:33" x14ac:dyDescent="0.15">
      <c r="B62" t="s">
        <v>544</v>
      </c>
      <c r="C62" t="s">
        <v>4</v>
      </c>
      <c r="E62" s="9" t="str">
        <f>IFERROR(VLOOKUP($B62,根ノ上高原!$B$5:$G$338,6,FALSE),"")</f>
        <v/>
      </c>
      <c r="F62" s="10" t="str">
        <f>IFERROR(VLOOKUP($B62,根ノ上高原!$B$5:$G$338,2,FALSE),"")</f>
        <v/>
      </c>
      <c r="G62" s="10" t="str">
        <f>IFERROR(VLOOKUP($B62,根ノ上高原!$B$5:$G$338,5,FALSE)*VLOOKUP(E62,大会ごとのスコア!$D$4:$E$5,2,FALSE),"")</f>
        <v/>
      </c>
      <c r="H62" s="9" t="str">
        <f>IFERROR(VLOOKUP($B62,東大OLK大会!$B$5:$G$338,6,FALSE),"")</f>
        <v>M21A2</v>
      </c>
      <c r="I62" s="10">
        <f>IFERROR(VLOOKUP($B62,東大OLK大会!$B$5:$G$338,2,FALSE),"")</f>
        <v>46</v>
      </c>
      <c r="J62" s="10">
        <f>IFERROR(VLOOKUP($B62,東大OLK大会!$B$5:$G$338,5,FALSE)*VLOOKUP(H62,大会ごとのスコア!$D$7:$E$11,2,FALSE),"")</f>
        <v>39.106999999999999</v>
      </c>
      <c r="K62" s="9" t="str">
        <f>IFERROR(VLOOKUP($B62,全日本ロング!$B$5:$G$338,6,FALSE),"")</f>
        <v/>
      </c>
      <c r="L62" s="10" t="str">
        <f>IFERROR(VLOOKUP($B62,全日本ロング!$B$5:$G$338,2,FALSE),"")</f>
        <v/>
      </c>
      <c r="M62" s="10" t="str">
        <f>IFERROR(VLOOKUP($B62,全日本ロング!$B$5:$G$338,5,FALSE)*VLOOKUP(K62,大会ごとのスコア!$D$12:$E$17,2,FALSE),"")</f>
        <v/>
      </c>
      <c r="N62" s="9" t="str">
        <f>IFERROR(VLOOKUP($B62,関東スプリントセレ!$B$5:$G$338,6,FALSE),"")</f>
        <v>Ms1</v>
      </c>
      <c r="O62" s="10">
        <f>IFERROR(VLOOKUP($B62,関東スプリントセレ!$B$5:$G$338,2,FALSE),"")</f>
        <v>33</v>
      </c>
      <c r="P62" s="10">
        <f>IFERROR(VLOOKUP($B62,関東スプリントセレ!$B$5:$G$338,5,FALSE)*VLOOKUP(N62,大会ごとのスコア!$D$19:$E$21,2,FALSE),"")</f>
        <v>55.695999999999998</v>
      </c>
      <c r="Q62" s="9" t="str">
        <f>IFERROR(VLOOKUP($B62,名椙大会2日目!$B$5:$G$338,6,FALSE),"")</f>
        <v/>
      </c>
      <c r="R62" s="10" t="str">
        <f>IFERROR(VLOOKUP($B62,名椙大会2日目!$B$5:$G$338,2,FALSE),"")</f>
        <v/>
      </c>
      <c r="S62" s="10" t="str">
        <f>IFERROR(VLOOKUP($B62,名椙大会2日目!$B$5:$G$338,5,FALSE)*VLOOKUP(Q62,大会ごとのスコア!$D$28:$E$31,2,FALSE),"")</f>
        <v/>
      </c>
      <c r="T62" s="9" t="str">
        <f>IFERROR(VLOOKUP($B62,インカレスプリント2018!$B$5:$G$400,6,FALSE),"")</f>
        <v>MUA2</v>
      </c>
      <c r="U62" s="10">
        <f>IFERROR(VLOOKUP($B62,インカレスプリント2018!$B$5:$G$400,2,FALSE),"")</f>
        <v>41</v>
      </c>
      <c r="V62" s="10">
        <f>IFERROR(VLOOKUP($B62,インカレスプリント2018!$B$5:$G$400,5,FALSE)*VLOOKUP(T62,大会ごとのスコア!$D$33:$E$36,2,FALSE),"")</f>
        <v>52.722999999999999</v>
      </c>
      <c r="W62" s="9" t="str">
        <f>IFERROR(VLOOKUP($B62,インカレロング2018!$B$5:$G$400,6,FALSE),"")</f>
        <v>MUL2</v>
      </c>
      <c r="X62" s="10">
        <f>IFERROR(VLOOKUP($B62,インカレロング2018!$B$5:$G$400,2,FALSE),"")</f>
        <v>27</v>
      </c>
      <c r="Y62" s="10">
        <f ca="1">IFERROR(VLOOKUP($B62,インカレロング2018!$B$5:$G$400,5,FALSE)*VLOOKUP(W62,大会ごとのスコア!$D$38:$E$42,2,FALSE),"")</f>
        <v>56.497999999999998</v>
      </c>
      <c r="Z62" s="9" t="str">
        <f>IFERROR(VLOOKUP($B62,クラブカップミドル!$B$4:$G$400,6,FALSE),"")</f>
        <v>MA-2</v>
      </c>
      <c r="AA62" s="10">
        <f>IFERROR(VLOOKUP($B62,クラブカップミドル!$B$4:$G$400,2,FALSE),"")</f>
        <v>51</v>
      </c>
      <c r="AB62" s="10">
        <f>IFERROR(VLOOKUP($B62,クラブカップミドル!$B$4:$G$400,5,FALSE)*VLOOKUP(Z62,大会ごとのスコア!$D$44:$E$53,2,FALSE),"")</f>
        <v>45.952999999999996</v>
      </c>
      <c r="AD62" s="9">
        <f t="array" aca="1" ref="AD62" ca="1">IFERROR(ROUNDUP(AVERAGE(LARGE(IF($A$3:$Y$3="スコア",$A62:$Y62,""),{1,2,3})),2),0)</f>
        <v>54.98</v>
      </c>
      <c r="AE62">
        <f t="array" aca="1" ref="AE62" ca="1">IFERROR(LARGE(IF($A$3:$Y$3="スコア",$A62:$Y62,""),1),"")</f>
        <v>56.497999999999998</v>
      </c>
      <c r="AF62" t="str">
        <f ca="1">IFERROR(INDEX($B$2:$AC$3,1,MATCH(AE62,B62:AC62,0)),"")</f>
        <v>ICL</v>
      </c>
      <c r="AG62" t="str">
        <f ca="1">IFERROR(INDEX($A62:$AE62,1,-2+MATCH(AE62,A62:Y62,0)),"")</f>
        <v>MUL2</v>
      </c>
    </row>
    <row r="63" spans="2:33" x14ac:dyDescent="0.15">
      <c r="B63" t="s">
        <v>176</v>
      </c>
      <c r="C63" t="s">
        <v>5</v>
      </c>
      <c r="E63" s="9" t="str">
        <f>IFERROR(VLOOKUP($B63,根ノ上高原!$B$5:$G$338,6,FALSE),"")</f>
        <v/>
      </c>
      <c r="F63" s="10" t="str">
        <f>IFERROR(VLOOKUP($B63,根ノ上高原!$B$5:$G$338,2,FALSE),"")</f>
        <v/>
      </c>
      <c r="G63" s="10" t="str">
        <f>IFERROR(VLOOKUP($B63,根ノ上高原!$B$5:$G$338,5,FALSE)*VLOOKUP(E63,大会ごとのスコア!$D$4:$E$5,2,FALSE),"")</f>
        <v/>
      </c>
      <c r="H63" s="9" t="str">
        <f>IFERROR(VLOOKUP($B63,東大OLK大会!$B$5:$G$338,6,FALSE),"")</f>
        <v/>
      </c>
      <c r="I63" s="10" t="str">
        <f>IFERROR(VLOOKUP($B63,東大OLK大会!$B$5:$G$338,2,FALSE),"")</f>
        <v/>
      </c>
      <c r="J63" s="10" t="str">
        <f>IFERROR(VLOOKUP($B63,東大OLK大会!$B$5:$G$338,5,FALSE)*VLOOKUP(H63,大会ごとのスコア!$D$7:$E$11,2,FALSE),"")</f>
        <v/>
      </c>
      <c r="K63" s="9" t="str">
        <f>IFERROR(VLOOKUP($B63,全日本ロング!$B$5:$G$338,6,FALSE),"")</f>
        <v>M20E</v>
      </c>
      <c r="L63" s="10">
        <f>IFERROR(VLOOKUP($B63,全日本ロング!$B$5:$G$338,2,FALSE),"")</f>
        <v>19</v>
      </c>
      <c r="M63" s="10">
        <f>IFERROR(VLOOKUP($B63,全日本ロング!$B$5:$G$338,5,FALSE)*VLOOKUP(K63,大会ごとのスコア!$D$12:$E$17,2,FALSE),"")</f>
        <v>44.543599999999998</v>
      </c>
      <c r="N63" s="9" t="str">
        <f>IFERROR(VLOOKUP($B63,関東スプリントセレ!$B$5:$G$338,6,FALSE),"")</f>
        <v>Ms1</v>
      </c>
      <c r="O63" s="10">
        <f>IFERROR(VLOOKUP($B63,関東スプリントセレ!$B$5:$G$338,2,FALSE),"")</f>
        <v>12</v>
      </c>
      <c r="P63" s="10">
        <f>IFERROR(VLOOKUP($B63,関東スプリントセレ!$B$5:$G$338,5,FALSE)*VLOOKUP(N63,大会ごとのスコア!$D$19:$E$21,2,FALSE),"")</f>
        <v>60.027999999999999</v>
      </c>
      <c r="Q63" s="9" t="str">
        <f>IFERROR(VLOOKUP($B63,名椙大会2日目!$B$5:$G$338,6,FALSE),"")</f>
        <v/>
      </c>
      <c r="R63" s="10" t="str">
        <f>IFERROR(VLOOKUP($B63,名椙大会2日目!$B$5:$G$338,2,FALSE),"")</f>
        <v/>
      </c>
      <c r="S63" s="10" t="str">
        <f>IFERROR(VLOOKUP($B63,名椙大会2日目!$B$5:$G$338,5,FALSE)*VLOOKUP(Q63,大会ごとのスコア!$D$28:$E$31,2,FALSE),"")</f>
        <v/>
      </c>
      <c r="T63" s="9" t="str">
        <f>IFERROR(VLOOKUP($B63,インカレスプリント2018!$B$5:$G$400,6,FALSE),"")</f>
        <v>ME</v>
      </c>
      <c r="U63" s="10">
        <f>IFERROR(VLOOKUP($B63,インカレスプリント2018!$B$5:$G$400,2,FALSE),"")</f>
        <v>41</v>
      </c>
      <c r="V63" s="10">
        <f>IFERROR(VLOOKUP($B63,インカレスプリント2018!$B$5:$G$400,5,FALSE)*VLOOKUP(T63,大会ごとのスコア!$D$33:$E$36,2,FALSE),"")</f>
        <v>49.08</v>
      </c>
      <c r="W63" s="9" t="str">
        <f>IFERROR(VLOOKUP($B63,インカレロング2018!$B$5:$G$400,6,FALSE),"")</f>
        <v>MUL2</v>
      </c>
      <c r="X63" s="10">
        <f>IFERROR(VLOOKUP($B63,インカレロング2018!$B$5:$G$400,2,FALSE),"")</f>
        <v>38</v>
      </c>
      <c r="Y63" s="10">
        <f ca="1">IFERROR(VLOOKUP($B63,インカレロング2018!$B$5:$G$400,5,FALSE)*VLOOKUP(W63,大会ごとのスコア!$D$38:$E$42,2,FALSE),"")</f>
        <v>55.192</v>
      </c>
      <c r="Z63" s="9" t="str">
        <f>IFERROR(VLOOKUP($B63,クラブカップミドル!$B$4:$G$400,6,FALSE),"")</f>
        <v/>
      </c>
      <c r="AA63" s="10" t="str">
        <f>IFERROR(VLOOKUP($B63,クラブカップミドル!$B$4:$G$400,2,FALSE),"")</f>
        <v/>
      </c>
      <c r="AB63" s="10" t="str">
        <f>IFERROR(VLOOKUP($B63,クラブカップミドル!$B$4:$G$400,5,FALSE)*VLOOKUP(Z63,大会ごとのスコア!$D$44:$E$53,2,FALSE),"")</f>
        <v/>
      </c>
      <c r="AD63" s="9">
        <f t="array" aca="1" ref="AD63" ca="1">IFERROR(ROUNDUP(AVERAGE(LARGE(IF($A$3:$Y$3="スコア",$A63:$Y63,""),{1,2,3})),2),0)</f>
        <v>54.769999999999996</v>
      </c>
      <c r="AE63">
        <f t="array" aca="1" ref="AE63" ca="1">IFERROR(LARGE(IF($A$3:$Y$3="スコア",$A63:$Y63,""),1),"")</f>
        <v>60.027999999999999</v>
      </c>
      <c r="AF63" t="str">
        <f ca="1">IFERROR(INDEX($B$2:$AC$3,1,MATCH(AE63,B63:AC63,0)),"")</f>
        <v>関東SS</v>
      </c>
      <c r="AG63" t="str">
        <f ca="1">IFERROR(INDEX($A63:$AE63,1,-2+MATCH(AE63,A63:Y63,0)),"")</f>
        <v>Ms1</v>
      </c>
    </row>
    <row r="64" spans="2:33" x14ac:dyDescent="0.15">
      <c r="B64" t="s">
        <v>282</v>
      </c>
      <c r="C64" t="s">
        <v>14</v>
      </c>
      <c r="E64" s="9" t="str">
        <f>IFERROR(VLOOKUP($B64,根ノ上高原!$B$5:$G$338,6,FALSE),"")</f>
        <v/>
      </c>
      <c r="F64" s="10" t="str">
        <f>IFERROR(VLOOKUP($B64,根ノ上高原!$B$5:$G$338,2,FALSE),"")</f>
        <v/>
      </c>
      <c r="G64" s="10" t="str">
        <f>IFERROR(VLOOKUP($B64,根ノ上高原!$B$5:$G$338,5,FALSE)*VLOOKUP(E64,大会ごとのスコア!$D$4:$E$5,2,FALSE),"")</f>
        <v/>
      </c>
      <c r="H64" s="9" t="str">
        <f>IFERROR(VLOOKUP($B64,東大OLK大会!$B$5:$G$338,6,FALSE),"")</f>
        <v>M21A2</v>
      </c>
      <c r="I64" s="10">
        <f>IFERROR(VLOOKUP($B64,東大OLK大会!$B$5:$G$338,2,FALSE),"")</f>
        <v>37</v>
      </c>
      <c r="J64" s="10">
        <f>IFERROR(VLOOKUP($B64,東大OLK大会!$B$5:$G$338,5,FALSE)*VLOOKUP(H64,大会ごとのスコア!$D$7:$E$11,2,FALSE),"")</f>
        <v>44.717999999999996</v>
      </c>
      <c r="K64" s="9" t="str">
        <f>IFERROR(VLOOKUP($B64,全日本ロング!$B$5:$G$338,6,FALSE),"")</f>
        <v>M20E</v>
      </c>
      <c r="L64" s="10">
        <f>IFERROR(VLOOKUP($B64,全日本ロング!$B$5:$G$338,2,FALSE),"")</f>
        <v>13</v>
      </c>
      <c r="M64" s="10">
        <f>IFERROR(VLOOKUP($B64,全日本ロング!$B$5:$G$338,5,FALSE)*VLOOKUP(K64,大会ごとのスコア!$D$12:$E$17,2,FALSE),"")</f>
        <v>51.132799999999996</v>
      </c>
      <c r="N64" s="9" t="str">
        <f>IFERROR(VLOOKUP($B64,関東スプリントセレ!$B$5:$G$338,6,FALSE),"")</f>
        <v>Ms2</v>
      </c>
      <c r="O64" s="10">
        <f>IFERROR(VLOOKUP($B64,関東スプリントセレ!$B$5:$G$338,2,FALSE),"")</f>
        <v>0</v>
      </c>
      <c r="P64" s="10">
        <f>IFERROR(VLOOKUP($B64,関東スプリントセレ!$B$5:$G$338,5,FALSE)*VLOOKUP(N64,大会ごとのスコア!$D$19:$E$21,2,FALSE),"")</f>
        <v>34.476999999999997</v>
      </c>
      <c r="Q64" s="9" t="str">
        <f>IFERROR(VLOOKUP($B64,名椙大会2日目!$B$5:$G$338,6,FALSE),"")</f>
        <v/>
      </c>
      <c r="R64" s="10" t="str">
        <f>IFERROR(VLOOKUP($B64,名椙大会2日目!$B$5:$G$338,2,FALSE),"")</f>
        <v/>
      </c>
      <c r="S64" s="10" t="str">
        <f>IFERROR(VLOOKUP($B64,名椙大会2日目!$B$5:$G$338,5,FALSE)*VLOOKUP(Q64,大会ごとのスコア!$D$28:$E$31,2,FALSE),"")</f>
        <v/>
      </c>
      <c r="T64" s="9" t="str">
        <f>IFERROR(VLOOKUP($B64,インカレスプリント2018!$B$5:$G$400,6,FALSE),"")</f>
        <v>MUA3</v>
      </c>
      <c r="U64" s="10">
        <f>IFERROR(VLOOKUP($B64,インカレスプリント2018!$B$5:$G$400,2,FALSE),"")</f>
        <v>3</v>
      </c>
      <c r="V64" s="10">
        <f>IFERROR(VLOOKUP($B64,インカレスプリント2018!$B$5:$G$400,5,FALSE)*VLOOKUP(T64,大会ごとのスコア!$D$33:$E$36,2,FALSE),"")</f>
        <v>64.134</v>
      </c>
      <c r="W64" s="9" t="str">
        <f>IFERROR(VLOOKUP($B64,インカレロング2018!$B$5:$G$400,6,FALSE),"")</f>
        <v>MUL2</v>
      </c>
      <c r="X64" s="10">
        <f>IFERROR(VLOOKUP($B64,インカレロング2018!$B$5:$G$400,2,FALSE),"")</f>
        <v>57</v>
      </c>
      <c r="Y64" s="10">
        <f ca="1">IFERROR(VLOOKUP($B64,インカレロング2018!$B$5:$G$400,5,FALSE)*VLOOKUP(W64,大会ごとのスコア!$D$38:$E$42,2,FALSE),"")</f>
        <v>48.98</v>
      </c>
      <c r="Z64" s="9" t="str">
        <f>IFERROR(VLOOKUP($B64,クラブカップミドル!$B$4:$G$400,6,FALSE),"")</f>
        <v>MA-1</v>
      </c>
      <c r="AA64" s="10">
        <f>IFERROR(VLOOKUP($B64,クラブカップミドル!$B$4:$G$400,2,FALSE),"")</f>
        <v>37</v>
      </c>
      <c r="AB64" s="10">
        <f>IFERROR(VLOOKUP($B64,クラブカップミドル!$B$4:$G$400,5,FALSE)*VLOOKUP(Z64,大会ごとのスコア!$D$44:$E$53,2,FALSE),"")</f>
        <v>52.189</v>
      </c>
      <c r="AD64" s="9">
        <f t="array" aca="1" ref="AD64" ca="1">IFERROR(ROUNDUP(AVERAGE(LARGE(IF($A$3:$Y$3="スコア",$A64:$Y64,""),{1,2,3})),2),0)</f>
        <v>54.75</v>
      </c>
      <c r="AE64">
        <f t="array" aca="1" ref="AE64" ca="1">IFERROR(LARGE(IF($A$3:$Y$3="スコア",$A64:$Y64,""),1),"")</f>
        <v>64.134</v>
      </c>
      <c r="AF64" t="str">
        <f ca="1">IFERROR(INDEX($B$2:$AC$3,1,MATCH(AE64,B64:AC64,0)),"")</f>
        <v>ICS</v>
      </c>
      <c r="AG64" t="str">
        <f ca="1">IFERROR(INDEX($A64:$AE64,1,-2+MATCH(AE64,A64:Y64,0)),"")</f>
        <v>MUA3</v>
      </c>
    </row>
    <row r="65" spans="2:33" x14ac:dyDescent="0.15">
      <c r="B65" t="s">
        <v>354</v>
      </c>
      <c r="C65" t="s">
        <v>16</v>
      </c>
      <c r="E65" s="9" t="str">
        <f>IFERROR(VLOOKUP($B65,根ノ上高原!$B$5:$G$338,6,FALSE),"")</f>
        <v/>
      </c>
      <c r="F65" s="10" t="str">
        <f>IFERROR(VLOOKUP($B65,根ノ上高原!$B$5:$G$338,2,FALSE),"")</f>
        <v/>
      </c>
      <c r="G65" s="10" t="str">
        <f>IFERROR(VLOOKUP($B65,根ノ上高原!$B$5:$G$338,5,FALSE)*VLOOKUP(E65,大会ごとのスコア!$D$4:$E$5,2,FALSE),"")</f>
        <v/>
      </c>
      <c r="H65" s="9" t="str">
        <f>IFERROR(VLOOKUP($B65,東大OLK大会!$B$5:$G$338,6,FALSE),"")</f>
        <v>M21A2</v>
      </c>
      <c r="I65" s="10">
        <f>IFERROR(VLOOKUP($B65,東大OLK大会!$B$5:$G$338,2,FALSE),"")</f>
        <v>0</v>
      </c>
      <c r="J65" s="10">
        <f>IFERROR(VLOOKUP($B65,東大OLK大会!$B$5:$G$338,5,FALSE)*VLOOKUP(H65,大会ごとのスコア!$D$7:$E$11,2,FALSE),"")</f>
        <v>0</v>
      </c>
      <c r="K65" s="9" t="str">
        <f>IFERROR(VLOOKUP($B65,全日本ロング!$B$5:$G$338,6,FALSE),"")</f>
        <v>M21A1</v>
      </c>
      <c r="L65" s="10">
        <f>IFERROR(VLOOKUP($B65,全日本ロング!$B$5:$G$338,2,FALSE),"")</f>
        <v>0</v>
      </c>
      <c r="M65" s="10">
        <f>IFERROR(VLOOKUP($B65,全日本ロング!$B$5:$G$338,5,FALSE)*VLOOKUP(K65,大会ごとのスコア!$D$12:$E$17,2,FALSE),"")</f>
        <v>0</v>
      </c>
      <c r="N65" s="9" t="str">
        <f>IFERROR(VLOOKUP($B65,関東スプリントセレ!$B$5:$G$338,6,FALSE),"")</f>
        <v>Ms1</v>
      </c>
      <c r="O65" s="10">
        <f>IFERROR(VLOOKUP($B65,関東スプリントセレ!$B$5:$G$338,2,FALSE),"")</f>
        <v>44</v>
      </c>
      <c r="P65" s="10">
        <f>IFERROR(VLOOKUP($B65,関東スプリントセレ!$B$5:$G$338,5,FALSE)*VLOOKUP(N65,大会ごとのスコア!$D$19:$E$21,2,FALSE),"")</f>
        <v>52.079000000000001</v>
      </c>
      <c r="Q65" s="9" t="str">
        <f>IFERROR(VLOOKUP($B65,名椙大会2日目!$B$5:$G$338,6,FALSE),"")</f>
        <v/>
      </c>
      <c r="R65" s="10" t="str">
        <f>IFERROR(VLOOKUP($B65,名椙大会2日目!$B$5:$G$338,2,FALSE),"")</f>
        <v/>
      </c>
      <c r="S65" s="10" t="str">
        <f>IFERROR(VLOOKUP($B65,名椙大会2日目!$B$5:$G$338,5,FALSE)*VLOOKUP(Q65,大会ごとのスコア!$D$28:$E$31,2,FALSE),"")</f>
        <v/>
      </c>
      <c r="T65" s="9" t="str">
        <f>IFERROR(VLOOKUP($B65,インカレスプリント2018!$B$5:$G$400,6,FALSE),"")</f>
        <v>MUA2</v>
      </c>
      <c r="U65" s="10">
        <f>IFERROR(VLOOKUP($B65,インカレスプリント2018!$B$5:$G$400,2,FALSE),"")</f>
        <v>21</v>
      </c>
      <c r="V65" s="10">
        <f>IFERROR(VLOOKUP($B65,インカレスプリント2018!$B$5:$G$400,5,FALSE)*VLOOKUP(T65,大会ごとのスコア!$D$33:$E$36,2,FALSE),"")</f>
        <v>55.931999999999995</v>
      </c>
      <c r="W65" s="9" t="str">
        <f>IFERROR(VLOOKUP($B65,インカレロング2018!$B$5:$G$400,6,FALSE),"")</f>
        <v>MUL3</v>
      </c>
      <c r="X65" s="10">
        <f>IFERROR(VLOOKUP($B65,インカレロング2018!$B$5:$G$400,2,FALSE),"")</f>
        <v>23</v>
      </c>
      <c r="Y65" s="10">
        <f ca="1">IFERROR(VLOOKUP($B65,インカレロング2018!$B$5:$G$400,5,FALSE)*VLOOKUP(W65,大会ごとのスコア!$D$38:$E$42,2,FALSE),"")</f>
        <v>56.224999999999994</v>
      </c>
      <c r="Z65" s="9" t="str">
        <f>IFERROR(VLOOKUP($B65,クラブカップミドル!$B$4:$G$400,6,FALSE),"")</f>
        <v>MA-1</v>
      </c>
      <c r="AA65" s="10">
        <f>IFERROR(VLOOKUP($B65,クラブカップミドル!$B$4:$G$400,2,FALSE),"")</f>
        <v>46</v>
      </c>
      <c r="AB65" s="10">
        <f>IFERROR(VLOOKUP($B65,クラブカップミドル!$B$4:$G$400,5,FALSE)*VLOOKUP(Z65,大会ごとのスコア!$D$44:$E$53,2,FALSE),"")</f>
        <v>46.805</v>
      </c>
      <c r="AD65" s="9">
        <f t="array" aca="1" ref="AD65" ca="1">IFERROR(ROUNDUP(AVERAGE(LARGE(IF($A$3:$Y$3="スコア",$A65:$Y65,""),{1,2,3})),2),0)</f>
        <v>54.75</v>
      </c>
      <c r="AE65">
        <f t="array" aca="1" ref="AE65" ca="1">IFERROR(LARGE(IF($A$3:$Y$3="スコア",$A65:$Y65,""),1),"")</f>
        <v>56.224999999999994</v>
      </c>
      <c r="AF65" t="str">
        <f ca="1">IFERROR(INDEX($B$2:$AC$3,1,MATCH(AE65,B65:AC65,0)),"")</f>
        <v>ICL</v>
      </c>
      <c r="AG65" t="str">
        <f ca="1">IFERROR(INDEX($A65:$AE65,1,-2+MATCH(AE65,A65:Y65,0)),"")</f>
        <v>MUL3</v>
      </c>
    </row>
    <row r="66" spans="2:33" x14ac:dyDescent="0.15">
      <c r="B66" t="s">
        <v>423</v>
      </c>
      <c r="C66" t="s">
        <v>10</v>
      </c>
      <c r="E66" s="9" t="str">
        <f>IFERROR(VLOOKUP($B66,根ノ上高原!$B$5:$G$338,6,FALSE),"")</f>
        <v/>
      </c>
      <c r="F66" s="10" t="str">
        <f>IFERROR(VLOOKUP($B66,根ノ上高原!$B$5:$G$338,2,FALSE),"")</f>
        <v/>
      </c>
      <c r="G66" s="10" t="str">
        <f>IFERROR(VLOOKUP($B66,根ノ上高原!$B$5:$G$338,5,FALSE)*VLOOKUP(E66,大会ごとのスコア!$D$4:$E$5,2,FALSE),"")</f>
        <v/>
      </c>
      <c r="H66" s="9" t="str">
        <f>IFERROR(VLOOKUP($B66,東大OLK大会!$B$5:$G$338,6,FALSE),"")</f>
        <v/>
      </c>
      <c r="I66" s="10" t="str">
        <f>IFERROR(VLOOKUP($B66,東大OLK大会!$B$5:$G$338,2,FALSE),"")</f>
        <v/>
      </c>
      <c r="J66" s="10" t="str">
        <f>IFERROR(VLOOKUP($B66,東大OLK大会!$B$5:$G$338,5,FALSE)*VLOOKUP(H66,大会ごとのスコア!$D$7:$E$11,2,FALSE),"")</f>
        <v/>
      </c>
      <c r="K66" s="9" t="str">
        <f>IFERROR(VLOOKUP($B66,全日本ロング!$B$5:$G$338,6,FALSE),"")</f>
        <v>M20A</v>
      </c>
      <c r="L66" s="10">
        <f>IFERROR(VLOOKUP($B66,全日本ロング!$B$5:$G$338,2,FALSE),"")</f>
        <v>0</v>
      </c>
      <c r="M66" s="10">
        <f>IFERROR(VLOOKUP($B66,全日本ロング!$B$5:$G$338,5,FALSE)*VLOOKUP(K66,大会ごとのスコア!$D$12:$E$17,2,FALSE),"")</f>
        <v>31.9712</v>
      </c>
      <c r="N66" s="9" t="str">
        <f>IFERROR(VLOOKUP($B66,関東スプリントセレ!$B$5:$G$338,6,FALSE),"")</f>
        <v>Ms2</v>
      </c>
      <c r="O66" s="10">
        <f>IFERROR(VLOOKUP($B66,関東スプリントセレ!$B$5:$G$338,2,FALSE),"")</f>
        <v>25</v>
      </c>
      <c r="P66" s="10">
        <f>IFERROR(VLOOKUP($B66,関東スプリントセレ!$B$5:$G$338,5,FALSE)*VLOOKUP(N66,大会ごとのスコア!$D$19:$E$21,2,FALSE),"")</f>
        <v>55.857999999999997</v>
      </c>
      <c r="Q66" s="9" t="str">
        <f>IFERROR(VLOOKUP($B66,名椙大会2日目!$B$5:$G$338,6,FALSE),"")</f>
        <v/>
      </c>
      <c r="R66" s="10" t="str">
        <f>IFERROR(VLOOKUP($B66,名椙大会2日目!$B$5:$G$338,2,FALSE),"")</f>
        <v/>
      </c>
      <c r="S66" s="10" t="str">
        <f>IFERROR(VLOOKUP($B66,名椙大会2日目!$B$5:$G$338,5,FALSE)*VLOOKUP(Q66,大会ごとのスコア!$D$28:$E$31,2,FALSE),"")</f>
        <v/>
      </c>
      <c r="T66" s="9" t="str">
        <f>IFERROR(VLOOKUP($B66,インカレスプリント2018!$B$5:$G$400,6,FALSE),"")</f>
        <v>MUA1</v>
      </c>
      <c r="U66" s="10">
        <f>IFERROR(VLOOKUP($B66,インカレスプリント2018!$B$5:$G$400,2,FALSE),"")</f>
        <v>18</v>
      </c>
      <c r="V66" s="10">
        <f>IFERROR(VLOOKUP($B66,インカレスプリント2018!$B$5:$G$400,5,FALSE)*VLOOKUP(T66,大会ごとのスコア!$D$33:$E$36,2,FALSE),"")</f>
        <v>57.137</v>
      </c>
      <c r="W66" s="9" t="str">
        <f>IFERROR(VLOOKUP($B66,インカレロング2018!$B$5:$G$400,6,FALSE),"")</f>
        <v>MUL2</v>
      </c>
      <c r="X66" s="10">
        <f>IFERROR(VLOOKUP($B66,インカレロング2018!$B$5:$G$400,2,FALSE),"")</f>
        <v>53</v>
      </c>
      <c r="Y66" s="10">
        <f ca="1">IFERROR(VLOOKUP($B66,インカレロング2018!$B$5:$G$400,5,FALSE)*VLOOKUP(W66,大会ごとのスコア!$D$38:$E$42,2,FALSE),"")</f>
        <v>50.616</v>
      </c>
      <c r="Z66" s="9" t="str">
        <f>IFERROR(VLOOKUP($B66,クラブカップミドル!$B$4:$G$400,6,FALSE),"")</f>
        <v/>
      </c>
      <c r="AA66" s="10" t="str">
        <f>IFERROR(VLOOKUP($B66,クラブカップミドル!$B$4:$G$400,2,FALSE),"")</f>
        <v/>
      </c>
      <c r="AB66" s="10" t="str">
        <f>IFERROR(VLOOKUP($B66,クラブカップミドル!$B$4:$G$400,5,FALSE)*VLOOKUP(Z66,大会ごとのスコア!$D$44:$E$53,2,FALSE),"")</f>
        <v/>
      </c>
      <c r="AD66" s="9">
        <f t="array" aca="1" ref="AD66" ca="1">IFERROR(ROUNDUP(AVERAGE(LARGE(IF($A$3:$Y$3="スコア",$A66:$Y66,""),{1,2,3})),2),0)</f>
        <v>54.54</v>
      </c>
      <c r="AE66">
        <f t="array" aca="1" ref="AE66" ca="1">IFERROR(LARGE(IF($A$3:$Y$3="スコア",$A66:$Y66,""),1),"")</f>
        <v>57.137</v>
      </c>
      <c r="AF66" t="str">
        <f ca="1">IFERROR(INDEX($B$2:$AC$3,1,MATCH(AE66,B66:AC66,0)),"")</f>
        <v>ICS</v>
      </c>
      <c r="AG66" t="str">
        <f ca="1">IFERROR(INDEX($A66:$AE66,1,-2+MATCH(AE66,A66:Y66,0)),"")</f>
        <v>MUA1</v>
      </c>
    </row>
    <row r="67" spans="2:33" x14ac:dyDescent="0.15">
      <c r="B67" t="s">
        <v>697</v>
      </c>
      <c r="C67" t="s">
        <v>10</v>
      </c>
      <c r="E67" s="9" t="str">
        <f>IFERROR(VLOOKUP($B67,根ノ上高原!$B$5:$G$338,6,FALSE),"")</f>
        <v/>
      </c>
      <c r="F67" s="10" t="str">
        <f>IFERROR(VLOOKUP($B67,根ノ上高原!$B$5:$G$338,2,FALSE),"")</f>
        <v/>
      </c>
      <c r="G67" s="10" t="str">
        <f>IFERROR(VLOOKUP($B67,根ノ上高原!$B$5:$G$338,5,FALSE)*VLOOKUP(E67,大会ごとのスコア!$D$4:$E$5,2,FALSE),"")</f>
        <v/>
      </c>
      <c r="H67" s="9" t="str">
        <f>IFERROR(VLOOKUP($B67,東大OLK大会!$B$5:$G$338,6,FALSE),"")</f>
        <v>M20A</v>
      </c>
      <c r="I67" s="10">
        <f>IFERROR(VLOOKUP($B67,東大OLK大会!$B$5:$G$338,2,FALSE),"")</f>
        <v>12</v>
      </c>
      <c r="J67" s="10">
        <f>IFERROR(VLOOKUP($B67,東大OLK大会!$B$5:$G$338,5,FALSE)*VLOOKUP(H67,大会ごとのスコア!$D$7:$E$11,2,FALSE),"")</f>
        <v>41.806399999999996</v>
      </c>
      <c r="K67" s="9" t="str">
        <f>IFERROR(VLOOKUP($B67,全日本ロング!$B$5:$G$338,6,FALSE),"")</f>
        <v/>
      </c>
      <c r="L67" s="10" t="str">
        <f>IFERROR(VLOOKUP($B67,全日本ロング!$B$5:$G$338,2,FALSE),"")</f>
        <v/>
      </c>
      <c r="M67" s="10" t="str">
        <f>IFERROR(VLOOKUP($B67,全日本ロング!$B$5:$G$338,5,FALSE)*VLOOKUP(K67,大会ごとのスコア!$D$12:$E$17,2,FALSE),"")</f>
        <v/>
      </c>
      <c r="N67" s="9" t="str">
        <f>IFERROR(VLOOKUP($B67,関東スプリントセレ!$B$5:$G$338,6,FALSE),"")</f>
        <v>Ms1</v>
      </c>
      <c r="O67" s="10">
        <f>IFERROR(VLOOKUP($B67,関東スプリントセレ!$B$5:$G$338,2,FALSE),"")</f>
        <v>24</v>
      </c>
      <c r="P67" s="10">
        <f>IFERROR(VLOOKUP($B67,関東スプリントセレ!$B$5:$G$338,5,FALSE)*VLOOKUP(N67,大会ごとのスコア!$D$19:$E$21,2,FALSE),"")</f>
        <v>57.792999999999999</v>
      </c>
      <c r="Q67" s="9" t="str">
        <f>IFERROR(VLOOKUP($B67,名椙大会2日目!$B$5:$G$338,6,FALSE),"")</f>
        <v>M21A</v>
      </c>
      <c r="R67" s="10">
        <f>IFERROR(VLOOKUP($B67,名椙大会2日目!$B$5:$G$338,2,FALSE),"")</f>
        <v>48</v>
      </c>
      <c r="S67" s="10">
        <f>IFERROR(VLOOKUP($B67,名椙大会2日目!$B$5:$G$338,5,FALSE)*VLOOKUP(Q67,大会ごとのスコア!$D$28:$E$31,2,FALSE),"")</f>
        <v>49.027999999999999</v>
      </c>
      <c r="T67" s="9" t="str">
        <f>IFERROR(VLOOKUP($B67,インカレスプリント2018!$B$5:$G$400,6,FALSE),"")</f>
        <v>MUA2</v>
      </c>
      <c r="U67" s="10">
        <f>IFERROR(VLOOKUP($B67,インカレスプリント2018!$B$5:$G$400,2,FALSE),"")</f>
        <v>0</v>
      </c>
      <c r="V67" s="10">
        <f>IFERROR(VLOOKUP($B67,インカレスプリント2018!$B$5:$G$400,5,FALSE)*VLOOKUP(T67,大会ごとのスコア!$D$33:$E$36,2,FALSE),"")</f>
        <v>0</v>
      </c>
      <c r="W67" s="9" t="str">
        <f>IFERROR(VLOOKUP($B67,インカレロング2018!$B$5:$G$400,6,FALSE),"")</f>
        <v>MUL3</v>
      </c>
      <c r="X67" s="10">
        <f>IFERROR(VLOOKUP($B67,インカレロング2018!$B$5:$G$400,2,FALSE),"")</f>
        <v>20</v>
      </c>
      <c r="Y67" s="10">
        <f ca="1">IFERROR(VLOOKUP($B67,インカレロング2018!$B$5:$G$400,5,FALSE)*VLOOKUP(W67,大会ごとのスコア!$D$38:$E$42,2,FALSE),"")</f>
        <v>56.485999999999997</v>
      </c>
      <c r="Z67" s="9" t="str">
        <f>IFERROR(VLOOKUP($B67,クラブカップミドル!$B$4:$G$400,6,FALSE),"")</f>
        <v/>
      </c>
      <c r="AA67" s="10" t="str">
        <f>IFERROR(VLOOKUP($B67,クラブカップミドル!$B$4:$G$400,2,FALSE),"")</f>
        <v/>
      </c>
      <c r="AB67" s="10" t="str">
        <f>IFERROR(VLOOKUP($B67,クラブカップミドル!$B$4:$G$400,5,FALSE)*VLOOKUP(Z67,大会ごとのスコア!$D$44:$E$53,2,FALSE),"")</f>
        <v/>
      </c>
      <c r="AD67" s="9">
        <f t="array" aca="1" ref="AD67" ca="1">IFERROR(ROUNDUP(AVERAGE(LARGE(IF($A$3:$Y$3="スコア",$A67:$Y67,""),{1,2,3})),2),0)</f>
        <v>54.44</v>
      </c>
      <c r="AE67">
        <f t="array" aca="1" ref="AE67" ca="1">IFERROR(LARGE(IF($A$3:$Y$3="スコア",$A67:$Y67,""),1),"")</f>
        <v>57.792999999999999</v>
      </c>
      <c r="AF67" t="str">
        <f ca="1">IFERROR(INDEX($B$2:$AC$3,1,MATCH(AE67,B67:AC67,0)),"")</f>
        <v>関東SS</v>
      </c>
      <c r="AG67" t="str">
        <f ca="1">IFERROR(INDEX($A67:$AE67,1,-2+MATCH(AE67,A67:Y67,0)),"")</f>
        <v>Ms1</v>
      </c>
    </row>
    <row r="68" spans="2:33" x14ac:dyDescent="0.15">
      <c r="B68" t="s">
        <v>406</v>
      </c>
      <c r="C68" t="s">
        <v>21</v>
      </c>
      <c r="E68" s="9" t="str">
        <f>IFERROR(VLOOKUP($B68,根ノ上高原!$B$5:$G$338,6,FALSE),"")</f>
        <v/>
      </c>
      <c r="F68" s="10" t="str">
        <f>IFERROR(VLOOKUP($B68,根ノ上高原!$B$5:$G$338,2,FALSE),"")</f>
        <v/>
      </c>
      <c r="G68" s="10" t="str">
        <f>IFERROR(VLOOKUP($B68,根ノ上高原!$B$5:$G$338,5,FALSE)*VLOOKUP(E68,大会ごとのスコア!$D$4:$E$5,2,FALSE),"")</f>
        <v/>
      </c>
      <c r="H68" s="9" t="str">
        <f>IFERROR(VLOOKUP($B68,東大OLK大会!$B$5:$G$338,6,FALSE),"")</f>
        <v>M21A2</v>
      </c>
      <c r="I68" s="10">
        <f>IFERROR(VLOOKUP($B68,東大OLK大会!$B$5:$G$338,2,FALSE),"")</f>
        <v>0</v>
      </c>
      <c r="J68" s="10">
        <f>IFERROR(VLOOKUP($B68,東大OLK大会!$B$5:$G$338,5,FALSE)*VLOOKUP(H68,大会ごとのスコア!$D$7:$E$11,2,FALSE),"")</f>
        <v>31.448</v>
      </c>
      <c r="K68" s="9" t="str">
        <f>IFERROR(VLOOKUP($B68,全日本ロング!$B$5:$G$338,6,FALSE),"")</f>
        <v>M21A2</v>
      </c>
      <c r="L68" s="10">
        <f>IFERROR(VLOOKUP($B68,全日本ロング!$B$5:$G$338,2,FALSE),"")</f>
        <v>0</v>
      </c>
      <c r="M68" s="10">
        <f>IFERROR(VLOOKUP($B68,全日本ロング!$B$5:$G$338,5,FALSE)*VLOOKUP(K68,大会ごとのスコア!$D$12:$E$17,2,FALSE),"")</f>
        <v>25.253</v>
      </c>
      <c r="N68" s="9" t="str">
        <f>IFERROR(VLOOKUP($B68,関東スプリントセレ!$B$5:$G$338,6,FALSE),"")</f>
        <v>Ms1</v>
      </c>
      <c r="O68" s="10">
        <f>IFERROR(VLOOKUP($B68,関東スプリントセレ!$B$5:$G$338,2,FALSE),"")</f>
        <v>30</v>
      </c>
      <c r="P68" s="10">
        <f>IFERROR(VLOOKUP($B68,関東スプリントセレ!$B$5:$G$338,5,FALSE)*VLOOKUP(N68,大会ごとのスコア!$D$19:$E$21,2,FALSE),"")</f>
        <v>56.294999999999995</v>
      </c>
      <c r="Q68" s="9" t="str">
        <f>IFERROR(VLOOKUP($B68,名椙大会2日目!$B$5:$G$338,6,FALSE),"")</f>
        <v/>
      </c>
      <c r="R68" s="10" t="str">
        <f>IFERROR(VLOOKUP($B68,名椙大会2日目!$B$5:$G$338,2,FALSE),"")</f>
        <v/>
      </c>
      <c r="S68" s="10" t="str">
        <f>IFERROR(VLOOKUP($B68,名椙大会2日目!$B$5:$G$338,5,FALSE)*VLOOKUP(Q68,大会ごとのスコア!$D$28:$E$31,2,FALSE),"")</f>
        <v/>
      </c>
      <c r="T68" s="9" t="str">
        <f>IFERROR(VLOOKUP($B68,インカレスプリント2018!$B$5:$G$400,6,FALSE),"")</f>
        <v>MUA3</v>
      </c>
      <c r="U68" s="10">
        <f>IFERROR(VLOOKUP($B68,インカレスプリント2018!$B$5:$G$400,2,FALSE),"")</f>
        <v>26</v>
      </c>
      <c r="V68" s="10">
        <f>IFERROR(VLOOKUP($B68,インカレスプリント2018!$B$5:$G$400,5,FALSE)*VLOOKUP(T68,大会ごとのスコア!$D$33:$E$36,2,FALSE),"")</f>
        <v>56.565999999999995</v>
      </c>
      <c r="W68" s="9" t="str">
        <f>IFERROR(VLOOKUP($B68,インカレロング2018!$B$5:$G$400,6,FALSE),"")</f>
        <v>MUL2</v>
      </c>
      <c r="X68" s="10">
        <f>IFERROR(VLOOKUP($B68,インカレロング2018!$B$5:$G$400,2,FALSE),"")</f>
        <v>55</v>
      </c>
      <c r="Y68" s="10">
        <f ca="1">IFERROR(VLOOKUP($B68,インカレロング2018!$B$5:$G$400,5,FALSE)*VLOOKUP(W68,大会ごとのスコア!$D$38:$E$42,2,FALSE),"")</f>
        <v>49.957000000000001</v>
      </c>
      <c r="Z68" s="9" t="str">
        <f>IFERROR(VLOOKUP($B68,クラブカップミドル!$B$4:$G$400,6,FALSE),"")</f>
        <v/>
      </c>
      <c r="AA68" s="10" t="str">
        <f>IFERROR(VLOOKUP($B68,クラブカップミドル!$B$4:$G$400,2,FALSE),"")</f>
        <v/>
      </c>
      <c r="AB68" s="10" t="str">
        <f>IFERROR(VLOOKUP($B68,クラブカップミドル!$B$4:$G$400,5,FALSE)*VLOOKUP(Z68,大会ごとのスコア!$D$44:$E$53,2,FALSE),"")</f>
        <v/>
      </c>
      <c r="AD68" s="9">
        <f t="array" aca="1" ref="AD68" ca="1">IFERROR(ROUNDUP(AVERAGE(LARGE(IF($A$3:$Y$3="スコア",$A68:$Y68,""),{1,2,3})),2),0)</f>
        <v>54.28</v>
      </c>
      <c r="AE68">
        <f t="array" aca="1" ref="AE68" ca="1">IFERROR(LARGE(IF($A$3:$Y$3="スコア",$A68:$Y68,""),1),"")</f>
        <v>56.565999999999995</v>
      </c>
      <c r="AF68" t="str">
        <f ca="1">IFERROR(INDEX($B$2:$AC$3,1,MATCH(AE68,B68:AC68,0)),"")</f>
        <v>ICS</v>
      </c>
      <c r="AG68" t="str">
        <f ca="1">IFERROR(INDEX($A68:$AE68,1,-2+MATCH(AE68,A68:Y68,0)),"")</f>
        <v>MUA3</v>
      </c>
    </row>
    <row r="69" spans="2:33" x14ac:dyDescent="0.15">
      <c r="B69" t="s">
        <v>635</v>
      </c>
      <c r="C69" t="s">
        <v>28</v>
      </c>
      <c r="E69" s="9" t="str">
        <f>IFERROR(VLOOKUP($B69,根ノ上高原!$B$5:$G$338,6,FALSE),"")</f>
        <v/>
      </c>
      <c r="F69" s="10" t="str">
        <f>IFERROR(VLOOKUP($B69,根ノ上高原!$B$5:$G$338,2,FALSE),"")</f>
        <v/>
      </c>
      <c r="G69" s="10" t="str">
        <f>IFERROR(VLOOKUP($B69,根ノ上高原!$B$5:$G$338,5,FALSE)*VLOOKUP(E69,大会ごとのスコア!$D$4:$E$5,2,FALSE),"")</f>
        <v/>
      </c>
      <c r="H69" s="9" t="str">
        <f>IFERROR(VLOOKUP($B69,東大OLK大会!$B$5:$G$338,6,FALSE),"")</f>
        <v/>
      </c>
      <c r="I69" s="10" t="str">
        <f>IFERROR(VLOOKUP($B69,東大OLK大会!$B$5:$G$338,2,FALSE),"")</f>
        <v/>
      </c>
      <c r="J69" s="10" t="str">
        <f>IFERROR(VLOOKUP($B69,東大OLK大会!$B$5:$G$338,5,FALSE)*VLOOKUP(H69,大会ごとのスコア!$D$7:$E$11,2,FALSE),"")</f>
        <v/>
      </c>
      <c r="K69" s="9" t="str">
        <f>IFERROR(VLOOKUP($B69,全日本ロング!$B$5:$G$338,6,FALSE),"")</f>
        <v/>
      </c>
      <c r="L69" s="10" t="str">
        <f>IFERROR(VLOOKUP($B69,全日本ロング!$B$5:$G$338,2,FALSE),"")</f>
        <v/>
      </c>
      <c r="M69" s="10" t="str">
        <f>IFERROR(VLOOKUP($B69,全日本ロング!$B$5:$G$338,5,FALSE)*VLOOKUP(K69,大会ごとのスコア!$D$12:$E$17,2,FALSE),"")</f>
        <v/>
      </c>
      <c r="N69" s="9" t="str">
        <f>IFERROR(VLOOKUP($B69,関東スプリントセレ!$B$5:$G$338,6,FALSE),"")</f>
        <v>Ms2</v>
      </c>
      <c r="O69" s="10">
        <f>IFERROR(VLOOKUP($B69,関東スプリントセレ!$B$5:$G$338,2,FALSE),"")</f>
        <v>34</v>
      </c>
      <c r="P69" s="10">
        <f>IFERROR(VLOOKUP($B69,関東スプリントセレ!$B$5:$G$338,5,FALSE)*VLOOKUP(N69,大会ごとのスコア!$D$19:$E$21,2,FALSE),"")</f>
        <v>53.541999999999994</v>
      </c>
      <c r="Q69" s="9" t="str">
        <f>IFERROR(VLOOKUP($B69,名椙大会2日目!$B$5:$G$338,6,FALSE),"")</f>
        <v>M21A</v>
      </c>
      <c r="R69" s="10">
        <f>IFERROR(VLOOKUP($B69,名椙大会2日目!$B$5:$G$338,2,FALSE),"")</f>
        <v>36</v>
      </c>
      <c r="S69" s="10">
        <f>IFERROR(VLOOKUP($B69,名椙大会2日目!$B$5:$G$338,5,FALSE)*VLOOKUP(Q69,大会ごとのスコア!$D$28:$E$31,2,FALSE),"")</f>
        <v>52.085000000000001</v>
      </c>
      <c r="T69" s="9" t="str">
        <f>IFERROR(VLOOKUP($B69,インカレスプリント2018!$B$5:$G$400,6,FALSE),"")</f>
        <v>MUA2</v>
      </c>
      <c r="U69" s="10">
        <f>IFERROR(VLOOKUP($B69,インカレスプリント2018!$B$5:$G$400,2,FALSE),"")</f>
        <v>0</v>
      </c>
      <c r="V69" s="10">
        <f>IFERROR(VLOOKUP($B69,インカレスプリント2018!$B$5:$G$400,5,FALSE)*VLOOKUP(T69,大会ごとのスコア!$D$33:$E$36,2,FALSE),"")</f>
        <v>0</v>
      </c>
      <c r="W69" s="9" t="str">
        <f>IFERROR(VLOOKUP($B69,インカレロング2018!$B$5:$G$400,6,FALSE),"")</f>
        <v>MUL2</v>
      </c>
      <c r="X69" s="10">
        <f>IFERROR(VLOOKUP($B69,インカレロング2018!$B$5:$G$400,2,FALSE),"")</f>
        <v>26</v>
      </c>
      <c r="Y69" s="10">
        <f ca="1">IFERROR(VLOOKUP($B69,インカレロング2018!$B$5:$G$400,5,FALSE)*VLOOKUP(W69,大会ごとのスコア!$D$38:$E$42,2,FALSE),"")</f>
        <v>56.759</v>
      </c>
      <c r="Z69" s="9" t="str">
        <f>IFERROR(VLOOKUP($B69,クラブカップミドル!$B$4:$G$400,6,FALSE),"")</f>
        <v/>
      </c>
      <c r="AA69" s="10" t="str">
        <f>IFERROR(VLOOKUP($B69,クラブカップミドル!$B$4:$G$400,2,FALSE),"")</f>
        <v/>
      </c>
      <c r="AB69" s="10" t="str">
        <f>IFERROR(VLOOKUP($B69,クラブカップミドル!$B$4:$G$400,5,FALSE)*VLOOKUP(Z69,大会ごとのスコア!$D$44:$E$53,2,FALSE),"")</f>
        <v/>
      </c>
      <c r="AD69" s="9">
        <f t="array" aca="1" ref="AD69" ca="1">IFERROR(ROUNDUP(AVERAGE(LARGE(IF($A$3:$Y$3="スコア",$A69:$Y69,""),{1,2,3})),2),0)</f>
        <v>54.129999999999995</v>
      </c>
      <c r="AE69">
        <f t="array" aca="1" ref="AE69" ca="1">IFERROR(LARGE(IF($A$3:$Y$3="スコア",$A69:$Y69,""),1),"")</f>
        <v>56.759</v>
      </c>
      <c r="AF69" t="str">
        <f ca="1">IFERROR(INDEX($B$2:$AC$3,1,MATCH(AE69,B69:AC69,0)),"")</f>
        <v>ICL</v>
      </c>
      <c r="AG69" t="str">
        <f ca="1">IFERROR(INDEX($A69:$AE69,1,-2+MATCH(AE69,A69:Y69,0)),"")</f>
        <v>MUL2</v>
      </c>
    </row>
    <row r="70" spans="2:33" x14ac:dyDescent="0.15">
      <c r="B70" t="s">
        <v>646</v>
      </c>
      <c r="C70" t="s">
        <v>6</v>
      </c>
      <c r="E70" s="9" t="str">
        <f>IFERROR(VLOOKUP($B70,根ノ上高原!$B$5:$G$338,6,FALSE),"")</f>
        <v/>
      </c>
      <c r="F70" s="10" t="str">
        <f>IFERROR(VLOOKUP($B70,根ノ上高原!$B$5:$G$338,2,FALSE),"")</f>
        <v/>
      </c>
      <c r="G70" s="10" t="str">
        <f>IFERROR(VLOOKUP($B70,根ノ上高原!$B$5:$G$338,5,FALSE)*VLOOKUP(E70,大会ごとのスコア!$D$4:$E$5,2,FALSE),"")</f>
        <v/>
      </c>
      <c r="H70" s="9" t="str">
        <f>IFERROR(VLOOKUP($B70,東大OLK大会!$B$5:$G$338,6,FALSE),"")</f>
        <v/>
      </c>
      <c r="I70" s="10" t="str">
        <f>IFERROR(VLOOKUP($B70,東大OLK大会!$B$5:$G$338,2,FALSE),"")</f>
        <v/>
      </c>
      <c r="J70" s="10" t="str">
        <f>IFERROR(VLOOKUP($B70,東大OLK大会!$B$5:$G$338,5,FALSE)*VLOOKUP(H70,大会ごとのスコア!$D$7:$E$11,2,FALSE),"")</f>
        <v/>
      </c>
      <c r="K70" s="9" t="str">
        <f>IFERROR(VLOOKUP($B70,全日本ロング!$B$5:$G$338,6,FALSE),"")</f>
        <v/>
      </c>
      <c r="L70" s="10" t="str">
        <f>IFERROR(VLOOKUP($B70,全日本ロング!$B$5:$G$338,2,FALSE),"")</f>
        <v/>
      </c>
      <c r="M70" s="10" t="str">
        <f>IFERROR(VLOOKUP($B70,全日本ロング!$B$5:$G$338,5,FALSE)*VLOOKUP(K70,大会ごとのスコア!$D$12:$E$17,2,FALSE),"")</f>
        <v/>
      </c>
      <c r="N70" s="9" t="str">
        <f>IFERROR(VLOOKUP($B70,関東スプリントセレ!$B$5:$G$338,6,FALSE),"")</f>
        <v>Ms1</v>
      </c>
      <c r="O70" s="10">
        <f>IFERROR(VLOOKUP($B70,関東スプリントセレ!$B$5:$G$338,2,FALSE),"")</f>
        <v>41</v>
      </c>
      <c r="P70" s="10">
        <f>IFERROR(VLOOKUP($B70,関東スプリントセレ!$B$5:$G$338,5,FALSE)*VLOOKUP(N70,大会ごとのスコア!$D$19:$E$21,2,FALSE),"")</f>
        <v>53.253999999999998</v>
      </c>
      <c r="Q70" s="9" t="str">
        <f>IFERROR(VLOOKUP($B70,名椙大会2日目!$B$5:$G$338,6,FALSE),"")</f>
        <v/>
      </c>
      <c r="R70" s="10" t="str">
        <f>IFERROR(VLOOKUP($B70,名椙大会2日目!$B$5:$G$338,2,FALSE),"")</f>
        <v/>
      </c>
      <c r="S70" s="10" t="str">
        <f>IFERROR(VLOOKUP($B70,名椙大会2日目!$B$5:$G$338,5,FALSE)*VLOOKUP(Q70,大会ごとのスコア!$D$28:$E$31,2,FALSE),"")</f>
        <v/>
      </c>
      <c r="T70" s="9" t="str">
        <f>IFERROR(VLOOKUP($B70,インカレスプリント2018!$B$5:$G$400,6,FALSE),"")</f>
        <v>MUA2</v>
      </c>
      <c r="U70" s="10">
        <f>IFERROR(VLOOKUP($B70,インカレスプリント2018!$B$5:$G$400,2,FALSE),"")</f>
        <v>24</v>
      </c>
      <c r="V70" s="10">
        <f>IFERROR(VLOOKUP($B70,インカレスプリント2018!$B$5:$G$400,5,FALSE)*VLOOKUP(T70,大会ごとのスコア!$D$33:$E$36,2,FALSE),"")</f>
        <v>54.948</v>
      </c>
      <c r="W70" s="9" t="str">
        <f>IFERROR(VLOOKUP($B70,インカレロング2018!$B$5:$G$400,6,FALSE),"")</f>
        <v>MUL2</v>
      </c>
      <c r="X70" s="10">
        <f>IFERROR(VLOOKUP($B70,インカレロング2018!$B$5:$G$400,2,FALSE),"")</f>
        <v>43</v>
      </c>
      <c r="Y70" s="10">
        <f ca="1">IFERROR(VLOOKUP($B70,インカレロング2018!$B$5:$G$400,5,FALSE)*VLOOKUP(W70,大会ごとのスコア!$D$38:$E$42,2,FALSE),"")</f>
        <v>53.829000000000001</v>
      </c>
      <c r="Z70" s="9" t="str">
        <f>IFERROR(VLOOKUP($B70,クラブカップミドル!$B$4:$G$400,6,FALSE),"")</f>
        <v/>
      </c>
      <c r="AA70" s="10" t="str">
        <f>IFERROR(VLOOKUP($B70,クラブカップミドル!$B$4:$G$400,2,FALSE),"")</f>
        <v/>
      </c>
      <c r="AB70" s="10" t="str">
        <f>IFERROR(VLOOKUP($B70,クラブカップミドル!$B$4:$G$400,5,FALSE)*VLOOKUP(Z70,大会ごとのスコア!$D$44:$E$53,2,FALSE),"")</f>
        <v/>
      </c>
      <c r="AD70" s="9">
        <f t="array" aca="1" ref="AD70" ca="1">IFERROR(ROUNDUP(AVERAGE(LARGE(IF($A$3:$Y$3="スコア",$A70:$Y70,""),{1,2,3})),2),0)</f>
        <v>54.019999999999996</v>
      </c>
      <c r="AE70">
        <f t="array" aca="1" ref="AE70" ca="1">IFERROR(LARGE(IF($A$3:$Y$3="スコア",$A70:$Y70,""),1),"")</f>
        <v>54.948</v>
      </c>
      <c r="AF70" t="str">
        <f ca="1">IFERROR(INDEX($B$2:$AC$3,1,MATCH(AE70,B70:AC70,0)),"")</f>
        <v>ICS</v>
      </c>
      <c r="AG70" t="str">
        <f ca="1">IFERROR(INDEX($A70:$AE70,1,-2+MATCH(AE70,A70:Y70,0)),"")</f>
        <v>MUA2</v>
      </c>
    </row>
    <row r="71" spans="2:33" x14ac:dyDescent="0.15">
      <c r="B71" t="s">
        <v>399</v>
      </c>
      <c r="C71" t="s">
        <v>21</v>
      </c>
      <c r="E71" s="9" t="str">
        <f>IFERROR(VLOOKUP($B71,根ノ上高原!$B$5:$G$338,6,FALSE),"")</f>
        <v/>
      </c>
      <c r="F71" s="10" t="str">
        <f>IFERROR(VLOOKUP($B71,根ノ上高原!$B$5:$G$338,2,FALSE),"")</f>
        <v/>
      </c>
      <c r="G71" s="10" t="str">
        <f>IFERROR(VLOOKUP($B71,根ノ上高原!$B$5:$G$338,5,FALSE)*VLOOKUP(E71,大会ごとのスコア!$D$4:$E$5,2,FALSE),"")</f>
        <v/>
      </c>
      <c r="H71" s="9" t="str">
        <f>IFERROR(VLOOKUP($B71,東大OLK大会!$B$5:$G$338,6,FALSE),"")</f>
        <v>M21A2</v>
      </c>
      <c r="I71" s="10">
        <f>IFERROR(VLOOKUP($B71,東大OLK大会!$B$5:$G$338,2,FALSE),"")</f>
        <v>0</v>
      </c>
      <c r="J71" s="10">
        <f>IFERROR(VLOOKUP($B71,東大OLK大会!$B$5:$G$338,5,FALSE)*VLOOKUP(H71,大会ごとのスコア!$D$7:$E$11,2,FALSE),"")</f>
        <v>29.634</v>
      </c>
      <c r="K71" s="9" t="str">
        <f>IFERROR(VLOOKUP($B71,全日本ロング!$B$5:$G$338,6,FALSE),"")</f>
        <v>M21A2</v>
      </c>
      <c r="L71" s="10">
        <f>IFERROR(VLOOKUP($B71,全日本ロング!$B$5:$G$338,2,FALSE),"")</f>
        <v>40</v>
      </c>
      <c r="M71" s="10">
        <f>IFERROR(VLOOKUP($B71,全日本ロング!$B$5:$G$338,5,FALSE)*VLOOKUP(K71,大会ごとのスコア!$D$12:$E$17,2,FALSE),"")</f>
        <v>43.912999999999997</v>
      </c>
      <c r="N71" s="9" t="str">
        <f>IFERROR(VLOOKUP($B71,関東スプリントセレ!$B$5:$G$338,6,FALSE),"")</f>
        <v>Ms2</v>
      </c>
      <c r="O71" s="10">
        <f>IFERROR(VLOOKUP($B71,関東スプリントセレ!$B$5:$G$338,2,FALSE),"")</f>
        <v>20</v>
      </c>
      <c r="P71" s="10">
        <f>IFERROR(VLOOKUP($B71,関東スプリントセレ!$B$5:$G$338,5,FALSE)*VLOOKUP(N71,大会ごとのスコア!$D$19:$E$21,2,FALSE),"")</f>
        <v>56.634999999999998</v>
      </c>
      <c r="Q71" s="9" t="str">
        <f>IFERROR(VLOOKUP($B71,名椙大会2日目!$B$5:$G$338,6,FALSE),"")</f>
        <v/>
      </c>
      <c r="R71" s="10" t="str">
        <f>IFERROR(VLOOKUP($B71,名椙大会2日目!$B$5:$G$338,2,FALSE),"")</f>
        <v/>
      </c>
      <c r="S71" s="10" t="str">
        <f>IFERROR(VLOOKUP($B71,名椙大会2日目!$B$5:$G$338,5,FALSE)*VLOOKUP(Q71,大会ごとのスコア!$D$28:$E$31,2,FALSE),"")</f>
        <v/>
      </c>
      <c r="T71" s="9" t="str">
        <f>IFERROR(VLOOKUP($B71,インカレスプリント2018!$B$5:$G$400,6,FALSE),"")</f>
        <v>MUA2</v>
      </c>
      <c r="U71" s="10">
        <f>IFERROR(VLOOKUP($B71,インカレスプリント2018!$B$5:$G$400,2,FALSE),"")</f>
        <v>48</v>
      </c>
      <c r="V71" s="10">
        <f>IFERROR(VLOOKUP($B71,インカレスプリント2018!$B$5:$G$400,5,FALSE)*VLOOKUP(T71,大会ごとのスコア!$D$33:$E$36,2,FALSE),"")</f>
        <v>50.711999999999996</v>
      </c>
      <c r="W71" s="9" t="str">
        <f>IFERROR(VLOOKUP($B71,インカレロング2018!$B$5:$G$400,6,FALSE),"")</f>
        <v>MUL1</v>
      </c>
      <c r="X71" s="10">
        <f>IFERROR(VLOOKUP($B71,インカレロング2018!$B$5:$G$400,2,FALSE),"")</f>
        <v>32</v>
      </c>
      <c r="Y71" s="10">
        <f ca="1">IFERROR(VLOOKUP($B71,インカレロング2018!$B$5:$G$400,5,FALSE)*VLOOKUP(W71,大会ごとのスコア!$D$38:$E$42,2,FALSE),"")</f>
        <v>54.537999999999997</v>
      </c>
      <c r="Z71" s="9" t="str">
        <f>IFERROR(VLOOKUP($B71,クラブカップミドル!$B$4:$G$400,6,FALSE),"")</f>
        <v/>
      </c>
      <c r="AA71" s="10" t="str">
        <f>IFERROR(VLOOKUP($B71,クラブカップミドル!$B$4:$G$400,2,FALSE),"")</f>
        <v/>
      </c>
      <c r="AB71" s="10" t="str">
        <f>IFERROR(VLOOKUP($B71,クラブカップミドル!$B$4:$G$400,5,FALSE)*VLOOKUP(Z71,大会ごとのスコア!$D$44:$E$53,2,FALSE),"")</f>
        <v/>
      </c>
      <c r="AD71" s="9">
        <f t="array" aca="1" ref="AD71" ca="1">IFERROR(ROUNDUP(AVERAGE(LARGE(IF($A$3:$Y$3="スコア",$A71:$Y71,""),{1,2,3})),2),0)</f>
        <v>53.97</v>
      </c>
      <c r="AE71">
        <f t="array" aca="1" ref="AE71" ca="1">IFERROR(LARGE(IF($A$3:$Y$3="スコア",$A71:$Y71,""),1),"")</f>
        <v>56.634999999999998</v>
      </c>
      <c r="AF71" t="str">
        <f ca="1">IFERROR(INDEX($B$2:$AC$3,1,MATCH(AE71,B71:AC71,0)),"")</f>
        <v>関東SS</v>
      </c>
      <c r="AG71" t="str">
        <f ca="1">IFERROR(INDEX($A71:$AE71,1,-2+MATCH(AE71,A71:Y71,0)),"")</f>
        <v>Ms2</v>
      </c>
    </row>
    <row r="72" spans="2:33" x14ac:dyDescent="0.15">
      <c r="B72" t="s">
        <v>504</v>
      </c>
      <c r="C72" t="s">
        <v>10</v>
      </c>
      <c r="E72" s="9" t="str">
        <f>IFERROR(VLOOKUP($B72,根ノ上高原!$B$5:$G$338,6,FALSE),"")</f>
        <v/>
      </c>
      <c r="F72" s="10" t="str">
        <f>IFERROR(VLOOKUP($B72,根ノ上高原!$B$5:$G$338,2,FALSE),"")</f>
        <v/>
      </c>
      <c r="G72" s="10" t="str">
        <f>IFERROR(VLOOKUP($B72,根ノ上高原!$B$5:$G$338,5,FALSE)*VLOOKUP(E72,大会ごとのスコア!$D$4:$E$5,2,FALSE),"")</f>
        <v/>
      </c>
      <c r="H72" s="9" t="str">
        <f>IFERROR(VLOOKUP($B72,東大OLK大会!$B$5:$G$338,6,FALSE),"")</f>
        <v>M21A1</v>
      </c>
      <c r="I72" s="10">
        <f>IFERROR(VLOOKUP($B72,東大OLK大会!$B$5:$G$338,2,FALSE),"")</f>
        <v>36</v>
      </c>
      <c r="J72" s="10">
        <f>IFERROR(VLOOKUP($B72,東大OLK大会!$B$5:$G$338,5,FALSE)*VLOOKUP(H72,大会ごとのスコア!$D$7:$E$11,2,FALSE),"")</f>
        <v>47.503999999999998</v>
      </c>
      <c r="K72" s="9" t="str">
        <f>IFERROR(VLOOKUP($B72,全日本ロング!$B$5:$G$338,6,FALSE),"")</f>
        <v/>
      </c>
      <c r="L72" s="10" t="str">
        <f>IFERROR(VLOOKUP($B72,全日本ロング!$B$5:$G$338,2,FALSE),"")</f>
        <v/>
      </c>
      <c r="M72" s="10" t="str">
        <f>IFERROR(VLOOKUP($B72,全日本ロング!$B$5:$G$338,5,FALSE)*VLOOKUP(K72,大会ごとのスコア!$D$12:$E$17,2,FALSE),"")</f>
        <v/>
      </c>
      <c r="N72" s="9" t="str">
        <f>IFERROR(VLOOKUP($B72,関東スプリントセレ!$B$5:$G$338,6,FALSE),"")</f>
        <v>Ms2</v>
      </c>
      <c r="O72" s="10">
        <f>IFERROR(VLOOKUP($B72,関東スプリントセレ!$B$5:$G$338,2,FALSE),"")</f>
        <v>22</v>
      </c>
      <c r="P72" s="10">
        <f>IFERROR(VLOOKUP($B72,関東スプリントセレ!$B$5:$G$338,5,FALSE)*VLOOKUP(N72,大会ごとのスコア!$D$19:$E$21,2,FALSE),"")</f>
        <v>56.213000000000001</v>
      </c>
      <c r="Q72" s="9" t="str">
        <f>IFERROR(VLOOKUP($B72,名椙大会2日目!$B$5:$G$338,6,FALSE),"")</f>
        <v/>
      </c>
      <c r="R72" s="10" t="str">
        <f>IFERROR(VLOOKUP($B72,名椙大会2日目!$B$5:$G$338,2,FALSE),"")</f>
        <v/>
      </c>
      <c r="S72" s="10" t="str">
        <f>IFERROR(VLOOKUP($B72,名椙大会2日目!$B$5:$G$338,5,FALSE)*VLOOKUP(Q72,大会ごとのスコア!$D$28:$E$31,2,FALSE),"")</f>
        <v/>
      </c>
      <c r="T72" s="9" t="str">
        <f>IFERROR(VLOOKUP($B72,インカレスプリント2018!$B$5:$G$400,6,FALSE),"")</f>
        <v>MUA2</v>
      </c>
      <c r="U72" s="10">
        <f>IFERROR(VLOOKUP($B72,インカレスプリント2018!$B$5:$G$400,2,FALSE),"")</f>
        <v>19</v>
      </c>
      <c r="V72" s="10">
        <f>IFERROR(VLOOKUP($B72,インカレスプリント2018!$B$5:$G$400,5,FALSE)*VLOOKUP(T72,大会ごとのスコア!$D$33:$E$36,2,FALSE),"")</f>
        <v>56.402999999999999</v>
      </c>
      <c r="W72" s="9" t="str">
        <f>IFERROR(VLOOKUP($B72,インカレロング2018!$B$5:$G$400,6,FALSE),"")</f>
        <v>MUL1</v>
      </c>
      <c r="X72" s="10">
        <f>IFERROR(VLOOKUP($B72,インカレロング2018!$B$5:$G$400,2,FALSE),"")</f>
        <v>78</v>
      </c>
      <c r="Y72" s="10">
        <f ca="1">IFERROR(VLOOKUP($B72,インカレロング2018!$B$5:$G$400,5,FALSE)*VLOOKUP(W72,大会ごとのスコア!$D$38:$E$42,2,FALSE),"")</f>
        <v>43.027000000000001</v>
      </c>
      <c r="Z72" s="9" t="str">
        <f>IFERROR(VLOOKUP($B72,クラブカップミドル!$B$4:$G$400,6,FALSE),"")</f>
        <v/>
      </c>
      <c r="AA72" s="10" t="str">
        <f>IFERROR(VLOOKUP($B72,クラブカップミドル!$B$4:$G$400,2,FALSE),"")</f>
        <v/>
      </c>
      <c r="AB72" s="10" t="str">
        <f>IFERROR(VLOOKUP($B72,クラブカップミドル!$B$4:$G$400,5,FALSE)*VLOOKUP(Z72,大会ごとのスコア!$D$44:$E$53,2,FALSE),"")</f>
        <v/>
      </c>
      <c r="AD72" s="9">
        <f t="array" aca="1" ref="AD72" ca="1">IFERROR(ROUNDUP(AVERAGE(LARGE(IF($A$3:$Y$3="スコア",$A72:$Y72,""),{1,2,3})),2),0)</f>
        <v>53.379999999999995</v>
      </c>
      <c r="AE72">
        <f t="array" aca="1" ref="AE72" ca="1">IFERROR(LARGE(IF($A$3:$Y$3="スコア",$A72:$Y72,""),1),"")</f>
        <v>56.402999999999999</v>
      </c>
      <c r="AF72" t="str">
        <f ca="1">IFERROR(INDEX($B$2:$AC$3,1,MATCH(AE72,B72:AC72,0)),"")</f>
        <v>ICS</v>
      </c>
      <c r="AG72" t="str">
        <f ca="1">IFERROR(INDEX($A72:$AE72,1,-2+MATCH(AE72,A72:Y72,0)),"")</f>
        <v>MUA2</v>
      </c>
    </row>
    <row r="73" spans="2:33" x14ac:dyDescent="0.15">
      <c r="B73" t="s">
        <v>698</v>
      </c>
      <c r="C73" t="s">
        <v>10</v>
      </c>
      <c r="E73" s="9" t="str">
        <f>IFERROR(VLOOKUP($B73,根ノ上高原!$B$5:$G$338,6,FALSE),"")</f>
        <v/>
      </c>
      <c r="F73" s="10" t="str">
        <f>IFERROR(VLOOKUP($B73,根ノ上高原!$B$5:$G$338,2,FALSE),"")</f>
        <v/>
      </c>
      <c r="G73" s="10" t="str">
        <f>IFERROR(VLOOKUP($B73,根ノ上高原!$B$5:$G$338,5,FALSE)*VLOOKUP(E73,大会ごとのスコア!$D$4:$E$5,2,FALSE),"")</f>
        <v/>
      </c>
      <c r="H73" s="9" t="str">
        <f>IFERROR(VLOOKUP($B73,東大OLK大会!$B$5:$G$338,6,FALSE),"")</f>
        <v/>
      </c>
      <c r="I73" s="10" t="str">
        <f>IFERROR(VLOOKUP($B73,東大OLK大会!$B$5:$G$338,2,FALSE),"")</f>
        <v/>
      </c>
      <c r="J73" s="10" t="str">
        <f>IFERROR(VLOOKUP($B73,東大OLK大会!$B$5:$G$338,5,FALSE)*VLOOKUP(H73,大会ごとのスコア!$D$7:$E$11,2,FALSE),"")</f>
        <v/>
      </c>
      <c r="K73" s="9" t="str">
        <f>IFERROR(VLOOKUP($B73,全日本ロング!$B$5:$G$338,6,FALSE),"")</f>
        <v/>
      </c>
      <c r="L73" s="10" t="str">
        <f>IFERROR(VLOOKUP($B73,全日本ロング!$B$5:$G$338,2,FALSE),"")</f>
        <v/>
      </c>
      <c r="M73" s="10" t="str">
        <f>IFERROR(VLOOKUP($B73,全日本ロング!$B$5:$G$338,5,FALSE)*VLOOKUP(K73,大会ごとのスコア!$D$12:$E$17,2,FALSE),"")</f>
        <v/>
      </c>
      <c r="N73" s="9" t="str">
        <f>IFERROR(VLOOKUP($B73,関東スプリントセレ!$B$5:$G$338,6,FALSE),"")</f>
        <v>Ms1</v>
      </c>
      <c r="O73" s="10">
        <f>IFERROR(VLOOKUP($B73,関東スプリントセレ!$B$5:$G$338,2,FALSE),"")</f>
        <v>46</v>
      </c>
      <c r="P73" s="10">
        <f>IFERROR(VLOOKUP($B73,関東スプリントセレ!$B$5:$G$338,5,FALSE)*VLOOKUP(N73,大会ごとのスコア!$D$19:$E$21,2,FALSE),"")</f>
        <v>50.788999999999994</v>
      </c>
      <c r="Q73" s="9" t="str">
        <f>IFERROR(VLOOKUP($B73,名椙大会2日目!$B$5:$G$338,6,FALSE),"")</f>
        <v/>
      </c>
      <c r="R73" s="10" t="str">
        <f>IFERROR(VLOOKUP($B73,名椙大会2日目!$B$5:$G$338,2,FALSE),"")</f>
        <v/>
      </c>
      <c r="S73" s="10" t="str">
        <f>IFERROR(VLOOKUP($B73,名椙大会2日目!$B$5:$G$338,5,FALSE)*VLOOKUP(Q73,大会ごとのスコア!$D$28:$E$31,2,FALSE),"")</f>
        <v/>
      </c>
      <c r="T73" s="9" t="str">
        <f>IFERROR(VLOOKUP($B73,インカレスプリント2018!$B$5:$G$400,6,FALSE),"")</f>
        <v>MUA1</v>
      </c>
      <c r="U73" s="10">
        <f>IFERROR(VLOOKUP($B73,インカレスプリント2018!$B$5:$G$400,2,FALSE),"")</f>
        <v>36</v>
      </c>
      <c r="V73" s="10">
        <f>IFERROR(VLOOKUP($B73,インカレスプリント2018!$B$5:$G$400,5,FALSE)*VLOOKUP(T73,大会ごとのスコア!$D$33:$E$36,2,FALSE),"")</f>
        <v>52.657999999999994</v>
      </c>
      <c r="W73" s="9" t="str">
        <f>IFERROR(VLOOKUP($B73,インカレロング2018!$B$5:$G$400,6,FALSE),"")</f>
        <v>MUL3</v>
      </c>
      <c r="X73" s="10">
        <f>IFERROR(VLOOKUP($B73,インカレロング2018!$B$5:$G$400,2,FALSE),"")</f>
        <v>21</v>
      </c>
      <c r="Y73" s="10">
        <f ca="1">IFERROR(VLOOKUP($B73,インカレロング2018!$B$5:$G$400,5,FALSE)*VLOOKUP(W73,大会ごとのスコア!$D$38:$E$42,2,FALSE),"")</f>
        <v>56.344000000000001</v>
      </c>
      <c r="Z73" s="9" t="str">
        <f>IFERROR(VLOOKUP($B73,クラブカップミドル!$B$4:$G$400,6,FALSE),"")</f>
        <v/>
      </c>
      <c r="AA73" s="10" t="str">
        <f>IFERROR(VLOOKUP($B73,クラブカップミドル!$B$4:$G$400,2,FALSE),"")</f>
        <v/>
      </c>
      <c r="AB73" s="10" t="str">
        <f>IFERROR(VLOOKUP($B73,クラブカップミドル!$B$4:$G$400,5,FALSE)*VLOOKUP(Z73,大会ごとのスコア!$D$44:$E$53,2,FALSE),"")</f>
        <v/>
      </c>
      <c r="AD73" s="9">
        <f t="array" aca="1" ref="AD73" ca="1">IFERROR(ROUNDUP(AVERAGE(LARGE(IF($A$3:$Y$3="スコア",$A73:$Y73,""),{1,2,3})),2),0)</f>
        <v>53.269999999999996</v>
      </c>
      <c r="AE73">
        <f t="array" aca="1" ref="AE73" ca="1">IFERROR(LARGE(IF($A$3:$Y$3="スコア",$A73:$Y73,""),1),"")</f>
        <v>56.344000000000001</v>
      </c>
      <c r="AF73" t="str">
        <f ca="1">IFERROR(INDEX($B$2:$AC$3,1,MATCH(AE73,B73:AC73,0)),"")</f>
        <v>ICL</v>
      </c>
      <c r="AG73" t="str">
        <f ca="1">IFERROR(INDEX($A73:$AE73,1,-2+MATCH(AE73,A73:Y73,0)),"")</f>
        <v>MUL3</v>
      </c>
    </row>
    <row r="74" spans="2:33" x14ac:dyDescent="0.15">
      <c r="B74" t="s">
        <v>708</v>
      </c>
      <c r="C74" t="s">
        <v>14</v>
      </c>
      <c r="E74" s="9" t="str">
        <f>IFERROR(VLOOKUP($B74,根ノ上高原!$B$5:$G$338,6,FALSE),"")</f>
        <v/>
      </c>
      <c r="F74" s="10" t="str">
        <f>IFERROR(VLOOKUP($B74,根ノ上高原!$B$5:$G$338,2,FALSE),"")</f>
        <v/>
      </c>
      <c r="G74" s="10" t="str">
        <f>IFERROR(VLOOKUP($B74,根ノ上高原!$B$5:$G$338,5,FALSE)*VLOOKUP(E74,大会ごとのスコア!$D$4:$E$5,2,FALSE),"")</f>
        <v/>
      </c>
      <c r="H74" s="9" t="str">
        <f>IFERROR(VLOOKUP($B74,東大OLK大会!$B$5:$G$338,6,FALSE),"")</f>
        <v/>
      </c>
      <c r="I74" s="10" t="str">
        <f>IFERROR(VLOOKUP($B74,東大OLK大会!$B$5:$G$338,2,FALSE),"")</f>
        <v/>
      </c>
      <c r="J74" s="10" t="str">
        <f>IFERROR(VLOOKUP($B74,東大OLK大会!$B$5:$G$338,5,FALSE)*VLOOKUP(H74,大会ごとのスコア!$D$7:$E$11,2,FALSE),"")</f>
        <v/>
      </c>
      <c r="K74" s="9" t="str">
        <f>IFERROR(VLOOKUP($B74,全日本ロング!$B$5:$G$338,6,FALSE),"")</f>
        <v/>
      </c>
      <c r="L74" s="10" t="str">
        <f>IFERROR(VLOOKUP($B74,全日本ロング!$B$5:$G$338,2,FALSE),"")</f>
        <v/>
      </c>
      <c r="M74" s="10" t="str">
        <f>IFERROR(VLOOKUP($B74,全日本ロング!$B$5:$G$338,5,FALSE)*VLOOKUP(K74,大会ごとのスコア!$D$12:$E$17,2,FALSE),"")</f>
        <v/>
      </c>
      <c r="N74" s="9" t="str">
        <f>IFERROR(VLOOKUP($B74,関東スプリントセレ!$B$5:$G$338,6,FALSE),"")</f>
        <v>Ms2</v>
      </c>
      <c r="O74" s="10">
        <f>IFERROR(VLOOKUP($B74,関東スプリントセレ!$B$5:$G$338,2,FALSE),"")</f>
        <v>39</v>
      </c>
      <c r="P74" s="10">
        <f>IFERROR(VLOOKUP($B74,関東スプリントセレ!$B$5:$G$338,5,FALSE)*VLOOKUP(N74,大会ごとのスコア!$D$19:$E$21,2,FALSE),"")</f>
        <v>52.561999999999998</v>
      </c>
      <c r="Q74" s="9" t="str">
        <f>IFERROR(VLOOKUP($B74,名椙大会2日目!$B$5:$G$338,6,FALSE),"")</f>
        <v/>
      </c>
      <c r="R74" s="10" t="str">
        <f>IFERROR(VLOOKUP($B74,名椙大会2日目!$B$5:$G$338,2,FALSE),"")</f>
        <v/>
      </c>
      <c r="S74" s="10" t="str">
        <f>IFERROR(VLOOKUP($B74,名椙大会2日目!$B$5:$G$338,5,FALSE)*VLOOKUP(Q74,大会ごとのスコア!$D$28:$E$31,2,FALSE),"")</f>
        <v/>
      </c>
      <c r="T74" s="9" t="str">
        <f>IFERROR(VLOOKUP($B74,インカレスプリント2018!$B$5:$G$400,6,FALSE),"")</f>
        <v>MUA1</v>
      </c>
      <c r="U74" s="10">
        <f>IFERROR(VLOOKUP($B74,インカレスプリント2018!$B$5:$G$400,2,FALSE),"")</f>
        <v>33</v>
      </c>
      <c r="V74" s="10">
        <f>IFERROR(VLOOKUP($B74,インカレスプリント2018!$B$5:$G$400,5,FALSE)*VLOOKUP(T74,大会ごとのスコア!$D$33:$E$36,2,FALSE),"")</f>
        <v>53.625999999999998</v>
      </c>
      <c r="W74" s="9" t="str">
        <f>IFERROR(VLOOKUP($B74,インカレロング2018!$B$5:$G$400,6,FALSE),"")</f>
        <v>MUL3</v>
      </c>
      <c r="X74" s="10">
        <f>IFERROR(VLOOKUP($B74,インカレロング2018!$B$5:$G$400,2,FALSE),"")</f>
        <v>43</v>
      </c>
      <c r="Y74" s="10">
        <f ca="1">IFERROR(VLOOKUP($B74,インカレロング2018!$B$5:$G$400,5,FALSE)*VLOOKUP(W74,大会ごとのスコア!$D$38:$E$42,2,FALSE),"")</f>
        <v>53.53</v>
      </c>
      <c r="Z74" s="9" t="str">
        <f>IFERROR(VLOOKUP($B74,クラブカップミドル!$B$4:$G$400,6,FALSE),"")</f>
        <v/>
      </c>
      <c r="AA74" s="10" t="str">
        <f>IFERROR(VLOOKUP($B74,クラブカップミドル!$B$4:$G$400,2,FALSE),"")</f>
        <v/>
      </c>
      <c r="AB74" s="10" t="str">
        <f>IFERROR(VLOOKUP($B74,クラブカップミドル!$B$4:$G$400,5,FALSE)*VLOOKUP(Z74,大会ごとのスコア!$D$44:$E$53,2,FALSE),"")</f>
        <v/>
      </c>
      <c r="AD74" s="9">
        <f t="array" aca="1" ref="AD74" ca="1">IFERROR(ROUNDUP(AVERAGE(LARGE(IF($A$3:$Y$3="スコア",$A74:$Y74,""),{1,2,3})),2),0)</f>
        <v>53.239999999999995</v>
      </c>
      <c r="AE74">
        <f t="array" aca="1" ref="AE74" ca="1">IFERROR(LARGE(IF($A$3:$Y$3="スコア",$A74:$Y74,""),1),"")</f>
        <v>53.625999999999998</v>
      </c>
      <c r="AF74" t="str">
        <f ca="1">IFERROR(INDEX($B$2:$AC$3,1,MATCH(AE74,B74:AC74,0)),"")</f>
        <v>ICS</v>
      </c>
      <c r="AG74" t="str">
        <f ca="1">IFERROR(INDEX($A74:$AE74,1,-2+MATCH(AE74,A74:Y74,0)),"")</f>
        <v>MUA1</v>
      </c>
    </row>
    <row r="75" spans="2:33" x14ac:dyDescent="0.15">
      <c r="B75" t="s">
        <v>650</v>
      </c>
      <c r="C75" t="s">
        <v>10</v>
      </c>
      <c r="E75" s="9" t="str">
        <f>IFERROR(VLOOKUP($B75,根ノ上高原!$B$5:$G$338,6,FALSE),"")</f>
        <v/>
      </c>
      <c r="F75" s="10" t="str">
        <f>IFERROR(VLOOKUP($B75,根ノ上高原!$B$5:$G$338,2,FALSE),"")</f>
        <v/>
      </c>
      <c r="G75" s="10" t="str">
        <f>IFERROR(VLOOKUP($B75,根ノ上高原!$B$5:$G$338,5,FALSE)*VLOOKUP(E75,大会ごとのスコア!$D$4:$E$5,2,FALSE),"")</f>
        <v/>
      </c>
      <c r="H75" s="9" t="str">
        <f>IFERROR(VLOOKUP($B75,東大OLK大会!$B$5:$G$338,6,FALSE),"")</f>
        <v>M20A</v>
      </c>
      <c r="I75" s="10">
        <f>IFERROR(VLOOKUP($B75,東大OLK大会!$B$5:$G$338,2,FALSE),"")</f>
        <v>14</v>
      </c>
      <c r="J75" s="10">
        <f>IFERROR(VLOOKUP($B75,東大OLK大会!$B$5:$G$338,5,FALSE)*VLOOKUP(H75,大会ごとのスコア!$D$7:$E$11,2,FALSE),"")</f>
        <v>40.368000000000002</v>
      </c>
      <c r="K75" s="9" t="str">
        <f>IFERROR(VLOOKUP($B75,全日本ロング!$B$5:$G$338,6,FALSE),"")</f>
        <v/>
      </c>
      <c r="L75" s="10" t="str">
        <f>IFERROR(VLOOKUP($B75,全日本ロング!$B$5:$G$338,2,FALSE),"")</f>
        <v/>
      </c>
      <c r="M75" s="10" t="str">
        <f>IFERROR(VLOOKUP($B75,全日本ロング!$B$5:$G$338,5,FALSE)*VLOOKUP(K75,大会ごとのスコア!$D$12:$E$17,2,FALSE),"")</f>
        <v/>
      </c>
      <c r="N75" s="9" t="str">
        <f>IFERROR(VLOOKUP($B75,関東スプリントセレ!$B$5:$G$338,6,FALSE),"")</f>
        <v>Ms2</v>
      </c>
      <c r="O75" s="10">
        <f>IFERROR(VLOOKUP($B75,関東スプリントセレ!$B$5:$G$338,2,FALSE),"")</f>
        <v>32</v>
      </c>
      <c r="P75" s="10">
        <f>IFERROR(VLOOKUP($B75,関東スプリントセレ!$B$5:$G$338,5,FALSE)*VLOOKUP(N75,大会ごとのスコア!$D$19:$E$21,2,FALSE),"")</f>
        <v>54.268999999999998</v>
      </c>
      <c r="Q75" s="9" t="str">
        <f>IFERROR(VLOOKUP($B75,名椙大会2日目!$B$5:$G$338,6,FALSE),"")</f>
        <v/>
      </c>
      <c r="R75" s="10" t="str">
        <f>IFERROR(VLOOKUP($B75,名椙大会2日目!$B$5:$G$338,2,FALSE),"")</f>
        <v/>
      </c>
      <c r="S75" s="10" t="str">
        <f>IFERROR(VLOOKUP($B75,名椙大会2日目!$B$5:$G$338,5,FALSE)*VLOOKUP(Q75,大会ごとのスコア!$D$28:$E$31,2,FALSE),"")</f>
        <v/>
      </c>
      <c r="T75" s="9" t="str">
        <f>IFERROR(VLOOKUP($B75,インカレスプリント2018!$B$5:$G$400,6,FALSE),"")</f>
        <v>MUA2</v>
      </c>
      <c r="U75" s="10">
        <f>IFERROR(VLOOKUP($B75,インカレスプリント2018!$B$5:$G$400,2,FALSE),"")</f>
        <v>39</v>
      </c>
      <c r="V75" s="10">
        <f>IFERROR(VLOOKUP($B75,インカレスプリント2018!$B$5:$G$400,5,FALSE)*VLOOKUP(T75,大会ごとのスコア!$D$33:$E$36,2,FALSE),"")</f>
        <v>53.064999999999998</v>
      </c>
      <c r="W75" s="9" t="str">
        <f>IFERROR(VLOOKUP($B75,インカレロング2018!$B$5:$G$400,6,FALSE),"")</f>
        <v>MUL2</v>
      </c>
      <c r="X75" s="10">
        <f>IFERROR(VLOOKUP($B75,インカレロング2018!$B$5:$G$400,2,FALSE),"")</f>
        <v>48</v>
      </c>
      <c r="Y75" s="10">
        <f ca="1">IFERROR(VLOOKUP($B75,インカレロング2018!$B$5:$G$400,5,FALSE)*VLOOKUP(W75,大会ごとのスコア!$D$38:$E$42,2,FALSE),"")</f>
        <v>52.080999999999996</v>
      </c>
      <c r="Z75" s="9" t="str">
        <f>IFERROR(VLOOKUP($B75,クラブカップミドル!$B$4:$G$400,6,FALSE),"")</f>
        <v/>
      </c>
      <c r="AA75" s="10" t="str">
        <f>IFERROR(VLOOKUP($B75,クラブカップミドル!$B$4:$G$400,2,FALSE),"")</f>
        <v/>
      </c>
      <c r="AB75" s="10" t="str">
        <f>IFERROR(VLOOKUP($B75,クラブカップミドル!$B$4:$G$400,5,FALSE)*VLOOKUP(Z75,大会ごとのスコア!$D$44:$E$53,2,FALSE),"")</f>
        <v/>
      </c>
      <c r="AD75" s="9">
        <f t="array" aca="1" ref="AD75" ca="1">IFERROR(ROUNDUP(AVERAGE(LARGE(IF($A$3:$Y$3="スコア",$A75:$Y75,""),{1,2,3})),2),0)</f>
        <v>53.14</v>
      </c>
      <c r="AE75">
        <f t="array" aca="1" ref="AE75" ca="1">IFERROR(LARGE(IF($A$3:$Y$3="スコア",$A75:$Y75,""),1),"")</f>
        <v>54.268999999999998</v>
      </c>
      <c r="AF75" t="str">
        <f ca="1">IFERROR(INDEX($B$2:$AC$3,1,MATCH(AE75,B75:AC75,0)),"")</f>
        <v>関東SS</v>
      </c>
      <c r="AG75" t="str">
        <f ca="1">IFERROR(INDEX($A75:$AE75,1,-2+MATCH(AE75,A75:Y75,0)),"")</f>
        <v>Ms2</v>
      </c>
    </row>
    <row r="76" spans="2:33" x14ac:dyDescent="0.15">
      <c r="B76" t="s">
        <v>221</v>
      </c>
      <c r="C76" t="s">
        <v>10</v>
      </c>
      <c r="E76" s="9" t="str">
        <f>IFERROR(VLOOKUP($B76,根ノ上高原!$B$5:$G$338,6,FALSE),"")</f>
        <v/>
      </c>
      <c r="F76" s="10" t="str">
        <f>IFERROR(VLOOKUP($B76,根ノ上高原!$B$5:$G$338,2,FALSE),"")</f>
        <v/>
      </c>
      <c r="G76" s="10" t="str">
        <f>IFERROR(VLOOKUP($B76,根ノ上高原!$B$5:$G$338,5,FALSE)*VLOOKUP(E76,大会ごとのスコア!$D$4:$E$5,2,FALSE),"")</f>
        <v/>
      </c>
      <c r="H76" s="9" t="str">
        <f>IFERROR(VLOOKUP($B76,東大OLK大会!$B$5:$G$338,6,FALSE),"")</f>
        <v>M20A</v>
      </c>
      <c r="I76" s="10">
        <f>IFERROR(VLOOKUP($B76,東大OLK大会!$B$5:$G$338,2,FALSE),"")</f>
        <v>11</v>
      </c>
      <c r="J76" s="10">
        <f>IFERROR(VLOOKUP($B76,東大OLK大会!$B$5:$G$338,5,FALSE)*VLOOKUP(H76,大会ごとのスコア!$D$7:$E$11,2,FALSE),"")</f>
        <v>42.090400000000002</v>
      </c>
      <c r="K76" s="9" t="str">
        <f>IFERROR(VLOOKUP($B76,全日本ロング!$B$5:$G$338,6,FALSE),"")</f>
        <v/>
      </c>
      <c r="L76" s="10" t="str">
        <f>IFERROR(VLOOKUP($B76,全日本ロング!$B$5:$G$338,2,FALSE),"")</f>
        <v/>
      </c>
      <c r="M76" s="10" t="str">
        <f>IFERROR(VLOOKUP($B76,全日本ロング!$B$5:$G$338,5,FALSE)*VLOOKUP(K76,大会ごとのスコア!$D$12:$E$17,2,FALSE),"")</f>
        <v/>
      </c>
      <c r="N76" s="9" t="str">
        <f>IFERROR(VLOOKUP($B76,関東スプリントセレ!$B$5:$G$338,6,FALSE),"")</f>
        <v>Ms2</v>
      </c>
      <c r="O76" s="10">
        <f>IFERROR(VLOOKUP($B76,関東スプリントセレ!$B$5:$G$338,2,FALSE),"")</f>
        <v>28</v>
      </c>
      <c r="P76" s="10">
        <f>IFERROR(VLOOKUP($B76,関東スプリントセレ!$B$5:$G$338,5,FALSE)*VLOOKUP(N76,大会ごとのスコア!$D$19:$E$21,2,FALSE),"")</f>
        <v>55.248999999999995</v>
      </c>
      <c r="Q76" s="9" t="str">
        <f>IFERROR(VLOOKUP($B76,名椙大会2日目!$B$5:$G$338,6,FALSE),"")</f>
        <v/>
      </c>
      <c r="R76" s="10" t="str">
        <f>IFERROR(VLOOKUP($B76,名椙大会2日目!$B$5:$G$338,2,FALSE),"")</f>
        <v/>
      </c>
      <c r="S76" s="10" t="str">
        <f>IFERROR(VLOOKUP($B76,名椙大会2日目!$B$5:$G$338,5,FALSE)*VLOOKUP(Q76,大会ごとのスコア!$D$28:$E$31,2,FALSE),"")</f>
        <v/>
      </c>
      <c r="T76" s="9" t="str">
        <f>IFERROR(VLOOKUP($B76,インカレスプリント2018!$B$5:$G$400,6,FALSE),"")</f>
        <v>MUA3</v>
      </c>
      <c r="U76" s="10">
        <f>IFERROR(VLOOKUP($B76,インカレスプリント2018!$B$5:$G$400,2,FALSE),"")</f>
        <v>6</v>
      </c>
      <c r="V76" s="10">
        <f>IFERROR(VLOOKUP($B76,インカレスプリント2018!$B$5:$G$400,5,FALSE)*VLOOKUP(T76,大会ごとのスコア!$D$33:$E$36,2,FALSE),"")</f>
        <v>61.884</v>
      </c>
      <c r="W76" s="9" t="str">
        <f>IFERROR(VLOOKUP($B76,インカレロング2018!$B$5:$G$400,6,FALSE),"")</f>
        <v>ME</v>
      </c>
      <c r="X76" s="10">
        <f>IFERROR(VLOOKUP($B76,インカレロング2018!$B$5:$G$400,2,FALSE),"")</f>
        <v>0</v>
      </c>
      <c r="Y76" s="10">
        <f ca="1">IFERROR(VLOOKUP($B76,インカレロング2018!$B$5:$G$400,5,FALSE)*VLOOKUP(W76,大会ごとのスコア!$D$38:$E$42,2,FALSE),"")</f>
        <v>40.735199999999999</v>
      </c>
      <c r="Z76" s="9" t="str">
        <f>IFERROR(VLOOKUP($B76,クラブカップミドル!$B$4:$G$400,6,FALSE),"")</f>
        <v/>
      </c>
      <c r="AA76" s="10" t="str">
        <f>IFERROR(VLOOKUP($B76,クラブカップミドル!$B$4:$G$400,2,FALSE),"")</f>
        <v/>
      </c>
      <c r="AB76" s="10" t="str">
        <f>IFERROR(VLOOKUP($B76,クラブカップミドル!$B$4:$G$400,5,FALSE)*VLOOKUP(Z76,大会ごとのスコア!$D$44:$E$53,2,FALSE),"")</f>
        <v/>
      </c>
      <c r="AD76" s="9">
        <f t="array" aca="1" ref="AD76" ca="1">IFERROR(ROUNDUP(AVERAGE(LARGE(IF($A$3:$Y$3="スコア",$A76:$Y76,""),{1,2,3})),2),0)</f>
        <v>53.08</v>
      </c>
      <c r="AE76">
        <f t="array" aca="1" ref="AE76" ca="1">IFERROR(LARGE(IF($A$3:$Y$3="スコア",$A76:$Y76,""),1),"")</f>
        <v>61.884</v>
      </c>
      <c r="AF76" t="str">
        <f ca="1">IFERROR(INDEX($B$2:$AC$3,1,MATCH(AE76,B76:AC76,0)),"")</f>
        <v>ICS</v>
      </c>
      <c r="AG76" t="str">
        <f ca="1">IFERROR(INDEX($A76:$AE76,1,-2+MATCH(AE76,A76:Y76,0)),"")</f>
        <v>MUA3</v>
      </c>
    </row>
    <row r="77" spans="2:33" ht="14.25" customHeight="1" x14ac:dyDescent="0.15">
      <c r="B77" t="s">
        <v>546</v>
      </c>
      <c r="C77" t="s">
        <v>16</v>
      </c>
      <c r="E77" s="9" t="str">
        <f>IFERROR(VLOOKUP($B77,根ノ上高原!$B$5:$G$338,6,FALSE),"")</f>
        <v/>
      </c>
      <c r="F77" s="10" t="str">
        <f>IFERROR(VLOOKUP($B77,根ノ上高原!$B$5:$G$338,2,FALSE),"")</f>
        <v/>
      </c>
      <c r="G77" s="10" t="str">
        <f>IFERROR(VLOOKUP($B77,根ノ上高原!$B$5:$G$338,5,FALSE)*VLOOKUP(E77,大会ごとのスコア!$D$4:$E$5,2,FALSE),"")</f>
        <v/>
      </c>
      <c r="H77" s="9" t="str">
        <f>IFERROR(VLOOKUP($B77,東大OLK大会!$B$5:$G$338,6,FALSE),"")</f>
        <v>M21A2</v>
      </c>
      <c r="I77" s="10">
        <f>IFERROR(VLOOKUP($B77,東大OLK大会!$B$5:$G$338,2,FALSE),"")</f>
        <v>49</v>
      </c>
      <c r="J77" s="10">
        <f>IFERROR(VLOOKUP($B77,東大OLK大会!$B$5:$G$338,5,FALSE)*VLOOKUP(H77,大会ごとのスコア!$D$7:$E$11,2,FALSE),"")</f>
        <v>36.168999999999997</v>
      </c>
      <c r="K77" s="9" t="str">
        <f>IFERROR(VLOOKUP($B77,全日本ロング!$B$5:$G$338,6,FALSE),"")</f>
        <v/>
      </c>
      <c r="L77" s="10" t="str">
        <f>IFERROR(VLOOKUP($B77,全日本ロング!$B$5:$G$338,2,FALSE),"")</f>
        <v/>
      </c>
      <c r="M77" s="10" t="str">
        <f>IFERROR(VLOOKUP($B77,全日本ロング!$B$5:$G$338,5,FALSE)*VLOOKUP(K77,大会ごとのスコア!$D$12:$E$17,2,FALSE),"")</f>
        <v/>
      </c>
      <c r="N77" s="9" t="str">
        <f>IFERROR(VLOOKUP($B77,関東スプリントセレ!$B$5:$G$338,6,FALSE),"")</f>
        <v>Ms2</v>
      </c>
      <c r="O77" s="10">
        <f>IFERROR(VLOOKUP($B77,関東スプリントセレ!$B$5:$G$338,2,FALSE),"")</f>
        <v>0</v>
      </c>
      <c r="P77" s="10">
        <f>IFERROR(VLOOKUP($B77,関東スプリントセレ!$B$5:$G$338,5,FALSE)*VLOOKUP(N77,大会ごとのスコア!$D$19:$E$21,2,FALSE),"")</f>
        <v>61.214999999999996</v>
      </c>
      <c r="Q77" s="9" t="str">
        <f>IFERROR(VLOOKUP($B77,名椙大会2日目!$B$5:$G$338,6,FALSE),"")</f>
        <v/>
      </c>
      <c r="R77" s="10" t="str">
        <f>IFERROR(VLOOKUP($B77,名椙大会2日目!$B$5:$G$338,2,FALSE),"")</f>
        <v/>
      </c>
      <c r="S77" s="10" t="str">
        <f>IFERROR(VLOOKUP($B77,名椙大会2日目!$B$5:$G$338,5,FALSE)*VLOOKUP(Q77,大会ごとのスコア!$D$28:$E$31,2,FALSE),"")</f>
        <v/>
      </c>
      <c r="T77" s="9" t="str">
        <f>IFERROR(VLOOKUP($B77,インカレスプリント2018!$B$5:$G$400,6,FALSE),"")</f>
        <v>MUA1</v>
      </c>
      <c r="U77" s="10">
        <f>IFERROR(VLOOKUP($B77,インカレスプリント2018!$B$5:$G$400,2,FALSE),"")</f>
        <v>78</v>
      </c>
      <c r="V77" s="10">
        <f>IFERROR(VLOOKUP($B77,インカレスプリント2018!$B$5:$G$400,5,FALSE)*VLOOKUP(T77,大会ごとのスコア!$D$33:$E$36,2,FALSE),"")</f>
        <v>41.356999999999999</v>
      </c>
      <c r="W77" s="9" t="str">
        <f>IFERROR(VLOOKUP($B77,インカレロング2018!$B$5:$G$400,6,FALSE),"")</f>
        <v>MUL3</v>
      </c>
      <c r="X77" s="10">
        <f>IFERROR(VLOOKUP($B77,インカレロング2018!$B$5:$G$400,2,FALSE),"")</f>
        <v>28</v>
      </c>
      <c r="Y77" s="10">
        <f ca="1">IFERROR(VLOOKUP($B77,インカレロング2018!$B$5:$G$400,5,FALSE)*VLOOKUP(W77,大会ごとのスコア!$D$38:$E$42,2,FALSE),"")</f>
        <v>55.420999999999999</v>
      </c>
      <c r="Z77" s="9" t="str">
        <f>IFERROR(VLOOKUP($B77,クラブカップミドル!$B$4:$G$400,6,FALSE),"")</f>
        <v/>
      </c>
      <c r="AA77" s="10" t="str">
        <f>IFERROR(VLOOKUP($B77,クラブカップミドル!$B$4:$G$400,2,FALSE),"")</f>
        <v/>
      </c>
      <c r="AB77" s="10" t="str">
        <f>IFERROR(VLOOKUP($B77,クラブカップミドル!$B$4:$G$400,5,FALSE)*VLOOKUP(Z77,大会ごとのスコア!$D$44:$E$53,2,FALSE),"")</f>
        <v/>
      </c>
      <c r="AD77" s="9">
        <f t="array" aca="1" ref="AD77" ca="1">IFERROR(ROUNDUP(AVERAGE(LARGE(IF($A$3:$Y$3="スコア",$A77:$Y77,""),{1,2,3})),2),0)</f>
        <v>52.669999999999995</v>
      </c>
      <c r="AE77">
        <f t="array" aca="1" ref="AE77" ca="1">IFERROR(LARGE(IF($A$3:$Y$3="スコア",$A77:$Y77,""),1),"")</f>
        <v>61.214999999999996</v>
      </c>
      <c r="AF77" t="str">
        <f ca="1">IFERROR(INDEX($B$2:$AC$3,1,MATCH(AE77,B77:AC77,0)),"")</f>
        <v>関東SS</v>
      </c>
      <c r="AG77" t="str">
        <f ca="1">IFERROR(INDEX($A77:$AE77,1,-2+MATCH(AE77,A77:Y77,0)),"")</f>
        <v>Ms2</v>
      </c>
    </row>
    <row r="78" spans="2:33" x14ac:dyDescent="0.15">
      <c r="B78" t="s">
        <v>578</v>
      </c>
      <c r="C78" t="s">
        <v>4</v>
      </c>
      <c r="E78" s="9" t="str">
        <f>IFERROR(VLOOKUP($B78,根ノ上高原!$B$5:$G$338,6,FALSE),"")</f>
        <v/>
      </c>
      <c r="F78" s="10" t="str">
        <f>IFERROR(VLOOKUP($B78,根ノ上高原!$B$5:$G$338,2,FALSE),"")</f>
        <v/>
      </c>
      <c r="G78" s="10" t="str">
        <f>IFERROR(VLOOKUP($B78,根ノ上高原!$B$5:$G$338,5,FALSE)*VLOOKUP(E78,大会ごとのスコア!$D$4:$E$5,2,FALSE),"")</f>
        <v/>
      </c>
      <c r="H78" s="9" t="str">
        <f>IFERROR(VLOOKUP($B78,東大OLK大会!$B$5:$G$338,6,FALSE),"")</f>
        <v>M20A</v>
      </c>
      <c r="I78" s="10">
        <f>IFERROR(VLOOKUP($B78,東大OLK大会!$B$5:$G$338,2,FALSE),"")</f>
        <v>15</v>
      </c>
      <c r="J78" s="10">
        <f>IFERROR(VLOOKUP($B78,東大OLK大会!$B$5:$G$338,5,FALSE)*VLOOKUP(H78,大会ごとのスコア!$D$7:$E$11,2,FALSE),"")</f>
        <v>39.307200000000002</v>
      </c>
      <c r="K78" s="9" t="str">
        <f>IFERROR(VLOOKUP($B78,全日本ロング!$B$5:$G$338,6,FALSE),"")</f>
        <v/>
      </c>
      <c r="L78" s="10" t="str">
        <f>IFERROR(VLOOKUP($B78,全日本ロング!$B$5:$G$338,2,FALSE),"")</f>
        <v/>
      </c>
      <c r="M78" s="10" t="str">
        <f>IFERROR(VLOOKUP($B78,全日本ロング!$B$5:$G$338,5,FALSE)*VLOOKUP(K78,大会ごとのスコア!$D$12:$E$17,2,FALSE),"")</f>
        <v/>
      </c>
      <c r="N78" s="9" t="str">
        <f>IFERROR(VLOOKUP($B78,関東スプリントセレ!$B$5:$G$338,6,FALSE),"")</f>
        <v>Ms1</v>
      </c>
      <c r="O78" s="10">
        <f>IFERROR(VLOOKUP($B78,関東スプリントセレ!$B$5:$G$338,2,FALSE),"")</f>
        <v>56</v>
      </c>
      <c r="P78" s="10">
        <f>IFERROR(VLOOKUP($B78,関東スプリントセレ!$B$5:$G$338,5,FALSE)*VLOOKUP(N78,大会ごとのスコア!$D$19:$E$21,2,FALSE),"")</f>
        <v>49.521000000000001</v>
      </c>
      <c r="Q78" s="9" t="str">
        <f>IFERROR(VLOOKUP($B78,名椙大会2日目!$B$5:$G$338,6,FALSE),"")</f>
        <v/>
      </c>
      <c r="R78" s="10" t="str">
        <f>IFERROR(VLOOKUP($B78,名椙大会2日目!$B$5:$G$338,2,FALSE),"")</f>
        <v/>
      </c>
      <c r="S78" s="10" t="str">
        <f>IFERROR(VLOOKUP($B78,名椙大会2日目!$B$5:$G$338,5,FALSE)*VLOOKUP(Q78,大会ごとのスコア!$D$28:$E$31,2,FALSE),"")</f>
        <v/>
      </c>
      <c r="T78" s="9" t="str">
        <f>IFERROR(VLOOKUP($B78,インカレスプリント2018!$B$5:$G$400,6,FALSE),"")</f>
        <v>MUA2</v>
      </c>
      <c r="U78" s="10">
        <f>IFERROR(VLOOKUP($B78,インカレスプリント2018!$B$5:$G$400,2,FALSE),"")</f>
        <v>22</v>
      </c>
      <c r="V78" s="10">
        <f>IFERROR(VLOOKUP($B78,インカレスプリント2018!$B$5:$G$400,5,FALSE)*VLOOKUP(T78,大会ごとのスコア!$D$33:$E$36,2,FALSE),"")</f>
        <v>55.632999999999996</v>
      </c>
      <c r="W78" s="9" t="str">
        <f>IFERROR(VLOOKUP($B78,インカレロング2018!$B$5:$G$400,6,FALSE),"")</f>
        <v>MUL1</v>
      </c>
      <c r="X78" s="10">
        <f>IFERROR(VLOOKUP($B78,インカレロング2018!$B$5:$G$400,2,FALSE),"")</f>
        <v>44</v>
      </c>
      <c r="Y78" s="10">
        <f ca="1">IFERROR(VLOOKUP($B78,インカレロング2018!$B$5:$G$400,5,FALSE)*VLOOKUP(W78,大会ごとのスコア!$D$38:$E$42,2,FALSE),"")</f>
        <v>52.430999999999997</v>
      </c>
      <c r="Z78" s="9" t="str">
        <f>IFERROR(VLOOKUP($B78,クラブカップミドル!$B$4:$G$400,6,FALSE),"")</f>
        <v>MA-2</v>
      </c>
      <c r="AA78" s="10">
        <f>IFERROR(VLOOKUP($B78,クラブカップミドル!$B$4:$G$400,2,FALSE),"")</f>
        <v>0</v>
      </c>
      <c r="AB78" s="10">
        <f>IFERROR(VLOOKUP($B78,クラブカップミドル!$B$4:$G$400,5,FALSE)*VLOOKUP(Z78,大会ごとのスコア!$D$44:$E$53,2,FALSE),"")</f>
        <v>46.596999999999994</v>
      </c>
      <c r="AD78" s="9">
        <f t="array" aca="1" ref="AD78" ca="1">IFERROR(ROUNDUP(AVERAGE(LARGE(IF($A$3:$Y$3="スコア",$A78:$Y78,""),{1,2,3})),2),0)</f>
        <v>52.53</v>
      </c>
      <c r="AE78">
        <f t="array" aca="1" ref="AE78" ca="1">IFERROR(LARGE(IF($A$3:$Y$3="スコア",$A78:$Y78,""),1),"")</f>
        <v>55.632999999999996</v>
      </c>
      <c r="AF78" t="str">
        <f ca="1">IFERROR(INDEX($B$2:$AC$3,1,MATCH(AE78,B78:AC78,0)),"")</f>
        <v>ICS</v>
      </c>
      <c r="AG78" t="str">
        <f ca="1">IFERROR(INDEX($A78:$AE78,1,-2+MATCH(AE78,A78:Y78,0)),"")</f>
        <v>MUA2</v>
      </c>
    </row>
    <row r="79" spans="2:33" x14ac:dyDescent="0.15">
      <c r="B79" t="s">
        <v>538</v>
      </c>
      <c r="C79" t="s">
        <v>10</v>
      </c>
      <c r="E79" s="9" t="str">
        <f>IFERROR(VLOOKUP($B79,根ノ上高原!$B$5:$G$338,6,FALSE),"")</f>
        <v/>
      </c>
      <c r="F79" s="10" t="str">
        <f>IFERROR(VLOOKUP($B79,根ノ上高原!$B$5:$G$338,2,FALSE),"")</f>
        <v/>
      </c>
      <c r="G79" s="10" t="str">
        <f>IFERROR(VLOOKUP($B79,根ノ上高原!$B$5:$G$338,5,FALSE)*VLOOKUP(E79,大会ごとのスコア!$D$4:$E$5,2,FALSE),"")</f>
        <v/>
      </c>
      <c r="H79" s="9" t="str">
        <f>IFERROR(VLOOKUP($B79,東大OLK大会!$B$5:$G$338,6,FALSE),"")</f>
        <v>M21A2</v>
      </c>
      <c r="I79" s="10">
        <f>IFERROR(VLOOKUP($B79,東大OLK大会!$B$5:$G$338,2,FALSE),"")</f>
        <v>39</v>
      </c>
      <c r="J79" s="10">
        <f>IFERROR(VLOOKUP($B79,東大OLK大会!$B$5:$G$338,5,FALSE)*VLOOKUP(H79,大会ごとのスコア!$D$7:$E$11,2,FALSE),"")</f>
        <v>43.555999999999997</v>
      </c>
      <c r="K79" s="9" t="str">
        <f>IFERROR(VLOOKUP($B79,全日本ロング!$B$5:$G$338,6,FALSE),"")</f>
        <v/>
      </c>
      <c r="L79" s="10" t="str">
        <f>IFERROR(VLOOKUP($B79,全日本ロング!$B$5:$G$338,2,FALSE),"")</f>
        <v/>
      </c>
      <c r="M79" s="10" t="str">
        <f>IFERROR(VLOOKUP($B79,全日本ロング!$B$5:$G$338,5,FALSE)*VLOOKUP(K79,大会ごとのスコア!$D$12:$E$17,2,FALSE),"")</f>
        <v/>
      </c>
      <c r="N79" s="9" t="str">
        <f>IFERROR(VLOOKUP($B79,関東スプリントセレ!$B$5:$G$338,6,FALSE),"")</f>
        <v>Ms2</v>
      </c>
      <c r="O79" s="10">
        <f>IFERROR(VLOOKUP($B79,関東スプリントセレ!$B$5:$G$338,2,FALSE),"")</f>
        <v>26</v>
      </c>
      <c r="P79" s="10">
        <f>IFERROR(VLOOKUP($B79,関東スプリントセレ!$B$5:$G$338,5,FALSE)*VLOOKUP(N79,大会ごとのスコア!$D$19:$E$21,2,FALSE),"")</f>
        <v>55.519999999999996</v>
      </c>
      <c r="Q79" s="9" t="str">
        <f>IFERROR(VLOOKUP($B79,名椙大会2日目!$B$5:$G$338,6,FALSE),"")</f>
        <v/>
      </c>
      <c r="R79" s="10" t="str">
        <f>IFERROR(VLOOKUP($B79,名椙大会2日目!$B$5:$G$338,2,FALSE),"")</f>
        <v/>
      </c>
      <c r="S79" s="10" t="str">
        <f>IFERROR(VLOOKUP($B79,名椙大会2日目!$B$5:$G$338,5,FALSE)*VLOOKUP(Q79,大会ごとのスコア!$D$28:$E$31,2,FALSE),"")</f>
        <v/>
      </c>
      <c r="T79" s="9" t="str">
        <f>IFERROR(VLOOKUP($B79,インカレスプリント2018!$B$5:$G$400,6,FALSE),"")</f>
        <v>MUA1</v>
      </c>
      <c r="U79" s="10">
        <f>IFERROR(VLOOKUP($B79,インカレスプリント2018!$B$5:$G$400,2,FALSE),"")</f>
        <v>54</v>
      </c>
      <c r="V79" s="10">
        <f>IFERROR(VLOOKUP($B79,インカレスプリント2018!$B$5:$G$400,5,FALSE)*VLOOKUP(T79,大会ごとのスコア!$D$33:$E$36,2,FALSE),"")</f>
        <v>50.195999999999998</v>
      </c>
      <c r="W79" s="9" t="str">
        <f>IFERROR(VLOOKUP($B79,インカレロング2018!$B$5:$G$400,6,FALSE),"")</f>
        <v>MUL3</v>
      </c>
      <c r="X79" s="10">
        <f>IFERROR(VLOOKUP($B79,インカレロング2018!$B$5:$G$400,2,FALSE),"")</f>
        <v>54</v>
      </c>
      <c r="Y79" s="10">
        <f ca="1">IFERROR(VLOOKUP($B79,インカレロング2018!$B$5:$G$400,5,FALSE)*VLOOKUP(W79,大会ごとのスコア!$D$38:$E$42,2,FALSE),"")</f>
        <v>51.495999999999995</v>
      </c>
      <c r="Z79" s="9" t="str">
        <f>IFERROR(VLOOKUP($B79,クラブカップミドル!$B$4:$G$400,6,FALSE),"")</f>
        <v/>
      </c>
      <c r="AA79" s="10" t="str">
        <f>IFERROR(VLOOKUP($B79,クラブカップミドル!$B$4:$G$400,2,FALSE),"")</f>
        <v/>
      </c>
      <c r="AB79" s="10" t="str">
        <f>IFERROR(VLOOKUP($B79,クラブカップミドル!$B$4:$G$400,5,FALSE)*VLOOKUP(Z79,大会ごとのスコア!$D$44:$E$53,2,FALSE),"")</f>
        <v/>
      </c>
      <c r="AD79" s="9">
        <f t="array" aca="1" ref="AD79" ca="1">IFERROR(ROUNDUP(AVERAGE(LARGE(IF($A$3:$Y$3="スコア",$A79:$Y79,""),{1,2,3})),2),0)</f>
        <v>52.41</v>
      </c>
      <c r="AE79">
        <f t="array" aca="1" ref="AE79" ca="1">IFERROR(LARGE(IF($A$3:$Y$3="スコア",$A79:$Y79,""),1),"")</f>
        <v>55.519999999999996</v>
      </c>
      <c r="AF79" t="str">
        <f ca="1">IFERROR(INDEX($B$2:$AC$3,1,MATCH(AE79,B79:AC79,0)),"")</f>
        <v>関東SS</v>
      </c>
      <c r="AG79" t="str">
        <f ca="1">IFERROR(INDEX($A79:$AE79,1,-2+MATCH(AE79,A79:Y79,0)),"")</f>
        <v>Ms2</v>
      </c>
    </row>
    <row r="80" spans="2:33" x14ac:dyDescent="0.15">
      <c r="B80" t="s">
        <v>183</v>
      </c>
      <c r="C80" t="s">
        <v>17</v>
      </c>
      <c r="E80" s="9" t="str">
        <f>IFERROR(VLOOKUP($B80,根ノ上高原!$B$5:$G$338,6,FALSE),"")</f>
        <v/>
      </c>
      <c r="F80" s="10" t="str">
        <f>IFERROR(VLOOKUP($B80,根ノ上高原!$B$5:$G$338,2,FALSE),"")</f>
        <v/>
      </c>
      <c r="G80" s="10" t="str">
        <f>IFERROR(VLOOKUP($B80,根ノ上高原!$B$5:$G$338,5,FALSE)*VLOOKUP(E80,大会ごとのスコア!$D$4:$E$5,2,FALSE),"")</f>
        <v/>
      </c>
      <c r="H80" s="9" t="str">
        <f>IFERROR(VLOOKUP($B80,東大OLK大会!$B$5:$G$338,6,FALSE),"")</f>
        <v/>
      </c>
      <c r="I80" s="10" t="str">
        <f>IFERROR(VLOOKUP($B80,東大OLK大会!$B$5:$G$338,2,FALSE),"")</f>
        <v/>
      </c>
      <c r="J80" s="10" t="str">
        <f>IFERROR(VLOOKUP($B80,東大OLK大会!$B$5:$G$338,5,FALSE)*VLOOKUP(H80,大会ごとのスコア!$D$7:$E$11,2,FALSE),"")</f>
        <v/>
      </c>
      <c r="K80" s="9" t="str">
        <f>IFERROR(VLOOKUP($B80,全日本ロング!$B$5:$G$338,6,FALSE),"")</f>
        <v>M20E</v>
      </c>
      <c r="L80" s="10">
        <f>IFERROR(VLOOKUP($B80,全日本ロング!$B$5:$G$338,2,FALSE),"")</f>
        <v>0</v>
      </c>
      <c r="M80" s="10">
        <f>IFERROR(VLOOKUP($B80,全日本ロング!$B$5:$G$338,5,FALSE)*VLOOKUP(K80,大会ごとのスコア!$D$12:$E$17,2,FALSE),"")</f>
        <v>34.548649999999995</v>
      </c>
      <c r="N80" s="9" t="str">
        <f>IFERROR(VLOOKUP($B80,関東スプリントセレ!$B$5:$G$338,6,FALSE),"")</f>
        <v>Ms1</v>
      </c>
      <c r="O80" s="10">
        <f>IFERROR(VLOOKUP($B80,関東スプリントセレ!$B$5:$G$338,2,FALSE),"")</f>
        <v>13</v>
      </c>
      <c r="P80" s="10">
        <f>IFERROR(VLOOKUP($B80,関東スプリントセレ!$B$5:$G$338,5,FALSE)*VLOOKUP(N80,大会ごとのスコア!$D$19:$E$21,2,FALSE),"")</f>
        <v>59.842999999999996</v>
      </c>
      <c r="Q80" s="9" t="str">
        <f>IFERROR(VLOOKUP($B80,名椙大会2日目!$B$5:$G$338,6,FALSE),"")</f>
        <v/>
      </c>
      <c r="R80" s="10" t="str">
        <f>IFERROR(VLOOKUP($B80,名椙大会2日目!$B$5:$G$338,2,FALSE),"")</f>
        <v/>
      </c>
      <c r="S80" s="10" t="str">
        <f>IFERROR(VLOOKUP($B80,名椙大会2日目!$B$5:$G$338,5,FALSE)*VLOOKUP(Q80,大会ごとのスコア!$D$28:$E$31,2,FALSE),"")</f>
        <v/>
      </c>
      <c r="T80" s="9" t="str">
        <f>IFERROR(VLOOKUP($B80,インカレスプリント2018!$B$5:$G$400,6,FALSE),"")</f>
        <v>ME</v>
      </c>
      <c r="U80" s="10">
        <f>IFERROR(VLOOKUP($B80,インカレスプリント2018!$B$5:$G$400,2,FALSE),"")</f>
        <v>0</v>
      </c>
      <c r="V80" s="10">
        <f>IFERROR(VLOOKUP($B80,インカレスプリント2018!$B$5:$G$400,5,FALSE)*VLOOKUP(T80,大会ごとのスコア!$D$33:$E$36,2,FALSE),"")</f>
        <v>0</v>
      </c>
      <c r="W80" s="9" t="str">
        <f>IFERROR(VLOOKUP($B80,インカレロング2018!$B$5:$G$400,6,FALSE),"")</f>
        <v>MUL1</v>
      </c>
      <c r="X80" s="10">
        <f>IFERROR(VLOOKUP($B80,インカレロング2018!$B$5:$G$400,2,FALSE),"")</f>
        <v>9</v>
      </c>
      <c r="Y80" s="10">
        <f ca="1">IFERROR(VLOOKUP($B80,インカレロング2018!$B$5:$G$400,5,FALSE)*VLOOKUP(W80,大会ごとのスコア!$D$38:$E$42,2,FALSE),"")</f>
        <v>62.308</v>
      </c>
      <c r="Z80" s="9" t="str">
        <f>IFERROR(VLOOKUP($B80,クラブカップミドル!$B$4:$G$400,6,FALSE),"")</f>
        <v/>
      </c>
      <c r="AA80" s="10" t="str">
        <f>IFERROR(VLOOKUP($B80,クラブカップミドル!$B$4:$G$400,2,FALSE),"")</f>
        <v/>
      </c>
      <c r="AB80" s="10" t="str">
        <f>IFERROR(VLOOKUP($B80,クラブカップミドル!$B$4:$G$400,5,FALSE)*VLOOKUP(Z80,大会ごとのスコア!$D$44:$E$53,2,FALSE),"")</f>
        <v/>
      </c>
      <c r="AD80" s="9">
        <f t="array" aca="1" ref="AD80" ca="1">IFERROR(ROUNDUP(AVERAGE(LARGE(IF($A$3:$Y$3="スコア",$A80:$Y80,""),{1,2,3})),2),0)</f>
        <v>52.239999999999995</v>
      </c>
      <c r="AE80">
        <f t="array" aca="1" ref="AE80" ca="1">IFERROR(LARGE(IF($A$3:$Y$3="スコア",$A80:$Y80,""),1),"")</f>
        <v>62.308</v>
      </c>
      <c r="AF80" t="str">
        <f ca="1">IFERROR(INDEX($B$2:$AC$3,1,MATCH(AE80,B80:AC80,0)),"")</f>
        <v>ICL</v>
      </c>
      <c r="AG80" t="str">
        <f ca="1">IFERROR(INDEX($A80:$AE80,1,-2+MATCH(AE80,A80:Y80,0)),"")</f>
        <v>MUL1</v>
      </c>
    </row>
    <row r="81" spans="2:33" x14ac:dyDescent="0.15">
      <c r="B81" t="s">
        <v>291</v>
      </c>
      <c r="C81" t="s">
        <v>14</v>
      </c>
      <c r="E81" s="9" t="str">
        <f>IFERROR(VLOOKUP($B81,根ノ上高原!$B$5:$G$338,6,FALSE),"")</f>
        <v/>
      </c>
      <c r="F81" s="10" t="str">
        <f>IFERROR(VLOOKUP($B81,根ノ上高原!$B$5:$G$338,2,FALSE),"")</f>
        <v/>
      </c>
      <c r="G81" s="10" t="str">
        <f>IFERROR(VLOOKUP($B81,根ノ上高原!$B$5:$G$338,5,FALSE)*VLOOKUP(E81,大会ごとのスコア!$D$4:$E$5,2,FALSE),"")</f>
        <v/>
      </c>
      <c r="H81" s="9" t="str">
        <f>IFERROR(VLOOKUP($B81,東大OLK大会!$B$5:$G$338,6,FALSE),"")</f>
        <v>M20A</v>
      </c>
      <c r="I81" s="10">
        <f>IFERROR(VLOOKUP($B81,東大OLK大会!$B$5:$G$338,2,FALSE),"")</f>
        <v>21</v>
      </c>
      <c r="J81" s="10">
        <f>IFERROR(VLOOKUP($B81,東大OLK大会!$B$5:$G$338,5,FALSE)*VLOOKUP(H81,大会ごとのスコア!$D$7:$E$11,2,FALSE),"")</f>
        <v>33.839999999999996</v>
      </c>
      <c r="K81" s="9" t="str">
        <f>IFERROR(VLOOKUP($B81,全日本ロング!$B$5:$G$338,6,FALSE),"")</f>
        <v>M20E</v>
      </c>
      <c r="L81" s="10">
        <f>IFERROR(VLOOKUP($B81,全日本ロング!$B$5:$G$338,2,FALSE),"")</f>
        <v>0</v>
      </c>
      <c r="M81" s="10">
        <f>IFERROR(VLOOKUP($B81,全日本ロング!$B$5:$G$338,5,FALSE)*VLOOKUP(K81,大会ごとのスコア!$D$12:$E$17,2,FALSE),"")</f>
        <v>0</v>
      </c>
      <c r="N81" s="9" t="str">
        <f>IFERROR(VLOOKUP($B81,関東スプリントセレ!$B$5:$G$338,6,FALSE),"")</f>
        <v>Ms1</v>
      </c>
      <c r="O81" s="10">
        <f>IFERROR(VLOOKUP($B81,関東スプリントセレ!$B$5:$G$338,2,FALSE),"")</f>
        <v>35</v>
      </c>
      <c r="P81" s="10">
        <f>IFERROR(VLOOKUP($B81,関東スプリントセレ!$B$5:$G$338,5,FALSE)*VLOOKUP(N81,大会ごとのスコア!$D$19:$E$21,2,FALSE),"")</f>
        <v>55.534999999999997</v>
      </c>
      <c r="Q81" s="9" t="str">
        <f>IFERROR(VLOOKUP($B81,名椙大会2日目!$B$5:$G$338,6,FALSE),"")</f>
        <v/>
      </c>
      <c r="R81" s="10" t="str">
        <f>IFERROR(VLOOKUP($B81,名椙大会2日目!$B$5:$G$338,2,FALSE),"")</f>
        <v/>
      </c>
      <c r="S81" s="10" t="str">
        <f>IFERROR(VLOOKUP($B81,名椙大会2日目!$B$5:$G$338,5,FALSE)*VLOOKUP(Q81,大会ごとのスコア!$D$28:$E$31,2,FALSE),"")</f>
        <v/>
      </c>
      <c r="T81" s="9" t="str">
        <f>IFERROR(VLOOKUP($B81,インカレスプリント2018!$B$5:$G$400,6,FALSE),"")</f>
        <v>MUA2</v>
      </c>
      <c r="U81" s="10">
        <f>IFERROR(VLOOKUP($B81,インカレスプリント2018!$B$5:$G$400,2,FALSE),"")</f>
        <v>52</v>
      </c>
      <c r="V81" s="10">
        <f>IFERROR(VLOOKUP($B81,インカレスプリント2018!$B$5:$G$400,5,FALSE)*VLOOKUP(T81,大会ごとのスコア!$D$33:$E$36,2,FALSE),"")</f>
        <v>50.155999999999999</v>
      </c>
      <c r="W81" s="9" t="str">
        <f>IFERROR(VLOOKUP($B81,インカレロング2018!$B$5:$G$400,6,FALSE),"")</f>
        <v>MUL2</v>
      </c>
      <c r="X81" s="10">
        <f>IFERROR(VLOOKUP($B81,インカレロング2018!$B$5:$G$400,2,FALSE),"")</f>
        <v>51</v>
      </c>
      <c r="Y81" s="10">
        <f ca="1">IFERROR(VLOOKUP($B81,インカレロング2018!$B$5:$G$400,5,FALSE)*VLOOKUP(W81,大会ごとのスコア!$D$38:$E$42,2,FALSE),"")</f>
        <v>50.876999999999995</v>
      </c>
      <c r="Z81" s="9" t="str">
        <f>IFERROR(VLOOKUP($B81,クラブカップミドル!$B$4:$G$400,6,FALSE),"")</f>
        <v>MA-1</v>
      </c>
      <c r="AA81" s="10">
        <f>IFERROR(VLOOKUP($B81,クラブカップミドル!$B$4:$G$400,2,FALSE),"")</f>
        <v>50</v>
      </c>
      <c r="AB81" s="10">
        <f>IFERROR(VLOOKUP($B81,クラブカップミドル!$B$4:$G$400,5,FALSE)*VLOOKUP(Z81,大会ごとのスコア!$D$44:$E$53,2,FALSE),"")</f>
        <v>46.504999999999995</v>
      </c>
      <c r="AD81" s="9">
        <f t="array" aca="1" ref="AD81" ca="1">IFERROR(ROUNDUP(AVERAGE(LARGE(IF($A$3:$Y$3="スコア",$A81:$Y81,""),{1,2,3})),2),0)</f>
        <v>52.19</v>
      </c>
      <c r="AE81">
        <f t="array" aca="1" ref="AE81" ca="1">IFERROR(LARGE(IF($A$3:$Y$3="スコア",$A81:$Y81,""),1),"")</f>
        <v>55.534999999999997</v>
      </c>
      <c r="AF81" t="str">
        <f ca="1">IFERROR(INDEX($B$2:$AC$3,1,MATCH(AE81,B81:AC81,0)),"")</f>
        <v>関東SS</v>
      </c>
      <c r="AG81" t="str">
        <f ca="1">IFERROR(INDEX($A81:$AE81,1,-2+MATCH(AE81,A81:Y81,0)),"")</f>
        <v>Ms1</v>
      </c>
    </row>
    <row r="82" spans="2:33" x14ac:dyDescent="0.15">
      <c r="B82" t="s">
        <v>542</v>
      </c>
      <c r="C82" t="s">
        <v>10</v>
      </c>
      <c r="E82" s="9" t="str">
        <f>IFERROR(VLOOKUP($B82,根ノ上高原!$B$5:$G$338,6,FALSE),"")</f>
        <v/>
      </c>
      <c r="F82" s="10" t="str">
        <f>IFERROR(VLOOKUP($B82,根ノ上高原!$B$5:$G$338,2,FALSE),"")</f>
        <v/>
      </c>
      <c r="G82" s="10" t="str">
        <f>IFERROR(VLOOKUP($B82,根ノ上高原!$B$5:$G$338,5,FALSE)*VLOOKUP(E82,大会ごとのスコア!$D$4:$E$5,2,FALSE),"")</f>
        <v/>
      </c>
      <c r="H82" s="9" t="str">
        <f>IFERROR(VLOOKUP($B82,東大OLK大会!$B$5:$G$338,6,FALSE),"")</f>
        <v>M21A2</v>
      </c>
      <c r="I82" s="10">
        <f>IFERROR(VLOOKUP($B82,東大OLK大会!$B$5:$G$338,2,FALSE),"")</f>
        <v>44</v>
      </c>
      <c r="J82" s="10">
        <f>IFERROR(VLOOKUP($B82,東大OLK大会!$B$5:$G$338,5,FALSE)*VLOOKUP(H82,大会ごとのスコア!$D$7:$E$11,2,FALSE),"")</f>
        <v>40.463000000000001</v>
      </c>
      <c r="K82" s="9" t="str">
        <f>IFERROR(VLOOKUP($B82,全日本ロング!$B$5:$G$338,6,FALSE),"")</f>
        <v/>
      </c>
      <c r="L82" s="10" t="str">
        <f>IFERROR(VLOOKUP($B82,全日本ロング!$B$5:$G$338,2,FALSE),"")</f>
        <v/>
      </c>
      <c r="M82" s="10" t="str">
        <f>IFERROR(VLOOKUP($B82,全日本ロング!$B$5:$G$338,5,FALSE)*VLOOKUP(K82,大会ごとのスコア!$D$12:$E$17,2,FALSE),"")</f>
        <v/>
      </c>
      <c r="N82" s="9" t="str">
        <f>IFERROR(VLOOKUP($B82,関東スプリントセレ!$B$5:$G$338,6,FALSE),"")</f>
        <v>Ms1</v>
      </c>
      <c r="O82" s="10">
        <f>IFERROR(VLOOKUP($B82,関東スプリントセレ!$B$5:$G$338,2,FALSE),"")</f>
        <v>45</v>
      </c>
      <c r="P82" s="10">
        <f>IFERROR(VLOOKUP($B82,関東スプリントセレ!$B$5:$G$338,5,FALSE)*VLOOKUP(N82,大会ごとのスコア!$D$19:$E$21,2,FALSE),"")</f>
        <v>50.972999999999999</v>
      </c>
      <c r="Q82" s="9" t="str">
        <f>IFERROR(VLOOKUP($B82,名椙大会2日目!$B$5:$G$338,6,FALSE),"")</f>
        <v/>
      </c>
      <c r="R82" s="10" t="str">
        <f>IFERROR(VLOOKUP($B82,名椙大会2日目!$B$5:$G$338,2,FALSE),"")</f>
        <v/>
      </c>
      <c r="S82" s="10" t="str">
        <f>IFERROR(VLOOKUP($B82,名椙大会2日目!$B$5:$G$338,5,FALSE)*VLOOKUP(Q82,大会ごとのスコア!$D$28:$E$31,2,FALSE),"")</f>
        <v/>
      </c>
      <c r="T82" s="9" t="str">
        <f>IFERROR(VLOOKUP($B82,インカレスプリント2018!$B$5:$G$400,6,FALSE),"")</f>
        <v>MUA2</v>
      </c>
      <c r="U82" s="10">
        <f>IFERROR(VLOOKUP($B82,インカレスプリント2018!$B$5:$G$400,2,FALSE),"")</f>
        <v>36</v>
      </c>
      <c r="V82" s="10">
        <f>IFERROR(VLOOKUP($B82,インカレスプリント2018!$B$5:$G$400,5,FALSE)*VLOOKUP(T82,大会ごとのスコア!$D$33:$E$36,2,FALSE),"")</f>
        <v>53.407999999999994</v>
      </c>
      <c r="W82" s="9" t="str">
        <f>IFERROR(VLOOKUP($B82,インカレロング2018!$B$5:$G$400,6,FALSE),"")</f>
        <v>MUL1</v>
      </c>
      <c r="X82" s="10">
        <f>IFERROR(VLOOKUP($B82,インカレロング2018!$B$5:$G$400,2,FALSE),"")</f>
        <v>48</v>
      </c>
      <c r="Y82" s="10">
        <f ca="1">IFERROR(VLOOKUP($B82,インカレロング2018!$B$5:$G$400,5,FALSE)*VLOOKUP(W82,大会ごとのスコア!$D$38:$E$42,2,FALSE),"")</f>
        <v>51.574999999999996</v>
      </c>
      <c r="Z82" s="9" t="str">
        <f>IFERROR(VLOOKUP($B82,クラブカップミドル!$B$4:$G$400,6,FALSE),"")</f>
        <v/>
      </c>
      <c r="AA82" s="10" t="str">
        <f>IFERROR(VLOOKUP($B82,クラブカップミドル!$B$4:$G$400,2,FALSE),"")</f>
        <v/>
      </c>
      <c r="AB82" s="10" t="str">
        <f>IFERROR(VLOOKUP($B82,クラブカップミドル!$B$4:$G$400,5,FALSE)*VLOOKUP(Z82,大会ごとのスコア!$D$44:$E$53,2,FALSE),"")</f>
        <v/>
      </c>
      <c r="AD82" s="9">
        <f t="array" aca="1" ref="AD82" ca="1">IFERROR(ROUNDUP(AVERAGE(LARGE(IF($A$3:$Y$3="スコア",$A82:$Y82,""),{1,2,3})),2),0)</f>
        <v>51.989999999999995</v>
      </c>
      <c r="AE82">
        <f t="array" aca="1" ref="AE82" ca="1">IFERROR(LARGE(IF($A$3:$Y$3="スコア",$A82:$Y82,""),1),"")</f>
        <v>53.407999999999994</v>
      </c>
      <c r="AF82" t="str">
        <f ca="1">IFERROR(INDEX($B$2:$AC$3,1,MATCH(AE82,B82:AC82,0)),"")</f>
        <v>ICS</v>
      </c>
      <c r="AG82" t="str">
        <f ca="1">IFERROR(INDEX($A82:$AE82,1,-2+MATCH(AE82,A82:Y82,0)),"")</f>
        <v>MUA2</v>
      </c>
    </row>
    <row r="83" spans="2:33" x14ac:dyDescent="0.15">
      <c r="B83" t="s">
        <v>514</v>
      </c>
      <c r="C83" t="s">
        <v>10</v>
      </c>
      <c r="E83" s="9" t="str">
        <f>IFERROR(VLOOKUP($B83,根ノ上高原!$B$5:$G$338,6,FALSE),"")</f>
        <v/>
      </c>
      <c r="F83" s="10" t="str">
        <f>IFERROR(VLOOKUP($B83,根ノ上高原!$B$5:$G$338,2,FALSE),"")</f>
        <v/>
      </c>
      <c r="G83" s="10" t="str">
        <f>IFERROR(VLOOKUP($B83,根ノ上高原!$B$5:$G$338,5,FALSE)*VLOOKUP(E83,大会ごとのスコア!$D$4:$E$5,2,FALSE),"")</f>
        <v/>
      </c>
      <c r="H83" s="9" t="str">
        <f>IFERROR(VLOOKUP($B83,東大OLK大会!$B$5:$G$338,6,FALSE),"")</f>
        <v>M21A1</v>
      </c>
      <c r="I83" s="10">
        <f>IFERROR(VLOOKUP($B83,東大OLK大会!$B$5:$G$338,2,FALSE),"")</f>
        <v>0</v>
      </c>
      <c r="J83" s="10">
        <f>IFERROR(VLOOKUP($B83,東大OLK大会!$B$5:$G$338,5,FALSE)*VLOOKUP(H83,大会ごとのスコア!$D$7:$E$11,2,FALSE),"")</f>
        <v>29.615000000000002</v>
      </c>
      <c r="K83" s="9" t="str">
        <f>IFERROR(VLOOKUP($B83,全日本ロング!$B$5:$G$338,6,FALSE),"")</f>
        <v/>
      </c>
      <c r="L83" s="10" t="str">
        <f>IFERROR(VLOOKUP($B83,全日本ロング!$B$5:$G$338,2,FALSE),"")</f>
        <v/>
      </c>
      <c r="M83" s="10" t="str">
        <f>IFERROR(VLOOKUP($B83,全日本ロング!$B$5:$G$338,5,FALSE)*VLOOKUP(K83,大会ごとのスコア!$D$12:$E$17,2,FALSE),"")</f>
        <v/>
      </c>
      <c r="N83" s="9" t="str">
        <f>IFERROR(VLOOKUP($B83,関東スプリントセレ!$B$5:$G$338,6,FALSE),"")</f>
        <v>Ms1</v>
      </c>
      <c r="O83" s="10">
        <f>IFERROR(VLOOKUP($B83,関東スプリントセレ!$B$5:$G$338,2,FALSE),"")</f>
        <v>42</v>
      </c>
      <c r="P83" s="10">
        <f>IFERROR(VLOOKUP($B83,関東スプリントセレ!$B$5:$G$338,5,FALSE)*VLOOKUP(N83,大会ごとのスコア!$D$19:$E$21,2,FALSE),"")</f>
        <v>53.092999999999996</v>
      </c>
      <c r="Q83" s="9" t="str">
        <f>IFERROR(VLOOKUP($B83,名椙大会2日目!$B$5:$G$338,6,FALSE),"")</f>
        <v/>
      </c>
      <c r="R83" s="10" t="str">
        <f>IFERROR(VLOOKUP($B83,名椙大会2日目!$B$5:$G$338,2,FALSE),"")</f>
        <v/>
      </c>
      <c r="S83" s="10" t="str">
        <f>IFERROR(VLOOKUP($B83,名椙大会2日目!$B$5:$G$338,5,FALSE)*VLOOKUP(Q83,大会ごとのスコア!$D$28:$E$31,2,FALSE),"")</f>
        <v/>
      </c>
      <c r="T83" s="9" t="str">
        <f>IFERROR(VLOOKUP($B83,インカレスプリント2018!$B$5:$G$400,6,FALSE),"")</f>
        <v>MUA2</v>
      </c>
      <c r="U83" s="10">
        <f>IFERROR(VLOOKUP($B83,インカレスプリント2018!$B$5:$G$400,2,FALSE),"")</f>
        <v>54</v>
      </c>
      <c r="V83" s="10">
        <f>IFERROR(VLOOKUP($B83,インカレスプリント2018!$B$5:$G$400,5,FALSE)*VLOOKUP(T83,大会ごとのスコア!$D$33:$E$36,2,FALSE),"")</f>
        <v>50.027999999999999</v>
      </c>
      <c r="W83" s="9" t="str">
        <f>IFERROR(VLOOKUP($B83,インカレロング2018!$B$5:$G$400,6,FALSE),"")</f>
        <v>MUL2</v>
      </c>
      <c r="X83" s="10">
        <f>IFERROR(VLOOKUP($B83,インカレロング2018!$B$5:$G$400,2,FALSE),"")</f>
        <v>47</v>
      </c>
      <c r="Y83" s="10">
        <f ca="1">IFERROR(VLOOKUP($B83,インカレロング2018!$B$5:$G$400,5,FALSE)*VLOOKUP(W83,大会ごとのスコア!$D$38:$E$42,2,FALSE),"")</f>
        <v>52.125999999999998</v>
      </c>
      <c r="Z83" s="9" t="str">
        <f>IFERROR(VLOOKUP($B83,クラブカップミドル!$B$4:$G$400,6,FALSE),"")</f>
        <v/>
      </c>
      <c r="AA83" s="10" t="str">
        <f>IFERROR(VLOOKUP($B83,クラブカップミドル!$B$4:$G$400,2,FALSE),"")</f>
        <v/>
      </c>
      <c r="AB83" s="10" t="str">
        <f>IFERROR(VLOOKUP($B83,クラブカップミドル!$B$4:$G$400,5,FALSE)*VLOOKUP(Z83,大会ごとのスコア!$D$44:$E$53,2,FALSE),"")</f>
        <v/>
      </c>
      <c r="AD83" s="9">
        <f t="array" aca="1" ref="AD83" ca="1">IFERROR(ROUNDUP(AVERAGE(LARGE(IF($A$3:$Y$3="スコア",$A83:$Y83,""),{1,2,3})),2),0)</f>
        <v>51.75</v>
      </c>
      <c r="AE83">
        <f t="array" aca="1" ref="AE83" ca="1">IFERROR(LARGE(IF($A$3:$Y$3="スコア",$A83:$Y83,""),1),"")</f>
        <v>53.092999999999996</v>
      </c>
      <c r="AF83" t="str">
        <f ca="1">IFERROR(INDEX($B$2:$AC$3,1,MATCH(AE83,B83:AC83,0)),"")</f>
        <v>関東SS</v>
      </c>
      <c r="AG83" t="str">
        <f ca="1">IFERROR(INDEX($A83:$AE83,1,-2+MATCH(AE83,A83:Y83,0)),"")</f>
        <v>Ms1</v>
      </c>
    </row>
    <row r="84" spans="2:33" x14ac:dyDescent="0.15">
      <c r="B84" t="s">
        <v>424</v>
      </c>
      <c r="C84" t="s">
        <v>5</v>
      </c>
      <c r="E84" s="9" t="str">
        <f>IFERROR(VLOOKUP($B84,根ノ上高原!$B$5:$G$338,6,FALSE),"")</f>
        <v/>
      </c>
      <c r="F84" s="10" t="str">
        <f>IFERROR(VLOOKUP($B84,根ノ上高原!$B$5:$G$338,2,FALSE),"")</f>
        <v/>
      </c>
      <c r="G84" s="10" t="str">
        <f>IFERROR(VLOOKUP($B84,根ノ上高原!$B$5:$G$338,5,FALSE)*VLOOKUP(E84,大会ごとのスコア!$D$4:$E$5,2,FALSE),"")</f>
        <v/>
      </c>
      <c r="H84" s="9" t="str">
        <f>IFERROR(VLOOKUP($B84,東大OLK大会!$B$5:$G$338,6,FALSE),"")</f>
        <v/>
      </c>
      <c r="I84" s="10" t="str">
        <f>IFERROR(VLOOKUP($B84,東大OLK大会!$B$5:$G$338,2,FALSE),"")</f>
        <v/>
      </c>
      <c r="J84" s="10" t="str">
        <f>IFERROR(VLOOKUP($B84,東大OLK大会!$B$5:$G$338,5,FALSE)*VLOOKUP(H84,大会ごとのスコア!$D$7:$E$11,2,FALSE),"")</f>
        <v/>
      </c>
      <c r="K84" s="9" t="str">
        <f>IFERROR(VLOOKUP($B84,全日本ロング!$B$5:$G$338,6,FALSE),"")</f>
        <v>M20A</v>
      </c>
      <c r="L84" s="10">
        <f>IFERROR(VLOOKUP($B84,全日本ロング!$B$5:$G$338,2,FALSE),"")</f>
        <v>0</v>
      </c>
      <c r="M84" s="10">
        <f>IFERROR(VLOOKUP($B84,全日本ロング!$B$5:$G$338,5,FALSE)*VLOOKUP(K84,大会ごとのスコア!$D$12:$E$17,2,FALSE),"")</f>
        <v>0</v>
      </c>
      <c r="N84" s="9" t="str">
        <f>IFERROR(VLOOKUP($B84,関東スプリントセレ!$B$5:$G$338,6,FALSE),"")</f>
        <v>Ms1</v>
      </c>
      <c r="O84" s="10">
        <f>IFERROR(VLOOKUP($B84,関東スプリントセレ!$B$5:$G$338,2,FALSE),"")</f>
        <v>25</v>
      </c>
      <c r="P84" s="10">
        <f>IFERROR(VLOOKUP($B84,関東スプリントセレ!$B$5:$G$338,5,FALSE)*VLOOKUP(N84,大会ごとのスコア!$D$19:$E$21,2,FALSE),"")</f>
        <v>57.285999999999994</v>
      </c>
      <c r="Q84" s="9" t="str">
        <f>IFERROR(VLOOKUP($B84,名椙大会2日目!$B$5:$G$338,6,FALSE),"")</f>
        <v/>
      </c>
      <c r="R84" s="10" t="str">
        <f>IFERROR(VLOOKUP($B84,名椙大会2日目!$B$5:$G$338,2,FALSE),"")</f>
        <v/>
      </c>
      <c r="S84" s="10" t="str">
        <f>IFERROR(VLOOKUP($B84,名椙大会2日目!$B$5:$G$338,5,FALSE)*VLOOKUP(Q84,大会ごとのスコア!$D$28:$E$31,2,FALSE),"")</f>
        <v/>
      </c>
      <c r="T84" s="9" t="str">
        <f>IFERROR(VLOOKUP($B84,インカレスプリント2018!$B$5:$G$400,6,FALSE),"")</f>
        <v>MUA1</v>
      </c>
      <c r="U84" s="10">
        <f>IFERROR(VLOOKUP($B84,インカレスプリント2018!$B$5:$G$400,2,FALSE),"")</f>
        <v>61</v>
      </c>
      <c r="V84" s="10">
        <f>IFERROR(VLOOKUP($B84,インカレスプリント2018!$B$5:$G$400,5,FALSE)*VLOOKUP(T84,大会ごとのスコア!$D$33:$E$36,2,FALSE),"")</f>
        <v>48.582000000000001</v>
      </c>
      <c r="W84" s="9" t="str">
        <f>IFERROR(VLOOKUP($B84,インカレロング2018!$B$5:$G$400,6,FALSE),"")</f>
        <v>MUL3</v>
      </c>
      <c r="X84" s="10">
        <f>IFERROR(VLOOKUP($B84,インカレロング2018!$B$5:$G$400,2,FALSE),"")</f>
        <v>59</v>
      </c>
      <c r="Y84" s="10">
        <f ca="1">IFERROR(VLOOKUP($B84,インカレロング2018!$B$5:$G$400,5,FALSE)*VLOOKUP(W84,大会ごとのスコア!$D$38:$E$42,2,FALSE),"")</f>
        <v>48.835999999999999</v>
      </c>
      <c r="Z84" s="9" t="str">
        <f>IFERROR(VLOOKUP($B84,クラブカップミドル!$B$4:$G$400,6,FALSE),"")</f>
        <v/>
      </c>
      <c r="AA84" s="10" t="str">
        <f>IFERROR(VLOOKUP($B84,クラブカップミドル!$B$4:$G$400,2,FALSE),"")</f>
        <v/>
      </c>
      <c r="AB84" s="10" t="str">
        <f>IFERROR(VLOOKUP($B84,クラブカップミドル!$B$4:$G$400,5,FALSE)*VLOOKUP(Z84,大会ごとのスコア!$D$44:$E$53,2,FALSE),"")</f>
        <v/>
      </c>
      <c r="AD84" s="9">
        <f t="array" aca="1" ref="AD84" ca="1">IFERROR(ROUNDUP(AVERAGE(LARGE(IF($A$3:$Y$3="スコア",$A84:$Y84,""),{1,2,3})),2),0)</f>
        <v>51.57</v>
      </c>
      <c r="AE84">
        <f t="array" aca="1" ref="AE84" ca="1">IFERROR(LARGE(IF($A$3:$Y$3="スコア",$A84:$Y84,""),1),"")</f>
        <v>57.285999999999994</v>
      </c>
      <c r="AF84" t="str">
        <f ca="1">IFERROR(INDEX($B$2:$AC$3,1,MATCH(AE84,B84:AC84,0)),"")</f>
        <v>関東SS</v>
      </c>
      <c r="AG84" t="str">
        <f ca="1">IFERROR(INDEX($A84:$AE84,1,-2+MATCH(AE84,A84:Y84,0)),"")</f>
        <v>Ms1</v>
      </c>
    </row>
    <row r="85" spans="2:33" x14ac:dyDescent="0.15">
      <c r="B85" t="s">
        <v>652</v>
      </c>
      <c r="C85" t="s">
        <v>4</v>
      </c>
      <c r="E85" s="9" t="str">
        <f>IFERROR(VLOOKUP($B85,根ノ上高原!$B$5:$G$338,6,FALSE),"")</f>
        <v/>
      </c>
      <c r="F85" s="10" t="str">
        <f>IFERROR(VLOOKUP($B85,根ノ上高原!$B$5:$G$338,2,FALSE),"")</f>
        <v/>
      </c>
      <c r="G85" s="10" t="str">
        <f>IFERROR(VLOOKUP($B85,根ノ上高原!$B$5:$G$338,5,FALSE)*VLOOKUP(E85,大会ごとのスコア!$D$4:$E$5,2,FALSE),"")</f>
        <v/>
      </c>
      <c r="H85" s="9" t="str">
        <f>IFERROR(VLOOKUP($B85,東大OLK大会!$B$5:$G$338,6,FALSE),"")</f>
        <v/>
      </c>
      <c r="I85" s="10" t="str">
        <f>IFERROR(VLOOKUP($B85,東大OLK大会!$B$5:$G$338,2,FALSE),"")</f>
        <v/>
      </c>
      <c r="J85" s="10" t="str">
        <f>IFERROR(VLOOKUP($B85,東大OLK大会!$B$5:$G$338,5,FALSE)*VLOOKUP(H85,大会ごとのスコア!$D$7:$E$11,2,FALSE),"")</f>
        <v/>
      </c>
      <c r="K85" s="9" t="str">
        <f>IFERROR(VLOOKUP($B85,全日本ロング!$B$5:$G$338,6,FALSE),"")</f>
        <v/>
      </c>
      <c r="L85" s="10" t="str">
        <f>IFERROR(VLOOKUP($B85,全日本ロング!$B$5:$G$338,2,FALSE),"")</f>
        <v/>
      </c>
      <c r="M85" s="10" t="str">
        <f>IFERROR(VLOOKUP($B85,全日本ロング!$B$5:$G$338,5,FALSE)*VLOOKUP(K85,大会ごとのスコア!$D$12:$E$17,2,FALSE),"")</f>
        <v/>
      </c>
      <c r="N85" s="9" t="str">
        <f>IFERROR(VLOOKUP($B85,関東スプリントセレ!$B$5:$G$338,6,FALSE),"")</f>
        <v>Ms1</v>
      </c>
      <c r="O85" s="10">
        <f>IFERROR(VLOOKUP($B85,関東スプリントセレ!$B$5:$G$338,2,FALSE),"")</f>
        <v>40</v>
      </c>
      <c r="P85" s="10">
        <f>IFERROR(VLOOKUP($B85,関東スプリントセレ!$B$5:$G$338,5,FALSE)*VLOOKUP(N85,大会ごとのスコア!$D$19:$E$21,2,FALSE),"")</f>
        <v>53.945</v>
      </c>
      <c r="Q85" s="9" t="str">
        <f>IFERROR(VLOOKUP($B85,名椙大会2日目!$B$5:$G$338,6,FALSE),"")</f>
        <v/>
      </c>
      <c r="R85" s="10" t="str">
        <f>IFERROR(VLOOKUP($B85,名椙大会2日目!$B$5:$G$338,2,FALSE),"")</f>
        <v/>
      </c>
      <c r="S85" s="10" t="str">
        <f>IFERROR(VLOOKUP($B85,名椙大会2日目!$B$5:$G$338,5,FALSE)*VLOOKUP(Q85,大会ごとのスコア!$D$28:$E$31,2,FALSE),"")</f>
        <v/>
      </c>
      <c r="T85" s="9" t="str">
        <f>IFERROR(VLOOKUP($B85,インカレスプリント2018!$B$5:$G$400,6,FALSE),"")</f>
        <v>MUA3</v>
      </c>
      <c r="U85" s="10">
        <f>IFERROR(VLOOKUP($B85,インカレスプリント2018!$B$5:$G$400,2,FALSE),"")</f>
        <v>62</v>
      </c>
      <c r="V85" s="10">
        <f>IFERROR(VLOOKUP($B85,インカレスプリント2018!$B$5:$G$400,5,FALSE)*VLOOKUP(T85,大会ごとのスコア!$D$33:$E$36,2,FALSE),"")</f>
        <v>48.434999999999995</v>
      </c>
      <c r="W85" s="9" t="str">
        <f>IFERROR(VLOOKUP($B85,インカレロング2018!$B$5:$G$400,6,FALSE),"")</f>
        <v>MUL2</v>
      </c>
      <c r="X85" s="10">
        <f>IFERROR(VLOOKUP($B85,インカレロング2018!$B$5:$G$400,2,FALSE),"")</f>
        <v>50</v>
      </c>
      <c r="Y85" s="10">
        <f ca="1">IFERROR(VLOOKUP($B85,インカレロング2018!$B$5:$G$400,5,FALSE)*VLOOKUP(W85,大会ごとのスコア!$D$38:$E$42,2,FALSE),"")</f>
        <v>51.478999999999999</v>
      </c>
      <c r="Z85" s="9" t="str">
        <f>IFERROR(VLOOKUP($B85,クラブカップミドル!$B$4:$G$400,6,FALSE),"")</f>
        <v/>
      </c>
      <c r="AA85" s="10" t="str">
        <f>IFERROR(VLOOKUP($B85,クラブカップミドル!$B$4:$G$400,2,FALSE),"")</f>
        <v/>
      </c>
      <c r="AB85" s="10" t="str">
        <f>IFERROR(VLOOKUP($B85,クラブカップミドル!$B$4:$G$400,5,FALSE)*VLOOKUP(Z85,大会ごとのスコア!$D$44:$E$53,2,FALSE),"")</f>
        <v/>
      </c>
      <c r="AD85" s="9">
        <f t="array" aca="1" ref="AD85" ca="1">IFERROR(ROUNDUP(AVERAGE(LARGE(IF($A$3:$Y$3="スコア",$A85:$Y85,""),{1,2,3})),2),0)</f>
        <v>51.29</v>
      </c>
      <c r="AE85">
        <f t="array" aca="1" ref="AE85" ca="1">IFERROR(LARGE(IF($A$3:$Y$3="スコア",$A85:$Y85,""),1),"")</f>
        <v>53.945</v>
      </c>
      <c r="AF85" t="str">
        <f ca="1">IFERROR(INDEX($B$2:$AC$3,1,MATCH(AE85,B85:AC85,0)),"")</f>
        <v>関東SS</v>
      </c>
      <c r="AG85" t="str">
        <f ca="1">IFERROR(INDEX($A85:$AE85,1,-2+MATCH(AE85,A85:Y85,0)),"")</f>
        <v>Ms1</v>
      </c>
    </row>
    <row r="86" spans="2:33" x14ac:dyDescent="0.15">
      <c r="B86" t="s">
        <v>408</v>
      </c>
      <c r="C86" t="s">
        <v>17</v>
      </c>
      <c r="E86" s="9" t="str">
        <f>IFERROR(VLOOKUP($B86,根ノ上高原!$B$5:$G$338,6,FALSE),"")</f>
        <v/>
      </c>
      <c r="F86" s="10" t="str">
        <f>IFERROR(VLOOKUP($B86,根ノ上高原!$B$5:$G$338,2,FALSE),"")</f>
        <v/>
      </c>
      <c r="G86" s="10" t="str">
        <f>IFERROR(VLOOKUP($B86,根ノ上高原!$B$5:$G$338,5,FALSE)*VLOOKUP(E86,大会ごとのスコア!$D$4:$E$5,2,FALSE),"")</f>
        <v/>
      </c>
      <c r="H86" s="9" t="str">
        <f>IFERROR(VLOOKUP($B86,東大OLK大会!$B$5:$G$338,6,FALSE),"")</f>
        <v/>
      </c>
      <c r="I86" s="10" t="str">
        <f>IFERROR(VLOOKUP($B86,東大OLK大会!$B$5:$G$338,2,FALSE),"")</f>
        <v/>
      </c>
      <c r="J86" s="10" t="str">
        <f>IFERROR(VLOOKUP($B86,東大OLK大会!$B$5:$G$338,5,FALSE)*VLOOKUP(H86,大会ごとのスコア!$D$7:$E$11,2,FALSE),"")</f>
        <v/>
      </c>
      <c r="K86" s="9" t="str">
        <f>IFERROR(VLOOKUP($B86,全日本ロング!$B$5:$G$338,6,FALSE),"")</f>
        <v>M21A2</v>
      </c>
      <c r="L86" s="10">
        <f>IFERROR(VLOOKUP($B86,全日本ロング!$B$5:$G$338,2,FALSE),"")</f>
        <v>0</v>
      </c>
      <c r="M86" s="10">
        <f>IFERROR(VLOOKUP($B86,全日本ロング!$B$5:$G$338,5,FALSE)*VLOOKUP(K86,大会ごとのスコア!$D$12:$E$17,2,FALSE),"")</f>
        <v>0</v>
      </c>
      <c r="N86" s="9" t="str">
        <f>IFERROR(VLOOKUP($B86,関東スプリントセレ!$B$5:$G$338,6,FALSE),"")</f>
        <v>Ms1</v>
      </c>
      <c r="O86" s="10">
        <f>IFERROR(VLOOKUP($B86,関東スプリントセレ!$B$5:$G$338,2,FALSE),"")</f>
        <v>43</v>
      </c>
      <c r="P86" s="10">
        <f>IFERROR(VLOOKUP($B86,関東スプリントセレ!$B$5:$G$338,5,FALSE)*VLOOKUP(N86,大会ごとのスコア!$D$19:$E$21,2,FALSE),"")</f>
        <v>52.332000000000001</v>
      </c>
      <c r="Q86" s="9" t="str">
        <f>IFERROR(VLOOKUP($B86,名椙大会2日目!$B$5:$G$338,6,FALSE),"")</f>
        <v/>
      </c>
      <c r="R86" s="10" t="str">
        <f>IFERROR(VLOOKUP($B86,名椙大会2日目!$B$5:$G$338,2,FALSE),"")</f>
        <v/>
      </c>
      <c r="S86" s="10" t="str">
        <f>IFERROR(VLOOKUP($B86,名椙大会2日目!$B$5:$G$338,5,FALSE)*VLOOKUP(Q86,大会ごとのスコア!$D$28:$E$31,2,FALSE),"")</f>
        <v/>
      </c>
      <c r="T86" s="9" t="str">
        <f>IFERROR(VLOOKUP($B86,インカレスプリント2018!$B$5:$G$400,6,FALSE),"")</f>
        <v>MUA1</v>
      </c>
      <c r="U86" s="10">
        <f>IFERROR(VLOOKUP($B86,インカレスプリント2018!$B$5:$G$400,2,FALSE),"")</f>
        <v>43</v>
      </c>
      <c r="V86" s="10">
        <f>IFERROR(VLOOKUP($B86,インカレスプリント2018!$B$5:$G$400,5,FALSE)*VLOOKUP(T86,大会ごとのスコア!$D$33:$E$36,2,FALSE),"")</f>
        <v>51.486999999999995</v>
      </c>
      <c r="W86" s="9" t="str">
        <f>IFERROR(VLOOKUP($B86,インカレロング2018!$B$5:$G$400,6,FALSE),"")</f>
        <v>MUL1</v>
      </c>
      <c r="X86" s="10">
        <f>IFERROR(VLOOKUP($B86,インカレロング2018!$B$5:$G$400,2,FALSE),"")</f>
        <v>54</v>
      </c>
      <c r="Y86" s="10">
        <f ca="1">IFERROR(VLOOKUP($B86,インカレロング2018!$B$5:$G$400,5,FALSE)*VLOOKUP(W86,大会ごとのスコア!$D$38:$E$42,2,FALSE),"")</f>
        <v>49.698999999999998</v>
      </c>
      <c r="Z86" s="9" t="str">
        <f>IFERROR(VLOOKUP($B86,クラブカップミドル!$B$4:$G$400,6,FALSE),"")</f>
        <v>MA-2</v>
      </c>
      <c r="AA86" s="10">
        <f>IFERROR(VLOOKUP($B86,クラブカップミドル!$B$4:$G$400,2,FALSE),"")</f>
        <v>0</v>
      </c>
      <c r="AB86" s="10">
        <f>IFERROR(VLOOKUP($B86,クラブカップミドル!$B$4:$G$400,5,FALSE)*VLOOKUP(Z86,大会ごとのスコア!$D$44:$E$53,2,FALSE),"")</f>
        <v>30.098000000000003</v>
      </c>
      <c r="AD86" s="9">
        <f t="array" aca="1" ref="AD86" ca="1">IFERROR(ROUNDUP(AVERAGE(LARGE(IF($A$3:$Y$3="スコア",$A86:$Y86,""),{1,2,3})),2),0)</f>
        <v>51.18</v>
      </c>
      <c r="AE86">
        <f t="array" aca="1" ref="AE86" ca="1">IFERROR(LARGE(IF($A$3:$Y$3="スコア",$A86:$Y86,""),1),"")</f>
        <v>52.332000000000001</v>
      </c>
      <c r="AF86" t="str">
        <f ca="1">IFERROR(INDEX($B$2:$AC$3,1,MATCH(AE86,B86:AC86,0)),"")</f>
        <v>関東SS</v>
      </c>
      <c r="AG86" t="str">
        <f ca="1">IFERROR(INDEX($A86:$AE86,1,-2+MATCH(AE86,A86:Y86,0)),"")</f>
        <v>Ms1</v>
      </c>
    </row>
    <row r="87" spans="2:33" x14ac:dyDescent="0.15">
      <c r="B87" t="s">
        <v>593</v>
      </c>
      <c r="C87" t="s">
        <v>6</v>
      </c>
      <c r="E87" s="9" t="str">
        <f>IFERROR(VLOOKUP($B87,根ノ上高原!$B$5:$G$338,6,FALSE),"")</f>
        <v/>
      </c>
      <c r="F87" s="10" t="str">
        <f>IFERROR(VLOOKUP($B87,根ノ上高原!$B$5:$G$338,2,FALSE),"")</f>
        <v/>
      </c>
      <c r="G87" s="10" t="str">
        <f>IFERROR(VLOOKUP($B87,根ノ上高原!$B$5:$G$338,5,FALSE)*VLOOKUP(E87,大会ごとのスコア!$D$4:$E$5,2,FALSE),"")</f>
        <v/>
      </c>
      <c r="H87" s="9" t="str">
        <f>IFERROR(VLOOKUP($B87,東大OLK大会!$B$5:$G$338,6,FALSE),"")</f>
        <v/>
      </c>
      <c r="I87" s="10" t="str">
        <f>IFERROR(VLOOKUP($B87,東大OLK大会!$B$5:$G$338,2,FALSE),"")</f>
        <v/>
      </c>
      <c r="J87" s="10" t="str">
        <f>IFERROR(VLOOKUP($B87,東大OLK大会!$B$5:$G$338,5,FALSE)*VLOOKUP(H87,大会ごとのスコア!$D$7:$E$11,2,FALSE),"")</f>
        <v/>
      </c>
      <c r="K87" s="9" t="str">
        <f>IFERROR(VLOOKUP($B87,全日本ロング!$B$5:$G$338,6,FALSE),"")</f>
        <v/>
      </c>
      <c r="L87" s="10" t="str">
        <f>IFERROR(VLOOKUP($B87,全日本ロング!$B$5:$G$338,2,FALSE),"")</f>
        <v/>
      </c>
      <c r="M87" s="10" t="str">
        <f>IFERROR(VLOOKUP($B87,全日本ロング!$B$5:$G$338,5,FALSE)*VLOOKUP(K87,大会ごとのスコア!$D$12:$E$17,2,FALSE),"")</f>
        <v/>
      </c>
      <c r="N87" s="9" t="str">
        <f>IFERROR(VLOOKUP($B87,関東スプリントセレ!$B$5:$G$338,6,FALSE),"")</f>
        <v>Ms2</v>
      </c>
      <c r="O87" s="10">
        <f>IFERROR(VLOOKUP($B87,関東スプリントセレ!$B$5:$G$338,2,FALSE),"")</f>
        <v>38</v>
      </c>
      <c r="P87" s="10">
        <f>IFERROR(VLOOKUP($B87,関東スプリントセレ!$B$5:$G$338,5,FALSE)*VLOOKUP(N87,大会ごとのスコア!$D$19:$E$21,2,FALSE),"")</f>
        <v>52.866</v>
      </c>
      <c r="Q87" s="9" t="str">
        <f>IFERROR(VLOOKUP($B87,名椙大会2日目!$B$5:$G$338,6,FALSE),"")</f>
        <v/>
      </c>
      <c r="R87" s="10" t="str">
        <f>IFERROR(VLOOKUP($B87,名椙大会2日目!$B$5:$G$338,2,FALSE),"")</f>
        <v/>
      </c>
      <c r="S87" s="10" t="str">
        <f>IFERROR(VLOOKUP($B87,名椙大会2日目!$B$5:$G$338,5,FALSE)*VLOOKUP(Q87,大会ごとのスコア!$D$28:$E$31,2,FALSE),"")</f>
        <v/>
      </c>
      <c r="T87" s="9" t="str">
        <f>IFERROR(VLOOKUP($B87,インカレスプリント2018!$B$5:$G$400,6,FALSE),"")</f>
        <v>MUA1</v>
      </c>
      <c r="U87" s="10">
        <f>IFERROR(VLOOKUP($B87,インカレスプリント2018!$B$5:$G$400,2,FALSE),"")</f>
        <v>32</v>
      </c>
      <c r="V87" s="10">
        <f>IFERROR(VLOOKUP($B87,インカレスプリント2018!$B$5:$G$400,5,FALSE)*VLOOKUP(T87,大会ごとのスコア!$D$33:$E$36,2,FALSE),"")</f>
        <v>53.787999999999997</v>
      </c>
      <c r="W87" s="9" t="str">
        <f>IFERROR(VLOOKUP($B87,インカレロング2018!$B$5:$G$400,6,FALSE),"")</f>
        <v>MUL1</v>
      </c>
      <c r="X87" s="10">
        <f>IFERROR(VLOOKUP($B87,インカレロング2018!$B$5:$G$400,2,FALSE),"")</f>
        <v>66</v>
      </c>
      <c r="Y87" s="10">
        <f ca="1">IFERROR(VLOOKUP($B87,インカレロング2018!$B$5:$G$400,5,FALSE)*VLOOKUP(W87,大会ごとのスコア!$D$38:$E$42,2,FALSE),"")</f>
        <v>46.812999999999995</v>
      </c>
      <c r="Z87" s="9" t="str">
        <f>IFERROR(VLOOKUP($B87,クラブカップミドル!$B$4:$G$400,6,FALSE),"")</f>
        <v>MJ</v>
      </c>
      <c r="AA87" s="10">
        <f>IFERROR(VLOOKUP($B87,クラブカップミドル!$B$4:$G$400,2,FALSE),"")</f>
        <v>10</v>
      </c>
      <c r="AB87" s="10">
        <f>IFERROR(VLOOKUP($B87,クラブカップミドル!$B$4:$G$400,5,FALSE)*VLOOKUP(Z87,大会ごとのスコア!$D$44:$E$53,2,FALSE),"")</f>
        <v>44.8232</v>
      </c>
      <c r="AD87" s="9">
        <f t="array" aca="1" ref="AD87" ca="1">IFERROR(ROUNDUP(AVERAGE(LARGE(IF($A$3:$Y$3="スコア",$A87:$Y87,""),{1,2,3})),2),0)</f>
        <v>51.16</v>
      </c>
      <c r="AE87">
        <f t="array" aca="1" ref="AE87" ca="1">IFERROR(LARGE(IF($A$3:$Y$3="スコア",$A87:$Y87,""),1),"")</f>
        <v>53.787999999999997</v>
      </c>
      <c r="AF87" t="str">
        <f ca="1">IFERROR(INDEX($B$2:$AC$3,1,MATCH(AE87,B87:AC87,0)),"")</f>
        <v>ICS</v>
      </c>
      <c r="AG87" t="str">
        <f ca="1">IFERROR(INDEX($A87:$AE87,1,-2+MATCH(AE87,A87:Y87,0)),"")</f>
        <v>MUA1</v>
      </c>
    </row>
    <row r="88" spans="2:33" x14ac:dyDescent="0.15">
      <c r="B88" t="s">
        <v>543</v>
      </c>
      <c r="C88" t="s">
        <v>28</v>
      </c>
      <c r="E88" s="9" t="str">
        <f>IFERROR(VLOOKUP($B88,根ノ上高原!$B$5:$G$338,6,FALSE),"")</f>
        <v/>
      </c>
      <c r="F88" s="10" t="str">
        <f>IFERROR(VLOOKUP($B88,根ノ上高原!$B$5:$G$338,2,FALSE),"")</f>
        <v/>
      </c>
      <c r="G88" s="10" t="str">
        <f>IFERROR(VLOOKUP($B88,根ノ上高原!$B$5:$G$338,5,FALSE)*VLOOKUP(E88,大会ごとのスコア!$D$4:$E$5,2,FALSE),"")</f>
        <v/>
      </c>
      <c r="H88" s="9" t="str">
        <f>IFERROR(VLOOKUP($B88,東大OLK大会!$B$5:$G$338,6,FALSE),"")</f>
        <v>M21A2</v>
      </c>
      <c r="I88" s="10">
        <f>IFERROR(VLOOKUP($B88,東大OLK大会!$B$5:$G$338,2,FALSE),"")</f>
        <v>45</v>
      </c>
      <c r="J88" s="10">
        <f>IFERROR(VLOOKUP($B88,東大OLK大会!$B$5:$G$338,5,FALSE)*VLOOKUP(H88,大会ごとのスコア!$D$7:$E$11,2,FALSE),"")</f>
        <v>40.397999999999996</v>
      </c>
      <c r="K88" s="9" t="str">
        <f>IFERROR(VLOOKUP($B88,全日本ロング!$B$5:$G$338,6,FALSE),"")</f>
        <v/>
      </c>
      <c r="L88" s="10" t="str">
        <f>IFERROR(VLOOKUP($B88,全日本ロング!$B$5:$G$338,2,FALSE),"")</f>
        <v/>
      </c>
      <c r="M88" s="10" t="str">
        <f>IFERROR(VLOOKUP($B88,全日本ロング!$B$5:$G$338,5,FALSE)*VLOOKUP(K88,大会ごとのスコア!$D$12:$E$17,2,FALSE),"")</f>
        <v/>
      </c>
      <c r="N88" s="9" t="str">
        <f>IFERROR(VLOOKUP($B88,関東スプリントセレ!$B$5:$G$338,6,FALSE),"")</f>
        <v>Ms2</v>
      </c>
      <c r="O88" s="10">
        <f>IFERROR(VLOOKUP($B88,関東スプリントセレ!$B$5:$G$338,2,FALSE),"")</f>
        <v>35</v>
      </c>
      <c r="P88" s="10">
        <f>IFERROR(VLOOKUP($B88,関東スプリントセレ!$B$5:$G$338,5,FALSE)*VLOOKUP(N88,大会ごとのスコア!$D$19:$E$21,2,FALSE),"")</f>
        <v>53.321999999999996</v>
      </c>
      <c r="Q88" s="9" t="str">
        <f>IFERROR(VLOOKUP($B88,名椙大会2日目!$B$5:$G$338,6,FALSE),"")</f>
        <v/>
      </c>
      <c r="R88" s="10" t="str">
        <f>IFERROR(VLOOKUP($B88,名椙大会2日目!$B$5:$G$338,2,FALSE),"")</f>
        <v/>
      </c>
      <c r="S88" s="10" t="str">
        <f>IFERROR(VLOOKUP($B88,名椙大会2日目!$B$5:$G$338,5,FALSE)*VLOOKUP(Q88,大会ごとのスコア!$D$28:$E$31,2,FALSE),"")</f>
        <v/>
      </c>
      <c r="T88" s="9" t="str">
        <f>IFERROR(VLOOKUP($B88,インカレスプリント2018!$B$5:$G$400,6,FALSE),"")</f>
        <v>MUA3</v>
      </c>
      <c r="U88" s="10">
        <f>IFERROR(VLOOKUP($B88,インカレスプリント2018!$B$5:$G$400,2,FALSE),"")</f>
        <v>45</v>
      </c>
      <c r="V88" s="10">
        <f>IFERROR(VLOOKUP($B88,インカレスプリント2018!$B$5:$G$400,5,FALSE)*VLOOKUP(T88,大会ごとのスコア!$D$33:$E$36,2,FALSE),"")</f>
        <v>52.730999999999995</v>
      </c>
      <c r="W88" s="9" t="str">
        <f>IFERROR(VLOOKUP($B88,インカレロング2018!$B$5:$G$400,6,FALSE),"")</f>
        <v>MUS</v>
      </c>
      <c r="X88" s="10">
        <f>IFERROR(VLOOKUP($B88,インカレロング2018!$B$5:$G$400,2,FALSE),"")</f>
        <v>4</v>
      </c>
      <c r="Y88" s="10">
        <f ca="1">IFERROR(VLOOKUP($B88,インカレロング2018!$B$5:$G$400,5,FALSE)*VLOOKUP(W88,大会ごとのスコア!$D$38:$E$42,2,FALSE),"")</f>
        <v>47.076000000000001</v>
      </c>
      <c r="Z88" s="9" t="str">
        <f>IFERROR(VLOOKUP($B88,クラブカップミドル!$B$4:$G$400,6,FALSE),"")</f>
        <v/>
      </c>
      <c r="AA88" s="10" t="str">
        <f>IFERROR(VLOOKUP($B88,クラブカップミドル!$B$4:$G$400,2,FALSE),"")</f>
        <v/>
      </c>
      <c r="AB88" s="10" t="str">
        <f>IFERROR(VLOOKUP($B88,クラブカップミドル!$B$4:$G$400,5,FALSE)*VLOOKUP(Z88,大会ごとのスコア!$D$44:$E$53,2,FALSE),"")</f>
        <v/>
      </c>
      <c r="AD88" s="9">
        <f t="array" aca="1" ref="AD88" ca="1">IFERROR(ROUNDUP(AVERAGE(LARGE(IF($A$3:$Y$3="スコア",$A88:$Y88,""),{1,2,3})),2),0)</f>
        <v>51.05</v>
      </c>
      <c r="AE88">
        <f t="array" aca="1" ref="AE88" ca="1">IFERROR(LARGE(IF($A$3:$Y$3="スコア",$A88:$Y88,""),1),"")</f>
        <v>53.321999999999996</v>
      </c>
      <c r="AF88" t="str">
        <f ca="1">IFERROR(INDEX($B$2:$AC$3,1,MATCH(AE88,B88:AC88,0)),"")</f>
        <v>関東SS</v>
      </c>
      <c r="AG88" t="str">
        <f ca="1">IFERROR(INDEX($A88:$AE88,1,-2+MATCH(AE88,A88:Y88,0)),"")</f>
        <v>Ms2</v>
      </c>
    </row>
    <row r="89" spans="2:33" x14ac:dyDescent="0.15">
      <c r="B89" t="s">
        <v>220</v>
      </c>
      <c r="C89" t="s">
        <v>28</v>
      </c>
      <c r="E89" s="9" t="str">
        <f>IFERROR(VLOOKUP($B89,根ノ上高原!$B$5:$G$338,6,FALSE),"")</f>
        <v/>
      </c>
      <c r="F89" s="10" t="str">
        <f>IFERROR(VLOOKUP($B89,根ノ上高原!$B$5:$G$338,2,FALSE),"")</f>
        <v/>
      </c>
      <c r="G89" s="10" t="str">
        <f>IFERROR(VLOOKUP($B89,根ノ上高原!$B$5:$G$338,5,FALSE)*VLOOKUP(E89,大会ごとのスコア!$D$4:$E$5,2,FALSE),"")</f>
        <v/>
      </c>
      <c r="H89" s="9" t="str">
        <f>IFERROR(VLOOKUP($B89,東大OLK大会!$B$5:$G$338,6,FALSE),"")</f>
        <v>M21A1</v>
      </c>
      <c r="I89" s="10">
        <f>IFERROR(VLOOKUP($B89,東大OLK大会!$B$5:$G$338,2,FALSE),"")</f>
        <v>35</v>
      </c>
      <c r="J89" s="10">
        <f>IFERROR(VLOOKUP($B89,東大OLK大会!$B$5:$G$338,5,FALSE)*VLOOKUP(H89,大会ごとのスコア!$D$7:$E$11,2,FALSE),"")</f>
        <v>47.921999999999997</v>
      </c>
      <c r="K89" s="9" t="str">
        <f>IFERROR(VLOOKUP($B89,全日本ロング!$B$5:$G$338,6,FALSE),"")</f>
        <v>M21A2</v>
      </c>
      <c r="L89" s="10">
        <f>IFERROR(VLOOKUP($B89,全日本ロング!$B$5:$G$338,2,FALSE),"")</f>
        <v>30</v>
      </c>
      <c r="M89" s="10">
        <f>IFERROR(VLOOKUP($B89,全日本ロング!$B$5:$G$338,5,FALSE)*VLOOKUP(K89,大会ごとのスコア!$D$12:$E$17,2,FALSE),"")</f>
        <v>49.677</v>
      </c>
      <c r="N89" s="9" t="str">
        <f>IFERROR(VLOOKUP($B89,関東スプリントセレ!$B$5:$G$338,6,FALSE),"")</f>
        <v>Ms1</v>
      </c>
      <c r="O89" s="10">
        <f>IFERROR(VLOOKUP($B89,関東スプリントセレ!$B$5:$G$338,2,FALSE),"")</f>
        <v>36</v>
      </c>
      <c r="P89" s="10">
        <f>IFERROR(VLOOKUP($B89,関東スプリントセレ!$B$5:$G$338,5,FALSE)*VLOOKUP(N89,大会ごとのスコア!$D$19:$E$21,2,FALSE),"")</f>
        <v>55.327999999999996</v>
      </c>
      <c r="Q89" s="9" t="str">
        <f>IFERROR(VLOOKUP($B89,名椙大会2日目!$B$5:$G$338,6,FALSE),"")</f>
        <v/>
      </c>
      <c r="R89" s="10" t="str">
        <f>IFERROR(VLOOKUP($B89,名椙大会2日目!$B$5:$G$338,2,FALSE),"")</f>
        <v/>
      </c>
      <c r="S89" s="10" t="str">
        <f>IFERROR(VLOOKUP($B89,名椙大会2日目!$B$5:$G$338,5,FALSE)*VLOOKUP(Q89,大会ごとのスコア!$D$28:$E$31,2,FALSE),"")</f>
        <v/>
      </c>
      <c r="T89" s="9" t="str">
        <f>IFERROR(VLOOKUP($B89,インカレスプリント2018!$B$5:$G$400,6,FALSE),"")</f>
        <v>MUA2</v>
      </c>
      <c r="U89" s="10">
        <f>IFERROR(VLOOKUP($B89,インカレスプリント2018!$B$5:$G$400,2,FALSE),"")</f>
        <v>0</v>
      </c>
      <c r="V89" s="10">
        <f>IFERROR(VLOOKUP($B89,インカレスプリント2018!$B$5:$G$400,5,FALSE)*VLOOKUP(T89,大会ごとのスコア!$D$33:$E$36,2,FALSE),"")</f>
        <v>0</v>
      </c>
      <c r="W89" s="9" t="str">
        <f>IFERROR(VLOOKUP($B89,インカレロング2018!$B$5:$G$400,6,FALSE),"")</f>
        <v>ME</v>
      </c>
      <c r="X89" s="10">
        <f>IFERROR(VLOOKUP($B89,インカレロング2018!$B$5:$G$400,2,FALSE),"")</f>
        <v>0</v>
      </c>
      <c r="Y89" s="10">
        <f ca="1">IFERROR(VLOOKUP($B89,インカレロング2018!$B$5:$G$400,5,FALSE)*VLOOKUP(W89,大会ごとのスコア!$D$38:$E$42,2,FALSE),"")</f>
        <v>42.601199999999999</v>
      </c>
      <c r="Z89" s="9" t="str">
        <f>IFERROR(VLOOKUP($B89,クラブカップミドル!$B$4:$G$400,6,FALSE),"")</f>
        <v>MA-2</v>
      </c>
      <c r="AA89" s="10">
        <f>IFERROR(VLOOKUP($B89,クラブカップミドル!$B$4:$G$400,2,FALSE),"")</f>
        <v>16</v>
      </c>
      <c r="AB89" s="10">
        <f>IFERROR(VLOOKUP($B89,クラブカップミドル!$B$4:$G$400,5,FALSE)*VLOOKUP(Z89,大会ごとのスコア!$D$44:$E$53,2,FALSE),"")</f>
        <v>56.908999999999999</v>
      </c>
      <c r="AD89" s="9">
        <f t="array" aca="1" ref="AD89" ca="1">IFERROR(ROUNDUP(AVERAGE(LARGE(IF($A$3:$Y$3="スコア",$A89:$Y89,""),{1,2,3})),2),0)</f>
        <v>50.98</v>
      </c>
      <c r="AE89">
        <f t="array" aca="1" ref="AE89" ca="1">IFERROR(LARGE(IF($A$3:$Y$3="スコア",$A89:$Y89,""),1),"")</f>
        <v>55.327999999999996</v>
      </c>
      <c r="AF89" t="str">
        <f ca="1">IFERROR(INDEX($B$2:$AC$3,1,MATCH(AE89,B89:AC89,0)),"")</f>
        <v>関東SS</v>
      </c>
      <c r="AG89" t="str">
        <f ca="1">IFERROR(INDEX($A89:$AE89,1,-2+MATCH(AE89,A89:Y89,0)),"")</f>
        <v>Ms1</v>
      </c>
    </row>
    <row r="90" spans="2:33" x14ac:dyDescent="0.15">
      <c r="B90" t="s">
        <v>215</v>
      </c>
      <c r="C90" t="s">
        <v>21</v>
      </c>
      <c r="E90" s="9" t="str">
        <f>IFERROR(VLOOKUP($B90,根ノ上高原!$B$5:$G$338,6,FALSE),"")</f>
        <v/>
      </c>
      <c r="F90" s="10" t="str">
        <f>IFERROR(VLOOKUP($B90,根ノ上高原!$B$5:$G$338,2,FALSE),"")</f>
        <v/>
      </c>
      <c r="G90" s="10" t="str">
        <f>IFERROR(VLOOKUP($B90,根ノ上高原!$B$5:$G$338,5,FALSE)*VLOOKUP(E90,大会ごとのスコア!$D$4:$E$5,2,FALSE),"")</f>
        <v/>
      </c>
      <c r="H90" s="9" t="str">
        <f>IFERROR(VLOOKUP($B90,東大OLK大会!$B$5:$G$338,6,FALSE),"")</f>
        <v>M21A1</v>
      </c>
      <c r="I90" s="10">
        <f>IFERROR(VLOOKUP($B90,東大OLK大会!$B$5:$G$338,2,FALSE),"")</f>
        <v>47</v>
      </c>
      <c r="J90" s="10">
        <f>IFERROR(VLOOKUP($B90,東大OLK大会!$B$5:$G$338,5,FALSE)*VLOOKUP(H90,大会ごとのスコア!$D$7:$E$11,2,FALSE),"")</f>
        <v>40.294999999999995</v>
      </c>
      <c r="K90" s="9" t="str">
        <f>IFERROR(VLOOKUP($B90,全日本ロング!$B$5:$G$338,6,FALSE),"")</f>
        <v>M20A</v>
      </c>
      <c r="L90" s="10">
        <f>IFERROR(VLOOKUP($B90,全日本ロング!$B$5:$G$338,2,FALSE),"")</f>
        <v>4</v>
      </c>
      <c r="M90" s="10">
        <f>IFERROR(VLOOKUP($B90,全日本ロング!$B$5:$G$338,5,FALSE)*VLOOKUP(K90,大会ごとのスコア!$D$12:$E$17,2,FALSE),"")</f>
        <v>47.160800000000002</v>
      </c>
      <c r="N90" s="9" t="str">
        <f>IFERROR(VLOOKUP($B90,関東スプリントセレ!$B$5:$G$338,6,FALSE),"")</f>
        <v>Ms1</v>
      </c>
      <c r="O90" s="10">
        <f>IFERROR(VLOOKUP($B90,関東スプリントセレ!$B$5:$G$338,2,FALSE),"")</f>
        <v>57</v>
      </c>
      <c r="P90" s="10">
        <f>IFERROR(VLOOKUP($B90,関東スプリントセレ!$B$5:$G$338,5,FALSE)*VLOOKUP(N90,大会ごとのスコア!$D$19:$E$21,2,FALSE),"")</f>
        <v>49.314</v>
      </c>
      <c r="Q90" s="9" t="str">
        <f>IFERROR(VLOOKUP($B90,名椙大会2日目!$B$5:$G$338,6,FALSE),"")</f>
        <v/>
      </c>
      <c r="R90" s="10" t="str">
        <f>IFERROR(VLOOKUP($B90,名椙大会2日目!$B$5:$G$338,2,FALSE),"")</f>
        <v/>
      </c>
      <c r="S90" s="10" t="str">
        <f>IFERROR(VLOOKUP($B90,名椙大会2日目!$B$5:$G$338,5,FALSE)*VLOOKUP(Q90,大会ごとのスコア!$D$28:$E$31,2,FALSE),"")</f>
        <v/>
      </c>
      <c r="T90" s="9" t="str">
        <f>IFERROR(VLOOKUP($B90,インカレスプリント2018!$B$5:$G$400,6,FALSE),"")</f>
        <v>MUA1</v>
      </c>
      <c r="U90" s="10">
        <f>IFERROR(VLOOKUP($B90,インカレスプリント2018!$B$5:$G$400,2,FALSE),"")</f>
        <v>31</v>
      </c>
      <c r="V90" s="10">
        <f>IFERROR(VLOOKUP($B90,インカレスプリント2018!$B$5:$G$400,5,FALSE)*VLOOKUP(T90,大会ごとのスコア!$D$33:$E$36,2,FALSE),"")</f>
        <v>54.03</v>
      </c>
      <c r="W90" s="9" t="str">
        <f>IFERROR(VLOOKUP($B90,インカレロング2018!$B$5:$G$400,6,FALSE),"")</f>
        <v>ME</v>
      </c>
      <c r="X90" s="10">
        <f>IFERROR(VLOOKUP($B90,インカレロング2018!$B$5:$G$400,2,FALSE),"")</f>
        <v>58</v>
      </c>
      <c r="Y90" s="10">
        <f ca="1">IFERROR(VLOOKUP($B90,インカレロング2018!$B$5:$G$400,5,FALSE)*VLOOKUP(W90,大会ごとのスコア!$D$38:$E$42,2,FALSE),"")</f>
        <v>47.821199999999997</v>
      </c>
      <c r="Z90" s="9" t="str">
        <f>IFERROR(VLOOKUP($B90,クラブカップミドル!$B$4:$G$400,6,FALSE),"")</f>
        <v/>
      </c>
      <c r="AA90" s="10" t="str">
        <f>IFERROR(VLOOKUP($B90,クラブカップミドル!$B$4:$G$400,2,FALSE),"")</f>
        <v/>
      </c>
      <c r="AB90" s="10" t="str">
        <f>IFERROR(VLOOKUP($B90,クラブカップミドル!$B$4:$G$400,5,FALSE)*VLOOKUP(Z90,大会ごとのスコア!$D$44:$E$53,2,FALSE),"")</f>
        <v/>
      </c>
      <c r="AD90" s="9">
        <f t="array" aca="1" ref="AD90" ca="1">IFERROR(ROUNDUP(AVERAGE(LARGE(IF($A$3:$Y$3="スコア",$A90:$Y90,""),{1,2,3})),2),0)</f>
        <v>50.39</v>
      </c>
      <c r="AE90">
        <f t="array" aca="1" ref="AE90" ca="1">IFERROR(LARGE(IF($A$3:$Y$3="スコア",$A90:$Y90,""),1),"")</f>
        <v>54.03</v>
      </c>
      <c r="AF90" t="str">
        <f ca="1">IFERROR(INDEX($B$2:$AC$3,1,MATCH(AE90,B90:AC90,0)),"")</f>
        <v>ICS</v>
      </c>
      <c r="AG90" t="str">
        <f ca="1">IFERROR(INDEX($A90:$AE90,1,-2+MATCH(AE90,A90:Y90,0)),"")</f>
        <v>MUA1</v>
      </c>
    </row>
    <row r="91" spans="2:33" x14ac:dyDescent="0.15">
      <c r="B91" t="s">
        <v>657</v>
      </c>
      <c r="C91" t="s">
        <v>21</v>
      </c>
      <c r="E91" s="9" t="str">
        <f>IFERROR(VLOOKUP($B91,根ノ上高原!$B$5:$G$338,6,FALSE),"")</f>
        <v/>
      </c>
      <c r="F91" s="10" t="str">
        <f>IFERROR(VLOOKUP($B91,根ノ上高原!$B$5:$G$338,2,FALSE),"")</f>
        <v/>
      </c>
      <c r="G91" s="10" t="str">
        <f>IFERROR(VLOOKUP($B91,根ノ上高原!$B$5:$G$338,5,FALSE)*VLOOKUP(E91,大会ごとのスコア!$D$4:$E$5,2,FALSE),"")</f>
        <v/>
      </c>
      <c r="H91" s="9" t="str">
        <f>IFERROR(VLOOKUP($B91,東大OLK大会!$B$5:$G$338,6,FALSE),"")</f>
        <v/>
      </c>
      <c r="I91" s="10" t="str">
        <f>IFERROR(VLOOKUP($B91,東大OLK大会!$B$5:$G$338,2,FALSE),"")</f>
        <v/>
      </c>
      <c r="J91" s="10" t="str">
        <f>IFERROR(VLOOKUP($B91,東大OLK大会!$B$5:$G$338,5,FALSE)*VLOOKUP(H91,大会ごとのスコア!$D$7:$E$11,2,FALSE),"")</f>
        <v/>
      </c>
      <c r="K91" s="9" t="str">
        <f>IFERROR(VLOOKUP($B91,全日本ロング!$B$5:$G$338,6,FALSE),"")</f>
        <v/>
      </c>
      <c r="L91" s="10" t="str">
        <f>IFERROR(VLOOKUP($B91,全日本ロング!$B$5:$G$338,2,FALSE),"")</f>
        <v/>
      </c>
      <c r="M91" s="10" t="str">
        <f>IFERROR(VLOOKUP($B91,全日本ロング!$B$5:$G$338,5,FALSE)*VLOOKUP(K91,大会ごとのスコア!$D$12:$E$17,2,FALSE),"")</f>
        <v/>
      </c>
      <c r="N91" s="9" t="str">
        <f>IFERROR(VLOOKUP($B91,関東スプリントセレ!$B$5:$G$338,6,FALSE),"")</f>
        <v>Ms1</v>
      </c>
      <c r="O91" s="10">
        <f>IFERROR(VLOOKUP($B91,関東スプリントセレ!$B$5:$G$338,2,FALSE),"")</f>
        <v>64</v>
      </c>
      <c r="P91" s="10">
        <f>IFERROR(VLOOKUP($B91,関東スプリントセレ!$B$5:$G$338,5,FALSE)*VLOOKUP(N91,大会ごとのスコア!$D$19:$E$21,2,FALSE),"")</f>
        <v>47.747</v>
      </c>
      <c r="Q91" s="9" t="str">
        <f>IFERROR(VLOOKUP($B91,名椙大会2日目!$B$5:$G$338,6,FALSE),"")</f>
        <v/>
      </c>
      <c r="R91" s="10" t="str">
        <f>IFERROR(VLOOKUP($B91,名椙大会2日目!$B$5:$G$338,2,FALSE),"")</f>
        <v/>
      </c>
      <c r="S91" s="10" t="str">
        <f>IFERROR(VLOOKUP($B91,名椙大会2日目!$B$5:$G$338,5,FALSE)*VLOOKUP(Q91,大会ごとのスコア!$D$28:$E$31,2,FALSE),"")</f>
        <v/>
      </c>
      <c r="T91" s="9" t="str">
        <f>IFERROR(VLOOKUP($B91,インカレスプリント2018!$B$5:$G$400,6,FALSE),"")</f>
        <v>MUA2</v>
      </c>
      <c r="U91" s="10">
        <f>IFERROR(VLOOKUP($B91,インカレスプリント2018!$B$5:$G$400,2,FALSE),"")</f>
        <v>33</v>
      </c>
      <c r="V91" s="10">
        <f>IFERROR(VLOOKUP($B91,インカレスプリント2018!$B$5:$G$400,5,FALSE)*VLOOKUP(T91,大会ごとのスコア!$D$33:$E$36,2,FALSE),"")</f>
        <v>53.75</v>
      </c>
      <c r="W91" s="9" t="str">
        <f>IFERROR(VLOOKUP($B91,インカレロング2018!$B$5:$G$400,6,FALSE),"")</f>
        <v>MUL2</v>
      </c>
      <c r="X91" s="10">
        <f>IFERROR(VLOOKUP($B91,インカレロング2018!$B$5:$G$400,2,FALSE),"")</f>
        <v>59</v>
      </c>
      <c r="Y91" s="10">
        <f ca="1">IFERROR(VLOOKUP($B91,インカレロング2018!$B$5:$G$400,5,FALSE)*VLOOKUP(W91,大会ごとのスコア!$D$38:$E$42,2,FALSE),"")</f>
        <v>48.265000000000001</v>
      </c>
      <c r="Z91" s="9" t="str">
        <f>IFERROR(VLOOKUP($B91,クラブカップミドル!$B$4:$G$400,6,FALSE),"")</f>
        <v/>
      </c>
      <c r="AA91" s="10" t="str">
        <f>IFERROR(VLOOKUP($B91,クラブカップミドル!$B$4:$G$400,2,FALSE),"")</f>
        <v/>
      </c>
      <c r="AB91" s="10" t="str">
        <f>IFERROR(VLOOKUP($B91,クラブカップミドル!$B$4:$G$400,5,FALSE)*VLOOKUP(Z91,大会ごとのスコア!$D$44:$E$53,2,FALSE),"")</f>
        <v/>
      </c>
      <c r="AD91" s="9">
        <f t="array" aca="1" ref="AD91" ca="1">IFERROR(ROUNDUP(AVERAGE(LARGE(IF($A$3:$Y$3="スコア",$A91:$Y91,""),{1,2,3})),2),0)</f>
        <v>49.93</v>
      </c>
      <c r="AE91">
        <f t="array" aca="1" ref="AE91" ca="1">IFERROR(LARGE(IF($A$3:$Y$3="スコア",$A91:$Y91,""),1),"")</f>
        <v>53.75</v>
      </c>
      <c r="AF91" t="str">
        <f ca="1">IFERROR(INDEX($B$2:$AC$3,1,MATCH(AE91,B91:AC91,0)),"")</f>
        <v>ICS</v>
      </c>
      <c r="AG91" t="str">
        <f ca="1">IFERROR(INDEX($A91:$AE91,1,-2+MATCH(AE91,A91:Y91,0)),"")</f>
        <v>MUA2</v>
      </c>
    </row>
    <row r="92" spans="2:33" x14ac:dyDescent="0.15">
      <c r="B92" t="s">
        <v>503</v>
      </c>
      <c r="C92" t="s">
        <v>14</v>
      </c>
      <c r="E92" s="9" t="str">
        <f>IFERROR(VLOOKUP($B92,根ノ上高原!$B$5:$G$338,6,FALSE),"")</f>
        <v/>
      </c>
      <c r="F92" s="10" t="str">
        <f>IFERROR(VLOOKUP($B92,根ノ上高原!$B$5:$G$338,2,FALSE),"")</f>
        <v/>
      </c>
      <c r="G92" s="10" t="str">
        <f>IFERROR(VLOOKUP($B92,根ノ上高原!$B$5:$G$338,5,FALSE)*VLOOKUP(E92,大会ごとのスコア!$D$4:$E$5,2,FALSE),"")</f>
        <v/>
      </c>
      <c r="H92" s="9" t="str">
        <f>IFERROR(VLOOKUP($B92,東大OLK大会!$B$5:$G$338,6,FALSE),"")</f>
        <v>M21A1</v>
      </c>
      <c r="I92" s="10">
        <f>IFERROR(VLOOKUP($B92,東大OLK大会!$B$5:$G$338,2,FALSE),"")</f>
        <v>34</v>
      </c>
      <c r="J92" s="10">
        <f>IFERROR(VLOOKUP($B92,東大OLK大会!$B$5:$G$338,5,FALSE)*VLOOKUP(H92,大会ごとのスコア!$D$7:$E$11,2,FALSE),"")</f>
        <v>48.089999999999996</v>
      </c>
      <c r="K92" s="9" t="str">
        <f>IFERROR(VLOOKUP($B92,全日本ロング!$B$5:$G$338,6,FALSE),"")</f>
        <v/>
      </c>
      <c r="L92" s="10" t="str">
        <f>IFERROR(VLOOKUP($B92,全日本ロング!$B$5:$G$338,2,FALSE),"")</f>
        <v/>
      </c>
      <c r="M92" s="10" t="str">
        <f>IFERROR(VLOOKUP($B92,全日本ロング!$B$5:$G$338,5,FALSE)*VLOOKUP(K92,大会ごとのスコア!$D$12:$E$17,2,FALSE),"")</f>
        <v/>
      </c>
      <c r="N92" s="9" t="str">
        <f>IFERROR(VLOOKUP($B92,関東スプリントセレ!$B$5:$G$338,6,FALSE),"")</f>
        <v>Ms2</v>
      </c>
      <c r="O92" s="10">
        <f>IFERROR(VLOOKUP($B92,関東スプリントセレ!$B$5:$G$338,2,FALSE),"")</f>
        <v>21</v>
      </c>
      <c r="P92" s="10">
        <f>IFERROR(VLOOKUP($B92,関東スプリントセレ!$B$5:$G$338,5,FALSE)*VLOOKUP(N92,大会ごとのスコア!$D$19:$E$21,2,FALSE),"")</f>
        <v>56.431999999999995</v>
      </c>
      <c r="Q92" s="9" t="str">
        <f>IFERROR(VLOOKUP($B92,名椙大会2日目!$B$5:$G$338,6,FALSE),"")</f>
        <v/>
      </c>
      <c r="R92" s="10" t="str">
        <f>IFERROR(VLOOKUP($B92,名椙大会2日目!$B$5:$G$338,2,FALSE),"")</f>
        <v/>
      </c>
      <c r="S92" s="10" t="str">
        <f>IFERROR(VLOOKUP($B92,名椙大会2日目!$B$5:$G$338,5,FALSE)*VLOOKUP(Q92,大会ごとのスコア!$D$28:$E$31,2,FALSE),"")</f>
        <v/>
      </c>
      <c r="T92" s="9" t="str">
        <f>IFERROR(VLOOKUP($B92,インカレスプリント2018!$B$5:$G$400,6,FALSE),"")</f>
        <v>MUA3</v>
      </c>
      <c r="U92" s="10">
        <f>IFERROR(VLOOKUP($B92,インカレスプリント2018!$B$5:$G$400,2,FALSE),"")</f>
        <v>0</v>
      </c>
      <c r="V92" s="10">
        <f>IFERROR(VLOOKUP($B92,インカレスプリント2018!$B$5:$G$400,5,FALSE)*VLOOKUP(T92,大会ごとのスコア!$D$33:$E$36,2,FALSE),"")</f>
        <v>0</v>
      </c>
      <c r="W92" s="9" t="str">
        <f>IFERROR(VLOOKUP($B92,インカレロング2018!$B$5:$G$400,6,FALSE),"")</f>
        <v>MUL2</v>
      </c>
      <c r="X92" s="10">
        <f>IFERROR(VLOOKUP($B92,インカレロング2018!$B$5:$G$400,2,FALSE),"")</f>
        <v>67</v>
      </c>
      <c r="Y92" s="10">
        <f ca="1">IFERROR(VLOOKUP($B92,インカレロング2018!$B$5:$G$400,5,FALSE)*VLOOKUP(W92,大会ごとのスコア!$D$38:$E$42,2,FALSE),"")</f>
        <v>44.948999999999998</v>
      </c>
      <c r="Z92" s="9" t="str">
        <f>IFERROR(VLOOKUP($B92,クラブカップミドル!$B$4:$G$400,6,FALSE),"")</f>
        <v/>
      </c>
      <c r="AA92" s="10" t="str">
        <f>IFERROR(VLOOKUP($B92,クラブカップミドル!$B$4:$G$400,2,FALSE),"")</f>
        <v/>
      </c>
      <c r="AB92" s="10" t="str">
        <f>IFERROR(VLOOKUP($B92,クラブカップミドル!$B$4:$G$400,5,FALSE)*VLOOKUP(Z92,大会ごとのスコア!$D$44:$E$53,2,FALSE),"")</f>
        <v/>
      </c>
      <c r="AD92" s="9">
        <f t="array" aca="1" ref="AD92" ca="1">IFERROR(ROUNDUP(AVERAGE(LARGE(IF($A$3:$Y$3="スコア",$A92:$Y92,""),{1,2,3})),2),0)</f>
        <v>49.83</v>
      </c>
      <c r="AE92">
        <f t="array" aca="1" ref="AE92" ca="1">IFERROR(LARGE(IF($A$3:$Y$3="スコア",$A92:$Y92,""),1),"")</f>
        <v>56.431999999999995</v>
      </c>
      <c r="AF92" t="str">
        <f ca="1">IFERROR(INDEX($B$2:$AC$3,1,MATCH(AE92,B92:AC92,0)),"")</f>
        <v>関東SS</v>
      </c>
      <c r="AG92" t="str">
        <f ca="1">IFERROR(INDEX($A92:$AE92,1,-2+MATCH(AE92,A92:Y92,0)),"")</f>
        <v>Ms2</v>
      </c>
    </row>
    <row r="93" spans="2:33" x14ac:dyDescent="0.15">
      <c r="B93" t="s">
        <v>352</v>
      </c>
      <c r="C93" t="s">
        <v>14</v>
      </c>
      <c r="E93" s="9" t="str">
        <f>IFERROR(VLOOKUP($B93,根ノ上高原!$B$5:$G$338,6,FALSE),"")</f>
        <v/>
      </c>
      <c r="F93" s="10" t="str">
        <f>IFERROR(VLOOKUP($B93,根ノ上高原!$B$5:$G$338,2,FALSE),"")</f>
        <v/>
      </c>
      <c r="G93" s="10" t="str">
        <f>IFERROR(VLOOKUP($B93,根ノ上高原!$B$5:$G$338,5,FALSE)*VLOOKUP(E93,大会ごとのスコア!$D$4:$E$5,2,FALSE),"")</f>
        <v/>
      </c>
      <c r="H93" s="9" t="str">
        <f>IFERROR(VLOOKUP($B93,東大OLK大会!$B$5:$G$338,6,FALSE),"")</f>
        <v>M20A</v>
      </c>
      <c r="I93" s="10">
        <f>IFERROR(VLOOKUP($B93,東大OLK大会!$B$5:$G$338,2,FALSE),"")</f>
        <v>23</v>
      </c>
      <c r="J93" s="10">
        <f>IFERROR(VLOOKUP($B93,東大OLK大会!$B$5:$G$338,5,FALSE)*VLOOKUP(H93,大会ごとのスコア!$D$7:$E$11,2,FALSE),"")</f>
        <v>30.298400000000001</v>
      </c>
      <c r="K93" s="9" t="str">
        <f>IFERROR(VLOOKUP($B93,全日本ロング!$B$5:$G$338,6,FALSE),"")</f>
        <v>M21A1</v>
      </c>
      <c r="L93" s="10">
        <f>IFERROR(VLOOKUP($B93,全日本ロング!$B$5:$G$338,2,FALSE),"")</f>
        <v>0</v>
      </c>
      <c r="M93" s="10">
        <f>IFERROR(VLOOKUP($B93,全日本ロング!$B$5:$G$338,5,FALSE)*VLOOKUP(K93,大会ごとのスコア!$D$12:$E$17,2,FALSE),"")</f>
        <v>0</v>
      </c>
      <c r="N93" s="9" t="str">
        <f>IFERROR(VLOOKUP($B93,関東スプリントセレ!$B$5:$G$338,6,FALSE),"")</f>
        <v>Ms2</v>
      </c>
      <c r="O93" s="10">
        <f>IFERROR(VLOOKUP($B93,関東スプリントセレ!$B$5:$G$338,2,FALSE),"")</f>
        <v>40</v>
      </c>
      <c r="P93" s="10">
        <f>IFERROR(VLOOKUP($B93,関東スプリントセレ!$B$5:$G$338,5,FALSE)*VLOOKUP(N93,大会ごとのスコア!$D$19:$E$21,2,FALSE),"")</f>
        <v>52.443999999999996</v>
      </c>
      <c r="Q93" s="9" t="str">
        <f>IFERROR(VLOOKUP($B93,名椙大会2日目!$B$5:$G$338,6,FALSE),"")</f>
        <v/>
      </c>
      <c r="R93" s="10" t="str">
        <f>IFERROR(VLOOKUP($B93,名椙大会2日目!$B$5:$G$338,2,FALSE),"")</f>
        <v/>
      </c>
      <c r="S93" s="10" t="str">
        <f>IFERROR(VLOOKUP($B93,名椙大会2日目!$B$5:$G$338,5,FALSE)*VLOOKUP(Q93,大会ごとのスコア!$D$28:$E$31,2,FALSE),"")</f>
        <v/>
      </c>
      <c r="T93" s="9" t="str">
        <f>IFERROR(VLOOKUP($B93,インカレスプリント2018!$B$5:$G$400,6,FALSE),"")</f>
        <v>MUA1</v>
      </c>
      <c r="U93" s="10">
        <f>IFERROR(VLOOKUP($B93,インカレスプリント2018!$B$5:$G$400,2,FALSE),"")</f>
        <v>22</v>
      </c>
      <c r="V93" s="10">
        <f>IFERROR(VLOOKUP($B93,インカレスプリント2018!$B$5:$G$400,5,FALSE)*VLOOKUP(T93,大会ごとのスコア!$D$33:$E$36,2,FALSE),"")</f>
        <v>56.370999999999995</v>
      </c>
      <c r="W93" s="9" t="str">
        <f>IFERROR(VLOOKUP($B93,インカレロング2018!$B$5:$G$400,6,FALSE),"")</f>
        <v>MUL3</v>
      </c>
      <c r="X93" s="10">
        <f>IFERROR(VLOOKUP($B93,インカレロング2018!$B$5:$G$400,2,FALSE),"")</f>
        <v>79</v>
      </c>
      <c r="Y93" s="10">
        <f ca="1">IFERROR(VLOOKUP($B93,インカレロング2018!$B$5:$G$400,5,FALSE)*VLOOKUP(W93,大会ごとのスコア!$D$38:$E$42,2,FALSE),"")</f>
        <v>40.643000000000001</v>
      </c>
      <c r="Z93" s="9" t="str">
        <f>IFERROR(VLOOKUP($B93,クラブカップミドル!$B$4:$G$400,6,FALSE),"")</f>
        <v/>
      </c>
      <c r="AA93" s="10" t="str">
        <f>IFERROR(VLOOKUP($B93,クラブカップミドル!$B$4:$G$400,2,FALSE),"")</f>
        <v/>
      </c>
      <c r="AB93" s="10" t="str">
        <f>IFERROR(VLOOKUP($B93,クラブカップミドル!$B$4:$G$400,5,FALSE)*VLOOKUP(Z93,大会ごとのスコア!$D$44:$E$53,2,FALSE),"")</f>
        <v/>
      </c>
      <c r="AD93" s="9">
        <f t="array" aca="1" ref="AD93" ca="1">IFERROR(ROUNDUP(AVERAGE(LARGE(IF($A$3:$Y$3="スコア",$A93:$Y93,""),{1,2,3})),2),0)</f>
        <v>49.82</v>
      </c>
      <c r="AE93">
        <f t="array" aca="1" ref="AE93" ca="1">IFERROR(LARGE(IF($A$3:$Y$3="スコア",$A93:$Y93,""),1),"")</f>
        <v>56.370999999999995</v>
      </c>
      <c r="AF93" t="str">
        <f ca="1">IFERROR(INDEX($B$2:$AC$3,1,MATCH(AE93,B93:AC93,0)),"")</f>
        <v>ICS</v>
      </c>
      <c r="AG93" t="str">
        <f ca="1">IFERROR(INDEX($A93:$AE93,1,-2+MATCH(AE93,A93:Y93,0)),"")</f>
        <v>MUA1</v>
      </c>
    </row>
    <row r="94" spans="2:33" x14ac:dyDescent="0.15">
      <c r="B94" t="s">
        <v>710</v>
      </c>
      <c r="C94" t="s">
        <v>10</v>
      </c>
      <c r="E94" s="9" t="str">
        <f>IFERROR(VLOOKUP($B94,根ノ上高原!$B$5:$G$338,6,FALSE),"")</f>
        <v/>
      </c>
      <c r="F94" s="10" t="str">
        <f>IFERROR(VLOOKUP($B94,根ノ上高原!$B$5:$G$338,2,FALSE),"")</f>
        <v/>
      </c>
      <c r="G94" s="10" t="str">
        <f>IFERROR(VLOOKUP($B94,根ノ上高原!$B$5:$G$338,5,FALSE)*VLOOKUP(E94,大会ごとのスコア!$D$4:$E$5,2,FALSE),"")</f>
        <v/>
      </c>
      <c r="H94" s="9" t="str">
        <f>IFERROR(VLOOKUP($B94,東大OLK大会!$B$5:$G$338,6,FALSE),"")</f>
        <v>M20A</v>
      </c>
      <c r="I94" s="10">
        <f>IFERROR(VLOOKUP($B94,東大OLK大会!$B$5:$G$338,2,FALSE),"")</f>
        <v>0</v>
      </c>
      <c r="J94" s="10">
        <f>IFERROR(VLOOKUP($B94,東大OLK大会!$B$5:$G$338,5,FALSE)*VLOOKUP(H94,大会ごとのスコア!$D$7:$E$11,2,FALSE),"")</f>
        <v>27.892800000000001</v>
      </c>
      <c r="K94" s="9" t="str">
        <f>IFERROR(VLOOKUP($B94,全日本ロング!$B$5:$G$338,6,FALSE),"")</f>
        <v/>
      </c>
      <c r="L94" s="10" t="str">
        <f>IFERROR(VLOOKUP($B94,全日本ロング!$B$5:$G$338,2,FALSE),"")</f>
        <v/>
      </c>
      <c r="M94" s="10" t="str">
        <f>IFERROR(VLOOKUP($B94,全日本ロング!$B$5:$G$338,5,FALSE)*VLOOKUP(K94,大会ごとのスコア!$D$12:$E$17,2,FALSE),"")</f>
        <v/>
      </c>
      <c r="N94" s="9" t="str">
        <f>IFERROR(VLOOKUP($B94,関東スプリントセレ!$B$5:$G$338,6,FALSE),"")</f>
        <v>Ms2</v>
      </c>
      <c r="O94" s="10">
        <f>IFERROR(VLOOKUP($B94,関東スプリントセレ!$B$5:$G$338,2,FALSE),"")</f>
        <v>45</v>
      </c>
      <c r="P94" s="10">
        <f>IFERROR(VLOOKUP($B94,関東スプリントセレ!$B$5:$G$338,5,FALSE)*VLOOKUP(N94,大会ごとのスコア!$D$19:$E$21,2,FALSE),"")</f>
        <v>51.091000000000001</v>
      </c>
      <c r="Q94" s="9" t="str">
        <f>IFERROR(VLOOKUP($B94,名椙大会2日目!$B$5:$G$338,6,FALSE),"")</f>
        <v/>
      </c>
      <c r="R94" s="10" t="str">
        <f>IFERROR(VLOOKUP($B94,名椙大会2日目!$B$5:$G$338,2,FALSE),"")</f>
        <v/>
      </c>
      <c r="S94" s="10" t="str">
        <f>IFERROR(VLOOKUP($B94,名椙大会2日目!$B$5:$G$338,5,FALSE)*VLOOKUP(Q94,大会ごとのスコア!$D$28:$E$31,2,FALSE),"")</f>
        <v/>
      </c>
      <c r="T94" s="9" t="str">
        <f>IFERROR(VLOOKUP($B94,インカレスプリント2018!$B$5:$G$400,6,FALSE),"")</f>
        <v>MUA1</v>
      </c>
      <c r="U94" s="10">
        <f>IFERROR(VLOOKUP($B94,インカレスプリント2018!$B$5:$G$400,2,FALSE),"")</f>
        <v>72</v>
      </c>
      <c r="V94" s="10">
        <f>IFERROR(VLOOKUP($B94,インカレスプリント2018!$B$5:$G$400,5,FALSE)*VLOOKUP(T94,大会ごとのスコア!$D$33:$E$36,2,FALSE),"")</f>
        <v>45.352999999999994</v>
      </c>
      <c r="W94" s="9" t="str">
        <f>IFERROR(VLOOKUP($B94,インカレロング2018!$B$5:$G$400,6,FALSE),"")</f>
        <v>MUL3</v>
      </c>
      <c r="X94" s="10">
        <f>IFERROR(VLOOKUP($B94,インカレロング2018!$B$5:$G$400,2,FALSE),"")</f>
        <v>50</v>
      </c>
      <c r="Y94" s="10">
        <f ca="1">IFERROR(VLOOKUP($B94,インカレロング2018!$B$5:$G$400,5,FALSE)*VLOOKUP(W94,大会ごとのスコア!$D$38:$E$42,2,FALSE),"")</f>
        <v>52.110999999999997</v>
      </c>
      <c r="Z94" s="9" t="str">
        <f>IFERROR(VLOOKUP($B94,クラブカップミドル!$B$4:$G$400,6,FALSE),"")</f>
        <v/>
      </c>
      <c r="AA94" s="10" t="str">
        <f>IFERROR(VLOOKUP($B94,クラブカップミドル!$B$4:$G$400,2,FALSE),"")</f>
        <v/>
      </c>
      <c r="AB94" s="10" t="str">
        <f>IFERROR(VLOOKUP($B94,クラブカップミドル!$B$4:$G$400,5,FALSE)*VLOOKUP(Z94,大会ごとのスコア!$D$44:$E$53,2,FALSE),"")</f>
        <v/>
      </c>
      <c r="AD94" s="9">
        <f t="array" aca="1" ref="AD94" ca="1">IFERROR(ROUNDUP(AVERAGE(LARGE(IF($A$3:$Y$3="スコア",$A94:$Y94,""),{1,2,3})),2),0)</f>
        <v>49.519999999999996</v>
      </c>
      <c r="AE94">
        <f t="array" aca="1" ref="AE94" ca="1">IFERROR(LARGE(IF($A$3:$Y$3="スコア",$A94:$Y94,""),1),"")</f>
        <v>52.110999999999997</v>
      </c>
      <c r="AF94" t="str">
        <f ca="1">IFERROR(INDEX($B$2:$AC$3,1,MATCH(AE94,B94:AC94,0)),"")</f>
        <v>ICL</v>
      </c>
      <c r="AG94" t="str">
        <f ca="1">IFERROR(INDEX($A94:$AE94,1,-2+MATCH(AE94,A94:Y94,0)),"")</f>
        <v>MUL3</v>
      </c>
    </row>
    <row r="95" spans="2:33" x14ac:dyDescent="0.15">
      <c r="B95" t="s">
        <v>537</v>
      </c>
      <c r="C95" t="s">
        <v>20</v>
      </c>
      <c r="E95" s="9" t="str">
        <f>IFERROR(VLOOKUP($B95,根ノ上高原!$B$5:$G$338,6,FALSE),"")</f>
        <v/>
      </c>
      <c r="F95" s="10" t="str">
        <f>IFERROR(VLOOKUP($B95,根ノ上高原!$B$5:$G$338,2,FALSE),"")</f>
        <v/>
      </c>
      <c r="G95" s="10" t="str">
        <f>IFERROR(VLOOKUP($B95,根ノ上高原!$B$5:$G$338,5,FALSE)*VLOOKUP(E95,大会ごとのスコア!$D$4:$E$5,2,FALSE),"")</f>
        <v/>
      </c>
      <c r="H95" s="9" t="str">
        <f>IFERROR(VLOOKUP($B95,東大OLK大会!$B$5:$G$338,6,FALSE),"")</f>
        <v>M21A2</v>
      </c>
      <c r="I95" s="10">
        <f>IFERROR(VLOOKUP($B95,東大OLK大会!$B$5:$G$338,2,FALSE),"")</f>
        <v>38</v>
      </c>
      <c r="J95" s="10">
        <f>IFERROR(VLOOKUP($B95,東大OLK大会!$B$5:$G$338,5,FALSE)*VLOOKUP(H95,大会ごとのスコア!$D$7:$E$11,2,FALSE),"")</f>
        <v>44.168999999999997</v>
      </c>
      <c r="K95" s="9" t="str">
        <f>IFERROR(VLOOKUP($B95,全日本ロング!$B$5:$G$338,6,FALSE),"")</f>
        <v/>
      </c>
      <c r="L95" s="10" t="str">
        <f>IFERROR(VLOOKUP($B95,全日本ロング!$B$5:$G$338,2,FALSE),"")</f>
        <v/>
      </c>
      <c r="M95" s="10" t="str">
        <f>IFERROR(VLOOKUP($B95,全日本ロング!$B$5:$G$338,5,FALSE)*VLOOKUP(K95,大会ごとのスコア!$D$12:$E$17,2,FALSE),"")</f>
        <v/>
      </c>
      <c r="N95" s="9" t="str">
        <f>IFERROR(VLOOKUP($B95,関東スプリントセレ!$B$5:$G$338,6,FALSE),"")</f>
        <v>Ms2</v>
      </c>
      <c r="O95" s="10">
        <f>IFERROR(VLOOKUP($B95,関東スプリントセレ!$B$5:$G$338,2,FALSE),"")</f>
        <v>18</v>
      </c>
      <c r="P95" s="10">
        <f>IFERROR(VLOOKUP($B95,関東スプリントセレ!$B$5:$G$338,5,FALSE)*VLOOKUP(N95,大会ごとのスコア!$D$19:$E$21,2,FALSE),"")</f>
        <v>58.443999999999996</v>
      </c>
      <c r="Q95" s="9" t="str">
        <f>IFERROR(VLOOKUP($B95,名椙大会2日目!$B$5:$G$338,6,FALSE),"")</f>
        <v/>
      </c>
      <c r="R95" s="10" t="str">
        <f>IFERROR(VLOOKUP($B95,名椙大会2日目!$B$5:$G$338,2,FALSE),"")</f>
        <v/>
      </c>
      <c r="S95" s="10" t="str">
        <f>IFERROR(VLOOKUP($B95,名椙大会2日目!$B$5:$G$338,5,FALSE)*VLOOKUP(Q95,大会ごとのスコア!$D$28:$E$31,2,FALSE),"")</f>
        <v/>
      </c>
      <c r="T95" s="9" t="str">
        <f>IFERROR(VLOOKUP($B95,インカレスプリント2018!$B$5:$G$400,6,FALSE),"")</f>
        <v>MUA3</v>
      </c>
      <c r="U95" s="10">
        <f>IFERROR(VLOOKUP($B95,インカレスプリント2018!$B$5:$G$400,2,FALSE),"")</f>
        <v>0</v>
      </c>
      <c r="V95" s="10">
        <f>IFERROR(VLOOKUP($B95,インカレスプリント2018!$B$5:$G$400,5,FALSE)*VLOOKUP(T95,大会ごとのスコア!$D$33:$E$36,2,FALSE),"")</f>
        <v>0</v>
      </c>
      <c r="W95" s="9" t="str">
        <f>IFERROR(VLOOKUP($B95,インカレロング2018!$B$5:$G$400,6,FALSE),"")</f>
        <v>MUL1</v>
      </c>
      <c r="X95" s="10">
        <f>IFERROR(VLOOKUP($B95,インカレロング2018!$B$5:$G$400,2,FALSE),"")</f>
        <v>70</v>
      </c>
      <c r="Y95" s="10">
        <f ca="1">IFERROR(VLOOKUP($B95,インカレロング2018!$B$5:$G$400,5,FALSE)*VLOOKUP(W95,大会ごとのスコア!$D$38:$E$42,2,FALSE),"")</f>
        <v>45.912999999999997</v>
      </c>
      <c r="Z95" s="9" t="str">
        <f>IFERROR(VLOOKUP($B95,クラブカップミドル!$B$4:$G$400,6,FALSE),"")</f>
        <v/>
      </c>
      <c r="AA95" s="10" t="str">
        <f>IFERROR(VLOOKUP($B95,クラブカップミドル!$B$4:$G$400,2,FALSE),"")</f>
        <v/>
      </c>
      <c r="AB95" s="10" t="str">
        <f>IFERROR(VLOOKUP($B95,クラブカップミドル!$B$4:$G$400,5,FALSE)*VLOOKUP(Z95,大会ごとのスコア!$D$44:$E$53,2,FALSE),"")</f>
        <v/>
      </c>
      <c r="AD95" s="9">
        <f t="array" aca="1" ref="AD95" ca="1">IFERROR(ROUNDUP(AVERAGE(LARGE(IF($A$3:$Y$3="スコア",$A95:$Y95,""),{1,2,3})),2),0)</f>
        <v>49.51</v>
      </c>
      <c r="AE95">
        <f t="array" aca="1" ref="AE95" ca="1">IFERROR(LARGE(IF($A$3:$Y$3="スコア",$A95:$Y95,""),1),"")</f>
        <v>58.443999999999996</v>
      </c>
      <c r="AF95" t="str">
        <f ca="1">IFERROR(INDEX($B$2:$AC$3,1,MATCH(AE95,B95:AC95,0)),"")</f>
        <v>関東SS</v>
      </c>
      <c r="AG95" t="str">
        <f ca="1">IFERROR(INDEX($A95:$AE95,1,-2+MATCH(AE95,A95:Y95,0)),"")</f>
        <v>Ms2</v>
      </c>
    </row>
    <row r="96" spans="2:33" x14ac:dyDescent="0.15">
      <c r="B96" t="s">
        <v>422</v>
      </c>
      <c r="C96" t="s">
        <v>242</v>
      </c>
      <c r="E96" s="9" t="str">
        <f>IFERROR(VLOOKUP($B96,根ノ上高原!$B$5:$G$338,6,FALSE),"")</f>
        <v>MA</v>
      </c>
      <c r="F96" s="10">
        <f>IFERROR(VLOOKUP($B96,根ノ上高原!$B$5:$G$338,2,FALSE),"")</f>
        <v>46</v>
      </c>
      <c r="G96" s="10">
        <f>IFERROR(VLOOKUP($B96,根ノ上高原!$B$5:$G$338,5,FALSE)*VLOOKUP(E96,大会ごとのスコア!$D$4:$E$5,2,FALSE),"")</f>
        <v>43.970999999999997</v>
      </c>
      <c r="H96" s="9" t="str">
        <f>IFERROR(VLOOKUP($B96,東大OLK大会!$B$5:$G$338,6,FALSE),"")</f>
        <v>M20A</v>
      </c>
      <c r="I96" s="10">
        <f>IFERROR(VLOOKUP($B96,東大OLK大会!$B$5:$G$338,2,FALSE),"")</f>
        <v>22</v>
      </c>
      <c r="J96" s="10">
        <f>IFERROR(VLOOKUP($B96,東大OLK大会!$B$5:$G$338,5,FALSE)*VLOOKUP(H96,大会ごとのスコア!$D$7:$E$11,2,FALSE),"")</f>
        <v>31.1784</v>
      </c>
      <c r="K96" s="9" t="str">
        <f>IFERROR(VLOOKUP($B96,全日本ロング!$B$5:$G$338,6,FALSE),"")</f>
        <v>M20A</v>
      </c>
      <c r="L96" s="10">
        <f>IFERROR(VLOOKUP($B96,全日本ロング!$B$5:$G$338,2,FALSE),"")</f>
        <v>14</v>
      </c>
      <c r="M96" s="10">
        <f>IFERROR(VLOOKUP($B96,全日本ロング!$B$5:$G$338,5,FALSE)*VLOOKUP(K96,大会ごとのスコア!$D$12:$E$17,2,FALSE),"")</f>
        <v>35.674399999999999</v>
      </c>
      <c r="N96" s="9" t="str">
        <f>IFERROR(VLOOKUP($B96,関東スプリントセレ!$B$5:$G$338,6,FALSE),"")</f>
        <v>Ms2</v>
      </c>
      <c r="O96" s="10">
        <f>IFERROR(VLOOKUP($B96,関東スプリントセレ!$B$5:$G$338,2,FALSE),"")</f>
        <v>31</v>
      </c>
      <c r="P96" s="10">
        <f>IFERROR(VLOOKUP($B96,関東スプリントセレ!$B$5:$G$338,5,FALSE)*VLOOKUP(N96,大会ごとのスコア!$D$19:$E$21,2,FALSE),"")</f>
        <v>54.589999999999996</v>
      </c>
      <c r="Q96" s="9" t="str">
        <f>IFERROR(VLOOKUP($B96,名椙大会2日目!$B$5:$G$338,6,FALSE),"")</f>
        <v/>
      </c>
      <c r="R96" s="10" t="str">
        <f>IFERROR(VLOOKUP($B96,名椙大会2日目!$B$5:$G$338,2,FALSE),"")</f>
        <v/>
      </c>
      <c r="S96" s="10" t="str">
        <f>IFERROR(VLOOKUP($B96,名椙大会2日目!$B$5:$G$338,5,FALSE)*VLOOKUP(Q96,大会ごとのスコア!$D$28:$E$31,2,FALSE),"")</f>
        <v/>
      </c>
      <c r="T96" s="9" t="str">
        <f>IFERROR(VLOOKUP($B96,インカレスプリント2018!$B$5:$G$400,6,FALSE),"")</f>
        <v>MUA1</v>
      </c>
      <c r="U96" s="10">
        <f>IFERROR(VLOOKUP($B96,インカレスプリント2018!$B$5:$G$400,2,FALSE),"")</f>
        <v>0</v>
      </c>
      <c r="V96" s="10">
        <f>IFERROR(VLOOKUP($B96,インカレスプリント2018!$B$5:$G$400,5,FALSE)*VLOOKUP(T96,大会ごとのスコア!$D$33:$E$36,2,FALSE),"")</f>
        <v>0</v>
      </c>
      <c r="W96" s="9" t="str">
        <f>IFERROR(VLOOKUP($B96,インカレロング2018!$B$5:$G$400,6,FALSE),"")</f>
        <v>MUL1</v>
      </c>
      <c r="X96" s="10">
        <f>IFERROR(VLOOKUP($B96,インカレロング2018!$B$5:$G$400,2,FALSE),"")</f>
        <v>53</v>
      </c>
      <c r="Y96" s="10">
        <f ca="1">IFERROR(VLOOKUP($B96,インカレロング2018!$B$5:$G$400,5,FALSE)*VLOOKUP(W96,大会ごとのスコア!$D$38:$E$42,2,FALSE),"")</f>
        <v>49.907999999999994</v>
      </c>
      <c r="Z96" s="9" t="str">
        <f>IFERROR(VLOOKUP($B96,クラブカップミドル!$B$4:$G$400,6,FALSE),"")</f>
        <v/>
      </c>
      <c r="AA96" s="10" t="str">
        <f>IFERROR(VLOOKUP($B96,クラブカップミドル!$B$4:$G$400,2,FALSE),"")</f>
        <v/>
      </c>
      <c r="AB96" s="10" t="str">
        <f>IFERROR(VLOOKUP($B96,クラブカップミドル!$B$4:$G$400,5,FALSE)*VLOOKUP(Z96,大会ごとのスコア!$D$44:$E$53,2,FALSE),"")</f>
        <v/>
      </c>
      <c r="AD96" s="9">
        <f t="array" aca="1" ref="AD96" ca="1">IFERROR(ROUNDUP(AVERAGE(LARGE(IF($A$3:$Y$3="スコア",$A96:$Y96,""),{1,2,3})),2),0)</f>
        <v>49.489999999999995</v>
      </c>
      <c r="AE96">
        <f t="array" aca="1" ref="AE96" ca="1">IFERROR(LARGE(IF($A$3:$Y$3="スコア",$A96:$Y96,""),1),"")</f>
        <v>54.589999999999996</v>
      </c>
      <c r="AF96" t="str">
        <f ca="1">IFERROR(INDEX($B$2:$AC$3,1,MATCH(AE96,B96:AC96,0)),"")</f>
        <v>関東SS</v>
      </c>
      <c r="AG96" t="str">
        <f ca="1">IFERROR(INDEX($A96:$AE96,1,-2+MATCH(AE96,A96:Y96,0)),"")</f>
        <v>Ms2</v>
      </c>
    </row>
    <row r="97" spans="2:33" x14ac:dyDescent="0.15">
      <c r="B97" t="s">
        <v>715</v>
      </c>
      <c r="C97" t="s">
        <v>10</v>
      </c>
      <c r="E97" s="9" t="str">
        <f>IFERROR(VLOOKUP($B97,根ノ上高原!$B$5:$G$338,6,FALSE),"")</f>
        <v/>
      </c>
      <c r="F97" s="10" t="str">
        <f>IFERROR(VLOOKUP($B97,根ノ上高原!$B$5:$G$338,2,FALSE),"")</f>
        <v/>
      </c>
      <c r="G97" s="10" t="str">
        <f>IFERROR(VLOOKUP($B97,根ノ上高原!$B$5:$G$338,5,FALSE)*VLOOKUP(E97,大会ごとのスコア!$D$4:$E$5,2,FALSE),"")</f>
        <v/>
      </c>
      <c r="H97" s="9" t="str">
        <f>IFERROR(VLOOKUP($B97,東大OLK大会!$B$5:$G$338,6,FALSE),"")</f>
        <v/>
      </c>
      <c r="I97" s="10" t="str">
        <f>IFERROR(VLOOKUP($B97,東大OLK大会!$B$5:$G$338,2,FALSE),"")</f>
        <v/>
      </c>
      <c r="J97" s="10" t="str">
        <f>IFERROR(VLOOKUP($B97,東大OLK大会!$B$5:$G$338,5,FALSE)*VLOOKUP(H97,大会ごとのスコア!$D$7:$E$11,2,FALSE),"")</f>
        <v/>
      </c>
      <c r="K97" s="9" t="str">
        <f>IFERROR(VLOOKUP($B97,全日本ロング!$B$5:$G$338,6,FALSE),"")</f>
        <v/>
      </c>
      <c r="L97" s="10" t="str">
        <f>IFERROR(VLOOKUP($B97,全日本ロング!$B$5:$G$338,2,FALSE),"")</f>
        <v/>
      </c>
      <c r="M97" s="10" t="str">
        <f>IFERROR(VLOOKUP($B97,全日本ロング!$B$5:$G$338,5,FALSE)*VLOOKUP(K97,大会ごとのスコア!$D$12:$E$17,2,FALSE),"")</f>
        <v/>
      </c>
      <c r="N97" s="9" t="str">
        <f>IFERROR(VLOOKUP($B97,関東スプリントセレ!$B$5:$G$338,6,FALSE),"")</f>
        <v>Ms2</v>
      </c>
      <c r="O97" s="10">
        <f>IFERROR(VLOOKUP($B97,関東スプリントセレ!$B$5:$G$338,2,FALSE),"")</f>
        <v>49</v>
      </c>
      <c r="P97" s="10">
        <f>IFERROR(VLOOKUP($B97,関東スプリントセレ!$B$5:$G$338,5,FALSE)*VLOOKUP(N97,大会ごとのスコア!$D$19:$E$21,2,FALSE),"")</f>
        <v>49.671999999999997</v>
      </c>
      <c r="Q97" s="9" t="str">
        <f>IFERROR(VLOOKUP($B97,名椙大会2日目!$B$5:$G$338,6,FALSE),"")</f>
        <v/>
      </c>
      <c r="R97" s="10" t="str">
        <f>IFERROR(VLOOKUP($B97,名椙大会2日目!$B$5:$G$338,2,FALSE),"")</f>
        <v/>
      </c>
      <c r="S97" s="10" t="str">
        <f>IFERROR(VLOOKUP($B97,名椙大会2日目!$B$5:$G$338,5,FALSE)*VLOOKUP(Q97,大会ごとのスコア!$D$28:$E$31,2,FALSE),"")</f>
        <v/>
      </c>
      <c r="T97" s="9" t="str">
        <f>IFERROR(VLOOKUP($B97,インカレスプリント2018!$B$5:$G$400,6,FALSE),"")</f>
        <v>MUA1</v>
      </c>
      <c r="U97" s="10">
        <f>IFERROR(VLOOKUP($B97,インカレスプリント2018!$B$5:$G$400,2,FALSE),"")</f>
        <v>53</v>
      </c>
      <c r="V97" s="10">
        <f>IFERROR(VLOOKUP($B97,インカレスプリント2018!$B$5:$G$400,5,FALSE)*VLOOKUP(T97,大会ごとのスコア!$D$33:$E$36,2,FALSE),"")</f>
        <v>50.235999999999997</v>
      </c>
      <c r="W97" s="9" t="str">
        <f>IFERROR(VLOOKUP($B97,インカレロング2018!$B$5:$G$400,6,FALSE),"")</f>
        <v>MUL3</v>
      </c>
      <c r="X97" s="10">
        <f>IFERROR(VLOOKUP($B97,インカレロング2018!$B$5:$G$400,2,FALSE),"")</f>
        <v>62</v>
      </c>
      <c r="Y97" s="10">
        <f ca="1">IFERROR(VLOOKUP($B97,インカレロング2018!$B$5:$G$400,5,FALSE)*VLOOKUP(W97,大会ごとのスコア!$D$38:$E$42,2,FALSE),"")</f>
        <v>48.303999999999995</v>
      </c>
      <c r="Z97" s="9" t="str">
        <f>IFERROR(VLOOKUP($B97,クラブカップミドル!$B$4:$G$400,6,FALSE),"")</f>
        <v/>
      </c>
      <c r="AA97" s="10" t="str">
        <f>IFERROR(VLOOKUP($B97,クラブカップミドル!$B$4:$G$400,2,FALSE),"")</f>
        <v/>
      </c>
      <c r="AB97" s="10" t="str">
        <f>IFERROR(VLOOKUP($B97,クラブカップミドル!$B$4:$G$400,5,FALSE)*VLOOKUP(Z97,大会ごとのスコア!$D$44:$E$53,2,FALSE),"")</f>
        <v/>
      </c>
      <c r="AD97" s="9">
        <f t="array" aca="1" ref="AD97" ca="1">IFERROR(ROUNDUP(AVERAGE(LARGE(IF($A$3:$Y$3="スコア",$A97:$Y97,""),{1,2,3})),2),0)</f>
        <v>49.41</v>
      </c>
      <c r="AE97">
        <f t="array" aca="1" ref="AE97" ca="1">IFERROR(LARGE(IF($A$3:$Y$3="スコア",$A97:$Y97,""),1),"")</f>
        <v>50.235999999999997</v>
      </c>
      <c r="AF97" t="str">
        <f ca="1">IFERROR(INDEX($B$2:$AC$3,1,MATCH(AE97,B97:AC97,0)),"")</f>
        <v>ICS</v>
      </c>
      <c r="AG97" t="str">
        <f ca="1">IFERROR(INDEX($A97:$AE97,1,-2+MATCH(AE97,A97:Y97,0)),"")</f>
        <v>MUA1</v>
      </c>
    </row>
    <row r="98" spans="2:33" x14ac:dyDescent="0.15">
      <c r="B98" t="s">
        <v>662</v>
      </c>
      <c r="C98" t="s">
        <v>21</v>
      </c>
      <c r="E98" s="9" t="str">
        <f>IFERROR(VLOOKUP($B98,根ノ上高原!$B$5:$G$338,6,FALSE),"")</f>
        <v/>
      </c>
      <c r="F98" s="10" t="str">
        <f>IFERROR(VLOOKUP($B98,根ノ上高原!$B$5:$G$338,2,FALSE),"")</f>
        <v/>
      </c>
      <c r="G98" s="10" t="str">
        <f>IFERROR(VLOOKUP($B98,根ノ上高原!$B$5:$G$338,5,FALSE)*VLOOKUP(E98,大会ごとのスコア!$D$4:$E$5,2,FALSE),"")</f>
        <v/>
      </c>
      <c r="H98" s="9" t="str">
        <f>IFERROR(VLOOKUP($B98,東大OLK大会!$B$5:$G$338,6,FALSE),"")</f>
        <v>M20A</v>
      </c>
      <c r="I98" s="10">
        <f>IFERROR(VLOOKUP($B98,東大OLK大会!$B$5:$G$338,2,FALSE),"")</f>
        <v>20</v>
      </c>
      <c r="J98" s="10">
        <f>IFERROR(VLOOKUP($B98,東大OLK大会!$B$5:$G$338,5,FALSE)*VLOOKUP(H98,大会ごとのスコア!$D$7:$E$11,2,FALSE),"")</f>
        <v>34.714400000000005</v>
      </c>
      <c r="K98" s="9" t="str">
        <f>IFERROR(VLOOKUP($B98,全日本ロング!$B$5:$G$338,6,FALSE),"")</f>
        <v/>
      </c>
      <c r="L98" s="10" t="str">
        <f>IFERROR(VLOOKUP($B98,全日本ロング!$B$5:$G$338,2,FALSE),"")</f>
        <v/>
      </c>
      <c r="M98" s="10" t="str">
        <f>IFERROR(VLOOKUP($B98,全日本ロング!$B$5:$G$338,5,FALSE)*VLOOKUP(K98,大会ごとのスコア!$D$12:$E$17,2,FALSE),"")</f>
        <v/>
      </c>
      <c r="N98" s="9" t="str">
        <f>IFERROR(VLOOKUP($B98,関東スプリントセレ!$B$5:$G$338,6,FALSE),"")</f>
        <v>Ms2</v>
      </c>
      <c r="O98" s="10">
        <f>IFERROR(VLOOKUP($B98,関東スプリントセレ!$B$5:$G$338,2,FALSE),"")</f>
        <v>48</v>
      </c>
      <c r="P98" s="10">
        <f>IFERROR(VLOOKUP($B98,関東スプリントセレ!$B$5:$G$338,5,FALSE)*VLOOKUP(N98,大会ごとのスコア!$D$19:$E$21,2,FALSE),"")</f>
        <v>49.823999999999998</v>
      </c>
      <c r="Q98" s="9" t="str">
        <f>IFERROR(VLOOKUP($B98,名椙大会2日目!$B$5:$G$338,6,FALSE),"")</f>
        <v/>
      </c>
      <c r="R98" s="10" t="str">
        <f>IFERROR(VLOOKUP($B98,名椙大会2日目!$B$5:$G$338,2,FALSE),"")</f>
        <v/>
      </c>
      <c r="S98" s="10" t="str">
        <f>IFERROR(VLOOKUP($B98,名椙大会2日目!$B$5:$G$338,5,FALSE)*VLOOKUP(Q98,大会ごとのスコア!$D$28:$E$31,2,FALSE),"")</f>
        <v/>
      </c>
      <c r="T98" s="9" t="str">
        <f>IFERROR(VLOOKUP($B98,インカレスプリント2018!$B$5:$G$400,6,FALSE),"")</f>
        <v>MUA1</v>
      </c>
      <c r="U98" s="10">
        <f>IFERROR(VLOOKUP($B98,インカレスプリント2018!$B$5:$G$400,2,FALSE),"")</f>
        <v>42</v>
      </c>
      <c r="V98" s="10">
        <f>IFERROR(VLOOKUP($B98,インカレスプリント2018!$B$5:$G$400,5,FALSE)*VLOOKUP(T98,大会ごとのスコア!$D$33:$E$36,2,FALSE),"")</f>
        <v>51.890999999999998</v>
      </c>
      <c r="W98" s="9" t="str">
        <f>IFERROR(VLOOKUP($B98,インカレロング2018!$B$5:$G$400,6,FALSE),"")</f>
        <v>MUL2</v>
      </c>
      <c r="X98" s="10">
        <f>IFERROR(VLOOKUP($B98,インカレロング2018!$B$5:$G$400,2,FALSE),"")</f>
        <v>66</v>
      </c>
      <c r="Y98" s="10">
        <f ca="1">IFERROR(VLOOKUP($B98,インカレロング2018!$B$5:$G$400,5,FALSE)*VLOOKUP(W98,大会ごとのスコア!$D$38:$E$42,2,FALSE),"")</f>
        <v>45.686999999999998</v>
      </c>
      <c r="Z98" s="9" t="str">
        <f>IFERROR(VLOOKUP($B98,クラブカップミドル!$B$4:$G$400,6,FALSE),"")</f>
        <v/>
      </c>
      <c r="AA98" s="10" t="str">
        <f>IFERROR(VLOOKUP($B98,クラブカップミドル!$B$4:$G$400,2,FALSE),"")</f>
        <v/>
      </c>
      <c r="AB98" s="10" t="str">
        <f>IFERROR(VLOOKUP($B98,クラブカップミドル!$B$4:$G$400,5,FALSE)*VLOOKUP(Z98,大会ごとのスコア!$D$44:$E$53,2,FALSE),"")</f>
        <v/>
      </c>
      <c r="AD98" s="9">
        <f t="array" aca="1" ref="AD98" ca="1">IFERROR(ROUNDUP(AVERAGE(LARGE(IF($A$3:$Y$3="スコア",$A98:$Y98,""),{1,2,3})),2),0)</f>
        <v>49.14</v>
      </c>
      <c r="AE98">
        <f t="array" aca="1" ref="AE98" ca="1">IFERROR(LARGE(IF($A$3:$Y$3="スコア",$A98:$Y98,""),1),"")</f>
        <v>51.890999999999998</v>
      </c>
      <c r="AF98" t="str">
        <f ca="1">IFERROR(INDEX($B$2:$AC$3,1,MATCH(AE98,B98:AC98,0)),"")</f>
        <v>ICS</v>
      </c>
      <c r="AG98" t="str">
        <f ca="1">IFERROR(INDEX($A98:$AE98,1,-2+MATCH(AE98,A98:Y98,0)),"")</f>
        <v>MUA1</v>
      </c>
    </row>
    <row r="99" spans="2:33" x14ac:dyDescent="0.15">
      <c r="B99" t="s">
        <v>348</v>
      </c>
      <c r="C99" t="s">
        <v>16</v>
      </c>
      <c r="E99" s="9" t="str">
        <f>IFERROR(VLOOKUP($B99,根ノ上高原!$B$5:$G$338,6,FALSE),"")</f>
        <v/>
      </c>
      <c r="F99" s="10" t="str">
        <f>IFERROR(VLOOKUP($B99,根ノ上高原!$B$5:$G$338,2,FALSE),"")</f>
        <v/>
      </c>
      <c r="G99" s="10" t="str">
        <f>IFERROR(VLOOKUP($B99,根ノ上高原!$B$5:$G$338,5,FALSE)*VLOOKUP(E99,大会ごとのスコア!$D$4:$E$5,2,FALSE),"")</f>
        <v/>
      </c>
      <c r="H99" s="9" t="str">
        <f>IFERROR(VLOOKUP($B99,東大OLK大会!$B$5:$G$338,6,FALSE),"")</f>
        <v>M21A1</v>
      </c>
      <c r="I99" s="10">
        <f>IFERROR(VLOOKUP($B99,東大OLK大会!$B$5:$G$338,2,FALSE),"")</f>
        <v>0</v>
      </c>
      <c r="J99" s="10">
        <f>IFERROR(VLOOKUP($B99,東大OLK大会!$B$5:$G$338,5,FALSE)*VLOOKUP(H99,大会ごとのスコア!$D$7:$E$11,2,FALSE),"")</f>
        <v>19.657</v>
      </c>
      <c r="K99" s="9" t="str">
        <f>IFERROR(VLOOKUP($B99,全日本ロング!$B$5:$G$338,6,FALSE),"")</f>
        <v>M21A1</v>
      </c>
      <c r="L99" s="10">
        <f>IFERROR(VLOOKUP($B99,全日本ロング!$B$5:$G$338,2,FALSE),"")</f>
        <v>0</v>
      </c>
      <c r="M99" s="10">
        <f>IFERROR(VLOOKUP($B99,全日本ロング!$B$5:$G$338,5,FALSE)*VLOOKUP(K99,大会ごとのスコア!$D$12:$E$17,2,FALSE),"")</f>
        <v>21.376000000000001</v>
      </c>
      <c r="N99" s="9" t="str">
        <f>IFERROR(VLOOKUP($B99,関東スプリントセレ!$B$5:$G$338,6,FALSE),"")</f>
        <v>Ms1</v>
      </c>
      <c r="O99" s="10">
        <f>IFERROR(VLOOKUP($B99,関東スプリントセレ!$B$5:$G$338,2,FALSE),"")</f>
        <v>47</v>
      </c>
      <c r="P99" s="10">
        <f>IFERROR(VLOOKUP($B99,関東スプリントセレ!$B$5:$G$338,5,FALSE)*VLOOKUP(N99,大会ごとのスコア!$D$19:$E$21,2,FALSE),"")</f>
        <v>50.72</v>
      </c>
      <c r="Q99" s="9" t="str">
        <f>IFERROR(VLOOKUP($B99,名椙大会2日目!$B$5:$G$338,6,FALSE),"")</f>
        <v>M21A</v>
      </c>
      <c r="R99" s="10">
        <f>IFERROR(VLOOKUP($B99,名椙大会2日目!$B$5:$G$338,2,FALSE),"")</f>
        <v>56</v>
      </c>
      <c r="S99" s="10">
        <f>IFERROR(VLOOKUP($B99,名椙大会2日目!$B$5:$G$338,5,FALSE)*VLOOKUP(Q99,大会ごとのスコア!$D$28:$E$31,2,FALSE),"")</f>
        <v>44.088999999999999</v>
      </c>
      <c r="T99" s="9" t="str">
        <f>IFERROR(VLOOKUP($B99,インカレスプリント2018!$B$5:$G$400,6,FALSE),"")</f>
        <v>MUA2</v>
      </c>
      <c r="U99" s="10">
        <f>IFERROR(VLOOKUP($B99,インカレスプリント2018!$B$5:$G$400,2,FALSE),"")</f>
        <v>69</v>
      </c>
      <c r="V99" s="10">
        <f>IFERROR(VLOOKUP($B99,インカレスプリント2018!$B$5:$G$400,5,FALSE)*VLOOKUP(T99,大会ごとのスコア!$D$33:$E$36,2,FALSE),"")</f>
        <v>44.507999999999996</v>
      </c>
      <c r="W99" s="9" t="str">
        <f>IFERROR(VLOOKUP($B99,インカレロング2018!$B$5:$G$400,6,FALSE),"")</f>
        <v>MUL3</v>
      </c>
      <c r="X99" s="10">
        <f>IFERROR(VLOOKUP($B99,インカレロング2018!$B$5:$G$400,2,FALSE),"")</f>
        <v>56</v>
      </c>
      <c r="Y99" s="10">
        <f ca="1">IFERROR(VLOOKUP($B99,インカレロング2018!$B$5:$G$400,5,FALSE)*VLOOKUP(W99,大会ごとのスコア!$D$38:$E$42,2,FALSE),"")</f>
        <v>49.485999999999997</v>
      </c>
      <c r="Z99" s="9" t="str">
        <f>IFERROR(VLOOKUP($B99,クラブカップミドル!$B$4:$G$400,6,FALSE),"")</f>
        <v>MA-2</v>
      </c>
      <c r="AA99" s="10">
        <f>IFERROR(VLOOKUP($B99,クラブカップミドル!$B$4:$G$400,2,FALSE),"")</f>
        <v>57</v>
      </c>
      <c r="AB99" s="10">
        <f>IFERROR(VLOOKUP($B99,クラブカップミドル!$B$4:$G$400,5,FALSE)*VLOOKUP(Z99,大会ごとのスコア!$D$44:$E$53,2,FALSE),"")</f>
        <v>34.366</v>
      </c>
      <c r="AD99" s="9">
        <f t="array" aca="1" ref="AD99" ca="1">IFERROR(ROUNDUP(AVERAGE(LARGE(IF($A$3:$Y$3="スコア",$A99:$Y99,""),{1,2,3})),2),0)</f>
        <v>48.239999999999995</v>
      </c>
      <c r="AE99">
        <f t="array" aca="1" ref="AE99" ca="1">IFERROR(LARGE(IF($A$3:$Y$3="スコア",$A99:$Y99,""),1),"")</f>
        <v>50.72</v>
      </c>
      <c r="AF99" t="str">
        <f ca="1">IFERROR(INDEX($B$2:$AC$3,1,MATCH(AE99,B99:AC99,0)),"")</f>
        <v>関東SS</v>
      </c>
      <c r="AG99" t="str">
        <f ca="1">IFERROR(INDEX($A99:$AE99,1,-2+MATCH(AE99,A99:Y99,0)),"")</f>
        <v>Ms1</v>
      </c>
    </row>
    <row r="100" spans="2:33" x14ac:dyDescent="0.15">
      <c r="B100" t="s">
        <v>510</v>
      </c>
      <c r="C100" t="s">
        <v>20</v>
      </c>
      <c r="E100" s="9" t="str">
        <f>IFERROR(VLOOKUP($B100,根ノ上高原!$B$5:$G$338,6,FALSE),"")</f>
        <v/>
      </c>
      <c r="F100" s="10" t="str">
        <f>IFERROR(VLOOKUP($B100,根ノ上高原!$B$5:$G$338,2,FALSE),"")</f>
        <v/>
      </c>
      <c r="G100" s="10" t="str">
        <f>IFERROR(VLOOKUP($B100,根ノ上高原!$B$5:$G$338,5,FALSE)*VLOOKUP(E100,大会ごとのスコア!$D$4:$E$5,2,FALSE),"")</f>
        <v/>
      </c>
      <c r="H100" s="9" t="str">
        <f>IFERROR(VLOOKUP($B100,東大OLK大会!$B$5:$G$338,6,FALSE),"")</f>
        <v>M21A1</v>
      </c>
      <c r="I100" s="10">
        <f>IFERROR(VLOOKUP($B100,東大OLK大会!$B$5:$G$338,2,FALSE),"")</f>
        <v>44</v>
      </c>
      <c r="J100" s="10">
        <f>IFERROR(VLOOKUP($B100,東大OLK大会!$B$5:$G$338,5,FALSE)*VLOOKUP(H100,大会ごとのスコア!$D$7:$E$11,2,FALSE),"")</f>
        <v>40.861999999999995</v>
      </c>
      <c r="K100" s="9" t="str">
        <f>IFERROR(VLOOKUP($B100,全日本ロング!$B$5:$G$338,6,FALSE),"")</f>
        <v/>
      </c>
      <c r="L100" s="10" t="str">
        <f>IFERROR(VLOOKUP($B100,全日本ロング!$B$5:$G$338,2,FALSE),"")</f>
        <v/>
      </c>
      <c r="M100" s="10" t="str">
        <f>IFERROR(VLOOKUP($B100,全日本ロング!$B$5:$G$338,5,FALSE)*VLOOKUP(K100,大会ごとのスコア!$D$12:$E$17,2,FALSE),"")</f>
        <v/>
      </c>
      <c r="N100" s="9" t="str">
        <f>IFERROR(VLOOKUP($B100,関東スプリントセレ!$B$5:$G$338,6,FALSE),"")</f>
        <v>Ms1</v>
      </c>
      <c r="O100" s="10">
        <f>IFERROR(VLOOKUP($B100,関東スプリントセレ!$B$5:$G$338,2,FALSE),"")</f>
        <v>60</v>
      </c>
      <c r="P100" s="10">
        <f>IFERROR(VLOOKUP($B100,関東スプリントセレ!$B$5:$G$338,5,FALSE)*VLOOKUP(N100,大会ごとのスコア!$D$19:$E$21,2,FALSE),"")</f>
        <v>48.414999999999999</v>
      </c>
      <c r="Q100" s="9" t="str">
        <f>IFERROR(VLOOKUP($B100,名椙大会2日目!$B$5:$G$338,6,FALSE),"")</f>
        <v/>
      </c>
      <c r="R100" s="10" t="str">
        <f>IFERROR(VLOOKUP($B100,名椙大会2日目!$B$5:$G$338,2,FALSE),"")</f>
        <v/>
      </c>
      <c r="S100" s="10" t="str">
        <f>IFERROR(VLOOKUP($B100,名椙大会2日目!$B$5:$G$338,5,FALSE)*VLOOKUP(Q100,大会ごとのスコア!$D$28:$E$31,2,FALSE),"")</f>
        <v/>
      </c>
      <c r="T100" s="9" t="str">
        <f>IFERROR(VLOOKUP($B100,インカレスプリント2018!$B$5:$G$400,6,FALSE),"")</f>
        <v>MUA2</v>
      </c>
      <c r="U100" s="10">
        <f>IFERROR(VLOOKUP($B100,インカレスプリント2018!$B$5:$G$400,2,FALSE),"")</f>
        <v>0</v>
      </c>
      <c r="V100" s="10">
        <f>IFERROR(VLOOKUP($B100,インカレスプリント2018!$B$5:$G$400,5,FALSE)*VLOOKUP(T100,大会ごとのスコア!$D$33:$E$36,2,FALSE),"")</f>
        <v>0</v>
      </c>
      <c r="W100" s="9" t="str">
        <f>IFERROR(VLOOKUP($B100,インカレロング2018!$B$5:$G$400,6,FALSE),"")</f>
        <v>MUL3</v>
      </c>
      <c r="X100" s="10">
        <f>IFERROR(VLOOKUP($B100,インカレロング2018!$B$5:$G$400,2,FALSE),"")</f>
        <v>33</v>
      </c>
      <c r="Y100" s="10">
        <f ca="1">IFERROR(VLOOKUP($B100,インカレロング2018!$B$5:$G$400,5,FALSE)*VLOOKUP(W100,大会ごとのスコア!$D$38:$E$42,2,FALSE),"")</f>
        <v>55.030999999999999</v>
      </c>
      <c r="Z100" s="9" t="str">
        <f>IFERROR(VLOOKUP($B100,クラブカップミドル!$B$4:$G$400,6,FALSE),"")</f>
        <v>MA-2</v>
      </c>
      <c r="AA100" s="10">
        <f>IFERROR(VLOOKUP($B100,クラブカップミドル!$B$4:$G$400,2,FALSE),"")</f>
        <v>35</v>
      </c>
      <c r="AB100" s="10">
        <f>IFERROR(VLOOKUP($B100,クラブカップミドル!$B$4:$G$400,5,FALSE)*VLOOKUP(Z100,大会ごとのスコア!$D$44:$E$53,2,FALSE),"")</f>
        <v>52.26</v>
      </c>
      <c r="AD100" s="9">
        <f t="array" aca="1" ref="AD100" ca="1">IFERROR(ROUNDUP(AVERAGE(LARGE(IF($A$3:$Y$3="スコア",$A100:$Y100,""),{1,2,3})),2),0)</f>
        <v>48.11</v>
      </c>
      <c r="AE100">
        <f t="array" aca="1" ref="AE100" ca="1">IFERROR(LARGE(IF($A$3:$Y$3="スコア",$A100:$Y100,""),1),"")</f>
        <v>55.030999999999999</v>
      </c>
      <c r="AF100" t="str">
        <f ca="1">IFERROR(INDEX($B$2:$AC$3,1,MATCH(AE100,B100:AC100,0)),"")</f>
        <v>ICL</v>
      </c>
      <c r="AG100" t="str">
        <f ca="1">IFERROR(INDEX($A100:$AE100,1,-2+MATCH(AE100,A100:Y100,0)),"")</f>
        <v>MUL3</v>
      </c>
    </row>
    <row r="101" spans="2:33" x14ac:dyDescent="0.15">
      <c r="B101" t="s">
        <v>407</v>
      </c>
      <c r="C101" t="s">
        <v>16</v>
      </c>
      <c r="E101" s="9" t="str">
        <f>IFERROR(VLOOKUP($B101,根ノ上高原!$B$5:$G$338,6,FALSE),"")</f>
        <v/>
      </c>
      <c r="F101" s="10" t="str">
        <f>IFERROR(VLOOKUP($B101,根ノ上高原!$B$5:$G$338,2,FALSE),"")</f>
        <v/>
      </c>
      <c r="G101" s="10" t="str">
        <f>IFERROR(VLOOKUP($B101,根ノ上高原!$B$5:$G$338,5,FALSE)*VLOOKUP(E101,大会ごとのスコア!$D$4:$E$5,2,FALSE),"")</f>
        <v/>
      </c>
      <c r="H101" s="9" t="str">
        <f>IFERROR(VLOOKUP($B101,東大OLK大会!$B$5:$G$338,6,FALSE),"")</f>
        <v/>
      </c>
      <c r="I101" s="10" t="str">
        <f>IFERROR(VLOOKUP($B101,東大OLK大会!$B$5:$G$338,2,FALSE),"")</f>
        <v/>
      </c>
      <c r="J101" s="10" t="str">
        <f>IFERROR(VLOOKUP($B101,東大OLK大会!$B$5:$G$338,5,FALSE)*VLOOKUP(H101,大会ごとのスコア!$D$7:$E$11,2,FALSE),"")</f>
        <v/>
      </c>
      <c r="K101" s="9" t="str">
        <f>IFERROR(VLOOKUP($B101,全日本ロング!$B$5:$G$338,6,FALSE),"")</f>
        <v>M21A2</v>
      </c>
      <c r="L101" s="10">
        <f>IFERROR(VLOOKUP($B101,全日本ロング!$B$5:$G$338,2,FALSE),"")</f>
        <v>0</v>
      </c>
      <c r="M101" s="10">
        <f>IFERROR(VLOOKUP($B101,全日本ロング!$B$5:$G$338,5,FALSE)*VLOOKUP(K101,大会ごとのスコア!$D$12:$E$17,2,FALSE),"")</f>
        <v>15.741</v>
      </c>
      <c r="N101" s="9" t="str">
        <f>IFERROR(VLOOKUP($B101,関東スプリントセレ!$B$5:$G$338,6,FALSE),"")</f>
        <v>Ms1</v>
      </c>
      <c r="O101" s="10">
        <f>IFERROR(VLOOKUP($B101,関東スプリントセレ!$B$5:$G$338,2,FALSE),"")</f>
        <v>70</v>
      </c>
      <c r="P101" s="10">
        <f>IFERROR(VLOOKUP($B101,関東スプリントセレ!$B$5:$G$338,5,FALSE)*VLOOKUP(N101,大会ごとのスコア!$D$19:$E$21,2,FALSE),"")</f>
        <v>45.466000000000001</v>
      </c>
      <c r="Q101" s="9" t="str">
        <f>IFERROR(VLOOKUP($B101,名椙大会2日目!$B$5:$G$338,6,FALSE),"")</f>
        <v/>
      </c>
      <c r="R101" s="10" t="str">
        <f>IFERROR(VLOOKUP($B101,名椙大会2日目!$B$5:$G$338,2,FALSE),"")</f>
        <v/>
      </c>
      <c r="S101" s="10" t="str">
        <f>IFERROR(VLOOKUP($B101,名椙大会2日目!$B$5:$G$338,5,FALSE)*VLOOKUP(Q101,大会ごとのスコア!$D$28:$E$31,2,FALSE),"")</f>
        <v/>
      </c>
      <c r="T101" s="9" t="str">
        <f>IFERROR(VLOOKUP($B101,インカレスプリント2018!$B$5:$G$400,6,FALSE),"")</f>
        <v>MUA3</v>
      </c>
      <c r="U101" s="10">
        <f>IFERROR(VLOOKUP($B101,インカレスプリント2018!$B$5:$G$400,2,FALSE),"")</f>
        <v>74</v>
      </c>
      <c r="V101" s="10">
        <f>IFERROR(VLOOKUP($B101,インカレスプリント2018!$B$5:$G$400,5,FALSE)*VLOOKUP(T101,大会ごとのスコア!$D$33:$E$36,2,FALSE),"")</f>
        <v>42.912999999999997</v>
      </c>
      <c r="W101" s="9" t="str">
        <f>IFERROR(VLOOKUP($B101,インカレロング2018!$B$5:$G$400,6,FALSE),"")</f>
        <v>MUL3</v>
      </c>
      <c r="X101" s="10">
        <f>IFERROR(VLOOKUP($B101,インカレロング2018!$B$5:$G$400,2,FALSE),"")</f>
        <v>30</v>
      </c>
      <c r="Y101" s="10">
        <f ca="1">IFERROR(VLOOKUP($B101,インカレロング2018!$B$5:$G$400,5,FALSE)*VLOOKUP(W101,大会ごとのスコア!$D$38:$E$42,2,FALSE),"")</f>
        <v>55.231999999999999</v>
      </c>
      <c r="Z101" s="9" t="str">
        <f>IFERROR(VLOOKUP($B101,クラブカップミドル!$B$4:$G$400,6,FALSE),"")</f>
        <v>MA-2</v>
      </c>
      <c r="AA101" s="10">
        <f>IFERROR(VLOOKUP($B101,クラブカップミドル!$B$4:$G$400,2,FALSE),"")</f>
        <v>55</v>
      </c>
      <c r="AB101" s="10">
        <f>IFERROR(VLOOKUP($B101,クラブカップミドル!$B$4:$G$400,5,FALSE)*VLOOKUP(Z101,大会ごとのスコア!$D$44:$E$53,2,FALSE),"")</f>
        <v>35.963000000000001</v>
      </c>
      <c r="AD101" s="9">
        <f t="array" aca="1" ref="AD101" ca="1">IFERROR(ROUNDUP(AVERAGE(LARGE(IF($A$3:$Y$3="スコア",$A101:$Y101,""),{1,2,3})),2),0)</f>
        <v>47.879999999999995</v>
      </c>
      <c r="AE101">
        <f t="array" aca="1" ref="AE101" ca="1">IFERROR(LARGE(IF($A$3:$Y$3="スコア",$A101:$Y101,""),1),"")</f>
        <v>55.231999999999999</v>
      </c>
      <c r="AF101" t="str">
        <f ca="1">IFERROR(INDEX($B$2:$AC$3,1,MATCH(AE101,B101:AC101,0)),"")</f>
        <v>ICL</v>
      </c>
      <c r="AG101" t="str">
        <f ca="1">IFERROR(INDEX($A101:$AE101,1,-2+MATCH(AE101,A101:Y101,0)),"")</f>
        <v>MUL3</v>
      </c>
    </row>
    <row r="102" spans="2:33" x14ac:dyDescent="0.15">
      <c r="B102" t="s">
        <v>515</v>
      </c>
      <c r="C102" t="s">
        <v>21</v>
      </c>
      <c r="E102" s="9" t="str">
        <f>IFERROR(VLOOKUP($B102,根ノ上高原!$B$5:$G$338,6,FALSE),"")</f>
        <v/>
      </c>
      <c r="F102" s="10" t="str">
        <f>IFERROR(VLOOKUP($B102,根ノ上高原!$B$5:$G$338,2,FALSE),"")</f>
        <v/>
      </c>
      <c r="G102" s="10" t="str">
        <f>IFERROR(VLOOKUP($B102,根ノ上高原!$B$5:$G$338,5,FALSE)*VLOOKUP(E102,大会ごとのスコア!$D$4:$E$5,2,FALSE),"")</f>
        <v/>
      </c>
      <c r="H102" s="9" t="str">
        <f>IFERROR(VLOOKUP($B102,東大OLK大会!$B$5:$G$338,6,FALSE),"")</f>
        <v>M21A1</v>
      </c>
      <c r="I102" s="10">
        <f>IFERROR(VLOOKUP($B102,東大OLK大会!$B$5:$G$338,2,FALSE),"")</f>
        <v>0</v>
      </c>
      <c r="J102" s="10">
        <f>IFERROR(VLOOKUP($B102,東大OLK大会!$B$5:$G$338,5,FALSE)*VLOOKUP(H102,大会ごとのスコア!$D$7:$E$11,2,FALSE),"")</f>
        <v>22.356000000000002</v>
      </c>
      <c r="K102" s="9" t="str">
        <f>IFERROR(VLOOKUP($B102,全日本ロング!$B$5:$G$338,6,FALSE),"")</f>
        <v/>
      </c>
      <c r="L102" s="10" t="str">
        <f>IFERROR(VLOOKUP($B102,全日本ロング!$B$5:$G$338,2,FALSE),"")</f>
        <v/>
      </c>
      <c r="M102" s="10" t="str">
        <f>IFERROR(VLOOKUP($B102,全日本ロング!$B$5:$G$338,5,FALSE)*VLOOKUP(K102,大会ごとのスコア!$D$12:$E$17,2,FALSE),"")</f>
        <v/>
      </c>
      <c r="N102" s="9" t="str">
        <f>IFERROR(VLOOKUP($B102,関東スプリントセレ!$B$5:$G$338,6,FALSE),"")</f>
        <v>Ms1</v>
      </c>
      <c r="O102" s="10">
        <f>IFERROR(VLOOKUP($B102,関東スプリントセレ!$B$5:$G$338,2,FALSE),"")</f>
        <v>68</v>
      </c>
      <c r="P102" s="10">
        <f>IFERROR(VLOOKUP($B102,関東スプリントセレ!$B$5:$G$338,5,FALSE)*VLOOKUP(N102,大会ごとのスコア!$D$19:$E$21,2,FALSE),"")</f>
        <v>45.857999999999997</v>
      </c>
      <c r="Q102" s="9" t="str">
        <f>IFERROR(VLOOKUP($B102,名椙大会2日目!$B$5:$G$338,6,FALSE),"")</f>
        <v/>
      </c>
      <c r="R102" s="10" t="str">
        <f>IFERROR(VLOOKUP($B102,名椙大会2日目!$B$5:$G$338,2,FALSE),"")</f>
        <v/>
      </c>
      <c r="S102" s="10" t="str">
        <f>IFERROR(VLOOKUP($B102,名椙大会2日目!$B$5:$G$338,5,FALSE)*VLOOKUP(Q102,大会ごとのスコア!$D$28:$E$31,2,FALSE),"")</f>
        <v/>
      </c>
      <c r="T102" s="9" t="str">
        <f>IFERROR(VLOOKUP($B102,インカレスプリント2018!$B$5:$G$400,6,FALSE),"")</f>
        <v>MUA3</v>
      </c>
      <c r="U102" s="10">
        <f>IFERROR(VLOOKUP($B102,インカレスプリント2018!$B$5:$G$400,2,FALSE),"")</f>
        <v>42</v>
      </c>
      <c r="V102" s="10">
        <f>IFERROR(VLOOKUP($B102,インカレスプリント2018!$B$5:$G$400,5,FALSE)*VLOOKUP(T102,大会ごとのスコア!$D$33:$E$36,2,FALSE),"")</f>
        <v>53.753999999999998</v>
      </c>
      <c r="W102" s="9" t="str">
        <f>IFERROR(VLOOKUP($B102,インカレロング2018!$B$5:$G$400,6,FALSE),"")</f>
        <v>MUL1</v>
      </c>
      <c r="X102" s="10">
        <f>IFERROR(VLOOKUP($B102,インカレロング2018!$B$5:$G$400,2,FALSE),"")</f>
        <v>77</v>
      </c>
      <c r="Y102" s="10">
        <f ca="1">IFERROR(VLOOKUP($B102,インカレロング2018!$B$5:$G$400,5,FALSE)*VLOOKUP(W102,大会ごとのスコア!$D$38:$E$42,2,FALSE),"")</f>
        <v>43.410999999999994</v>
      </c>
      <c r="Z102" s="9" t="str">
        <f>IFERROR(VLOOKUP($B102,クラブカップミドル!$B$4:$G$400,6,FALSE),"")</f>
        <v/>
      </c>
      <c r="AA102" s="10" t="str">
        <f>IFERROR(VLOOKUP($B102,クラブカップミドル!$B$4:$G$400,2,FALSE),"")</f>
        <v/>
      </c>
      <c r="AB102" s="10" t="str">
        <f>IFERROR(VLOOKUP($B102,クラブカップミドル!$B$4:$G$400,5,FALSE)*VLOOKUP(Z102,大会ごとのスコア!$D$44:$E$53,2,FALSE),"")</f>
        <v/>
      </c>
      <c r="AD102" s="9">
        <f t="array" aca="1" ref="AD102" ca="1">IFERROR(ROUNDUP(AVERAGE(LARGE(IF($A$3:$Y$3="スコア",$A102:$Y102,""),{1,2,3})),2),0)</f>
        <v>47.68</v>
      </c>
      <c r="AE102">
        <f t="array" aca="1" ref="AE102" ca="1">IFERROR(LARGE(IF($A$3:$Y$3="スコア",$A102:$Y102,""),1),"")</f>
        <v>53.753999999999998</v>
      </c>
      <c r="AF102" t="str">
        <f ca="1">IFERROR(INDEX($B$2:$AC$3,1,MATCH(AE102,B102:AC102,0)),"")</f>
        <v>ICS</v>
      </c>
      <c r="AG102" t="str">
        <f ca="1">IFERROR(INDEX($A102:$AE102,1,-2+MATCH(AE102,A102:Y102,0)),"")</f>
        <v>MUA3</v>
      </c>
    </row>
    <row r="103" spans="2:33" x14ac:dyDescent="0.15">
      <c r="B103" t="s">
        <v>661</v>
      </c>
      <c r="C103" t="s">
        <v>5</v>
      </c>
      <c r="E103" s="9" t="str">
        <f>IFERROR(VLOOKUP($B103,根ノ上高原!$B$5:$G$338,6,FALSE),"")</f>
        <v/>
      </c>
      <c r="F103" s="10" t="str">
        <f>IFERROR(VLOOKUP($B103,根ノ上高原!$B$5:$G$338,2,FALSE),"")</f>
        <v/>
      </c>
      <c r="G103" s="10" t="str">
        <f>IFERROR(VLOOKUP($B103,根ノ上高原!$B$5:$G$338,5,FALSE)*VLOOKUP(E103,大会ごとのスコア!$D$4:$E$5,2,FALSE),"")</f>
        <v/>
      </c>
      <c r="H103" s="9" t="str">
        <f>IFERROR(VLOOKUP($B103,東大OLK大会!$B$5:$G$338,6,FALSE),"")</f>
        <v/>
      </c>
      <c r="I103" s="10" t="str">
        <f>IFERROR(VLOOKUP($B103,東大OLK大会!$B$5:$G$338,2,FALSE),"")</f>
        <v/>
      </c>
      <c r="J103" s="10" t="str">
        <f>IFERROR(VLOOKUP($B103,東大OLK大会!$B$5:$G$338,5,FALSE)*VLOOKUP(H103,大会ごとのスコア!$D$7:$E$11,2,FALSE),"")</f>
        <v/>
      </c>
      <c r="K103" s="9" t="str">
        <f>IFERROR(VLOOKUP($B103,全日本ロング!$B$5:$G$338,6,FALSE),"")</f>
        <v/>
      </c>
      <c r="L103" s="10" t="str">
        <f>IFERROR(VLOOKUP($B103,全日本ロング!$B$5:$G$338,2,FALSE),"")</f>
        <v/>
      </c>
      <c r="M103" s="10" t="str">
        <f>IFERROR(VLOOKUP($B103,全日本ロング!$B$5:$G$338,5,FALSE)*VLOOKUP(K103,大会ごとのスコア!$D$12:$E$17,2,FALSE),"")</f>
        <v/>
      </c>
      <c r="N103" s="9" t="str">
        <f>IFERROR(VLOOKUP($B103,関東スプリントセレ!$B$5:$G$338,6,FALSE),"")</f>
        <v>Ms1</v>
      </c>
      <c r="O103" s="10">
        <f>IFERROR(VLOOKUP($B103,関東スプリントセレ!$B$5:$G$338,2,FALSE),"")</f>
        <v>66</v>
      </c>
      <c r="P103" s="10">
        <f>IFERROR(VLOOKUP($B103,関東スプリントセレ!$B$5:$G$338,5,FALSE)*VLOOKUP(N103,大会ごとのスコア!$D$19:$E$21,2,FALSE),"")</f>
        <v>46.756999999999998</v>
      </c>
      <c r="Q103" s="9" t="str">
        <f>IFERROR(VLOOKUP($B103,名椙大会2日目!$B$5:$G$338,6,FALSE),"")</f>
        <v/>
      </c>
      <c r="R103" s="10" t="str">
        <f>IFERROR(VLOOKUP($B103,名椙大会2日目!$B$5:$G$338,2,FALSE),"")</f>
        <v/>
      </c>
      <c r="S103" s="10" t="str">
        <f>IFERROR(VLOOKUP($B103,名椙大会2日目!$B$5:$G$338,5,FALSE)*VLOOKUP(Q103,大会ごとのスコア!$D$28:$E$31,2,FALSE),"")</f>
        <v/>
      </c>
      <c r="T103" s="9" t="str">
        <f>IFERROR(VLOOKUP($B103,インカレスプリント2018!$B$5:$G$400,6,FALSE),"")</f>
        <v>MUA3</v>
      </c>
      <c r="U103" s="10">
        <f>IFERROR(VLOOKUP($B103,インカレスプリント2018!$B$5:$G$400,2,FALSE),"")</f>
        <v>60</v>
      </c>
      <c r="V103" s="10">
        <f>IFERROR(VLOOKUP($B103,インカレスプリント2018!$B$5:$G$400,5,FALSE)*VLOOKUP(T103,大会ごとのスコア!$D$33:$E$36,2,FALSE),"")</f>
        <v>48.64</v>
      </c>
      <c r="W103" s="9" t="str">
        <f>IFERROR(VLOOKUP($B103,インカレロング2018!$B$5:$G$400,6,FALSE),"")</f>
        <v>MUL2</v>
      </c>
      <c r="X103" s="10">
        <f>IFERROR(VLOOKUP($B103,インカレロング2018!$B$5:$G$400,2,FALSE),"")</f>
        <v>63</v>
      </c>
      <c r="Y103" s="10">
        <f ca="1">IFERROR(VLOOKUP($B103,インカレロング2018!$B$5:$G$400,5,FALSE)*VLOOKUP(W103,大会ごとのスコア!$D$38:$E$42,2,FALSE),"")</f>
        <v>47.230999999999995</v>
      </c>
      <c r="Z103" s="9" t="str">
        <f>IFERROR(VLOOKUP($B103,クラブカップミドル!$B$4:$G$400,6,FALSE),"")</f>
        <v/>
      </c>
      <c r="AA103" s="10" t="str">
        <f>IFERROR(VLOOKUP($B103,クラブカップミドル!$B$4:$G$400,2,FALSE),"")</f>
        <v/>
      </c>
      <c r="AB103" s="10" t="str">
        <f>IFERROR(VLOOKUP($B103,クラブカップミドル!$B$4:$G$400,5,FALSE)*VLOOKUP(Z103,大会ごとのスコア!$D$44:$E$53,2,FALSE),"")</f>
        <v/>
      </c>
      <c r="AD103" s="9">
        <f t="array" aca="1" ref="AD103" ca="1">IFERROR(ROUNDUP(AVERAGE(LARGE(IF($A$3:$Y$3="スコア",$A103:$Y103,""),{1,2,3})),2),0)</f>
        <v>47.55</v>
      </c>
      <c r="AE103">
        <f t="array" aca="1" ref="AE103" ca="1">IFERROR(LARGE(IF($A$3:$Y$3="スコア",$A103:$Y103,""),1),"")</f>
        <v>48.64</v>
      </c>
      <c r="AF103" t="str">
        <f ca="1">IFERROR(INDEX($B$2:$AC$3,1,MATCH(AE103,B103:AC103,0)),"")</f>
        <v>ICS</v>
      </c>
      <c r="AG103" t="str">
        <f ca="1">IFERROR(INDEX($A103:$AE103,1,-2+MATCH(AE103,A103:Y103,0)),"")</f>
        <v>MUA3</v>
      </c>
    </row>
    <row r="104" spans="2:33" x14ac:dyDescent="0.15">
      <c r="B104" t="s">
        <v>541</v>
      </c>
      <c r="C104" t="s">
        <v>6</v>
      </c>
      <c r="E104" s="9" t="str">
        <f>IFERROR(VLOOKUP($B104,根ノ上高原!$B$5:$G$338,6,FALSE),"")</f>
        <v/>
      </c>
      <c r="F104" s="10" t="str">
        <f>IFERROR(VLOOKUP($B104,根ノ上高原!$B$5:$G$338,2,FALSE),"")</f>
        <v/>
      </c>
      <c r="G104" s="10" t="str">
        <f>IFERROR(VLOOKUP($B104,根ノ上高原!$B$5:$G$338,5,FALSE)*VLOOKUP(E104,大会ごとのスコア!$D$4:$E$5,2,FALSE),"")</f>
        <v/>
      </c>
      <c r="H104" s="9" t="str">
        <f>IFERROR(VLOOKUP($B104,東大OLK大会!$B$5:$G$338,6,FALSE),"")</f>
        <v>M21A2</v>
      </c>
      <c r="I104" s="10">
        <f>IFERROR(VLOOKUP($B104,東大OLK大会!$B$5:$G$338,2,FALSE),"")</f>
        <v>42</v>
      </c>
      <c r="J104" s="10">
        <f>IFERROR(VLOOKUP($B104,東大OLK大会!$B$5:$G$338,5,FALSE)*VLOOKUP(H104,大会ごとのスコア!$D$7:$E$11,2,FALSE),"")</f>
        <v>41.98</v>
      </c>
      <c r="K104" s="9" t="str">
        <f>IFERROR(VLOOKUP($B104,全日本ロング!$B$5:$G$338,6,FALSE),"")</f>
        <v/>
      </c>
      <c r="L104" s="10" t="str">
        <f>IFERROR(VLOOKUP($B104,全日本ロング!$B$5:$G$338,2,FALSE),"")</f>
        <v/>
      </c>
      <c r="M104" s="10" t="str">
        <f>IFERROR(VLOOKUP($B104,全日本ロング!$B$5:$G$338,5,FALSE)*VLOOKUP(K104,大会ごとのスコア!$D$12:$E$17,2,FALSE),"")</f>
        <v/>
      </c>
      <c r="N104" s="9" t="str">
        <f>IFERROR(VLOOKUP($B104,関東スプリントセレ!$B$5:$G$338,6,FALSE),"")</f>
        <v>Ms2</v>
      </c>
      <c r="O104" s="10">
        <f>IFERROR(VLOOKUP($B104,関東スプリントセレ!$B$5:$G$338,2,FALSE),"")</f>
        <v>0</v>
      </c>
      <c r="P104" s="10">
        <f>IFERROR(VLOOKUP($B104,関東スプリントセレ!$B$5:$G$338,5,FALSE)*VLOOKUP(N104,大会ごとのスコア!$D$19:$E$21,2,FALSE),"")</f>
        <v>39.936</v>
      </c>
      <c r="Q104" s="9" t="str">
        <f>IFERROR(VLOOKUP($B104,名椙大会2日目!$B$5:$G$338,6,FALSE),"")</f>
        <v/>
      </c>
      <c r="R104" s="10" t="str">
        <f>IFERROR(VLOOKUP($B104,名椙大会2日目!$B$5:$G$338,2,FALSE),"")</f>
        <v/>
      </c>
      <c r="S104" s="10" t="str">
        <f>IFERROR(VLOOKUP($B104,名椙大会2日目!$B$5:$G$338,5,FALSE)*VLOOKUP(Q104,大会ごとのスコア!$D$28:$E$31,2,FALSE),"")</f>
        <v/>
      </c>
      <c r="T104" s="9" t="str">
        <f>IFERROR(VLOOKUP($B104,インカレスプリント2018!$B$5:$G$400,6,FALSE),"")</f>
        <v>MUA2</v>
      </c>
      <c r="U104" s="10">
        <f>IFERROR(VLOOKUP($B104,インカレスプリント2018!$B$5:$G$400,2,FALSE),"")</f>
        <v>46</v>
      </c>
      <c r="V104" s="10">
        <f>IFERROR(VLOOKUP($B104,インカレスプリント2018!$B$5:$G$400,5,FALSE)*VLOOKUP(T104,大会ごとのスコア!$D$33:$E$36,2,FALSE),"")</f>
        <v>51.311</v>
      </c>
      <c r="W104" s="9" t="str">
        <f>IFERROR(VLOOKUP($B104,インカレロング2018!$B$5:$G$400,6,FALSE),"")</f>
        <v>MUL3</v>
      </c>
      <c r="X104" s="10">
        <f>IFERROR(VLOOKUP($B104,インカレロング2018!$B$5:$G$400,2,FALSE),"")</f>
        <v>63</v>
      </c>
      <c r="Y104" s="10">
        <f ca="1">IFERROR(VLOOKUP($B104,インカレロング2018!$B$5:$G$400,5,FALSE)*VLOOKUP(W104,大会ごとのスコア!$D$38:$E$42,2,FALSE),"")</f>
        <v>48.256999999999998</v>
      </c>
      <c r="Z104" s="9" t="str">
        <f>IFERROR(VLOOKUP($B104,クラブカップミドル!$B$4:$G$400,6,FALSE),"")</f>
        <v/>
      </c>
      <c r="AA104" s="10" t="str">
        <f>IFERROR(VLOOKUP($B104,クラブカップミドル!$B$4:$G$400,2,FALSE),"")</f>
        <v/>
      </c>
      <c r="AB104" s="10" t="str">
        <f>IFERROR(VLOOKUP($B104,クラブカップミドル!$B$4:$G$400,5,FALSE)*VLOOKUP(Z104,大会ごとのスコア!$D$44:$E$53,2,FALSE),"")</f>
        <v/>
      </c>
      <c r="AD104" s="9">
        <f t="array" aca="1" ref="AD104" ca="1">IFERROR(ROUNDUP(AVERAGE(LARGE(IF($A$3:$Y$3="スコア",$A104:$Y104,""),{1,2,3})),2),0)</f>
        <v>47.19</v>
      </c>
      <c r="AE104">
        <f t="array" aca="1" ref="AE104" ca="1">IFERROR(LARGE(IF($A$3:$Y$3="スコア",$A104:$Y104,""),1),"")</f>
        <v>51.311</v>
      </c>
      <c r="AF104" t="str">
        <f ca="1">IFERROR(INDEX($B$2:$AC$3,1,MATCH(AE104,B104:AC104,0)),"")</f>
        <v>ICS</v>
      </c>
      <c r="AG104" t="str">
        <f ca="1">IFERROR(INDEX($A104:$AE104,1,-2+MATCH(AE104,A104:Y104,0)),"")</f>
        <v>MUA2</v>
      </c>
    </row>
    <row r="105" spans="2:33" x14ac:dyDescent="0.15">
      <c r="B105" t="s">
        <v>737</v>
      </c>
      <c r="C105" t="s">
        <v>10</v>
      </c>
      <c r="E105" s="9" t="str">
        <f>IFERROR(VLOOKUP($B105,根ノ上高原!$B$5:$G$338,6,FALSE),"")</f>
        <v/>
      </c>
      <c r="F105" s="10" t="str">
        <f>IFERROR(VLOOKUP($B105,根ノ上高原!$B$5:$G$338,2,FALSE),"")</f>
        <v/>
      </c>
      <c r="G105" s="10" t="str">
        <f>IFERROR(VLOOKUP($B105,根ノ上高原!$B$5:$G$338,5,FALSE)*VLOOKUP(E105,大会ごとのスコア!$D$4:$E$5,2,FALSE),"")</f>
        <v/>
      </c>
      <c r="H105" s="9" t="str">
        <f>IFERROR(VLOOKUP($B105,東大OLK大会!$B$5:$G$338,6,FALSE),"")</f>
        <v>M20A</v>
      </c>
      <c r="I105" s="10">
        <f>IFERROR(VLOOKUP($B105,東大OLK大会!$B$5:$G$338,2,FALSE),"")</f>
        <v>0</v>
      </c>
      <c r="J105" s="10">
        <f>IFERROR(VLOOKUP($B105,東大OLK大会!$B$5:$G$338,5,FALSE)*VLOOKUP(H105,大会ごとのスコア!$D$7:$E$11,2,FALSE),"")</f>
        <v>0</v>
      </c>
      <c r="K105" s="9" t="str">
        <f>IFERROR(VLOOKUP($B105,全日本ロング!$B$5:$G$338,6,FALSE),"")</f>
        <v/>
      </c>
      <c r="L105" s="10" t="str">
        <f>IFERROR(VLOOKUP($B105,全日本ロング!$B$5:$G$338,2,FALSE),"")</f>
        <v/>
      </c>
      <c r="M105" s="10" t="str">
        <f>IFERROR(VLOOKUP($B105,全日本ロング!$B$5:$G$338,5,FALSE)*VLOOKUP(K105,大会ごとのスコア!$D$12:$E$17,2,FALSE),"")</f>
        <v/>
      </c>
      <c r="N105" s="9" t="str">
        <f>IFERROR(VLOOKUP($B105,関東スプリントセレ!$B$5:$G$338,6,FALSE),"")</f>
        <v>Ms1</v>
      </c>
      <c r="O105" s="10">
        <f>IFERROR(VLOOKUP($B105,関東スプリントセレ!$B$5:$G$338,2,FALSE),"")</f>
        <v>52</v>
      </c>
      <c r="P105" s="10">
        <f>IFERROR(VLOOKUP($B105,関東スプリントセレ!$B$5:$G$338,5,FALSE)*VLOOKUP(N105,大会ごとのスコア!$D$19:$E$21,2,FALSE),"")</f>
        <v>49.774999999999999</v>
      </c>
      <c r="Q105" s="9" t="str">
        <f>IFERROR(VLOOKUP($B105,名椙大会2日目!$B$5:$G$338,6,FALSE),"")</f>
        <v>M21A</v>
      </c>
      <c r="R105" s="10">
        <f>IFERROR(VLOOKUP($B105,名椙大会2日目!$B$5:$G$338,2,FALSE),"")</f>
        <v>0</v>
      </c>
      <c r="S105" s="10">
        <f>IFERROR(VLOOKUP($B105,名椙大会2日目!$B$5:$G$338,5,FALSE)*VLOOKUP(Q105,大会ごとのスコア!$D$28:$E$31,2,FALSE),"")</f>
        <v>0</v>
      </c>
      <c r="T105" s="9" t="str">
        <f>IFERROR(VLOOKUP($B105,インカレスプリント2018!$B$5:$G$400,6,FALSE),"")</f>
        <v>MUA2</v>
      </c>
      <c r="U105" s="10">
        <f>IFERROR(VLOOKUP($B105,インカレスプリント2018!$B$5:$G$400,2,FALSE),"")</f>
        <v>31</v>
      </c>
      <c r="V105" s="10">
        <f>IFERROR(VLOOKUP($B105,インカレスプリント2018!$B$5:$G$400,5,FALSE)*VLOOKUP(T105,大会ごとのスコア!$D$33:$E$36,2,FALSE),"")</f>
        <v>54.006999999999998</v>
      </c>
      <c r="W105" s="9" t="str">
        <f>IFERROR(VLOOKUP($B105,インカレロング2018!$B$5:$G$400,6,FALSE),"")</f>
        <v>MUL3</v>
      </c>
      <c r="X105" s="10">
        <f>IFERROR(VLOOKUP($B105,インカレロング2018!$B$5:$G$400,2,FALSE),"")</f>
        <v>87</v>
      </c>
      <c r="Y105" s="10">
        <f ca="1">IFERROR(VLOOKUP($B105,インカレロング2018!$B$5:$G$400,5,FALSE)*VLOOKUP(W105,大会ごとのスコア!$D$38:$E$42,2,FALSE),"")</f>
        <v>37.19</v>
      </c>
      <c r="Z105" s="9" t="str">
        <f>IFERROR(VLOOKUP($B105,クラブカップミドル!$B$4:$G$400,6,FALSE),"")</f>
        <v/>
      </c>
      <c r="AA105" s="10" t="str">
        <f>IFERROR(VLOOKUP($B105,クラブカップミドル!$B$4:$G$400,2,FALSE),"")</f>
        <v/>
      </c>
      <c r="AB105" s="10" t="str">
        <f>IFERROR(VLOOKUP($B105,クラブカップミドル!$B$4:$G$400,5,FALSE)*VLOOKUP(Z105,大会ごとのスコア!$D$44:$E$53,2,FALSE),"")</f>
        <v/>
      </c>
      <c r="AD105" s="9">
        <f t="array" aca="1" ref="AD105" ca="1">IFERROR(ROUNDUP(AVERAGE(LARGE(IF($A$3:$Y$3="スコア",$A105:$Y105,""),{1,2,3})),2),0)</f>
        <v>47</v>
      </c>
      <c r="AE105">
        <f t="array" aca="1" ref="AE105" ca="1">IFERROR(LARGE(IF($A$3:$Y$3="スコア",$A105:$Y105,""),1),"")</f>
        <v>54.006999999999998</v>
      </c>
      <c r="AF105" t="str">
        <f ca="1">IFERROR(INDEX($B$2:$AC$3,1,MATCH(AE105,B105:AC105,0)),"")</f>
        <v>ICS</v>
      </c>
      <c r="AG105" t="str">
        <f ca="1">IFERROR(INDEX($A105:$AE105,1,-2+MATCH(AE105,A105:Y105,0)),"")</f>
        <v>MUA2</v>
      </c>
    </row>
    <row r="106" spans="2:33" x14ac:dyDescent="0.15">
      <c r="B106" t="s">
        <v>636</v>
      </c>
      <c r="C106" t="s">
        <v>21</v>
      </c>
      <c r="E106" s="9" t="str">
        <f>IFERROR(VLOOKUP($B106,根ノ上高原!$B$5:$G$338,6,FALSE),"")</f>
        <v/>
      </c>
      <c r="F106" s="10" t="str">
        <f>IFERROR(VLOOKUP($B106,根ノ上高原!$B$5:$G$338,2,FALSE),"")</f>
        <v/>
      </c>
      <c r="G106" s="10" t="str">
        <f>IFERROR(VLOOKUP($B106,根ノ上高原!$B$5:$G$338,5,FALSE)*VLOOKUP(E106,大会ごとのスコア!$D$4:$E$5,2,FALSE),"")</f>
        <v/>
      </c>
      <c r="H106" s="9" t="str">
        <f>IFERROR(VLOOKUP($B106,東大OLK大会!$B$5:$G$338,6,FALSE),"")</f>
        <v/>
      </c>
      <c r="I106" s="10" t="str">
        <f>IFERROR(VLOOKUP($B106,東大OLK大会!$B$5:$G$338,2,FALSE),"")</f>
        <v/>
      </c>
      <c r="J106" s="10" t="str">
        <f>IFERROR(VLOOKUP($B106,東大OLK大会!$B$5:$G$338,5,FALSE)*VLOOKUP(H106,大会ごとのスコア!$D$7:$E$11,2,FALSE),"")</f>
        <v/>
      </c>
      <c r="K106" s="9" t="str">
        <f>IFERROR(VLOOKUP($B106,全日本ロング!$B$5:$G$338,6,FALSE),"")</f>
        <v/>
      </c>
      <c r="L106" s="10" t="str">
        <f>IFERROR(VLOOKUP($B106,全日本ロング!$B$5:$G$338,2,FALSE),"")</f>
        <v/>
      </c>
      <c r="M106" s="10" t="str">
        <f>IFERROR(VLOOKUP($B106,全日本ロング!$B$5:$G$338,5,FALSE)*VLOOKUP(K106,大会ごとのスコア!$D$12:$E$17,2,FALSE),"")</f>
        <v/>
      </c>
      <c r="N106" s="9" t="str">
        <f>IFERROR(VLOOKUP($B106,関東スプリントセレ!$B$5:$G$338,6,FALSE),"")</f>
        <v>Ms2</v>
      </c>
      <c r="O106" s="10">
        <f>IFERROR(VLOOKUP($B106,関東スプリントセレ!$B$5:$G$338,2,FALSE),"")</f>
        <v>0</v>
      </c>
      <c r="P106" s="10">
        <f>IFERROR(VLOOKUP($B106,関東スプリントセレ!$B$5:$G$338,5,FALSE)*VLOOKUP(N106,大会ごとのスコア!$D$19:$E$21,2,FALSE),"")</f>
        <v>35.677</v>
      </c>
      <c r="Q106" s="9" t="str">
        <f>IFERROR(VLOOKUP($B106,名椙大会2日目!$B$5:$G$338,6,FALSE),"")</f>
        <v/>
      </c>
      <c r="R106" s="10" t="str">
        <f>IFERROR(VLOOKUP($B106,名椙大会2日目!$B$5:$G$338,2,FALSE),"")</f>
        <v/>
      </c>
      <c r="S106" s="10" t="str">
        <f>IFERROR(VLOOKUP($B106,名椙大会2日目!$B$5:$G$338,5,FALSE)*VLOOKUP(Q106,大会ごとのスコア!$D$28:$E$31,2,FALSE),"")</f>
        <v/>
      </c>
      <c r="T106" s="9" t="str">
        <f>IFERROR(VLOOKUP($B106,インカレスプリント2018!$B$5:$G$400,6,FALSE),"")</f>
        <v>MUA1</v>
      </c>
      <c r="U106" s="10">
        <f>IFERROR(VLOOKUP($B106,インカレスプリント2018!$B$5:$G$400,2,FALSE),"")</f>
        <v>60</v>
      </c>
      <c r="V106" s="10">
        <f>IFERROR(VLOOKUP($B106,インカレスプリント2018!$B$5:$G$400,5,FALSE)*VLOOKUP(T106,大会ごとのスコア!$D$33:$E$36,2,FALSE),"")</f>
        <v>48.661999999999999</v>
      </c>
      <c r="W106" s="9" t="str">
        <f>IFERROR(VLOOKUP($B106,インカレロング2018!$B$5:$G$400,6,FALSE),"")</f>
        <v>MUL2</v>
      </c>
      <c r="X106" s="10">
        <f>IFERROR(VLOOKUP($B106,インカレロング2018!$B$5:$G$400,2,FALSE),"")</f>
        <v>28</v>
      </c>
      <c r="Y106" s="10">
        <f ca="1">IFERROR(VLOOKUP($B106,インカレロング2018!$B$5:$G$400,5,FALSE)*VLOOKUP(W106,大会ごとのスコア!$D$38:$E$42,2,FALSE),"")</f>
        <v>56.418999999999997</v>
      </c>
      <c r="Z106" s="9" t="str">
        <f>IFERROR(VLOOKUP($B106,クラブカップミドル!$B$4:$G$400,6,FALSE),"")</f>
        <v/>
      </c>
      <c r="AA106" s="10" t="str">
        <f>IFERROR(VLOOKUP($B106,クラブカップミドル!$B$4:$G$400,2,FALSE),"")</f>
        <v/>
      </c>
      <c r="AB106" s="10" t="str">
        <f>IFERROR(VLOOKUP($B106,クラブカップミドル!$B$4:$G$400,5,FALSE)*VLOOKUP(Z106,大会ごとのスコア!$D$44:$E$53,2,FALSE),"")</f>
        <v/>
      </c>
      <c r="AD106" s="9">
        <f t="array" aca="1" ref="AD106" ca="1">IFERROR(ROUNDUP(AVERAGE(LARGE(IF($A$3:$Y$3="スコア",$A106:$Y106,""),{1,2,3})),2),0)</f>
        <v>46.919999999999995</v>
      </c>
      <c r="AE106">
        <f t="array" aca="1" ref="AE106" ca="1">IFERROR(LARGE(IF($A$3:$Y$3="スコア",$A106:$Y106,""),1),"")</f>
        <v>56.418999999999997</v>
      </c>
      <c r="AF106" t="str">
        <f ca="1">IFERROR(INDEX($B$2:$AC$3,1,MATCH(AE106,B106:AC106,0)),"")</f>
        <v>ICL</v>
      </c>
      <c r="AG106" t="str">
        <f ca="1">IFERROR(INDEX($A106:$AE106,1,-2+MATCH(AE106,A106:Y106,0)),"")</f>
        <v>MUL2</v>
      </c>
    </row>
    <row r="107" spans="2:33" x14ac:dyDescent="0.15">
      <c r="B107" t="s">
        <v>587</v>
      </c>
      <c r="C107" t="s">
        <v>10</v>
      </c>
      <c r="E107" s="9" t="str">
        <f>IFERROR(VLOOKUP($B107,根ノ上高原!$B$5:$G$338,6,FALSE),"")</f>
        <v/>
      </c>
      <c r="F107" s="10" t="str">
        <f>IFERROR(VLOOKUP($B107,根ノ上高原!$B$5:$G$338,2,FALSE),"")</f>
        <v/>
      </c>
      <c r="G107" s="10" t="str">
        <f>IFERROR(VLOOKUP($B107,根ノ上高原!$B$5:$G$338,5,FALSE)*VLOOKUP(E107,大会ごとのスコア!$D$4:$E$5,2,FALSE),"")</f>
        <v/>
      </c>
      <c r="H107" s="9" t="str">
        <f>IFERROR(VLOOKUP($B107,東大OLK大会!$B$5:$G$338,6,FALSE),"")</f>
        <v>M20A</v>
      </c>
      <c r="I107" s="10">
        <f>IFERROR(VLOOKUP($B107,東大OLK大会!$B$5:$G$338,2,FALSE),"")</f>
        <v>0</v>
      </c>
      <c r="J107" s="10">
        <f>IFERROR(VLOOKUP($B107,東大OLK大会!$B$5:$G$338,5,FALSE)*VLOOKUP(H107,大会ごとのスコア!$D$7:$E$11,2,FALSE),"")</f>
        <v>27.953600000000002</v>
      </c>
      <c r="K107" s="9" t="str">
        <f>IFERROR(VLOOKUP($B107,全日本ロング!$B$5:$G$338,6,FALSE),"")</f>
        <v/>
      </c>
      <c r="L107" s="10" t="str">
        <f>IFERROR(VLOOKUP($B107,全日本ロング!$B$5:$G$338,2,FALSE),"")</f>
        <v/>
      </c>
      <c r="M107" s="10" t="str">
        <f>IFERROR(VLOOKUP($B107,全日本ロング!$B$5:$G$338,5,FALSE)*VLOOKUP(K107,大会ごとのスコア!$D$12:$E$17,2,FALSE),"")</f>
        <v/>
      </c>
      <c r="N107" s="9" t="str">
        <f>IFERROR(VLOOKUP($B107,関東スプリントセレ!$B$5:$G$338,6,FALSE),"")</f>
        <v>Ms1</v>
      </c>
      <c r="O107" s="10">
        <f>IFERROR(VLOOKUP($B107,関東スプリントセレ!$B$5:$G$338,2,FALSE),"")</f>
        <v>73</v>
      </c>
      <c r="P107" s="10">
        <f>IFERROR(VLOOKUP($B107,関東スプリントセレ!$B$5:$G$338,5,FALSE)*VLOOKUP(N107,大会ごとのスコア!$D$19:$E$21,2,FALSE),"")</f>
        <v>43.484999999999999</v>
      </c>
      <c r="Q107" s="9" t="str">
        <f>IFERROR(VLOOKUP($B107,名椙大会2日目!$B$5:$G$338,6,FALSE),"")</f>
        <v/>
      </c>
      <c r="R107" s="10" t="str">
        <f>IFERROR(VLOOKUP($B107,名椙大会2日目!$B$5:$G$338,2,FALSE),"")</f>
        <v/>
      </c>
      <c r="S107" s="10" t="str">
        <f>IFERROR(VLOOKUP($B107,名椙大会2日目!$B$5:$G$338,5,FALSE)*VLOOKUP(Q107,大会ごとのスコア!$D$28:$E$31,2,FALSE),"")</f>
        <v/>
      </c>
      <c r="T107" s="9" t="str">
        <f>IFERROR(VLOOKUP($B107,インカレスプリント2018!$B$5:$G$400,6,FALSE),"")</f>
        <v>MUA2</v>
      </c>
      <c r="U107" s="10">
        <f>IFERROR(VLOOKUP($B107,インカレスプリント2018!$B$5:$G$400,2,FALSE),"")</f>
        <v>56</v>
      </c>
      <c r="V107" s="10">
        <f>IFERROR(VLOOKUP($B107,インカレスプリント2018!$B$5:$G$400,5,FALSE)*VLOOKUP(T107,大会ごとのスコア!$D$33:$E$36,2,FALSE),"")</f>
        <v>48.83</v>
      </c>
      <c r="W107" s="9" t="str">
        <f>IFERROR(VLOOKUP($B107,インカレロング2018!$B$5:$G$400,6,FALSE),"")</f>
        <v>MUL1</v>
      </c>
      <c r="X107" s="10">
        <f>IFERROR(VLOOKUP($B107,インカレロング2018!$B$5:$G$400,2,FALSE),"")</f>
        <v>60</v>
      </c>
      <c r="Y107" s="10">
        <f ca="1">IFERROR(VLOOKUP($B107,インカレロング2018!$B$5:$G$400,5,FALSE)*VLOOKUP(W107,大会ごとのスコア!$D$38:$E$42,2,FALSE),"")</f>
        <v>47.713000000000001</v>
      </c>
      <c r="Z107" s="9" t="str">
        <f>IFERROR(VLOOKUP($B107,クラブカップミドル!$B$4:$G$400,6,FALSE),"")</f>
        <v/>
      </c>
      <c r="AA107" s="10" t="str">
        <f>IFERROR(VLOOKUP($B107,クラブカップミドル!$B$4:$G$400,2,FALSE),"")</f>
        <v/>
      </c>
      <c r="AB107" s="10" t="str">
        <f>IFERROR(VLOOKUP($B107,クラブカップミドル!$B$4:$G$400,5,FALSE)*VLOOKUP(Z107,大会ごとのスコア!$D$44:$E$53,2,FALSE),"")</f>
        <v/>
      </c>
      <c r="AD107" s="9">
        <f t="array" aca="1" ref="AD107" ca="1">IFERROR(ROUNDUP(AVERAGE(LARGE(IF($A$3:$Y$3="スコア",$A107:$Y107,""),{1,2,3})),2),0)</f>
        <v>46.68</v>
      </c>
      <c r="AE107">
        <f t="array" aca="1" ref="AE107" ca="1">IFERROR(LARGE(IF($A$3:$Y$3="スコア",$A107:$Y107,""),1),"")</f>
        <v>48.83</v>
      </c>
      <c r="AF107" t="str">
        <f ca="1">IFERROR(INDEX($B$2:$AC$3,1,MATCH(AE107,B107:AC107,0)),"")</f>
        <v>ICS</v>
      </c>
      <c r="AG107" t="str">
        <f ca="1">IFERROR(INDEX($A107:$AE107,1,-2+MATCH(AE107,A107:Y107,0)),"")</f>
        <v>MUA2</v>
      </c>
    </row>
    <row r="108" spans="2:33" x14ac:dyDescent="0.15">
      <c r="B108" t="s">
        <v>350</v>
      </c>
      <c r="C108" t="s">
        <v>683</v>
      </c>
      <c r="E108" s="9" t="str">
        <f>IFERROR(VLOOKUP($B108,根ノ上高原!$B$5:$G$338,6,FALSE),"")</f>
        <v/>
      </c>
      <c r="F108" s="10" t="str">
        <f>IFERROR(VLOOKUP($B108,根ノ上高原!$B$5:$G$338,2,FALSE),"")</f>
        <v/>
      </c>
      <c r="G108" s="10" t="str">
        <f>IFERROR(VLOOKUP($B108,根ノ上高原!$B$5:$G$338,5,FALSE)*VLOOKUP(E108,大会ごとのスコア!$D$4:$E$5,2,FALSE),"")</f>
        <v/>
      </c>
      <c r="H108" s="9" t="str">
        <f>IFERROR(VLOOKUP($B108,東大OLK大会!$B$5:$G$338,6,FALSE),"")</f>
        <v/>
      </c>
      <c r="I108" s="10" t="str">
        <f>IFERROR(VLOOKUP($B108,東大OLK大会!$B$5:$G$338,2,FALSE),"")</f>
        <v/>
      </c>
      <c r="J108" s="10" t="str">
        <f>IFERROR(VLOOKUP($B108,東大OLK大会!$B$5:$G$338,5,FALSE)*VLOOKUP(H108,大会ごとのスコア!$D$7:$E$11,2,FALSE),"")</f>
        <v/>
      </c>
      <c r="K108" s="9" t="str">
        <f>IFERROR(VLOOKUP($B108,全日本ロング!$B$5:$G$338,6,FALSE),"")</f>
        <v>M21A1</v>
      </c>
      <c r="L108" s="10">
        <f>IFERROR(VLOOKUP($B108,全日本ロング!$B$5:$G$338,2,FALSE),"")</f>
        <v>0</v>
      </c>
      <c r="M108" s="10">
        <f>IFERROR(VLOOKUP($B108,全日本ロング!$B$5:$G$338,5,FALSE)*VLOOKUP(K108,大会ごとのスコア!$D$12:$E$17,2,FALSE),"")</f>
        <v>0</v>
      </c>
      <c r="N108" s="9" t="str">
        <f>IFERROR(VLOOKUP($B108,関東スプリントセレ!$B$5:$G$338,6,FALSE),"")</f>
        <v>Ms2</v>
      </c>
      <c r="O108" s="10">
        <f>IFERROR(VLOOKUP($B108,関東スプリントセレ!$B$5:$G$338,2,FALSE),"")</f>
        <v>0</v>
      </c>
      <c r="P108" s="10">
        <f>IFERROR(VLOOKUP($B108,関東スプリントセレ!$B$5:$G$338,5,FALSE)*VLOOKUP(N108,大会ごとのスコア!$D$19:$E$21,2,FALSE),"")</f>
        <v>31.553000000000001</v>
      </c>
      <c r="Q108" s="9" t="str">
        <f>IFERROR(VLOOKUP($B108,名椙大会2日目!$B$5:$G$338,6,FALSE),"")</f>
        <v/>
      </c>
      <c r="R108" s="10" t="str">
        <f>IFERROR(VLOOKUP($B108,名椙大会2日目!$B$5:$G$338,2,FALSE),"")</f>
        <v/>
      </c>
      <c r="S108" s="10" t="str">
        <f>IFERROR(VLOOKUP($B108,名椙大会2日目!$B$5:$G$338,5,FALSE)*VLOOKUP(Q108,大会ごとのスコア!$D$28:$E$31,2,FALSE),"")</f>
        <v/>
      </c>
      <c r="T108" s="9" t="str">
        <f>IFERROR(VLOOKUP($B108,インカレスプリント2018!$B$5:$G$400,6,FALSE),"")</f>
        <v>MUA1</v>
      </c>
      <c r="U108" s="10">
        <f>IFERROR(VLOOKUP($B108,インカレスプリント2018!$B$5:$G$400,2,FALSE),"")</f>
        <v>29</v>
      </c>
      <c r="V108" s="10">
        <f>IFERROR(VLOOKUP($B108,インカレスプリント2018!$B$5:$G$400,5,FALSE)*VLOOKUP(T108,大会ごとのスコア!$D$33:$E$36,2,FALSE),"")</f>
        <v>54.473999999999997</v>
      </c>
      <c r="W108" s="9" t="str">
        <f>IFERROR(VLOOKUP($B108,インカレロング2018!$B$5:$G$400,6,FALSE),"")</f>
        <v>MUL3</v>
      </c>
      <c r="X108" s="10">
        <f>IFERROR(VLOOKUP($B108,インカレロング2018!$B$5:$G$400,2,FALSE),"")</f>
        <v>40</v>
      </c>
      <c r="Y108" s="10">
        <f ca="1">IFERROR(VLOOKUP($B108,インカレロング2018!$B$5:$G$400,5,FALSE)*VLOOKUP(W108,大会ごとのスコア!$D$38:$E$42,2,FALSE),"")</f>
        <v>53.872999999999998</v>
      </c>
      <c r="Z108" s="9" t="str">
        <f>IFERROR(VLOOKUP($B108,クラブカップミドル!$B$4:$G$400,6,FALSE),"")</f>
        <v/>
      </c>
      <c r="AA108" s="10" t="str">
        <f>IFERROR(VLOOKUP($B108,クラブカップミドル!$B$4:$G$400,2,FALSE),"")</f>
        <v/>
      </c>
      <c r="AB108" s="10" t="str">
        <f>IFERROR(VLOOKUP($B108,クラブカップミドル!$B$4:$G$400,5,FALSE)*VLOOKUP(Z108,大会ごとのスコア!$D$44:$E$53,2,FALSE),"")</f>
        <v/>
      </c>
      <c r="AD108" s="9">
        <f t="array" aca="1" ref="AD108" ca="1">IFERROR(ROUNDUP(AVERAGE(LARGE(IF($A$3:$Y$3="スコア",$A108:$Y108,""),{1,2,3})),2),0)</f>
        <v>46.64</v>
      </c>
      <c r="AE108">
        <f t="array" aca="1" ref="AE108" ca="1">IFERROR(LARGE(IF($A$3:$Y$3="スコア",$A108:$Y108,""),1),"")</f>
        <v>54.473999999999997</v>
      </c>
      <c r="AF108" t="str">
        <f ca="1">IFERROR(INDEX($B$2:$AC$3,1,MATCH(AE108,B108:AC108,0)),"")</f>
        <v>ICS</v>
      </c>
      <c r="AG108" t="str">
        <f ca="1">IFERROR(INDEX($A108:$AE108,1,-2+MATCH(AE108,A108:Y108,0)),"")</f>
        <v>MUA1</v>
      </c>
    </row>
    <row r="109" spans="2:33" x14ac:dyDescent="0.15">
      <c r="B109" t="s">
        <v>509</v>
      </c>
      <c r="C109" t="s">
        <v>6</v>
      </c>
      <c r="E109" s="9" t="str">
        <f>IFERROR(VLOOKUP($B109,根ノ上高原!$B$5:$G$338,6,FALSE),"")</f>
        <v/>
      </c>
      <c r="F109" s="10" t="str">
        <f>IFERROR(VLOOKUP($B109,根ノ上高原!$B$5:$G$338,2,FALSE),"")</f>
        <v/>
      </c>
      <c r="G109" s="10" t="str">
        <f>IFERROR(VLOOKUP($B109,根ノ上高原!$B$5:$G$338,5,FALSE)*VLOOKUP(E109,大会ごとのスコア!$D$4:$E$5,2,FALSE),"")</f>
        <v/>
      </c>
      <c r="H109" s="9" t="str">
        <f>IFERROR(VLOOKUP($B109,東大OLK大会!$B$5:$G$338,6,FALSE),"")</f>
        <v>M21A1</v>
      </c>
      <c r="I109" s="10">
        <f>IFERROR(VLOOKUP($B109,東大OLK大会!$B$5:$G$338,2,FALSE),"")</f>
        <v>43</v>
      </c>
      <c r="J109" s="10">
        <f>IFERROR(VLOOKUP($B109,東大OLK大会!$B$5:$G$338,5,FALSE)*VLOOKUP(H109,大会ごとのスコア!$D$7:$E$11,2,FALSE),"")</f>
        <v>41.918999999999997</v>
      </c>
      <c r="K109" s="9" t="str">
        <f>IFERROR(VLOOKUP($B109,全日本ロング!$B$5:$G$338,6,FALSE),"")</f>
        <v/>
      </c>
      <c r="L109" s="10" t="str">
        <f>IFERROR(VLOOKUP($B109,全日本ロング!$B$5:$G$338,2,FALSE),"")</f>
        <v/>
      </c>
      <c r="M109" s="10" t="str">
        <f>IFERROR(VLOOKUP($B109,全日本ロング!$B$5:$G$338,5,FALSE)*VLOOKUP(K109,大会ごとのスコア!$D$12:$E$17,2,FALSE),"")</f>
        <v/>
      </c>
      <c r="N109" s="9" t="str">
        <f>IFERROR(VLOOKUP($B109,関東スプリントセレ!$B$5:$G$338,6,FALSE),"")</f>
        <v>Ms1</v>
      </c>
      <c r="O109" s="10">
        <f>IFERROR(VLOOKUP($B109,関東スプリントセレ!$B$5:$G$338,2,FALSE),"")</f>
        <v>54</v>
      </c>
      <c r="P109" s="10">
        <f>IFERROR(VLOOKUP($B109,関東スプリントセレ!$B$5:$G$338,5,FALSE)*VLOOKUP(N109,大会ごとのスコア!$D$19:$E$21,2,FALSE),"")</f>
        <v>49.705999999999996</v>
      </c>
      <c r="Q109" s="9" t="str">
        <f>IFERROR(VLOOKUP($B109,名椙大会2日目!$B$5:$G$338,6,FALSE),"")</f>
        <v/>
      </c>
      <c r="R109" s="10" t="str">
        <f>IFERROR(VLOOKUP($B109,名椙大会2日目!$B$5:$G$338,2,FALSE),"")</f>
        <v/>
      </c>
      <c r="S109" s="10" t="str">
        <f>IFERROR(VLOOKUP($B109,名椙大会2日目!$B$5:$G$338,5,FALSE)*VLOOKUP(Q109,大会ごとのスコア!$D$28:$E$31,2,FALSE),"")</f>
        <v/>
      </c>
      <c r="T109" s="9" t="str">
        <f>IFERROR(VLOOKUP($B109,インカレスプリント2018!$B$5:$G$400,6,FALSE),"")</f>
        <v>MUA2</v>
      </c>
      <c r="U109" s="10">
        <f>IFERROR(VLOOKUP($B109,インカレスプリント2018!$B$5:$G$400,2,FALSE),"")</f>
        <v>57</v>
      </c>
      <c r="V109" s="10">
        <f>IFERROR(VLOOKUP($B109,インカレスプリント2018!$B$5:$G$400,5,FALSE)*VLOOKUP(T109,大会ごとのスコア!$D$33:$E$36,2,FALSE),"")</f>
        <v>48.058999999999997</v>
      </c>
      <c r="W109" s="9" t="str">
        <f>IFERROR(VLOOKUP($B109,インカレロング2018!$B$5:$G$400,6,FALSE),"")</f>
        <v>MUL1</v>
      </c>
      <c r="X109" s="10">
        <f>IFERROR(VLOOKUP($B109,インカレロング2018!$B$5:$G$400,2,FALSE),"")</f>
        <v>83</v>
      </c>
      <c r="Y109" s="10">
        <f ca="1">IFERROR(VLOOKUP($B109,インカレロング2018!$B$5:$G$400,5,FALSE)*VLOOKUP(W109,大会ごとのスコア!$D$38:$E$42,2,FALSE),"")</f>
        <v>39.131999999999998</v>
      </c>
      <c r="Z109" s="9" t="str">
        <f>IFERROR(VLOOKUP($B109,クラブカップミドル!$B$4:$G$400,6,FALSE),"")</f>
        <v/>
      </c>
      <c r="AA109" s="10" t="str">
        <f>IFERROR(VLOOKUP($B109,クラブカップミドル!$B$4:$G$400,2,FALSE),"")</f>
        <v/>
      </c>
      <c r="AB109" s="10" t="str">
        <f>IFERROR(VLOOKUP($B109,クラブカップミドル!$B$4:$G$400,5,FALSE)*VLOOKUP(Z109,大会ごとのスコア!$D$44:$E$53,2,FALSE),"")</f>
        <v/>
      </c>
      <c r="AD109" s="9">
        <f t="array" aca="1" ref="AD109" ca="1">IFERROR(ROUNDUP(AVERAGE(LARGE(IF($A$3:$Y$3="スコア",$A109:$Y109,""),{1,2,3})),2),0)</f>
        <v>46.57</v>
      </c>
      <c r="AE109">
        <f t="array" aca="1" ref="AE109" ca="1">IFERROR(LARGE(IF($A$3:$Y$3="スコア",$A109:$Y109,""),1),"")</f>
        <v>49.705999999999996</v>
      </c>
      <c r="AF109" t="str">
        <f ca="1">IFERROR(INDEX($B$2:$AC$3,1,MATCH(AE109,B109:AC109,0)),"")</f>
        <v>関東SS</v>
      </c>
      <c r="AG109" t="str">
        <f ca="1">IFERROR(INDEX($A109:$AE109,1,-2+MATCH(AE109,A109:Y109,0)),"")</f>
        <v>Ms1</v>
      </c>
    </row>
    <row r="110" spans="2:33" x14ac:dyDescent="0.15">
      <c r="B110" t="s">
        <v>677</v>
      </c>
      <c r="C110" t="s">
        <v>14</v>
      </c>
      <c r="E110" s="9" t="str">
        <f>IFERROR(VLOOKUP($B110,根ノ上高原!$B$5:$G$338,6,FALSE),"")</f>
        <v/>
      </c>
      <c r="F110" s="10" t="str">
        <f>IFERROR(VLOOKUP($B110,根ノ上高原!$B$5:$G$338,2,FALSE),"")</f>
        <v/>
      </c>
      <c r="G110" s="10" t="str">
        <f>IFERROR(VLOOKUP($B110,根ノ上高原!$B$5:$G$338,5,FALSE)*VLOOKUP(E110,大会ごとのスコア!$D$4:$E$5,2,FALSE),"")</f>
        <v/>
      </c>
      <c r="H110" s="9" t="str">
        <f>IFERROR(VLOOKUP($B110,東大OLK大会!$B$5:$G$338,6,FALSE),"")</f>
        <v>M20A</v>
      </c>
      <c r="I110" s="10">
        <f>IFERROR(VLOOKUP($B110,東大OLK大会!$B$5:$G$338,2,FALSE),"")</f>
        <v>0</v>
      </c>
      <c r="J110" s="10">
        <f>IFERROR(VLOOKUP($B110,東大OLK大会!$B$5:$G$338,5,FALSE)*VLOOKUP(H110,大会ごとのスコア!$D$7:$E$11,2,FALSE),"")</f>
        <v>0</v>
      </c>
      <c r="K110" s="9" t="str">
        <f>IFERROR(VLOOKUP($B110,全日本ロング!$B$5:$G$338,6,FALSE),"")</f>
        <v/>
      </c>
      <c r="L110" s="10" t="str">
        <f>IFERROR(VLOOKUP($B110,全日本ロング!$B$5:$G$338,2,FALSE),"")</f>
        <v/>
      </c>
      <c r="M110" s="10" t="str">
        <f>IFERROR(VLOOKUP($B110,全日本ロング!$B$5:$G$338,5,FALSE)*VLOOKUP(K110,大会ごとのスコア!$D$12:$E$17,2,FALSE),"")</f>
        <v/>
      </c>
      <c r="N110" s="9" t="str">
        <f>IFERROR(VLOOKUP($B110,関東スプリントセレ!$B$5:$G$338,6,FALSE),"")</f>
        <v>Ms1</v>
      </c>
      <c r="O110" s="10">
        <f>IFERROR(VLOOKUP($B110,関東スプリントセレ!$B$5:$G$338,2,FALSE),"")</f>
        <v>53</v>
      </c>
      <c r="P110" s="10">
        <f>IFERROR(VLOOKUP($B110,関東スプリントセレ!$B$5:$G$338,5,FALSE)*VLOOKUP(N110,大会ごとのスコア!$D$19:$E$21,2,FALSE),"")</f>
        <v>49.751999999999995</v>
      </c>
      <c r="Q110" s="9" t="str">
        <f>IFERROR(VLOOKUP($B110,名椙大会2日目!$B$5:$G$338,6,FALSE),"")</f>
        <v/>
      </c>
      <c r="R110" s="10" t="str">
        <f>IFERROR(VLOOKUP($B110,名椙大会2日目!$B$5:$G$338,2,FALSE),"")</f>
        <v/>
      </c>
      <c r="S110" s="10" t="str">
        <f>IFERROR(VLOOKUP($B110,名椙大会2日目!$B$5:$G$338,5,FALSE)*VLOOKUP(Q110,大会ごとのスコア!$D$28:$E$31,2,FALSE),"")</f>
        <v/>
      </c>
      <c r="T110" s="9" t="str">
        <f>IFERROR(VLOOKUP($B110,インカレスプリント2018!$B$5:$G$400,6,FALSE),"")</f>
        <v>MUA2</v>
      </c>
      <c r="U110" s="10">
        <f>IFERROR(VLOOKUP($B110,インカレスプリント2018!$B$5:$G$400,2,FALSE),"")</f>
        <v>30</v>
      </c>
      <c r="V110" s="10">
        <f>IFERROR(VLOOKUP($B110,インカレスプリント2018!$B$5:$G$400,5,FALSE)*VLOOKUP(T110,大会ごとのスコア!$D$33:$E$36,2,FALSE),"")</f>
        <v>54.177999999999997</v>
      </c>
      <c r="W110" s="9" t="str">
        <f>IFERROR(VLOOKUP($B110,インカレロング2018!$B$5:$G$400,6,FALSE),"")</f>
        <v>MUL2</v>
      </c>
      <c r="X110" s="10">
        <f>IFERROR(VLOOKUP($B110,インカレロング2018!$B$5:$G$400,2,FALSE),"")</f>
        <v>84</v>
      </c>
      <c r="Y110" s="10">
        <f ca="1">IFERROR(VLOOKUP($B110,インカレロング2018!$B$5:$G$400,5,FALSE)*VLOOKUP(W110,大会ごとのスコア!$D$38:$E$42,2,FALSE),"")</f>
        <v>35.409999999999997</v>
      </c>
      <c r="Z110" s="9" t="str">
        <f>IFERROR(VLOOKUP($B110,クラブカップミドル!$B$4:$G$400,6,FALSE),"")</f>
        <v/>
      </c>
      <c r="AA110" s="10" t="str">
        <f>IFERROR(VLOOKUP($B110,クラブカップミドル!$B$4:$G$400,2,FALSE),"")</f>
        <v/>
      </c>
      <c r="AB110" s="10" t="str">
        <f>IFERROR(VLOOKUP($B110,クラブカップミドル!$B$4:$G$400,5,FALSE)*VLOOKUP(Z110,大会ごとのスコア!$D$44:$E$53,2,FALSE),"")</f>
        <v/>
      </c>
      <c r="AD110" s="9">
        <f t="array" aca="1" ref="AD110" ca="1">IFERROR(ROUNDUP(AVERAGE(LARGE(IF($A$3:$Y$3="スコア",$A110:$Y110,""),{1,2,3})),2),0)</f>
        <v>46.449999999999996</v>
      </c>
      <c r="AE110">
        <f t="array" aca="1" ref="AE110" ca="1">IFERROR(LARGE(IF($A$3:$Y$3="スコア",$A110:$Y110,""),1),"")</f>
        <v>54.177999999999997</v>
      </c>
      <c r="AF110" t="str">
        <f ca="1">IFERROR(INDEX($B$2:$AC$3,1,MATCH(AE110,B110:AC110,0)),"")</f>
        <v>ICS</v>
      </c>
      <c r="AG110" t="str">
        <f ca="1">IFERROR(INDEX($A110:$AE110,1,-2+MATCH(AE110,A110:Y110,0)),"")</f>
        <v>MUA2</v>
      </c>
    </row>
    <row r="111" spans="2:33" x14ac:dyDescent="0.15">
      <c r="B111" t="s">
        <v>659</v>
      </c>
      <c r="C111" t="s">
        <v>17</v>
      </c>
      <c r="E111" s="9" t="str">
        <f>IFERROR(VLOOKUP($B111,根ノ上高原!$B$5:$G$338,6,FALSE),"")</f>
        <v/>
      </c>
      <c r="F111" s="10" t="str">
        <f>IFERROR(VLOOKUP($B111,根ノ上高原!$B$5:$G$338,2,FALSE),"")</f>
        <v/>
      </c>
      <c r="G111" s="10" t="str">
        <f>IFERROR(VLOOKUP($B111,根ノ上高原!$B$5:$G$338,5,FALSE)*VLOOKUP(E111,大会ごとのスコア!$D$4:$E$5,2,FALSE),"")</f>
        <v/>
      </c>
      <c r="H111" s="9" t="str">
        <f>IFERROR(VLOOKUP($B111,東大OLK大会!$B$5:$G$338,6,FALSE),"")</f>
        <v/>
      </c>
      <c r="I111" s="10" t="str">
        <f>IFERROR(VLOOKUP($B111,東大OLK大会!$B$5:$G$338,2,FALSE),"")</f>
        <v/>
      </c>
      <c r="J111" s="10" t="str">
        <f>IFERROR(VLOOKUP($B111,東大OLK大会!$B$5:$G$338,5,FALSE)*VLOOKUP(H111,大会ごとのスコア!$D$7:$E$11,2,FALSE),"")</f>
        <v/>
      </c>
      <c r="K111" s="9" t="str">
        <f>IFERROR(VLOOKUP($B111,全日本ロング!$B$5:$G$338,6,FALSE),"")</f>
        <v/>
      </c>
      <c r="L111" s="10" t="str">
        <f>IFERROR(VLOOKUP($B111,全日本ロング!$B$5:$G$338,2,FALSE),"")</f>
        <v/>
      </c>
      <c r="M111" s="10" t="str">
        <f>IFERROR(VLOOKUP($B111,全日本ロング!$B$5:$G$338,5,FALSE)*VLOOKUP(K111,大会ごとのスコア!$D$12:$E$17,2,FALSE),"")</f>
        <v/>
      </c>
      <c r="N111" s="9" t="str">
        <f>IFERROR(VLOOKUP($B111,関東スプリントセレ!$B$5:$G$338,6,FALSE),"")</f>
        <v>Ms2</v>
      </c>
      <c r="O111" s="10">
        <f>IFERROR(VLOOKUP($B111,関東スプリントセレ!$B$5:$G$338,2,FALSE),"")</f>
        <v>56</v>
      </c>
      <c r="P111" s="10">
        <f>IFERROR(VLOOKUP($B111,関東スプリントセレ!$B$5:$G$338,5,FALSE)*VLOOKUP(N111,大会ごとのスコア!$D$19:$E$21,2,FALSE),"")</f>
        <v>46.814999999999998</v>
      </c>
      <c r="Q111" s="9" t="str">
        <f>IFERROR(VLOOKUP($B111,名椙大会2日目!$B$5:$G$338,6,FALSE),"")</f>
        <v/>
      </c>
      <c r="R111" s="10" t="str">
        <f>IFERROR(VLOOKUP($B111,名椙大会2日目!$B$5:$G$338,2,FALSE),"")</f>
        <v/>
      </c>
      <c r="S111" s="10" t="str">
        <f>IFERROR(VLOOKUP($B111,名椙大会2日目!$B$5:$G$338,5,FALSE)*VLOOKUP(Q111,大会ごとのスコア!$D$28:$E$31,2,FALSE),"")</f>
        <v/>
      </c>
      <c r="T111" s="9" t="str">
        <f>IFERROR(VLOOKUP($B111,インカレスプリント2018!$B$5:$G$400,6,FALSE),"")</f>
        <v>MUA3</v>
      </c>
      <c r="U111" s="10">
        <f>IFERROR(VLOOKUP($B111,インカレスプリント2018!$B$5:$G$400,2,FALSE),"")</f>
        <v>73</v>
      </c>
      <c r="V111" s="10">
        <f>IFERROR(VLOOKUP($B111,インカレスプリント2018!$B$5:$G$400,5,FALSE)*VLOOKUP(T111,大会ごとのスコア!$D$33:$E$36,2,FALSE),"")</f>
        <v>43.065999999999995</v>
      </c>
      <c r="W111" s="9" t="str">
        <f>IFERROR(VLOOKUP($B111,インカレロング2018!$B$5:$G$400,6,FALSE),"")</f>
        <v>MUL2</v>
      </c>
      <c r="X111" s="10">
        <f>IFERROR(VLOOKUP($B111,インカレロング2018!$B$5:$G$400,2,FALSE),"")</f>
        <v>61</v>
      </c>
      <c r="Y111" s="10">
        <f ca="1">IFERROR(VLOOKUP($B111,インカレロング2018!$B$5:$G$400,5,FALSE)*VLOOKUP(W111,大会ごとのスコア!$D$38:$E$42,2,FALSE),"")</f>
        <v>47.378999999999998</v>
      </c>
      <c r="Z111" s="9" t="str">
        <f>IFERROR(VLOOKUP($B111,クラブカップミドル!$B$4:$G$400,6,FALSE),"")</f>
        <v/>
      </c>
      <c r="AA111" s="10" t="str">
        <f>IFERROR(VLOOKUP($B111,クラブカップミドル!$B$4:$G$400,2,FALSE),"")</f>
        <v/>
      </c>
      <c r="AB111" s="10" t="str">
        <f>IFERROR(VLOOKUP($B111,クラブカップミドル!$B$4:$G$400,5,FALSE)*VLOOKUP(Z111,大会ごとのスコア!$D$44:$E$53,2,FALSE),"")</f>
        <v/>
      </c>
      <c r="AD111" s="9">
        <f t="array" aca="1" ref="AD111" ca="1">IFERROR(ROUNDUP(AVERAGE(LARGE(IF($A$3:$Y$3="スコア",$A111:$Y111,""),{1,2,3})),2),0)</f>
        <v>45.76</v>
      </c>
      <c r="AE111">
        <f t="array" aca="1" ref="AE111" ca="1">IFERROR(LARGE(IF($A$3:$Y$3="スコア",$A111:$Y111,""),1),"")</f>
        <v>47.378999999999998</v>
      </c>
      <c r="AF111" t="str">
        <f ca="1">IFERROR(INDEX($B$2:$AC$3,1,MATCH(AE111,B111:AC111,0)),"")</f>
        <v>ICL</v>
      </c>
      <c r="AG111" t="str">
        <f ca="1">IFERROR(INDEX($A111:$AE111,1,-2+MATCH(AE111,A111:Y111,0)),"")</f>
        <v>MUL2</v>
      </c>
    </row>
    <row r="112" spans="2:33" x14ac:dyDescent="0.15">
      <c r="B112" t="s">
        <v>729</v>
      </c>
      <c r="C112" t="s">
        <v>16</v>
      </c>
      <c r="E112" s="9" t="str">
        <f>IFERROR(VLOOKUP($B112,根ノ上高原!$B$5:$G$338,6,FALSE),"")</f>
        <v/>
      </c>
      <c r="F112" s="10" t="str">
        <f>IFERROR(VLOOKUP($B112,根ノ上高原!$B$5:$G$338,2,FALSE),"")</f>
        <v/>
      </c>
      <c r="G112" s="10" t="str">
        <f>IFERROR(VLOOKUP($B112,根ノ上高原!$B$5:$G$338,5,FALSE)*VLOOKUP(E112,大会ごとのスコア!$D$4:$E$5,2,FALSE),"")</f>
        <v/>
      </c>
      <c r="H112" s="9" t="str">
        <f>IFERROR(VLOOKUP($B112,東大OLK大会!$B$5:$G$338,6,FALSE),"")</f>
        <v/>
      </c>
      <c r="I112" s="10" t="str">
        <f>IFERROR(VLOOKUP($B112,東大OLK大会!$B$5:$G$338,2,FALSE),"")</f>
        <v/>
      </c>
      <c r="J112" s="10" t="str">
        <f>IFERROR(VLOOKUP($B112,東大OLK大会!$B$5:$G$338,5,FALSE)*VLOOKUP(H112,大会ごとのスコア!$D$7:$E$11,2,FALSE),"")</f>
        <v/>
      </c>
      <c r="K112" s="9" t="str">
        <f>IFERROR(VLOOKUP($B112,全日本ロング!$B$5:$G$338,6,FALSE),"")</f>
        <v/>
      </c>
      <c r="L112" s="10" t="str">
        <f>IFERROR(VLOOKUP($B112,全日本ロング!$B$5:$G$338,2,FALSE),"")</f>
        <v/>
      </c>
      <c r="M112" s="10" t="str">
        <f>IFERROR(VLOOKUP($B112,全日本ロング!$B$5:$G$338,5,FALSE)*VLOOKUP(K112,大会ごとのスコア!$D$12:$E$17,2,FALSE),"")</f>
        <v/>
      </c>
      <c r="N112" s="9" t="str">
        <f>IFERROR(VLOOKUP($B112,関東スプリントセレ!$B$5:$G$338,6,FALSE),"")</f>
        <v>Ms1</v>
      </c>
      <c r="O112" s="10">
        <f>IFERROR(VLOOKUP($B112,関東スプリントセレ!$B$5:$G$338,2,FALSE),"")</f>
        <v>48</v>
      </c>
      <c r="P112" s="10">
        <f>IFERROR(VLOOKUP($B112,関東スプリントセレ!$B$5:$G$338,5,FALSE)*VLOOKUP(N112,大会ごとのスコア!$D$19:$E$21,2,FALSE),"")</f>
        <v>50.626999999999995</v>
      </c>
      <c r="Q112" s="9" t="str">
        <f>IFERROR(VLOOKUP($B112,名椙大会2日目!$B$5:$G$338,6,FALSE),"")</f>
        <v/>
      </c>
      <c r="R112" s="10" t="str">
        <f>IFERROR(VLOOKUP($B112,名椙大会2日目!$B$5:$G$338,2,FALSE),"")</f>
        <v/>
      </c>
      <c r="S112" s="10" t="str">
        <f>IFERROR(VLOOKUP($B112,名椙大会2日目!$B$5:$G$338,5,FALSE)*VLOOKUP(Q112,大会ごとのスコア!$D$28:$E$31,2,FALSE),"")</f>
        <v/>
      </c>
      <c r="T112" s="9" t="str">
        <f>IFERROR(VLOOKUP($B112,インカレスプリント2018!$B$5:$G$400,6,FALSE),"")</f>
        <v>MUA2</v>
      </c>
      <c r="U112" s="10">
        <f>IFERROR(VLOOKUP($B112,インカレスプリント2018!$B$5:$G$400,2,FALSE),"")</f>
        <v>61</v>
      </c>
      <c r="V112" s="10">
        <f>IFERROR(VLOOKUP($B112,インカレスプリント2018!$B$5:$G$400,5,FALSE)*VLOOKUP(T112,大会ごとのスコア!$D$33:$E$36,2,FALSE),"")</f>
        <v>45.919999999999995</v>
      </c>
      <c r="W112" s="9" t="str">
        <f>IFERROR(VLOOKUP($B112,インカレロング2018!$B$5:$G$400,6,FALSE),"")</f>
        <v>MUL3</v>
      </c>
      <c r="X112" s="10">
        <f>IFERROR(VLOOKUP($B112,インカレロング2018!$B$5:$G$400,2,FALSE),"")</f>
        <v>78</v>
      </c>
      <c r="Y112" s="10">
        <f ca="1">IFERROR(VLOOKUP($B112,インカレロング2018!$B$5:$G$400,5,FALSE)*VLOOKUP(W112,大会ごとのスコア!$D$38:$E$42,2,FALSE),"")</f>
        <v>40.655000000000001</v>
      </c>
      <c r="Z112" s="9" t="str">
        <f>IFERROR(VLOOKUP($B112,クラブカップミドル!$B$4:$G$400,6,FALSE),"")</f>
        <v/>
      </c>
      <c r="AA112" s="10" t="str">
        <f>IFERROR(VLOOKUP($B112,クラブカップミドル!$B$4:$G$400,2,FALSE),"")</f>
        <v/>
      </c>
      <c r="AB112" s="10" t="str">
        <f>IFERROR(VLOOKUP($B112,クラブカップミドル!$B$4:$G$400,5,FALSE)*VLOOKUP(Z112,大会ごとのスコア!$D$44:$E$53,2,FALSE),"")</f>
        <v/>
      </c>
      <c r="AD112" s="9">
        <f t="array" aca="1" ref="AD112" ca="1">IFERROR(ROUNDUP(AVERAGE(LARGE(IF($A$3:$Y$3="スコア",$A112:$Y112,""),{1,2,3})),2),0)</f>
        <v>45.739999999999995</v>
      </c>
      <c r="AE112">
        <f t="array" aca="1" ref="AE112" ca="1">IFERROR(LARGE(IF($A$3:$Y$3="スコア",$A112:$Y112,""),1),"")</f>
        <v>50.626999999999995</v>
      </c>
      <c r="AF112" t="str">
        <f ca="1">IFERROR(INDEX($B$2:$AC$3,1,MATCH(AE112,B112:AC112,0)),"")</f>
        <v>関東SS</v>
      </c>
      <c r="AG112" t="str">
        <f ca="1">IFERROR(INDEX($A112:$AE112,1,-2+MATCH(AE112,A112:Y112,0)),"")</f>
        <v>Ms1</v>
      </c>
    </row>
    <row r="113" spans="2:33" x14ac:dyDescent="0.15">
      <c r="B113" t="s">
        <v>721</v>
      </c>
      <c r="C113" t="s">
        <v>21</v>
      </c>
      <c r="E113" s="9" t="str">
        <f>IFERROR(VLOOKUP($B113,根ノ上高原!$B$5:$G$338,6,FALSE),"")</f>
        <v/>
      </c>
      <c r="F113" s="10" t="str">
        <f>IFERROR(VLOOKUP($B113,根ノ上高原!$B$5:$G$338,2,FALSE),"")</f>
        <v/>
      </c>
      <c r="G113" s="10" t="str">
        <f>IFERROR(VLOOKUP($B113,根ノ上高原!$B$5:$G$338,5,FALSE)*VLOOKUP(E113,大会ごとのスコア!$D$4:$E$5,2,FALSE),"")</f>
        <v/>
      </c>
      <c r="H113" s="9" t="str">
        <f>IFERROR(VLOOKUP($B113,東大OLK大会!$B$5:$G$338,6,FALSE),"")</f>
        <v/>
      </c>
      <c r="I113" s="10" t="str">
        <f>IFERROR(VLOOKUP($B113,東大OLK大会!$B$5:$G$338,2,FALSE),"")</f>
        <v/>
      </c>
      <c r="J113" s="10" t="str">
        <f>IFERROR(VLOOKUP($B113,東大OLK大会!$B$5:$G$338,5,FALSE)*VLOOKUP(H113,大会ごとのスコア!$D$7:$E$11,2,FALSE),"")</f>
        <v/>
      </c>
      <c r="K113" s="9" t="str">
        <f>IFERROR(VLOOKUP($B113,全日本ロング!$B$5:$G$338,6,FALSE),"")</f>
        <v/>
      </c>
      <c r="L113" s="10" t="str">
        <f>IFERROR(VLOOKUP($B113,全日本ロング!$B$5:$G$338,2,FALSE),"")</f>
        <v/>
      </c>
      <c r="M113" s="10" t="str">
        <f>IFERROR(VLOOKUP($B113,全日本ロング!$B$5:$G$338,5,FALSE)*VLOOKUP(K113,大会ごとのスコア!$D$12:$E$17,2,FALSE),"")</f>
        <v/>
      </c>
      <c r="N113" s="9" t="str">
        <f>IFERROR(VLOOKUP($B113,関東スプリントセレ!$B$5:$G$338,6,FALSE),"")</f>
        <v>Ms2</v>
      </c>
      <c r="O113" s="10">
        <f>IFERROR(VLOOKUP($B113,関東スプリントセレ!$B$5:$G$338,2,FALSE),"")</f>
        <v>57</v>
      </c>
      <c r="P113" s="10">
        <f>IFERROR(VLOOKUP($B113,関東スプリントセレ!$B$5:$G$338,5,FALSE)*VLOOKUP(N113,大会ごとのスコア!$D$19:$E$21,2,FALSE),"")</f>
        <v>46.358999999999995</v>
      </c>
      <c r="Q113" s="9" t="str">
        <f>IFERROR(VLOOKUP($B113,名椙大会2日目!$B$5:$G$338,6,FALSE),"")</f>
        <v/>
      </c>
      <c r="R113" s="10" t="str">
        <f>IFERROR(VLOOKUP($B113,名椙大会2日目!$B$5:$G$338,2,FALSE),"")</f>
        <v/>
      </c>
      <c r="S113" s="10" t="str">
        <f>IFERROR(VLOOKUP($B113,名椙大会2日目!$B$5:$G$338,5,FALSE)*VLOOKUP(Q113,大会ごとのスコア!$D$28:$E$31,2,FALSE),"")</f>
        <v/>
      </c>
      <c r="T113" s="9" t="str">
        <f>IFERROR(VLOOKUP($B113,インカレスプリント2018!$B$5:$G$400,6,FALSE),"")</f>
        <v>MUA2</v>
      </c>
      <c r="U113" s="10">
        <f>IFERROR(VLOOKUP($B113,インカレスプリント2018!$B$5:$G$400,2,FALSE),"")</f>
        <v>60</v>
      </c>
      <c r="V113" s="10">
        <f>IFERROR(VLOOKUP($B113,インカレスプリント2018!$B$5:$G$400,5,FALSE)*VLOOKUP(T113,大会ごとのスコア!$D$33:$E$36,2,FALSE),"")</f>
        <v>46.22</v>
      </c>
      <c r="W113" s="9" t="str">
        <f>IFERROR(VLOOKUP($B113,インカレロング2018!$B$5:$G$400,6,FALSE),"")</f>
        <v>MUL3</v>
      </c>
      <c r="X113" s="10">
        <f>IFERROR(VLOOKUP($B113,インカレロング2018!$B$5:$G$400,2,FALSE),"")</f>
        <v>69</v>
      </c>
      <c r="Y113" s="10">
        <f ca="1">IFERROR(VLOOKUP($B113,インカレロング2018!$B$5:$G$400,5,FALSE)*VLOOKUP(W113,大会ごとのスコア!$D$38:$E$42,2,FALSE),"")</f>
        <v>44.591999999999999</v>
      </c>
      <c r="Z113" s="9" t="str">
        <f>IFERROR(VLOOKUP($B113,クラブカップミドル!$B$4:$G$400,6,FALSE),"")</f>
        <v/>
      </c>
      <c r="AA113" s="10" t="str">
        <f>IFERROR(VLOOKUP($B113,クラブカップミドル!$B$4:$G$400,2,FALSE),"")</f>
        <v/>
      </c>
      <c r="AB113" s="10" t="str">
        <f>IFERROR(VLOOKUP($B113,クラブカップミドル!$B$4:$G$400,5,FALSE)*VLOOKUP(Z113,大会ごとのスコア!$D$44:$E$53,2,FALSE),"")</f>
        <v/>
      </c>
      <c r="AD113" s="9">
        <f t="array" aca="1" ref="AD113" ca="1">IFERROR(ROUNDUP(AVERAGE(LARGE(IF($A$3:$Y$3="スコア",$A113:$Y113,""),{1,2,3})),2),0)</f>
        <v>45.73</v>
      </c>
      <c r="AE113">
        <f t="array" aca="1" ref="AE113" ca="1">IFERROR(LARGE(IF($A$3:$Y$3="スコア",$A113:$Y113,""),1),"")</f>
        <v>46.358999999999995</v>
      </c>
      <c r="AF113" t="str">
        <f ca="1">IFERROR(INDEX($B$2:$AC$3,1,MATCH(AE113,B113:AC113,0)),"")</f>
        <v>関東SS</v>
      </c>
      <c r="AG113" t="str">
        <f ca="1">IFERROR(INDEX($A113:$AE113,1,-2+MATCH(AE113,A113:Y113,0)),"")</f>
        <v>Ms2</v>
      </c>
    </row>
    <row r="114" spans="2:33" x14ac:dyDescent="0.15">
      <c r="B114" t="s">
        <v>676</v>
      </c>
      <c r="C114" t="s">
        <v>21</v>
      </c>
      <c r="E114" s="9" t="str">
        <f>IFERROR(VLOOKUP($B114,根ノ上高原!$B$5:$G$338,6,FALSE),"")</f>
        <v/>
      </c>
      <c r="F114" s="10" t="str">
        <f>IFERROR(VLOOKUP($B114,根ノ上高原!$B$5:$G$338,2,FALSE),"")</f>
        <v/>
      </c>
      <c r="G114" s="10" t="str">
        <f>IFERROR(VLOOKUP($B114,根ノ上高原!$B$5:$G$338,5,FALSE)*VLOOKUP(E114,大会ごとのスコア!$D$4:$E$5,2,FALSE),"")</f>
        <v/>
      </c>
      <c r="H114" s="9" t="str">
        <f>IFERROR(VLOOKUP($B114,東大OLK大会!$B$5:$G$338,6,FALSE),"")</f>
        <v/>
      </c>
      <c r="I114" s="10" t="str">
        <f>IFERROR(VLOOKUP($B114,東大OLK大会!$B$5:$G$338,2,FALSE),"")</f>
        <v/>
      </c>
      <c r="J114" s="10" t="str">
        <f>IFERROR(VLOOKUP($B114,東大OLK大会!$B$5:$G$338,5,FALSE)*VLOOKUP(H114,大会ごとのスコア!$D$7:$E$11,2,FALSE),"")</f>
        <v/>
      </c>
      <c r="K114" s="9" t="str">
        <f>IFERROR(VLOOKUP($B114,全日本ロング!$B$5:$G$338,6,FALSE),"")</f>
        <v/>
      </c>
      <c r="L114" s="10" t="str">
        <f>IFERROR(VLOOKUP($B114,全日本ロング!$B$5:$G$338,2,FALSE),"")</f>
        <v/>
      </c>
      <c r="M114" s="10" t="str">
        <f>IFERROR(VLOOKUP($B114,全日本ロング!$B$5:$G$338,5,FALSE)*VLOOKUP(K114,大会ごとのスコア!$D$12:$E$17,2,FALSE),"")</f>
        <v/>
      </c>
      <c r="N114" s="9" t="str">
        <f>IFERROR(VLOOKUP($B114,関東スプリントセレ!$B$5:$G$338,6,FALSE),"")</f>
        <v>Ms2</v>
      </c>
      <c r="O114" s="10">
        <f>IFERROR(VLOOKUP($B114,関東スプリントセレ!$B$5:$G$338,2,FALSE),"")</f>
        <v>50</v>
      </c>
      <c r="P114" s="10">
        <f>IFERROR(VLOOKUP($B114,関東スプリントセレ!$B$5:$G$338,5,FALSE)*VLOOKUP(N114,大会ごとのスコア!$D$19:$E$21,2,FALSE),"")</f>
        <v>49.603999999999999</v>
      </c>
      <c r="Q114" s="9" t="str">
        <f>IFERROR(VLOOKUP($B114,名椙大会2日目!$B$5:$G$338,6,FALSE),"")</f>
        <v/>
      </c>
      <c r="R114" s="10" t="str">
        <f>IFERROR(VLOOKUP($B114,名椙大会2日目!$B$5:$G$338,2,FALSE),"")</f>
        <v/>
      </c>
      <c r="S114" s="10" t="str">
        <f>IFERROR(VLOOKUP($B114,名椙大会2日目!$B$5:$G$338,5,FALSE)*VLOOKUP(Q114,大会ごとのスコア!$D$28:$E$31,2,FALSE),"")</f>
        <v/>
      </c>
      <c r="T114" s="9" t="str">
        <f>IFERROR(VLOOKUP($B114,インカレスプリント2018!$B$5:$G$400,6,FALSE),"")</f>
        <v>MUA3</v>
      </c>
      <c r="U114" s="10">
        <f>IFERROR(VLOOKUP($B114,インカレスプリント2018!$B$5:$G$400,2,FALSE),"")</f>
        <v>57</v>
      </c>
      <c r="V114" s="10">
        <f>IFERROR(VLOOKUP($B114,インカレスプリント2018!$B$5:$G$400,5,FALSE)*VLOOKUP(T114,大会ごとのスコア!$D$33:$E$36,2,FALSE),"")</f>
        <v>50.071999999999996</v>
      </c>
      <c r="W114" s="9" t="str">
        <f>IFERROR(VLOOKUP($B114,インカレロング2018!$B$5:$G$400,6,FALSE),"")</f>
        <v>MUL2</v>
      </c>
      <c r="X114" s="10">
        <f>IFERROR(VLOOKUP($B114,インカレロング2018!$B$5:$G$400,2,FALSE),"")</f>
        <v>83</v>
      </c>
      <c r="Y114" s="10">
        <f ca="1">IFERROR(VLOOKUP($B114,インカレロング2018!$B$5:$G$400,5,FALSE)*VLOOKUP(W114,大会ごとのスコア!$D$38:$E$42,2,FALSE),"")</f>
        <v>35.670999999999999</v>
      </c>
      <c r="Z114" s="9" t="str">
        <f>IFERROR(VLOOKUP($B114,クラブカップミドル!$B$4:$G$400,6,FALSE),"")</f>
        <v/>
      </c>
      <c r="AA114" s="10" t="str">
        <f>IFERROR(VLOOKUP($B114,クラブカップミドル!$B$4:$G$400,2,FALSE),"")</f>
        <v/>
      </c>
      <c r="AB114" s="10" t="str">
        <f>IFERROR(VLOOKUP($B114,クラブカップミドル!$B$4:$G$400,5,FALSE)*VLOOKUP(Z114,大会ごとのスコア!$D$44:$E$53,2,FALSE),"")</f>
        <v/>
      </c>
      <c r="AD114" s="9">
        <f t="array" aca="1" ref="AD114" ca="1">IFERROR(ROUNDUP(AVERAGE(LARGE(IF($A$3:$Y$3="スコア",$A114:$Y114,""),{1,2,3})),2),0)</f>
        <v>45.12</v>
      </c>
      <c r="AE114">
        <f t="array" aca="1" ref="AE114" ca="1">IFERROR(LARGE(IF($A$3:$Y$3="スコア",$A114:$Y114,""),1),"")</f>
        <v>50.071999999999996</v>
      </c>
      <c r="AF114" t="str">
        <f ca="1">IFERROR(INDEX($B$2:$AC$3,1,MATCH(AE114,B114:AC114,0)),"")</f>
        <v>ICS</v>
      </c>
      <c r="AG114" t="str">
        <f ca="1">IFERROR(INDEX($A114:$AE114,1,-2+MATCH(AE114,A114:Y114,0)),"")</f>
        <v>MUA3</v>
      </c>
    </row>
    <row r="115" spans="2:33" x14ac:dyDescent="0.15">
      <c r="B115" t="s">
        <v>609</v>
      </c>
      <c r="C115" t="s">
        <v>17</v>
      </c>
      <c r="E115" s="9" t="str">
        <f>IFERROR(VLOOKUP($B115,根ノ上高原!$B$5:$G$338,6,FALSE),"")</f>
        <v/>
      </c>
      <c r="F115" s="10" t="str">
        <f>IFERROR(VLOOKUP($B115,根ノ上高原!$B$5:$G$338,2,FALSE),"")</f>
        <v/>
      </c>
      <c r="G115" s="10" t="str">
        <f>IFERROR(VLOOKUP($B115,根ノ上高原!$B$5:$G$338,5,FALSE)*VLOOKUP(E115,大会ごとのスコア!$D$4:$E$5,2,FALSE),"")</f>
        <v/>
      </c>
      <c r="H115" s="9" t="str">
        <f>IFERROR(VLOOKUP($B115,東大OLK大会!$B$5:$G$338,6,FALSE),"")</f>
        <v/>
      </c>
      <c r="I115" s="10" t="str">
        <f>IFERROR(VLOOKUP($B115,東大OLK大会!$B$5:$G$338,2,FALSE),"")</f>
        <v/>
      </c>
      <c r="J115" s="10" t="str">
        <f>IFERROR(VLOOKUP($B115,東大OLK大会!$B$5:$G$338,5,FALSE)*VLOOKUP(H115,大会ごとのスコア!$D$7:$E$11,2,FALSE),"")</f>
        <v/>
      </c>
      <c r="K115" s="9" t="str">
        <f>IFERROR(VLOOKUP($B115,全日本ロング!$B$5:$G$338,6,FALSE),"")</f>
        <v/>
      </c>
      <c r="L115" s="10" t="str">
        <f>IFERROR(VLOOKUP($B115,全日本ロング!$B$5:$G$338,2,FALSE),"")</f>
        <v/>
      </c>
      <c r="M115" s="10" t="str">
        <f>IFERROR(VLOOKUP($B115,全日本ロング!$B$5:$G$338,5,FALSE)*VLOOKUP(K115,大会ごとのスコア!$D$12:$E$17,2,FALSE),"")</f>
        <v/>
      </c>
      <c r="N115" s="9" t="str">
        <f>IFERROR(VLOOKUP($B115,関東スプリントセレ!$B$5:$G$338,6,FALSE),"")</f>
        <v>Ms1</v>
      </c>
      <c r="O115" s="10">
        <f>IFERROR(VLOOKUP($B115,関東スプリントセレ!$B$5:$G$338,2,FALSE),"")</f>
        <v>34</v>
      </c>
      <c r="P115" s="10">
        <f>IFERROR(VLOOKUP($B115,関東スプリントセレ!$B$5:$G$338,5,FALSE)*VLOOKUP(N115,大会ごとのスコア!$D$19:$E$21,2,FALSE),"")</f>
        <v>55.580999999999996</v>
      </c>
      <c r="Q115" s="9" t="str">
        <f>IFERROR(VLOOKUP($B115,名椙大会2日目!$B$5:$G$338,6,FALSE),"")</f>
        <v/>
      </c>
      <c r="R115" s="10" t="str">
        <f>IFERROR(VLOOKUP($B115,名椙大会2日目!$B$5:$G$338,2,FALSE),"")</f>
        <v/>
      </c>
      <c r="S115" s="10" t="str">
        <f>IFERROR(VLOOKUP($B115,名椙大会2日目!$B$5:$G$338,5,FALSE)*VLOOKUP(Q115,大会ごとのスコア!$D$28:$E$31,2,FALSE),"")</f>
        <v/>
      </c>
      <c r="T115" s="9" t="str">
        <f>IFERROR(VLOOKUP($B115,インカレスプリント2018!$B$5:$G$400,6,FALSE),"")</f>
        <v>MUA1</v>
      </c>
      <c r="U115" s="10">
        <f>IFERROR(VLOOKUP($B115,インカレスプリント2018!$B$5:$G$400,2,FALSE),"")</f>
        <v>49</v>
      </c>
      <c r="V115" s="10">
        <f>IFERROR(VLOOKUP($B115,インカレスプリント2018!$B$5:$G$400,5,FALSE)*VLOOKUP(T115,大会ごとのスコア!$D$33:$E$36,2,FALSE),"")</f>
        <v>50.963000000000001</v>
      </c>
      <c r="W115" s="9" t="str">
        <f>IFERROR(VLOOKUP($B115,インカレロング2018!$B$5:$G$400,6,FALSE),"")</f>
        <v>MUL1</v>
      </c>
      <c r="X115" s="10">
        <f>IFERROR(VLOOKUP($B115,インカレロング2018!$B$5:$G$400,2,FALSE),"")</f>
        <v>90</v>
      </c>
      <c r="Y115" s="10">
        <f ca="1">IFERROR(VLOOKUP($B115,インカレロング2018!$B$5:$G$400,5,FALSE)*VLOOKUP(W115,大会ごとのスコア!$D$38:$E$42,2,FALSE),"")</f>
        <v>26.874000000000002</v>
      </c>
      <c r="Z115" s="9" t="str">
        <f>IFERROR(VLOOKUP($B115,クラブカップミドル!$B$4:$G$400,6,FALSE),"")</f>
        <v/>
      </c>
      <c r="AA115" s="10" t="str">
        <f>IFERROR(VLOOKUP($B115,クラブカップミドル!$B$4:$G$400,2,FALSE),"")</f>
        <v/>
      </c>
      <c r="AB115" s="10" t="str">
        <f>IFERROR(VLOOKUP($B115,クラブカップミドル!$B$4:$G$400,5,FALSE)*VLOOKUP(Z115,大会ごとのスコア!$D$44:$E$53,2,FALSE),"")</f>
        <v/>
      </c>
      <c r="AD115" s="9">
        <f t="array" aca="1" ref="AD115" ca="1">IFERROR(ROUNDUP(AVERAGE(LARGE(IF($A$3:$Y$3="スコア",$A115:$Y115,""),{1,2,3})),2),0)</f>
        <v>44.48</v>
      </c>
      <c r="AE115">
        <f t="array" aca="1" ref="AE115" ca="1">IFERROR(LARGE(IF($A$3:$Y$3="スコア",$A115:$Y115,""),1),"")</f>
        <v>55.580999999999996</v>
      </c>
      <c r="AF115" t="str">
        <f ca="1">IFERROR(INDEX($B$2:$AC$3,1,MATCH(AE115,B115:AC115,0)),"")</f>
        <v>関東SS</v>
      </c>
      <c r="AG115" t="str">
        <f ca="1">IFERROR(INDEX($A115:$AE115,1,-2+MATCH(AE115,A115:Y115,0)),"")</f>
        <v>Ms1</v>
      </c>
    </row>
    <row r="116" spans="2:33" x14ac:dyDescent="0.15">
      <c r="B116" t="s">
        <v>409</v>
      </c>
      <c r="C116" t="s">
        <v>14</v>
      </c>
      <c r="E116" s="9" t="str">
        <f>IFERROR(VLOOKUP($B116,根ノ上高原!$B$5:$G$338,6,FALSE),"")</f>
        <v/>
      </c>
      <c r="F116" s="10" t="str">
        <f>IFERROR(VLOOKUP($B116,根ノ上高原!$B$5:$G$338,2,FALSE),"")</f>
        <v/>
      </c>
      <c r="G116" s="10" t="str">
        <f>IFERROR(VLOOKUP($B116,根ノ上高原!$B$5:$G$338,5,FALSE)*VLOOKUP(E116,大会ごとのスコア!$D$4:$E$5,2,FALSE),"")</f>
        <v/>
      </c>
      <c r="H116" s="9" t="str">
        <f>IFERROR(VLOOKUP($B116,東大OLK大会!$B$5:$G$338,6,FALSE),"")</f>
        <v>M21A1</v>
      </c>
      <c r="I116" s="10">
        <f>IFERROR(VLOOKUP($B116,東大OLK大会!$B$5:$G$338,2,FALSE),"")</f>
        <v>0</v>
      </c>
      <c r="J116" s="10">
        <f>IFERROR(VLOOKUP($B116,東大OLK大会!$B$5:$G$338,5,FALSE)*VLOOKUP(H116,大会ごとのスコア!$D$7:$E$11,2,FALSE),"")</f>
        <v>0</v>
      </c>
      <c r="K116" s="9" t="str">
        <f>IFERROR(VLOOKUP($B116,全日本ロング!$B$5:$G$338,6,FALSE),"")</f>
        <v>M21A2</v>
      </c>
      <c r="L116" s="10">
        <f>IFERROR(VLOOKUP($B116,全日本ロング!$B$5:$G$338,2,FALSE),"")</f>
        <v>0</v>
      </c>
      <c r="M116" s="10">
        <f>IFERROR(VLOOKUP($B116,全日本ロング!$B$5:$G$338,5,FALSE)*VLOOKUP(K116,大会ごとのスコア!$D$12:$E$17,2,FALSE),"")</f>
        <v>0</v>
      </c>
      <c r="N116" s="9" t="str">
        <f>IFERROR(VLOOKUP($B116,関東スプリントセレ!$B$5:$G$338,6,FALSE),"")</f>
        <v>Ms1</v>
      </c>
      <c r="O116" s="10">
        <f>IFERROR(VLOOKUP($B116,関東スプリントセレ!$B$5:$G$338,2,FALSE),"")</f>
        <v>60</v>
      </c>
      <c r="P116" s="10">
        <f>IFERROR(VLOOKUP($B116,関東スプリントセレ!$B$5:$G$338,5,FALSE)*VLOOKUP(N116,大会ごとのスコア!$D$19:$E$21,2,FALSE),"")</f>
        <v>48.414999999999999</v>
      </c>
      <c r="Q116" s="9" t="str">
        <f>IFERROR(VLOOKUP($B116,名椙大会2日目!$B$5:$G$338,6,FALSE),"")</f>
        <v/>
      </c>
      <c r="R116" s="10" t="str">
        <f>IFERROR(VLOOKUP($B116,名椙大会2日目!$B$5:$G$338,2,FALSE),"")</f>
        <v/>
      </c>
      <c r="S116" s="10" t="str">
        <f>IFERROR(VLOOKUP($B116,名椙大会2日目!$B$5:$G$338,5,FALSE)*VLOOKUP(Q116,大会ごとのスコア!$D$28:$E$31,2,FALSE),"")</f>
        <v/>
      </c>
      <c r="T116" s="9" t="str">
        <f>IFERROR(VLOOKUP($B116,インカレスプリント2018!$B$5:$G$400,6,FALSE),"")</f>
        <v>MUA1</v>
      </c>
      <c r="U116" s="10">
        <f>IFERROR(VLOOKUP($B116,インカレスプリント2018!$B$5:$G$400,2,FALSE),"")</f>
        <v>66</v>
      </c>
      <c r="V116" s="10">
        <f>IFERROR(VLOOKUP($B116,インカレスプリント2018!$B$5:$G$400,5,FALSE)*VLOOKUP(T116,大会ごとのスコア!$D$33:$E$36,2,FALSE),"")</f>
        <v>46.845999999999997</v>
      </c>
      <c r="W116" s="9" t="str">
        <f>IFERROR(VLOOKUP($B116,インカレロング2018!$B$5:$G$400,6,FALSE),"")</f>
        <v>MUL2</v>
      </c>
      <c r="X116" s="10">
        <f>IFERROR(VLOOKUP($B116,インカレロング2018!$B$5:$G$400,2,FALSE),"")</f>
        <v>79</v>
      </c>
      <c r="Y116" s="10">
        <f ca="1">IFERROR(VLOOKUP($B116,インカレロング2018!$B$5:$G$400,5,FALSE)*VLOOKUP(W116,大会ごとのスコア!$D$38:$E$42,2,FALSE),"")</f>
        <v>36.896999999999998</v>
      </c>
      <c r="Z116" s="9" t="str">
        <f>IFERROR(VLOOKUP($B116,クラブカップミドル!$B$4:$G$400,6,FALSE),"")</f>
        <v/>
      </c>
      <c r="AA116" s="10" t="str">
        <f>IFERROR(VLOOKUP($B116,クラブカップミドル!$B$4:$G$400,2,FALSE),"")</f>
        <v/>
      </c>
      <c r="AB116" s="10" t="str">
        <f>IFERROR(VLOOKUP($B116,クラブカップミドル!$B$4:$G$400,5,FALSE)*VLOOKUP(Z116,大会ごとのスコア!$D$44:$E$53,2,FALSE),"")</f>
        <v/>
      </c>
      <c r="AD116" s="9">
        <f t="array" aca="1" ref="AD116" ca="1">IFERROR(ROUNDUP(AVERAGE(LARGE(IF($A$3:$Y$3="スコア",$A116:$Y116,""),{1,2,3})),2),0)</f>
        <v>44.059999999999995</v>
      </c>
      <c r="AE116">
        <f t="array" aca="1" ref="AE116" ca="1">IFERROR(LARGE(IF($A$3:$Y$3="スコア",$A116:$Y116,""),1),"")</f>
        <v>48.414999999999999</v>
      </c>
      <c r="AF116" t="str">
        <f ca="1">IFERROR(INDEX($B$2:$AC$3,1,MATCH(AE116,B116:AC116,0)),"")</f>
        <v>関東SS</v>
      </c>
      <c r="AG116" t="str">
        <f ca="1">IFERROR(INDEX($A116:$AE116,1,-2+MATCH(AE116,A116:Y116,0)),"")</f>
        <v>Ms1</v>
      </c>
    </row>
    <row r="117" spans="2:33" x14ac:dyDescent="0.15">
      <c r="B117" t="s">
        <v>717</v>
      </c>
      <c r="C117" t="s">
        <v>21</v>
      </c>
      <c r="E117" s="9" t="str">
        <f>IFERROR(VLOOKUP($B117,根ノ上高原!$B$5:$G$338,6,FALSE),"")</f>
        <v/>
      </c>
      <c r="F117" s="10" t="str">
        <f>IFERROR(VLOOKUP($B117,根ノ上高原!$B$5:$G$338,2,FALSE),"")</f>
        <v/>
      </c>
      <c r="G117" s="10" t="str">
        <f>IFERROR(VLOOKUP($B117,根ノ上高原!$B$5:$G$338,5,FALSE)*VLOOKUP(E117,大会ごとのスコア!$D$4:$E$5,2,FALSE),"")</f>
        <v/>
      </c>
      <c r="H117" s="9" t="str">
        <f>IFERROR(VLOOKUP($B117,東大OLK大会!$B$5:$G$338,6,FALSE),"")</f>
        <v/>
      </c>
      <c r="I117" s="10" t="str">
        <f>IFERROR(VLOOKUP($B117,東大OLK大会!$B$5:$G$338,2,FALSE),"")</f>
        <v/>
      </c>
      <c r="J117" s="10" t="str">
        <f>IFERROR(VLOOKUP($B117,東大OLK大会!$B$5:$G$338,5,FALSE)*VLOOKUP(H117,大会ごとのスコア!$D$7:$E$11,2,FALSE),"")</f>
        <v/>
      </c>
      <c r="K117" s="9" t="str">
        <f>IFERROR(VLOOKUP($B117,全日本ロング!$B$5:$G$338,6,FALSE),"")</f>
        <v/>
      </c>
      <c r="L117" s="10" t="str">
        <f>IFERROR(VLOOKUP($B117,全日本ロング!$B$5:$G$338,2,FALSE),"")</f>
        <v/>
      </c>
      <c r="M117" s="10" t="str">
        <f>IFERROR(VLOOKUP($B117,全日本ロング!$B$5:$G$338,5,FALSE)*VLOOKUP(K117,大会ごとのスコア!$D$12:$E$17,2,FALSE),"")</f>
        <v/>
      </c>
      <c r="N117" s="9" t="str">
        <f>IFERROR(VLOOKUP($B117,関東スプリントセレ!$B$5:$G$338,6,FALSE),"")</f>
        <v>Ms2</v>
      </c>
      <c r="O117" s="10">
        <f>IFERROR(VLOOKUP($B117,関東スプリントセレ!$B$5:$G$338,2,FALSE),"")</f>
        <v>62</v>
      </c>
      <c r="P117" s="10">
        <f>IFERROR(VLOOKUP($B117,関東スプリントセレ!$B$5:$G$338,5,FALSE)*VLOOKUP(N117,大会ごとのスコア!$D$19:$E$21,2,FALSE),"")</f>
        <v>43.756</v>
      </c>
      <c r="Q117" s="9" t="str">
        <f>IFERROR(VLOOKUP($B117,名椙大会2日目!$B$5:$G$338,6,FALSE),"")</f>
        <v/>
      </c>
      <c r="R117" s="10" t="str">
        <f>IFERROR(VLOOKUP($B117,名椙大会2日目!$B$5:$G$338,2,FALSE),"")</f>
        <v/>
      </c>
      <c r="S117" s="10" t="str">
        <f>IFERROR(VLOOKUP($B117,名椙大会2日目!$B$5:$G$338,5,FALSE)*VLOOKUP(Q117,大会ごとのスコア!$D$28:$E$31,2,FALSE),"")</f>
        <v/>
      </c>
      <c r="T117" s="9" t="str">
        <f>IFERROR(VLOOKUP($B117,インカレスプリント2018!$B$5:$G$400,6,FALSE),"")</f>
        <v>MUA3</v>
      </c>
      <c r="U117" s="10">
        <f>IFERROR(VLOOKUP($B117,インカレスプリント2018!$B$5:$G$400,2,FALSE),"")</f>
        <v>80</v>
      </c>
      <c r="V117" s="10">
        <f>IFERROR(VLOOKUP($B117,インカレスプリント2018!$B$5:$G$400,5,FALSE)*VLOOKUP(T117,大会ごとのスコア!$D$33:$E$36,2,FALSE),"")</f>
        <v>39.997999999999998</v>
      </c>
      <c r="W117" s="9" t="str">
        <f>IFERROR(VLOOKUP($B117,インカレロング2018!$B$5:$G$400,6,FALSE),"")</f>
        <v>MUL3</v>
      </c>
      <c r="X117" s="10">
        <f>IFERROR(VLOOKUP($B117,インカレロング2018!$B$5:$G$400,2,FALSE),"")</f>
        <v>65</v>
      </c>
      <c r="Y117" s="10">
        <f ca="1">IFERROR(VLOOKUP($B117,インカレロング2018!$B$5:$G$400,5,FALSE)*VLOOKUP(W117,大会ごとのスコア!$D$38:$E$42,2,FALSE),"")</f>
        <v>46.896999999999998</v>
      </c>
      <c r="Z117" s="9" t="str">
        <f>IFERROR(VLOOKUP($B117,クラブカップミドル!$B$4:$G$400,6,FALSE),"")</f>
        <v/>
      </c>
      <c r="AA117" s="10" t="str">
        <f>IFERROR(VLOOKUP($B117,クラブカップミドル!$B$4:$G$400,2,FALSE),"")</f>
        <v/>
      </c>
      <c r="AB117" s="10" t="str">
        <f>IFERROR(VLOOKUP($B117,クラブカップミドル!$B$4:$G$400,5,FALSE)*VLOOKUP(Z117,大会ごとのスコア!$D$44:$E$53,2,FALSE),"")</f>
        <v/>
      </c>
      <c r="AD117" s="9">
        <f t="array" aca="1" ref="AD117" ca="1">IFERROR(ROUNDUP(AVERAGE(LARGE(IF($A$3:$Y$3="スコア",$A117:$Y117,""),{1,2,3})),2),0)</f>
        <v>43.559999999999995</v>
      </c>
      <c r="AE117">
        <f t="array" aca="1" ref="AE117" ca="1">IFERROR(LARGE(IF($A$3:$Y$3="スコア",$A117:$Y117,""),1),"")</f>
        <v>46.896999999999998</v>
      </c>
      <c r="AF117" t="str">
        <f ca="1">IFERROR(INDEX($B$2:$AC$3,1,MATCH(AE117,B117:AC117,0)),"")</f>
        <v>ICL</v>
      </c>
      <c r="AG117" t="str">
        <f ca="1">IFERROR(INDEX($A117:$AE117,1,-2+MATCH(AE117,A117:Y117,0)),"")</f>
        <v>MUL3</v>
      </c>
    </row>
    <row r="118" spans="2:33" x14ac:dyDescent="0.15">
      <c r="B118" t="s">
        <v>720</v>
      </c>
      <c r="C118" t="s">
        <v>10</v>
      </c>
      <c r="E118" s="9" t="str">
        <f>IFERROR(VLOOKUP($B118,根ノ上高原!$B$5:$G$338,6,FALSE),"")</f>
        <v/>
      </c>
      <c r="F118" s="10" t="str">
        <f>IFERROR(VLOOKUP($B118,根ノ上高原!$B$5:$G$338,2,FALSE),"")</f>
        <v/>
      </c>
      <c r="G118" s="10" t="str">
        <f>IFERROR(VLOOKUP($B118,根ノ上高原!$B$5:$G$338,5,FALSE)*VLOOKUP(E118,大会ごとのスコア!$D$4:$E$5,2,FALSE),"")</f>
        <v/>
      </c>
      <c r="H118" s="9" t="str">
        <f>IFERROR(VLOOKUP($B118,東大OLK大会!$B$5:$G$338,6,FALSE),"")</f>
        <v>M20A</v>
      </c>
      <c r="I118" s="10">
        <f>IFERROR(VLOOKUP($B118,東大OLK大会!$B$5:$G$338,2,FALSE),"")</f>
        <v>19</v>
      </c>
      <c r="J118" s="10">
        <f>IFERROR(VLOOKUP($B118,東大OLK大会!$B$5:$G$338,5,FALSE)*VLOOKUP(H118,大会ごとのスコア!$D$7:$E$11,2,FALSE),"")</f>
        <v>35.347200000000001</v>
      </c>
      <c r="K118" s="9" t="str">
        <f>IFERROR(VLOOKUP($B118,全日本ロング!$B$5:$G$338,6,FALSE),"")</f>
        <v/>
      </c>
      <c r="L118" s="10" t="str">
        <f>IFERROR(VLOOKUP($B118,全日本ロング!$B$5:$G$338,2,FALSE),"")</f>
        <v/>
      </c>
      <c r="M118" s="10" t="str">
        <f>IFERROR(VLOOKUP($B118,全日本ロング!$B$5:$G$338,5,FALSE)*VLOOKUP(K118,大会ごとのスコア!$D$12:$E$17,2,FALSE),"")</f>
        <v/>
      </c>
      <c r="N118" s="9" t="str">
        <f>IFERROR(VLOOKUP($B118,関東スプリントセレ!$B$5:$G$338,6,FALSE),"")</f>
        <v>Ms1</v>
      </c>
      <c r="O118" s="10">
        <f>IFERROR(VLOOKUP($B118,関東スプリントセレ!$B$5:$G$338,2,FALSE),"")</f>
        <v>59</v>
      </c>
      <c r="P118" s="10">
        <f>IFERROR(VLOOKUP($B118,関東スプリントセレ!$B$5:$G$338,5,FALSE)*VLOOKUP(N118,大会ごとのスコア!$D$19:$E$21,2,FALSE),"")</f>
        <v>48.875999999999998</v>
      </c>
      <c r="Q118" s="9" t="str">
        <f>IFERROR(VLOOKUP($B118,名椙大会2日目!$B$5:$G$338,6,FALSE),"")</f>
        <v/>
      </c>
      <c r="R118" s="10" t="str">
        <f>IFERROR(VLOOKUP($B118,名椙大会2日目!$B$5:$G$338,2,FALSE),"")</f>
        <v/>
      </c>
      <c r="S118" s="10" t="str">
        <f>IFERROR(VLOOKUP($B118,名椙大会2日目!$B$5:$G$338,5,FALSE)*VLOOKUP(Q118,大会ごとのスコア!$D$28:$E$31,2,FALSE),"")</f>
        <v/>
      </c>
      <c r="T118" s="9" t="str">
        <f>IFERROR(VLOOKUP($B118,インカレスプリント2018!$B$5:$G$400,6,FALSE),"")</f>
        <v>MUA1</v>
      </c>
      <c r="U118" s="10">
        <f>IFERROR(VLOOKUP($B118,インカレスプリント2018!$B$5:$G$400,2,FALSE),"")</f>
        <v>0</v>
      </c>
      <c r="V118" s="10">
        <f>IFERROR(VLOOKUP($B118,インカレスプリント2018!$B$5:$G$400,5,FALSE)*VLOOKUP(T118,大会ごとのスコア!$D$33:$E$36,2,FALSE),"")</f>
        <v>0</v>
      </c>
      <c r="W118" s="9" t="str">
        <f>IFERROR(VLOOKUP($B118,インカレロング2018!$B$5:$G$400,6,FALSE),"")</f>
        <v>MUL3</v>
      </c>
      <c r="X118" s="10">
        <f>IFERROR(VLOOKUP($B118,インカレロング2018!$B$5:$G$400,2,FALSE),"")</f>
        <v>68</v>
      </c>
      <c r="Y118" s="10">
        <f ca="1">IFERROR(VLOOKUP($B118,インカレロング2018!$B$5:$G$400,5,FALSE)*VLOOKUP(W118,大会ごとのスコア!$D$38:$E$42,2,FALSE),"")</f>
        <v>45.762</v>
      </c>
      <c r="Z118" s="9" t="str">
        <f>IFERROR(VLOOKUP($B118,クラブカップミドル!$B$4:$G$400,6,FALSE),"")</f>
        <v/>
      </c>
      <c r="AA118" s="10" t="str">
        <f>IFERROR(VLOOKUP($B118,クラブカップミドル!$B$4:$G$400,2,FALSE),"")</f>
        <v/>
      </c>
      <c r="AB118" s="10" t="str">
        <f>IFERROR(VLOOKUP($B118,クラブカップミドル!$B$4:$G$400,5,FALSE)*VLOOKUP(Z118,大会ごとのスコア!$D$44:$E$53,2,FALSE),"")</f>
        <v/>
      </c>
      <c r="AD118" s="9">
        <f t="array" aca="1" ref="AD118" ca="1">IFERROR(ROUNDUP(AVERAGE(LARGE(IF($A$3:$Y$3="スコア",$A118:$Y118,""),{1,2,3})),2),0)</f>
        <v>43.33</v>
      </c>
      <c r="AE118">
        <f t="array" aca="1" ref="AE118" ca="1">IFERROR(LARGE(IF($A$3:$Y$3="スコア",$A118:$Y118,""),1),"")</f>
        <v>48.875999999999998</v>
      </c>
      <c r="AF118" t="str">
        <f ca="1">IFERROR(INDEX($B$2:$AC$3,1,MATCH(AE118,B118:AC118,0)),"")</f>
        <v>関東SS</v>
      </c>
      <c r="AG118" t="str">
        <f ca="1">IFERROR(INDEX($A118:$AE118,1,-2+MATCH(AE118,A118:Y118,0)),"")</f>
        <v>Ms1</v>
      </c>
    </row>
    <row r="119" spans="2:33" x14ac:dyDescent="0.15">
      <c r="B119" t="s">
        <v>605</v>
      </c>
      <c r="C119" t="s">
        <v>10</v>
      </c>
      <c r="E119" s="9" t="str">
        <f>IFERROR(VLOOKUP($B119,根ノ上高原!$B$5:$G$338,6,FALSE),"")</f>
        <v/>
      </c>
      <c r="F119" s="10" t="str">
        <f>IFERROR(VLOOKUP($B119,根ノ上高原!$B$5:$G$338,2,FALSE),"")</f>
        <v/>
      </c>
      <c r="G119" s="10" t="str">
        <f>IFERROR(VLOOKUP($B119,根ノ上高原!$B$5:$G$338,5,FALSE)*VLOOKUP(E119,大会ごとのスコア!$D$4:$E$5,2,FALSE),"")</f>
        <v/>
      </c>
      <c r="H119" s="9" t="str">
        <f>IFERROR(VLOOKUP($B119,東大OLK大会!$B$5:$G$338,6,FALSE),"")</f>
        <v/>
      </c>
      <c r="I119" s="10" t="str">
        <f>IFERROR(VLOOKUP($B119,東大OLK大会!$B$5:$G$338,2,FALSE),"")</f>
        <v/>
      </c>
      <c r="J119" s="10" t="str">
        <f>IFERROR(VLOOKUP($B119,東大OLK大会!$B$5:$G$338,5,FALSE)*VLOOKUP(H119,大会ごとのスコア!$D$7:$E$11,2,FALSE),"")</f>
        <v/>
      </c>
      <c r="K119" s="9" t="str">
        <f>IFERROR(VLOOKUP($B119,全日本ロング!$B$5:$G$338,6,FALSE),"")</f>
        <v/>
      </c>
      <c r="L119" s="10" t="str">
        <f>IFERROR(VLOOKUP($B119,全日本ロング!$B$5:$G$338,2,FALSE),"")</f>
        <v/>
      </c>
      <c r="M119" s="10" t="str">
        <f>IFERROR(VLOOKUP($B119,全日本ロング!$B$5:$G$338,5,FALSE)*VLOOKUP(K119,大会ごとのスコア!$D$12:$E$17,2,FALSE),"")</f>
        <v/>
      </c>
      <c r="N119" s="9" t="str">
        <f>IFERROR(VLOOKUP($B119,関東スプリントセレ!$B$5:$G$338,6,FALSE),"")</f>
        <v>Ms2</v>
      </c>
      <c r="O119" s="10">
        <f>IFERROR(VLOOKUP($B119,関東スプリントセレ!$B$5:$G$338,2,FALSE),"")</f>
        <v>52</v>
      </c>
      <c r="P119" s="10">
        <f>IFERROR(VLOOKUP($B119,関東スプリントセレ!$B$5:$G$338,5,FALSE)*VLOOKUP(N119,大会ごとのスコア!$D$19:$E$21,2,FALSE),"")</f>
        <v>48.082999999999998</v>
      </c>
      <c r="Q119" s="9" t="str">
        <f>IFERROR(VLOOKUP($B119,名椙大会2日目!$B$5:$G$338,6,FALSE),"")</f>
        <v/>
      </c>
      <c r="R119" s="10" t="str">
        <f>IFERROR(VLOOKUP($B119,名椙大会2日目!$B$5:$G$338,2,FALSE),"")</f>
        <v/>
      </c>
      <c r="S119" s="10" t="str">
        <f>IFERROR(VLOOKUP($B119,名椙大会2日目!$B$5:$G$338,5,FALSE)*VLOOKUP(Q119,大会ごとのスコア!$D$28:$E$31,2,FALSE),"")</f>
        <v/>
      </c>
      <c r="T119" s="9" t="str">
        <f>IFERROR(VLOOKUP($B119,インカレスプリント2018!$B$5:$G$400,6,FALSE),"")</f>
        <v>MUA2</v>
      </c>
      <c r="U119" s="10">
        <f>IFERROR(VLOOKUP($B119,インカレスプリント2018!$B$5:$G$400,2,FALSE),"")</f>
        <v>70</v>
      </c>
      <c r="V119" s="10">
        <f>IFERROR(VLOOKUP($B119,インカレスプリント2018!$B$5:$G$400,5,FALSE)*VLOOKUP(T119,大会ごとのスコア!$D$33:$E$36,2,FALSE),"")</f>
        <v>44.208999999999996</v>
      </c>
      <c r="W119" s="9" t="str">
        <f>IFERROR(VLOOKUP($B119,インカレロング2018!$B$5:$G$400,6,FALSE),"")</f>
        <v>MUL1</v>
      </c>
      <c r="X119" s="10">
        <f>IFERROR(VLOOKUP($B119,インカレロング2018!$B$5:$G$400,2,FALSE),"")</f>
        <v>86</v>
      </c>
      <c r="Y119" s="10">
        <f ca="1">IFERROR(VLOOKUP($B119,インカレロング2018!$B$5:$G$400,5,FALSE)*VLOOKUP(W119,大会ごとのスコア!$D$38:$E$42,2,FALSE),"")</f>
        <v>34.083999999999996</v>
      </c>
      <c r="Z119" s="9" t="str">
        <f>IFERROR(VLOOKUP($B119,クラブカップミドル!$B$4:$G$400,6,FALSE),"")</f>
        <v/>
      </c>
      <c r="AA119" s="10" t="str">
        <f>IFERROR(VLOOKUP($B119,クラブカップミドル!$B$4:$G$400,2,FALSE),"")</f>
        <v/>
      </c>
      <c r="AB119" s="10" t="str">
        <f>IFERROR(VLOOKUP($B119,クラブカップミドル!$B$4:$G$400,5,FALSE)*VLOOKUP(Z119,大会ごとのスコア!$D$44:$E$53,2,FALSE),"")</f>
        <v/>
      </c>
      <c r="AD119" s="9">
        <f t="array" aca="1" ref="AD119" ca="1">IFERROR(ROUNDUP(AVERAGE(LARGE(IF($A$3:$Y$3="スコア",$A119:$Y119,""),{1,2,3})),2),0)</f>
        <v>42.129999999999995</v>
      </c>
      <c r="AE119">
        <f t="array" aca="1" ref="AE119" ca="1">IFERROR(LARGE(IF($A$3:$Y$3="スコア",$A119:$Y119,""),1),"")</f>
        <v>48.082999999999998</v>
      </c>
      <c r="AF119" t="str">
        <f ca="1">IFERROR(INDEX($B$2:$AC$3,1,MATCH(AE119,B119:AC119,0)),"")</f>
        <v>関東SS</v>
      </c>
      <c r="AG119" t="str">
        <f ca="1">IFERROR(INDEX($A119:$AE119,1,-2+MATCH(AE119,A119:Y119,0)),"")</f>
        <v>Ms2</v>
      </c>
    </row>
    <row r="120" spans="2:33" x14ac:dyDescent="0.15">
      <c r="B120" t="s">
        <v>187</v>
      </c>
      <c r="C120" t="s">
        <v>4</v>
      </c>
      <c r="E120" s="9" t="str">
        <f>IFERROR(VLOOKUP($B120,根ノ上高原!$B$5:$G$338,6,FALSE),"")</f>
        <v/>
      </c>
      <c r="F120" s="10" t="str">
        <f>IFERROR(VLOOKUP($B120,根ノ上高原!$B$5:$G$338,2,FALSE),"")</f>
        <v/>
      </c>
      <c r="G120" s="10" t="str">
        <f>IFERROR(VLOOKUP($B120,根ノ上高原!$B$5:$G$338,5,FALSE)*VLOOKUP(E120,大会ごとのスコア!$D$4:$E$5,2,FALSE),"")</f>
        <v/>
      </c>
      <c r="H120" s="9" t="str">
        <f>IFERROR(VLOOKUP($B120,東大OLK大会!$B$5:$G$338,6,FALSE),"")</f>
        <v/>
      </c>
      <c r="I120" s="10" t="str">
        <f>IFERROR(VLOOKUP($B120,東大OLK大会!$B$5:$G$338,2,FALSE),"")</f>
        <v/>
      </c>
      <c r="J120" s="10" t="str">
        <f>IFERROR(VLOOKUP($B120,東大OLK大会!$B$5:$G$338,5,FALSE)*VLOOKUP(H120,大会ごとのスコア!$D$7:$E$11,2,FALSE),"")</f>
        <v/>
      </c>
      <c r="K120" s="9" t="str">
        <f>IFERROR(VLOOKUP($B120,全日本ロング!$B$5:$G$338,6,FALSE),"")</f>
        <v/>
      </c>
      <c r="L120" s="10" t="str">
        <f>IFERROR(VLOOKUP($B120,全日本ロング!$B$5:$G$338,2,FALSE),"")</f>
        <v/>
      </c>
      <c r="M120" s="10" t="str">
        <f>IFERROR(VLOOKUP($B120,全日本ロング!$B$5:$G$338,5,FALSE)*VLOOKUP(K120,大会ごとのスコア!$D$12:$E$17,2,FALSE),"")</f>
        <v/>
      </c>
      <c r="N120" s="9" t="str">
        <f>IFERROR(VLOOKUP($B120,関東スプリントセレ!$B$5:$G$338,6,FALSE),"")</f>
        <v>Ms1</v>
      </c>
      <c r="O120" s="10">
        <f>IFERROR(VLOOKUP($B120,関東スプリントセレ!$B$5:$G$338,2,FALSE),"")</f>
        <v>4</v>
      </c>
      <c r="P120" s="10">
        <f>IFERROR(VLOOKUP($B120,関東スプリントセレ!$B$5:$G$338,5,FALSE)*VLOOKUP(N120,大会ごとのスコア!$D$19:$E$21,2,FALSE),"")</f>
        <v>62.769999999999996</v>
      </c>
      <c r="Q120" s="9" t="str">
        <f>IFERROR(VLOOKUP($B120,名椙大会2日目!$B$5:$G$338,6,FALSE),"")</f>
        <v/>
      </c>
      <c r="R120" s="10" t="str">
        <f>IFERROR(VLOOKUP($B120,名椙大会2日目!$B$5:$G$338,2,FALSE),"")</f>
        <v/>
      </c>
      <c r="S120" s="10" t="str">
        <f>IFERROR(VLOOKUP($B120,名椙大会2日目!$B$5:$G$338,5,FALSE)*VLOOKUP(Q120,大会ごとのスコア!$D$28:$E$31,2,FALSE),"")</f>
        <v/>
      </c>
      <c r="T120" s="9" t="str">
        <f>IFERROR(VLOOKUP($B120,インカレスプリント2018!$B$5:$G$400,6,FALSE),"")</f>
        <v>ME</v>
      </c>
      <c r="U120" s="10">
        <f>IFERROR(VLOOKUP($B120,インカレスプリント2018!$B$5:$G$400,2,FALSE),"")</f>
        <v>0</v>
      </c>
      <c r="V120" s="10">
        <f>IFERROR(VLOOKUP($B120,インカレスプリント2018!$B$5:$G$400,5,FALSE)*VLOOKUP(T120,大会ごとのスコア!$D$33:$E$36,2,FALSE),"")</f>
        <v>0</v>
      </c>
      <c r="W120" s="9" t="str">
        <f>IFERROR(VLOOKUP($B120,インカレロング2018!$B$5:$G$400,6,FALSE),"")</f>
        <v>ME</v>
      </c>
      <c r="X120" s="10">
        <f>IFERROR(VLOOKUP($B120,インカレロング2018!$B$5:$G$400,2,FALSE),"")</f>
        <v>37</v>
      </c>
      <c r="Y120" s="10">
        <f ca="1">IFERROR(VLOOKUP($B120,インカレロング2018!$B$5:$G$400,5,FALSE)*VLOOKUP(W120,大会ごとのスコア!$D$38:$E$42,2,FALSE),"")</f>
        <v>61.234799999999993</v>
      </c>
      <c r="Z120" s="9" t="str">
        <f>IFERROR(VLOOKUP($B120,クラブカップミドル!$B$4:$G$400,6,FALSE),"")</f>
        <v/>
      </c>
      <c r="AA120" s="10" t="str">
        <f>IFERROR(VLOOKUP($B120,クラブカップミドル!$B$4:$G$400,2,FALSE),"")</f>
        <v/>
      </c>
      <c r="AB120" s="10" t="str">
        <f>IFERROR(VLOOKUP($B120,クラブカップミドル!$B$4:$G$400,5,FALSE)*VLOOKUP(Z120,大会ごとのスコア!$D$44:$E$53,2,FALSE),"")</f>
        <v/>
      </c>
      <c r="AD120" s="9">
        <f t="array" aca="1" ref="AD120" ca="1">IFERROR(ROUNDUP(AVERAGE(LARGE(IF($A$3:$Y$3="スコア",$A120:$Y120,""),{1,2,3})),2),0)</f>
        <v>41.339999999999996</v>
      </c>
      <c r="AE120">
        <f t="array" aca="1" ref="AE120" ca="1">IFERROR(LARGE(IF($A$3:$Y$3="スコア",$A120:$Y120,""),1),"")</f>
        <v>62.769999999999996</v>
      </c>
      <c r="AF120" t="str">
        <f ca="1">IFERROR(INDEX($B$2:$AC$3,1,MATCH(AE120,B120:AC120,0)),"")</f>
        <v>関東SS</v>
      </c>
      <c r="AG120" t="str">
        <f ca="1">IFERROR(INDEX($A120:$AE120,1,-2+MATCH(AE120,A120:Y120,0)),"")</f>
        <v>Ms1</v>
      </c>
    </row>
    <row r="121" spans="2:33" x14ac:dyDescent="0.15">
      <c r="B121" t="s">
        <v>687</v>
      </c>
      <c r="C121" t="s">
        <v>17</v>
      </c>
      <c r="E121" s="9" t="str">
        <f>IFERROR(VLOOKUP($B121,根ノ上高原!$B$5:$G$338,6,FALSE),"")</f>
        <v/>
      </c>
      <c r="F121" s="10" t="str">
        <f>IFERROR(VLOOKUP($B121,根ノ上高原!$B$5:$G$338,2,FALSE),"")</f>
        <v/>
      </c>
      <c r="G121" s="10" t="str">
        <f>IFERROR(VLOOKUP($B121,根ノ上高原!$B$5:$G$338,5,FALSE)*VLOOKUP(E121,大会ごとのスコア!$D$4:$E$5,2,FALSE),"")</f>
        <v/>
      </c>
      <c r="H121" s="9" t="str">
        <f>IFERROR(VLOOKUP($B121,東大OLK大会!$B$5:$G$338,6,FALSE),"")</f>
        <v/>
      </c>
      <c r="I121" s="10" t="str">
        <f>IFERROR(VLOOKUP($B121,東大OLK大会!$B$5:$G$338,2,FALSE),"")</f>
        <v/>
      </c>
      <c r="J121" s="10" t="str">
        <f>IFERROR(VLOOKUP($B121,東大OLK大会!$B$5:$G$338,5,FALSE)*VLOOKUP(H121,大会ごとのスコア!$D$7:$E$11,2,FALSE),"")</f>
        <v/>
      </c>
      <c r="K121" s="9" t="str">
        <f>IFERROR(VLOOKUP($B121,全日本ロング!$B$5:$G$338,6,FALSE),"")</f>
        <v/>
      </c>
      <c r="L121" s="10" t="str">
        <f>IFERROR(VLOOKUP($B121,全日本ロング!$B$5:$G$338,2,FALSE),"")</f>
        <v/>
      </c>
      <c r="M121" s="10" t="str">
        <f>IFERROR(VLOOKUP($B121,全日本ロング!$B$5:$G$338,5,FALSE)*VLOOKUP(K121,大会ごとのスコア!$D$12:$E$17,2,FALSE),"")</f>
        <v/>
      </c>
      <c r="N121" s="9" t="str">
        <f>IFERROR(VLOOKUP($B121,関東スプリントセレ!$B$5:$G$338,6,FALSE),"")</f>
        <v>Ms1</v>
      </c>
      <c r="O121" s="10">
        <f>IFERROR(VLOOKUP($B121,関東スプリントセレ!$B$5:$G$338,2,FALSE),"")</f>
        <v>29</v>
      </c>
      <c r="P121" s="10">
        <f>IFERROR(VLOOKUP($B121,関東スプリントセレ!$B$5:$G$338,5,FALSE)*VLOOKUP(N121,大会ごとのスコア!$D$19:$E$21,2,FALSE),"")</f>
        <v>56.457000000000001</v>
      </c>
      <c r="Q121" s="9" t="str">
        <f>IFERROR(VLOOKUP($B121,名椙大会2日目!$B$5:$G$338,6,FALSE),"")</f>
        <v/>
      </c>
      <c r="R121" s="10" t="str">
        <f>IFERROR(VLOOKUP($B121,名椙大会2日目!$B$5:$G$338,2,FALSE),"")</f>
        <v/>
      </c>
      <c r="S121" s="10" t="str">
        <f>IFERROR(VLOOKUP($B121,名椙大会2日目!$B$5:$G$338,5,FALSE)*VLOOKUP(Q121,大会ごとのスコア!$D$28:$E$31,2,FALSE),"")</f>
        <v/>
      </c>
      <c r="T121" s="9" t="str">
        <f>IFERROR(VLOOKUP($B121,インカレスプリント2018!$B$5:$G$400,6,FALSE),"")</f>
        <v>MUA1</v>
      </c>
      <c r="U121" s="10">
        <f>IFERROR(VLOOKUP($B121,インカレスプリント2018!$B$5:$G$400,2,FALSE),"")</f>
        <v>0</v>
      </c>
      <c r="V121" s="10">
        <f>IFERROR(VLOOKUP($B121,インカレスプリント2018!$B$5:$G$400,5,FALSE)*VLOOKUP(T121,大会ごとのスコア!$D$33:$E$36,2,FALSE),"")</f>
        <v>0</v>
      </c>
      <c r="W121" s="9" t="str">
        <f>IFERROR(VLOOKUP($B121,インカレロング2018!$B$5:$G$400,6,FALSE),"")</f>
        <v>MUL3</v>
      </c>
      <c r="X121" s="10">
        <f>IFERROR(VLOOKUP($B121,インカレロング2018!$B$5:$G$400,2,FALSE),"")</f>
        <v>2</v>
      </c>
      <c r="Y121" s="10">
        <f ca="1">IFERROR(VLOOKUP($B121,インカレロング2018!$B$5:$G$400,5,FALSE)*VLOOKUP(W121,大会ごとのスコア!$D$38:$E$42,2,FALSE),"")</f>
        <v>66.322000000000003</v>
      </c>
      <c r="Z121" s="9" t="str">
        <f>IFERROR(VLOOKUP($B121,クラブカップミドル!$B$4:$G$400,6,FALSE),"")</f>
        <v>MA-2</v>
      </c>
      <c r="AA121" s="10">
        <f>IFERROR(VLOOKUP($B121,クラブカップミドル!$B$4:$G$400,2,FALSE),"")</f>
        <v>0</v>
      </c>
      <c r="AB121" s="10">
        <f>IFERROR(VLOOKUP($B121,クラブカップミドル!$B$4:$G$400,5,FALSE)*VLOOKUP(Z121,大会ごとのスコア!$D$44:$E$53,2,FALSE),"")</f>
        <v>45.381</v>
      </c>
      <c r="AD121" s="9">
        <f t="array" aca="1" ref="AD121" ca="1">IFERROR(ROUNDUP(AVERAGE(LARGE(IF($A$3:$Y$3="スコア",$A121:$Y121,""),{1,2,3})),2),0)</f>
        <v>40.93</v>
      </c>
      <c r="AE121">
        <f t="array" aca="1" ref="AE121" ca="1">IFERROR(LARGE(IF($A$3:$Y$3="スコア",$A121:$Y121,""),1),"")</f>
        <v>66.322000000000003</v>
      </c>
      <c r="AF121" t="str">
        <f ca="1">IFERROR(INDEX($B$2:$AC$3,1,MATCH(AE121,B121:AC121,0)),"")</f>
        <v>ICL</v>
      </c>
      <c r="AG121" t="str">
        <f ca="1">IFERROR(INDEX($A121:$AE121,1,-2+MATCH(AE121,A121:Y121,0)),"")</f>
        <v>MUL3</v>
      </c>
    </row>
    <row r="122" spans="2:33" x14ac:dyDescent="0.15">
      <c r="B122" t="s">
        <v>624</v>
      </c>
      <c r="C122" t="s">
        <v>20</v>
      </c>
      <c r="E122" s="9" t="str">
        <f>IFERROR(VLOOKUP($B122,根ノ上高原!$B$5:$G$338,6,FALSE),"")</f>
        <v/>
      </c>
      <c r="F122" s="10" t="str">
        <f>IFERROR(VLOOKUP($B122,根ノ上高原!$B$5:$G$338,2,FALSE),"")</f>
        <v/>
      </c>
      <c r="G122" s="10" t="str">
        <f>IFERROR(VLOOKUP($B122,根ノ上高原!$B$5:$G$338,5,FALSE)*VLOOKUP(E122,大会ごとのスコア!$D$4:$E$5,2,FALSE),"")</f>
        <v/>
      </c>
      <c r="H122" s="9" t="str">
        <f>IFERROR(VLOOKUP($B122,東大OLK大会!$B$5:$G$338,6,FALSE),"")</f>
        <v/>
      </c>
      <c r="I122" s="10" t="str">
        <f>IFERROR(VLOOKUP($B122,東大OLK大会!$B$5:$G$338,2,FALSE),"")</f>
        <v/>
      </c>
      <c r="J122" s="10" t="str">
        <f>IFERROR(VLOOKUP($B122,東大OLK大会!$B$5:$G$338,5,FALSE)*VLOOKUP(H122,大会ごとのスコア!$D$7:$E$11,2,FALSE),"")</f>
        <v/>
      </c>
      <c r="K122" s="9" t="str">
        <f>IFERROR(VLOOKUP($B122,全日本ロング!$B$5:$G$338,6,FALSE),"")</f>
        <v/>
      </c>
      <c r="L122" s="10" t="str">
        <f>IFERROR(VLOOKUP($B122,全日本ロング!$B$5:$G$338,2,FALSE),"")</f>
        <v/>
      </c>
      <c r="M122" s="10" t="str">
        <f>IFERROR(VLOOKUP($B122,全日本ロング!$B$5:$G$338,5,FALSE)*VLOOKUP(K122,大会ごとのスコア!$D$12:$E$17,2,FALSE),"")</f>
        <v/>
      </c>
      <c r="N122" s="9" t="str">
        <f>IFERROR(VLOOKUP($B122,関東スプリントセレ!$B$5:$G$338,6,FALSE),"")</f>
        <v>Ms2</v>
      </c>
      <c r="O122" s="10">
        <f>IFERROR(VLOOKUP($B122,関東スプリントセレ!$B$5:$G$338,2,FALSE),"")</f>
        <v>0</v>
      </c>
      <c r="P122" s="10">
        <f>IFERROR(VLOOKUP($B122,関東スプリントセレ!$B$5:$G$338,5,FALSE)*VLOOKUP(N122,大会ごとのスコア!$D$19:$E$21,2,FALSE),"")</f>
        <v>0</v>
      </c>
      <c r="Q122" s="9" t="str">
        <f>IFERROR(VLOOKUP($B122,名椙大会2日目!$B$5:$G$338,6,FALSE),"")</f>
        <v/>
      </c>
      <c r="R122" s="10" t="str">
        <f>IFERROR(VLOOKUP($B122,名椙大会2日目!$B$5:$G$338,2,FALSE),"")</f>
        <v/>
      </c>
      <c r="S122" s="10" t="str">
        <f>IFERROR(VLOOKUP($B122,名椙大会2日目!$B$5:$G$338,5,FALSE)*VLOOKUP(Q122,大会ごとのスコア!$D$28:$E$31,2,FALSE),"")</f>
        <v/>
      </c>
      <c r="T122" s="9" t="str">
        <f>IFERROR(VLOOKUP($B122,インカレスプリント2018!$B$5:$G$400,6,FALSE),"")</f>
        <v>MUA1</v>
      </c>
      <c r="U122" s="10">
        <f>IFERROR(VLOOKUP($B122,インカレスプリント2018!$B$5:$G$400,2,FALSE),"")</f>
        <v>13</v>
      </c>
      <c r="V122" s="10">
        <f>IFERROR(VLOOKUP($B122,インカレスプリント2018!$B$5:$G$400,5,FALSE)*VLOOKUP(T122,大会ごとのスコア!$D$33:$E$36,2,FALSE),"")</f>
        <v>58.872999999999998</v>
      </c>
      <c r="W122" s="9" t="str">
        <f>IFERROR(VLOOKUP($B122,インカレロング2018!$B$5:$G$400,6,FALSE),"")</f>
        <v>MUL2</v>
      </c>
      <c r="X122" s="10">
        <f>IFERROR(VLOOKUP($B122,インカレロング2018!$B$5:$G$400,2,FALSE),"")</f>
        <v>11</v>
      </c>
      <c r="Y122" s="10">
        <f ca="1">IFERROR(VLOOKUP($B122,インカレロング2018!$B$5:$G$400,5,FALSE)*VLOOKUP(W122,大会ごとのスコア!$D$38:$E$42,2,FALSE),"")</f>
        <v>59.756999999999998</v>
      </c>
      <c r="Z122" s="9" t="str">
        <f>IFERROR(VLOOKUP($B122,クラブカップミドル!$B$4:$G$400,6,FALSE),"")</f>
        <v>MA-1</v>
      </c>
      <c r="AA122" s="10">
        <f>IFERROR(VLOOKUP($B122,クラブカップミドル!$B$4:$G$400,2,FALSE),"")</f>
        <v>0</v>
      </c>
      <c r="AB122" s="10">
        <f>IFERROR(VLOOKUP($B122,クラブカップミドル!$B$4:$G$400,5,FALSE)*VLOOKUP(Z122,大会ごとのスコア!$D$44:$E$53,2,FALSE),"")</f>
        <v>0</v>
      </c>
      <c r="AD122" s="9">
        <f t="array" aca="1" ref="AD122" ca="1">IFERROR(ROUNDUP(AVERAGE(LARGE(IF($A$3:$Y$3="スコア",$A122:$Y122,""),{1,2,3})),2),0)</f>
        <v>39.549999999999997</v>
      </c>
      <c r="AE122">
        <f t="array" aca="1" ref="AE122" ca="1">IFERROR(LARGE(IF($A$3:$Y$3="スコア",$A122:$Y122,""),1),"")</f>
        <v>59.756999999999998</v>
      </c>
      <c r="AF122" t="str">
        <f ca="1">IFERROR(INDEX($B$2:$AC$3,1,MATCH(AE122,B122:AC122,0)),"")</f>
        <v>ICL</v>
      </c>
      <c r="AG122" t="str">
        <f ca="1">IFERROR(INDEX($A122:$AE122,1,-2+MATCH(AE122,A122:Y122,0)),"")</f>
        <v>MUL2</v>
      </c>
    </row>
    <row r="123" spans="2:33" x14ac:dyDescent="0.15">
      <c r="B123" t="s">
        <v>674</v>
      </c>
      <c r="C123" t="s">
        <v>21</v>
      </c>
      <c r="E123" s="9" t="str">
        <f>IFERROR(VLOOKUP($B123,根ノ上高原!$B$5:$G$338,6,FALSE),"")</f>
        <v/>
      </c>
      <c r="F123" s="10" t="str">
        <f>IFERROR(VLOOKUP($B123,根ノ上高原!$B$5:$G$338,2,FALSE),"")</f>
        <v/>
      </c>
      <c r="G123" s="10" t="str">
        <f>IFERROR(VLOOKUP($B123,根ノ上高原!$B$5:$G$338,5,FALSE)*VLOOKUP(E123,大会ごとのスコア!$D$4:$E$5,2,FALSE),"")</f>
        <v/>
      </c>
      <c r="H123" s="9" t="str">
        <f>IFERROR(VLOOKUP($B123,東大OLK大会!$B$5:$G$338,6,FALSE),"")</f>
        <v>M20A</v>
      </c>
      <c r="I123" s="10">
        <f>IFERROR(VLOOKUP($B123,東大OLK大会!$B$5:$G$338,2,FALSE),"")</f>
        <v>24</v>
      </c>
      <c r="J123" s="10">
        <f>IFERROR(VLOOKUP($B123,東大OLK大会!$B$5:$G$338,5,FALSE)*VLOOKUP(H123,大会ごとのスコア!$D$7:$E$11,2,FALSE),"")</f>
        <v>29.568000000000001</v>
      </c>
      <c r="K123" s="9" t="str">
        <f>IFERROR(VLOOKUP($B123,全日本ロング!$B$5:$G$338,6,FALSE),"")</f>
        <v/>
      </c>
      <c r="L123" s="10" t="str">
        <f>IFERROR(VLOOKUP($B123,全日本ロング!$B$5:$G$338,2,FALSE),"")</f>
        <v/>
      </c>
      <c r="M123" s="10" t="str">
        <f>IFERROR(VLOOKUP($B123,全日本ロング!$B$5:$G$338,5,FALSE)*VLOOKUP(K123,大会ごとのスコア!$D$12:$E$17,2,FALSE),"")</f>
        <v/>
      </c>
      <c r="N123" s="9" t="str">
        <f>IFERROR(VLOOKUP($B123,関東スプリントセレ!$B$5:$G$338,6,FALSE),"")</f>
        <v>Ms2</v>
      </c>
      <c r="O123" s="10">
        <f>IFERROR(VLOOKUP($B123,関東スプリントセレ!$B$5:$G$338,2,FALSE),"")</f>
        <v>76</v>
      </c>
      <c r="P123" s="10">
        <f>IFERROR(VLOOKUP($B123,関東スプリントセレ!$B$5:$G$338,5,FALSE)*VLOOKUP(N123,大会ごとのスコア!$D$19:$E$21,2,FALSE),"")</f>
        <v>35.677</v>
      </c>
      <c r="Q123" s="9" t="str">
        <f>IFERROR(VLOOKUP($B123,名椙大会2日目!$B$5:$G$338,6,FALSE),"")</f>
        <v/>
      </c>
      <c r="R123" s="10" t="str">
        <f>IFERROR(VLOOKUP($B123,名椙大会2日目!$B$5:$G$338,2,FALSE),"")</f>
        <v/>
      </c>
      <c r="S123" s="10" t="str">
        <f>IFERROR(VLOOKUP($B123,名椙大会2日目!$B$5:$G$338,5,FALSE)*VLOOKUP(Q123,大会ごとのスコア!$D$28:$E$31,2,FALSE),"")</f>
        <v/>
      </c>
      <c r="T123" s="9" t="str">
        <f>IFERROR(VLOOKUP($B123,インカレスプリント2018!$B$5:$G$400,6,FALSE),"")</f>
        <v>MUA1</v>
      </c>
      <c r="U123" s="10">
        <f>IFERROR(VLOOKUP($B123,インカレスプリント2018!$B$5:$G$400,2,FALSE),"")</f>
        <v>67</v>
      </c>
      <c r="V123" s="10">
        <f>IFERROR(VLOOKUP($B123,インカレスプリント2018!$B$5:$G$400,5,FALSE)*VLOOKUP(T123,大会ごとのスコア!$D$33:$E$36,2,FALSE),"")</f>
        <v>46.724999999999994</v>
      </c>
      <c r="W123" s="9" t="str">
        <f>IFERROR(VLOOKUP($B123,インカレロング2018!$B$5:$G$400,6,FALSE),"")</f>
        <v>MUL2</v>
      </c>
      <c r="X123" s="10">
        <f>IFERROR(VLOOKUP($B123,インカレロング2018!$B$5:$G$400,2,FALSE),"")</f>
        <v>81</v>
      </c>
      <c r="Y123" s="10">
        <f ca="1">IFERROR(VLOOKUP($B123,インカレロング2018!$B$5:$G$400,5,FALSE)*VLOOKUP(W123,大会ごとのスコア!$D$38:$E$42,2,FALSE),"")</f>
        <v>36.147999999999996</v>
      </c>
      <c r="Z123" s="9" t="str">
        <f>IFERROR(VLOOKUP($B123,クラブカップミドル!$B$4:$G$400,6,FALSE),"")</f>
        <v/>
      </c>
      <c r="AA123" s="10" t="str">
        <f>IFERROR(VLOOKUP($B123,クラブカップミドル!$B$4:$G$400,2,FALSE),"")</f>
        <v/>
      </c>
      <c r="AB123" s="10" t="str">
        <f>IFERROR(VLOOKUP($B123,クラブカップミドル!$B$4:$G$400,5,FALSE)*VLOOKUP(Z123,大会ごとのスコア!$D$44:$E$53,2,FALSE),"")</f>
        <v/>
      </c>
      <c r="AD123" s="9">
        <f t="array" aca="1" ref="AD123" ca="1">IFERROR(ROUNDUP(AVERAGE(LARGE(IF($A$3:$Y$3="スコア",$A123:$Y123,""),{1,2,3})),2),0)</f>
        <v>39.519999999999996</v>
      </c>
      <c r="AE123">
        <f t="array" aca="1" ref="AE123" ca="1">IFERROR(LARGE(IF($A$3:$Y$3="スコア",$A123:$Y123,""),1),"")</f>
        <v>46.724999999999994</v>
      </c>
      <c r="AF123" t="str">
        <f ca="1">IFERROR(INDEX($B$2:$AC$3,1,MATCH(AE123,B123:AC123,0)),"")</f>
        <v>ICS</v>
      </c>
      <c r="AG123" t="str">
        <f ca="1">IFERROR(INDEX($A123:$AE123,1,-2+MATCH(AE123,A123:Y123,0)),"")</f>
        <v>MUA1</v>
      </c>
    </row>
    <row r="124" spans="2:33" x14ac:dyDescent="0.15">
      <c r="B124" t="s">
        <v>598</v>
      </c>
      <c r="C124" t="s">
        <v>14</v>
      </c>
      <c r="E124" s="9" t="str">
        <f>IFERROR(VLOOKUP($B124,根ノ上高原!$B$5:$G$338,6,FALSE),"")</f>
        <v/>
      </c>
      <c r="F124" s="10" t="str">
        <f>IFERROR(VLOOKUP($B124,根ノ上高原!$B$5:$G$338,2,FALSE),"")</f>
        <v/>
      </c>
      <c r="G124" s="10" t="str">
        <f>IFERROR(VLOOKUP($B124,根ノ上高原!$B$5:$G$338,5,FALSE)*VLOOKUP(E124,大会ごとのスコア!$D$4:$E$5,2,FALSE),"")</f>
        <v/>
      </c>
      <c r="H124" s="9" t="str">
        <f>IFERROR(VLOOKUP($B124,東大OLK大会!$B$5:$G$338,6,FALSE),"")</f>
        <v/>
      </c>
      <c r="I124" s="10" t="str">
        <f>IFERROR(VLOOKUP($B124,東大OLK大会!$B$5:$G$338,2,FALSE),"")</f>
        <v/>
      </c>
      <c r="J124" s="10" t="str">
        <f>IFERROR(VLOOKUP($B124,東大OLK大会!$B$5:$G$338,5,FALSE)*VLOOKUP(H124,大会ごとのスコア!$D$7:$E$11,2,FALSE),"")</f>
        <v/>
      </c>
      <c r="K124" s="9" t="str">
        <f>IFERROR(VLOOKUP($B124,全日本ロング!$B$5:$G$338,6,FALSE),"")</f>
        <v/>
      </c>
      <c r="L124" s="10" t="str">
        <f>IFERROR(VLOOKUP($B124,全日本ロング!$B$5:$G$338,2,FALSE),"")</f>
        <v/>
      </c>
      <c r="M124" s="10" t="str">
        <f>IFERROR(VLOOKUP($B124,全日本ロング!$B$5:$G$338,5,FALSE)*VLOOKUP(K124,大会ごとのスコア!$D$12:$E$17,2,FALSE),"")</f>
        <v/>
      </c>
      <c r="N124" s="9" t="str">
        <f>IFERROR(VLOOKUP($B124,関東スプリントセレ!$B$5:$G$338,6,FALSE),"")</f>
        <v>Ms1</v>
      </c>
      <c r="O124" s="10">
        <f>IFERROR(VLOOKUP($B124,関東スプリントセレ!$B$5:$G$338,2,FALSE),"")</f>
        <v>72</v>
      </c>
      <c r="P124" s="10">
        <f>IFERROR(VLOOKUP($B124,関東スプリントセレ!$B$5:$G$338,5,FALSE)*VLOOKUP(N124,大会ごとのスコア!$D$19:$E$21,2,FALSE),"")</f>
        <v>45.074999999999996</v>
      </c>
      <c r="Q124" s="9" t="str">
        <f>IFERROR(VLOOKUP($B124,名椙大会2日目!$B$5:$G$338,6,FALSE),"")</f>
        <v/>
      </c>
      <c r="R124" s="10" t="str">
        <f>IFERROR(VLOOKUP($B124,名椙大会2日目!$B$5:$G$338,2,FALSE),"")</f>
        <v/>
      </c>
      <c r="S124" s="10" t="str">
        <f>IFERROR(VLOOKUP($B124,名椙大会2日目!$B$5:$G$338,5,FALSE)*VLOOKUP(Q124,大会ごとのスコア!$D$28:$E$31,2,FALSE),"")</f>
        <v/>
      </c>
      <c r="T124" s="9" t="str">
        <f>IFERROR(VLOOKUP($B124,インカレスプリント2018!$B$5:$G$400,6,FALSE),"")</f>
        <v>MUA3</v>
      </c>
      <c r="U124" s="10">
        <f>IFERROR(VLOOKUP($B124,インカレスプリント2018!$B$5:$G$400,2,FALSE),"")</f>
        <v>93</v>
      </c>
      <c r="V124" s="10">
        <f>IFERROR(VLOOKUP($B124,インカレスプリント2018!$B$5:$G$400,5,FALSE)*VLOOKUP(T124,大会ごとのスコア!$D$33:$E$36,2,FALSE),"")</f>
        <v>20.873000000000001</v>
      </c>
      <c r="W124" s="9" t="str">
        <f>IFERROR(VLOOKUP($B124,インカレロング2018!$B$5:$G$400,6,FALSE),"")</f>
        <v>MUL1</v>
      </c>
      <c r="X124" s="10">
        <f>IFERROR(VLOOKUP($B124,インカレロング2018!$B$5:$G$400,2,FALSE),"")</f>
        <v>74</v>
      </c>
      <c r="Y124" s="10">
        <f ca="1">IFERROR(VLOOKUP($B124,インカレロング2018!$B$5:$G$400,5,FALSE)*VLOOKUP(W124,大会ごとのスコア!$D$38:$E$42,2,FALSE),"")</f>
        <v>44.519999999999996</v>
      </c>
      <c r="Z124" s="9" t="str">
        <f>IFERROR(VLOOKUP($B124,クラブカップミドル!$B$4:$G$400,6,FALSE),"")</f>
        <v/>
      </c>
      <c r="AA124" s="10" t="str">
        <f>IFERROR(VLOOKUP($B124,クラブカップミドル!$B$4:$G$400,2,FALSE),"")</f>
        <v/>
      </c>
      <c r="AB124" s="10" t="str">
        <f>IFERROR(VLOOKUP($B124,クラブカップミドル!$B$4:$G$400,5,FALSE)*VLOOKUP(Z124,大会ごとのスコア!$D$44:$E$53,2,FALSE),"")</f>
        <v/>
      </c>
      <c r="AD124" s="9">
        <f t="array" aca="1" ref="AD124" ca="1">IFERROR(ROUNDUP(AVERAGE(LARGE(IF($A$3:$Y$3="スコア",$A124:$Y124,""),{1,2,3})),2),0)</f>
        <v>36.83</v>
      </c>
      <c r="AE124">
        <f t="array" aca="1" ref="AE124" ca="1">IFERROR(LARGE(IF($A$3:$Y$3="スコア",$A124:$Y124,""),1),"")</f>
        <v>45.074999999999996</v>
      </c>
      <c r="AF124" t="str">
        <f ca="1">IFERROR(INDEX($B$2:$AC$3,1,MATCH(AE124,B124:AC124,0)),"")</f>
        <v>関東SS</v>
      </c>
      <c r="AG124" t="str">
        <f ca="1">IFERROR(INDEX($A124:$AE124,1,-2+MATCH(AE124,A124:Y124,0)),"")</f>
        <v>Ms1</v>
      </c>
    </row>
    <row r="125" spans="2:33" x14ac:dyDescent="0.15">
      <c r="B125" t="s">
        <v>756</v>
      </c>
      <c r="C125" t="s">
        <v>21</v>
      </c>
      <c r="E125" s="9" t="str">
        <f>IFERROR(VLOOKUP($B125,根ノ上高原!$B$5:$G$338,6,FALSE),"")</f>
        <v/>
      </c>
      <c r="F125" s="10" t="str">
        <f>IFERROR(VLOOKUP($B125,根ノ上高原!$B$5:$G$338,2,FALSE),"")</f>
        <v/>
      </c>
      <c r="G125" s="10" t="str">
        <f>IFERROR(VLOOKUP($B125,根ノ上高原!$B$5:$G$338,5,FALSE)*VLOOKUP(E125,大会ごとのスコア!$D$4:$E$5,2,FALSE),"")</f>
        <v/>
      </c>
      <c r="H125" s="9" t="str">
        <f>IFERROR(VLOOKUP($B125,東大OLK大会!$B$5:$G$338,6,FALSE),"")</f>
        <v/>
      </c>
      <c r="I125" s="10" t="str">
        <f>IFERROR(VLOOKUP($B125,東大OLK大会!$B$5:$G$338,2,FALSE),"")</f>
        <v/>
      </c>
      <c r="J125" s="10" t="str">
        <f>IFERROR(VLOOKUP($B125,東大OLK大会!$B$5:$G$338,5,FALSE)*VLOOKUP(H125,大会ごとのスコア!$D$7:$E$11,2,FALSE),"")</f>
        <v/>
      </c>
      <c r="K125" s="9" t="str">
        <f>IFERROR(VLOOKUP($B125,全日本ロング!$B$5:$G$338,6,FALSE),"")</f>
        <v/>
      </c>
      <c r="L125" s="10" t="str">
        <f>IFERROR(VLOOKUP($B125,全日本ロング!$B$5:$G$338,2,FALSE),"")</f>
        <v/>
      </c>
      <c r="M125" s="10" t="str">
        <f>IFERROR(VLOOKUP($B125,全日本ロング!$B$5:$G$338,5,FALSE)*VLOOKUP(K125,大会ごとのスコア!$D$12:$E$17,2,FALSE),"")</f>
        <v/>
      </c>
      <c r="N125" s="9" t="str">
        <f>IFERROR(VLOOKUP($B125,関東スプリントセレ!$B$5:$G$338,6,FALSE),"")</f>
        <v>Ms2</v>
      </c>
      <c r="O125" s="10">
        <f>IFERROR(VLOOKUP($B125,関東スプリントセレ!$B$5:$G$338,2,FALSE),"")</f>
        <v>0</v>
      </c>
      <c r="P125" s="10">
        <f>IFERROR(VLOOKUP($B125,関東スプリントセレ!$B$5:$G$338,5,FALSE)*VLOOKUP(N125,大会ごとのスコア!$D$19:$E$21,2,FALSE),"")</f>
        <v>35.677</v>
      </c>
      <c r="Q125" s="9" t="str">
        <f>IFERROR(VLOOKUP($B125,名椙大会2日目!$B$5:$G$338,6,FALSE),"")</f>
        <v/>
      </c>
      <c r="R125" s="10" t="str">
        <f>IFERROR(VLOOKUP($B125,名椙大会2日目!$B$5:$G$338,2,FALSE),"")</f>
        <v/>
      </c>
      <c r="S125" s="10" t="str">
        <f>IFERROR(VLOOKUP($B125,名椙大会2日目!$B$5:$G$338,5,FALSE)*VLOOKUP(Q125,大会ごとのスコア!$D$28:$E$31,2,FALSE),"")</f>
        <v/>
      </c>
      <c r="T125" s="9" t="str">
        <f>IFERROR(VLOOKUP($B125,インカレスプリント2018!$B$5:$G$400,6,FALSE),"")</f>
        <v>MUA3</v>
      </c>
      <c r="U125" s="10">
        <f>IFERROR(VLOOKUP($B125,インカレスプリント2018!$B$5:$G$400,2,FALSE),"")</f>
        <v>90</v>
      </c>
      <c r="V125" s="10">
        <f>IFERROR(VLOOKUP($B125,インカレスプリント2018!$B$5:$G$400,5,FALSE)*VLOOKUP(T125,大会ごとのスコア!$D$33:$E$36,2,FALSE),"")</f>
        <v>29.873000000000001</v>
      </c>
      <c r="W125" s="9" t="str">
        <f>IFERROR(VLOOKUP($B125,インカレロング2018!$B$5:$G$400,6,FALSE),"")</f>
        <v>MUS</v>
      </c>
      <c r="X125" s="10">
        <f>IFERROR(VLOOKUP($B125,インカレロング2018!$B$5:$G$400,2,FALSE),"")</f>
        <v>22</v>
      </c>
      <c r="Y125" s="10">
        <f ca="1">IFERROR(VLOOKUP($B125,インカレロング2018!$B$5:$G$400,5,FALSE)*VLOOKUP(W125,大会ごとのスコア!$D$38:$E$42,2,FALSE),"")</f>
        <v>42.318399999999997</v>
      </c>
      <c r="Z125" s="9" t="str">
        <f>IFERROR(VLOOKUP($B125,クラブカップミドル!$B$4:$G$400,6,FALSE),"")</f>
        <v/>
      </c>
      <c r="AA125" s="10" t="str">
        <f>IFERROR(VLOOKUP($B125,クラブカップミドル!$B$4:$G$400,2,FALSE),"")</f>
        <v/>
      </c>
      <c r="AB125" s="10" t="str">
        <f>IFERROR(VLOOKUP($B125,クラブカップミドル!$B$4:$G$400,5,FALSE)*VLOOKUP(Z125,大会ごとのスコア!$D$44:$E$53,2,FALSE),"")</f>
        <v/>
      </c>
      <c r="AD125" s="9">
        <f t="array" aca="1" ref="AD125" ca="1">IFERROR(ROUNDUP(AVERAGE(LARGE(IF($A$3:$Y$3="スコア",$A125:$Y125,""),{1,2,3})),2),0)</f>
        <v>35.96</v>
      </c>
      <c r="AE125">
        <f t="array" aca="1" ref="AE125" ca="1">IFERROR(LARGE(IF($A$3:$Y$3="スコア",$A125:$Y125,""),1),"")</f>
        <v>42.318399999999997</v>
      </c>
      <c r="AF125" t="str">
        <f ca="1">IFERROR(INDEX($B$2:$AC$3,1,MATCH(AE125,B125:AC125,0)),"")</f>
        <v>ICL</v>
      </c>
      <c r="AG125" t="str">
        <f ca="1">IFERROR(INDEX($A125:$AE125,1,-2+MATCH(AE125,A125:Y125,0)),"")</f>
        <v>MUS</v>
      </c>
    </row>
    <row r="126" spans="2:33" x14ac:dyDescent="0.15">
      <c r="B126" t="s">
        <v>604</v>
      </c>
      <c r="C126" t="s">
        <v>21</v>
      </c>
      <c r="E126" s="9" t="str">
        <f>IFERROR(VLOOKUP($B126,根ノ上高原!$B$5:$G$338,6,FALSE),"")</f>
        <v/>
      </c>
      <c r="F126" s="10" t="str">
        <f>IFERROR(VLOOKUP($B126,根ノ上高原!$B$5:$G$338,2,FALSE),"")</f>
        <v/>
      </c>
      <c r="G126" s="10" t="str">
        <f>IFERROR(VLOOKUP($B126,根ノ上高原!$B$5:$G$338,5,FALSE)*VLOOKUP(E126,大会ごとのスコア!$D$4:$E$5,2,FALSE),"")</f>
        <v/>
      </c>
      <c r="H126" s="9" t="str">
        <f>IFERROR(VLOOKUP($B126,東大OLK大会!$B$5:$G$338,6,FALSE),"")</f>
        <v/>
      </c>
      <c r="I126" s="10" t="str">
        <f>IFERROR(VLOOKUP($B126,東大OLK大会!$B$5:$G$338,2,FALSE),"")</f>
        <v/>
      </c>
      <c r="J126" s="10" t="str">
        <f>IFERROR(VLOOKUP($B126,東大OLK大会!$B$5:$G$338,5,FALSE)*VLOOKUP(H126,大会ごとのスコア!$D$7:$E$11,2,FALSE),"")</f>
        <v/>
      </c>
      <c r="K126" s="9" t="str">
        <f>IFERROR(VLOOKUP($B126,全日本ロング!$B$5:$G$338,6,FALSE),"")</f>
        <v/>
      </c>
      <c r="L126" s="10" t="str">
        <f>IFERROR(VLOOKUP($B126,全日本ロング!$B$5:$G$338,2,FALSE),"")</f>
        <v/>
      </c>
      <c r="M126" s="10" t="str">
        <f>IFERROR(VLOOKUP($B126,全日本ロング!$B$5:$G$338,5,FALSE)*VLOOKUP(K126,大会ごとのスコア!$D$12:$E$17,2,FALSE),"")</f>
        <v/>
      </c>
      <c r="N126" s="9" t="str">
        <f>IFERROR(VLOOKUP($B126,関東スプリントセレ!$B$5:$G$338,6,FALSE),"")</f>
        <v>Ms2</v>
      </c>
      <c r="O126" s="10">
        <f>IFERROR(VLOOKUP($B126,関東スプリントセレ!$B$5:$G$338,2,FALSE),"")</f>
        <v>75</v>
      </c>
      <c r="P126" s="10">
        <f>IFERROR(VLOOKUP($B126,関東スプリントセレ!$B$5:$G$338,5,FALSE)*VLOOKUP(N126,大会ごとのスコア!$D$19:$E$21,2,FALSE),"")</f>
        <v>36.910999999999994</v>
      </c>
      <c r="Q126" s="9" t="str">
        <f>IFERROR(VLOOKUP($B126,名椙大会2日目!$B$5:$G$338,6,FALSE),"")</f>
        <v/>
      </c>
      <c r="R126" s="10" t="str">
        <f>IFERROR(VLOOKUP($B126,名椙大会2日目!$B$5:$G$338,2,FALSE),"")</f>
        <v/>
      </c>
      <c r="S126" s="10" t="str">
        <f>IFERROR(VLOOKUP($B126,名椙大会2日目!$B$5:$G$338,5,FALSE)*VLOOKUP(Q126,大会ごとのスコア!$D$28:$E$31,2,FALSE),"")</f>
        <v/>
      </c>
      <c r="T126" s="9" t="str">
        <f>IFERROR(VLOOKUP($B126,インカレスプリント2018!$B$5:$G$400,6,FALSE),"")</f>
        <v>MUA2</v>
      </c>
      <c r="U126" s="10">
        <f>IFERROR(VLOOKUP($B126,インカレスプリント2018!$B$5:$G$400,2,FALSE),"")</f>
        <v>85</v>
      </c>
      <c r="V126" s="10">
        <f>IFERROR(VLOOKUP($B126,インカレスプリント2018!$B$5:$G$400,5,FALSE)*VLOOKUP(T126,大会ごとのスコア!$D$33:$E$36,2,FALSE),"")</f>
        <v>29.704000000000001</v>
      </c>
      <c r="W126" s="9" t="str">
        <f>IFERROR(VLOOKUP($B126,インカレロング2018!$B$5:$G$400,6,FALSE),"")</f>
        <v>MUL1</v>
      </c>
      <c r="X126" s="10">
        <f>IFERROR(VLOOKUP($B126,インカレロング2018!$B$5:$G$400,2,FALSE),"")</f>
        <v>85</v>
      </c>
      <c r="Y126" s="10">
        <f ca="1">IFERROR(VLOOKUP($B126,インカレロング2018!$B$5:$G$400,5,FALSE)*VLOOKUP(W126,大会ごとのスコア!$D$38:$E$42,2,FALSE),"")</f>
        <v>36.311</v>
      </c>
      <c r="Z126" s="9" t="str">
        <f>IFERROR(VLOOKUP($B126,クラブカップミドル!$B$4:$G$400,6,FALSE),"")</f>
        <v/>
      </c>
      <c r="AA126" s="10" t="str">
        <f>IFERROR(VLOOKUP($B126,クラブカップミドル!$B$4:$G$400,2,FALSE),"")</f>
        <v/>
      </c>
      <c r="AB126" s="10" t="str">
        <f>IFERROR(VLOOKUP($B126,クラブカップミドル!$B$4:$G$400,5,FALSE)*VLOOKUP(Z126,大会ごとのスコア!$D$44:$E$53,2,FALSE),"")</f>
        <v/>
      </c>
      <c r="AD126" s="9">
        <f t="array" aca="1" ref="AD126" ca="1">IFERROR(ROUNDUP(AVERAGE(LARGE(IF($A$3:$Y$3="スコア",$A126:$Y126,""),{1,2,3})),2),0)</f>
        <v>34.309999999999995</v>
      </c>
      <c r="AE126">
        <f t="array" aca="1" ref="AE126" ca="1">IFERROR(LARGE(IF($A$3:$Y$3="スコア",$A126:$Y126,""),1),"")</f>
        <v>36.910999999999994</v>
      </c>
      <c r="AF126" t="str">
        <f ca="1">IFERROR(INDEX($B$2:$AC$3,1,MATCH(AE126,B126:AC126,0)),"")</f>
        <v>関東SS</v>
      </c>
      <c r="AG126" t="str">
        <f ca="1">IFERROR(INDEX($A126:$AE126,1,-2+MATCH(AE126,A126:Y126,0)),"")</f>
        <v>Ms2</v>
      </c>
    </row>
    <row r="127" spans="2:33" x14ac:dyDescent="0.15">
      <c r="B127" t="s">
        <v>393</v>
      </c>
      <c r="C127" t="s">
        <v>5</v>
      </c>
      <c r="E127" s="9" t="str">
        <f>IFERROR(VLOOKUP($B127,根ノ上高原!$B$5:$G$338,6,FALSE),"")</f>
        <v/>
      </c>
      <c r="F127" s="10" t="str">
        <f>IFERROR(VLOOKUP($B127,根ノ上高原!$B$5:$G$338,2,FALSE),"")</f>
        <v/>
      </c>
      <c r="G127" s="10" t="str">
        <f>IFERROR(VLOOKUP($B127,根ノ上高原!$B$5:$G$338,5,FALSE)*VLOOKUP(E127,大会ごとのスコア!$D$4:$E$5,2,FALSE),"")</f>
        <v/>
      </c>
      <c r="H127" s="9" t="str">
        <f>IFERROR(VLOOKUP($B127,東大OLK大会!$B$5:$G$338,6,FALSE),"")</f>
        <v/>
      </c>
      <c r="I127" s="10" t="str">
        <f>IFERROR(VLOOKUP($B127,東大OLK大会!$B$5:$G$338,2,FALSE),"")</f>
        <v/>
      </c>
      <c r="J127" s="10" t="str">
        <f>IFERROR(VLOOKUP($B127,東大OLK大会!$B$5:$G$338,5,FALSE)*VLOOKUP(H127,大会ごとのスコア!$D$7:$E$11,2,FALSE),"")</f>
        <v/>
      </c>
      <c r="K127" s="9" t="str">
        <f>IFERROR(VLOOKUP($B127,全日本ロング!$B$5:$G$338,6,FALSE),"")</f>
        <v>M21A2</v>
      </c>
      <c r="L127" s="10">
        <f>IFERROR(VLOOKUP($B127,全日本ロング!$B$5:$G$338,2,FALSE),"")</f>
        <v>33</v>
      </c>
      <c r="M127" s="10">
        <f>IFERROR(VLOOKUP($B127,全日本ロング!$B$5:$G$338,5,FALSE)*VLOOKUP(K127,大会ごとのスコア!$D$12:$E$17,2,FALSE),"")</f>
        <v>47.913999999999994</v>
      </c>
      <c r="N127" s="9" t="str">
        <f>IFERROR(VLOOKUP($B127,関東スプリントセレ!$B$5:$G$338,6,FALSE),"")</f>
        <v>Ms2</v>
      </c>
      <c r="O127" s="10">
        <f>IFERROR(VLOOKUP($B127,関東スプリントセレ!$B$5:$G$338,2,FALSE),"")</f>
        <v>42</v>
      </c>
      <c r="P127" s="10">
        <f>IFERROR(VLOOKUP($B127,関東スプリントセレ!$B$5:$G$338,5,FALSE)*VLOOKUP(N127,大会ごとのスコア!$D$19:$E$21,2,FALSE),"")</f>
        <v>51.919999999999995</v>
      </c>
      <c r="Q127" s="9" t="str">
        <f>IFERROR(VLOOKUP($B127,名椙大会2日目!$B$5:$G$338,6,FALSE),"")</f>
        <v/>
      </c>
      <c r="R127" s="10" t="str">
        <f>IFERROR(VLOOKUP($B127,名椙大会2日目!$B$5:$G$338,2,FALSE),"")</f>
        <v/>
      </c>
      <c r="S127" s="10" t="str">
        <f>IFERROR(VLOOKUP($B127,名椙大会2日目!$B$5:$G$338,5,FALSE)*VLOOKUP(Q127,大会ごとのスコア!$D$28:$E$31,2,FALSE),"")</f>
        <v/>
      </c>
      <c r="T127" s="9" t="str">
        <f>IFERROR(VLOOKUP($B127,インカレスプリント2018!$B$5:$G$400,6,FALSE),"")</f>
        <v>MUA2</v>
      </c>
      <c r="U127" s="10">
        <f>IFERROR(VLOOKUP($B127,インカレスプリント2018!$B$5:$G$400,2,FALSE),"")</f>
        <v>0</v>
      </c>
      <c r="V127" s="10">
        <f>IFERROR(VLOOKUP($B127,インカレスプリント2018!$B$5:$G$400,5,FALSE)*VLOOKUP(T127,大会ごとのスコア!$D$33:$E$36,2,FALSE),"")</f>
        <v>0</v>
      </c>
      <c r="W127" s="9" t="str">
        <f>IFERROR(VLOOKUP($B127,インカレロング2018!$B$5:$G$400,6,FALSE),"")</f>
        <v>MUL2</v>
      </c>
      <c r="X127" s="10">
        <f>IFERROR(VLOOKUP($B127,インカレロング2018!$B$5:$G$400,2,FALSE),"")</f>
        <v>0</v>
      </c>
      <c r="Y127" s="10">
        <f>IFERROR(VLOOKUP($B127,インカレロング2018!$B$5:$G$400,5,FALSE)*VLOOKUP(W127,大会ごとのスコア!$D$38:$E$42,2,FALSE),"")</f>
        <v>0</v>
      </c>
      <c r="Z127" s="9" t="str">
        <f>IFERROR(VLOOKUP($B127,クラブカップミドル!$B$4:$G$400,6,FALSE),"")</f>
        <v/>
      </c>
      <c r="AA127" s="10" t="str">
        <f>IFERROR(VLOOKUP($B127,クラブカップミドル!$B$4:$G$400,2,FALSE),"")</f>
        <v/>
      </c>
      <c r="AB127" s="10" t="str">
        <f>IFERROR(VLOOKUP($B127,クラブカップミドル!$B$4:$G$400,5,FALSE)*VLOOKUP(Z127,大会ごとのスコア!$D$44:$E$53,2,FALSE),"")</f>
        <v/>
      </c>
      <c r="AD127" s="9">
        <f t="array" ref="AD127">IFERROR(ROUNDUP(AVERAGE(LARGE(IF($A$3:$Y$3="スコア",$A127:$Y127,""),{1,2,3})),2),0)</f>
        <v>33.28</v>
      </c>
      <c r="AE127">
        <f t="array" ref="AE127">IFERROR(LARGE(IF($A$3:$Y$3="スコア",$A127:$Y127,""),1),"")</f>
        <v>51.919999999999995</v>
      </c>
      <c r="AF127" t="str">
        <f>IFERROR(INDEX($B$2:$AC$3,1,MATCH(AE127,B127:AC127,0)),"")</f>
        <v>関東SS</v>
      </c>
      <c r="AG127" t="str">
        <f>IFERROR(INDEX($A127:$AE127,1,-2+MATCH(AE127,A127:Y127,0)),"")</f>
        <v>Ms2</v>
      </c>
    </row>
    <row r="128" spans="2:33" x14ac:dyDescent="0.15">
      <c r="B128" t="s">
        <v>602</v>
      </c>
      <c r="C128" t="s">
        <v>10</v>
      </c>
      <c r="E128" s="9" t="str">
        <f>IFERROR(VLOOKUP($B128,根ノ上高原!$B$5:$G$338,6,FALSE),"")</f>
        <v/>
      </c>
      <c r="F128" s="10" t="str">
        <f>IFERROR(VLOOKUP($B128,根ノ上高原!$B$5:$G$338,2,FALSE),"")</f>
        <v/>
      </c>
      <c r="G128" s="10" t="str">
        <f>IFERROR(VLOOKUP($B128,根ノ上高原!$B$5:$G$338,5,FALSE)*VLOOKUP(E128,大会ごとのスコア!$D$4:$E$5,2,FALSE),"")</f>
        <v/>
      </c>
      <c r="H128" s="9" t="str">
        <f>IFERROR(VLOOKUP($B128,東大OLK大会!$B$5:$G$338,6,FALSE),"")</f>
        <v/>
      </c>
      <c r="I128" s="10" t="str">
        <f>IFERROR(VLOOKUP($B128,東大OLK大会!$B$5:$G$338,2,FALSE),"")</f>
        <v/>
      </c>
      <c r="J128" s="10" t="str">
        <f>IFERROR(VLOOKUP($B128,東大OLK大会!$B$5:$G$338,5,FALSE)*VLOOKUP(H128,大会ごとのスコア!$D$7:$E$11,2,FALSE),"")</f>
        <v/>
      </c>
      <c r="K128" s="9" t="str">
        <f>IFERROR(VLOOKUP($B128,全日本ロング!$B$5:$G$338,6,FALSE),"")</f>
        <v/>
      </c>
      <c r="L128" s="10" t="str">
        <f>IFERROR(VLOOKUP($B128,全日本ロング!$B$5:$G$338,2,FALSE),"")</f>
        <v/>
      </c>
      <c r="M128" s="10" t="str">
        <f>IFERROR(VLOOKUP($B128,全日本ロング!$B$5:$G$338,5,FALSE)*VLOOKUP(K128,大会ごとのスコア!$D$12:$E$17,2,FALSE),"")</f>
        <v/>
      </c>
      <c r="N128" s="9" t="str">
        <f>IFERROR(VLOOKUP($B128,関東スプリントセレ!$B$5:$G$338,6,FALSE),"")</f>
        <v>Ms2</v>
      </c>
      <c r="O128" s="10">
        <f>IFERROR(VLOOKUP($B128,関東スプリントセレ!$B$5:$G$338,2,FALSE),"")</f>
        <v>0</v>
      </c>
      <c r="P128" s="10">
        <f>IFERROR(VLOOKUP($B128,関東スプリントセレ!$B$5:$G$338,5,FALSE)*VLOOKUP(N128,大会ごとのスコア!$D$19:$E$21,2,FALSE),"")</f>
        <v>10.189</v>
      </c>
      <c r="Q128" s="9" t="str">
        <f>IFERROR(VLOOKUP($B128,名椙大会2日目!$B$5:$G$338,6,FALSE),"")</f>
        <v/>
      </c>
      <c r="R128" s="10" t="str">
        <f>IFERROR(VLOOKUP($B128,名椙大会2日目!$B$5:$G$338,2,FALSE),"")</f>
        <v/>
      </c>
      <c r="S128" s="10" t="str">
        <f>IFERROR(VLOOKUP($B128,名椙大会2日目!$B$5:$G$338,5,FALSE)*VLOOKUP(Q128,大会ごとのスコア!$D$28:$E$31,2,FALSE),"")</f>
        <v/>
      </c>
      <c r="T128" s="9" t="str">
        <f>IFERROR(VLOOKUP($B128,インカレスプリント2018!$B$5:$G$400,6,FALSE),"")</f>
        <v>MUA3</v>
      </c>
      <c r="U128" s="10">
        <f>IFERROR(VLOOKUP($B128,インカレスプリント2018!$B$5:$G$400,2,FALSE),"")</f>
        <v>71</v>
      </c>
      <c r="V128" s="10">
        <f>IFERROR(VLOOKUP($B128,インカレスプリント2018!$B$5:$G$400,5,FALSE)*VLOOKUP(T128,大会ごとのスコア!$D$33:$E$36,2,FALSE),"")</f>
        <v>44.599999999999994</v>
      </c>
      <c r="W128" s="9" t="str">
        <f>IFERROR(VLOOKUP($B128,インカレロング2018!$B$5:$G$400,6,FALSE),"")</f>
        <v>MUL1</v>
      </c>
      <c r="X128" s="10">
        <f>IFERROR(VLOOKUP($B128,インカレロング2018!$B$5:$G$400,2,FALSE),"")</f>
        <v>80</v>
      </c>
      <c r="Y128" s="10">
        <f ca="1">IFERROR(VLOOKUP($B128,インカレロング2018!$B$5:$G$400,5,FALSE)*VLOOKUP(W128,大会ごとのスコア!$D$38:$E$42,2,FALSE),"")</f>
        <v>40.623999999999995</v>
      </c>
      <c r="Z128" s="9" t="str">
        <f>IFERROR(VLOOKUP($B128,クラブカップミドル!$B$4:$G$400,6,FALSE),"")</f>
        <v/>
      </c>
      <c r="AA128" s="10" t="str">
        <f>IFERROR(VLOOKUP($B128,クラブカップミドル!$B$4:$G$400,2,FALSE),"")</f>
        <v/>
      </c>
      <c r="AB128" s="10" t="str">
        <f>IFERROR(VLOOKUP($B128,クラブカップミドル!$B$4:$G$400,5,FALSE)*VLOOKUP(Z128,大会ごとのスコア!$D$44:$E$53,2,FALSE),"")</f>
        <v/>
      </c>
      <c r="AD128" s="9">
        <f t="array" aca="1" ref="AD128" ca="1">IFERROR(ROUNDUP(AVERAGE(LARGE(IF($A$3:$Y$3="スコア",$A128:$Y128,""),{1,2,3})),2),0)</f>
        <v>31.810000000000002</v>
      </c>
      <c r="AE128">
        <f t="array" aca="1" ref="AE128" ca="1">IFERROR(LARGE(IF($A$3:$Y$3="スコア",$A128:$Y128,""),1),"")</f>
        <v>44.599999999999994</v>
      </c>
      <c r="AF128" t="str">
        <f ca="1">IFERROR(INDEX($B$2:$AC$3,1,MATCH(AE128,B128:AC128,0)),"")</f>
        <v>ICS</v>
      </c>
      <c r="AG128" t="str">
        <f ca="1">IFERROR(INDEX($A128:$AE128,1,-2+MATCH(AE128,A128:Y128,0)),"")</f>
        <v>MUA3</v>
      </c>
    </row>
    <row r="129" spans="2:33" x14ac:dyDescent="0.15">
      <c r="B129" t="s">
        <v>581</v>
      </c>
      <c r="C129" t="s">
        <v>21</v>
      </c>
      <c r="E129" s="9" t="str">
        <f>IFERROR(VLOOKUP($B129,根ノ上高原!$B$5:$G$338,6,FALSE),"")</f>
        <v/>
      </c>
      <c r="F129" s="10" t="str">
        <f>IFERROR(VLOOKUP($B129,根ノ上高原!$B$5:$G$338,2,FALSE),"")</f>
        <v/>
      </c>
      <c r="G129" s="10" t="str">
        <f>IFERROR(VLOOKUP($B129,根ノ上高原!$B$5:$G$338,5,FALSE)*VLOOKUP(E129,大会ごとのスコア!$D$4:$E$5,2,FALSE),"")</f>
        <v/>
      </c>
      <c r="H129" s="9" t="str">
        <f>IFERROR(VLOOKUP($B129,東大OLK大会!$B$5:$G$338,6,FALSE),"")</f>
        <v/>
      </c>
      <c r="I129" s="10" t="str">
        <f>IFERROR(VLOOKUP($B129,東大OLK大会!$B$5:$G$338,2,FALSE),"")</f>
        <v/>
      </c>
      <c r="J129" s="10" t="str">
        <f>IFERROR(VLOOKUP($B129,東大OLK大会!$B$5:$G$338,5,FALSE)*VLOOKUP(H129,大会ごとのスコア!$D$7:$E$11,2,FALSE),"")</f>
        <v/>
      </c>
      <c r="K129" s="9" t="str">
        <f>IFERROR(VLOOKUP($B129,全日本ロング!$B$5:$G$338,6,FALSE),"")</f>
        <v/>
      </c>
      <c r="L129" s="10" t="str">
        <f>IFERROR(VLOOKUP($B129,全日本ロング!$B$5:$G$338,2,FALSE),"")</f>
        <v/>
      </c>
      <c r="M129" s="10" t="str">
        <f>IFERROR(VLOOKUP($B129,全日本ロング!$B$5:$G$338,5,FALSE)*VLOOKUP(K129,大会ごとのスコア!$D$12:$E$17,2,FALSE),"")</f>
        <v/>
      </c>
      <c r="N129" s="9" t="str">
        <f>IFERROR(VLOOKUP($B129,関東スプリントセレ!$B$5:$G$338,6,FALSE),"")</f>
        <v>Ms2</v>
      </c>
      <c r="O129" s="10">
        <f>IFERROR(VLOOKUP($B129,関東スプリントセレ!$B$5:$G$338,2,FALSE),"")</f>
        <v>63</v>
      </c>
      <c r="P129" s="10">
        <f>IFERROR(VLOOKUP($B129,関東スプリントセレ!$B$5:$G$338,5,FALSE)*VLOOKUP(N129,大会ごとのスコア!$D$19:$E$21,2,FALSE),"")</f>
        <v>43.518999999999998</v>
      </c>
      <c r="Q129" s="9" t="str">
        <f>IFERROR(VLOOKUP($B129,名椙大会2日目!$B$5:$G$338,6,FALSE),"")</f>
        <v/>
      </c>
      <c r="R129" s="10" t="str">
        <f>IFERROR(VLOOKUP($B129,名椙大会2日目!$B$5:$G$338,2,FALSE),"")</f>
        <v/>
      </c>
      <c r="S129" s="10" t="str">
        <f>IFERROR(VLOOKUP($B129,名椙大会2日目!$B$5:$G$338,5,FALSE)*VLOOKUP(Q129,大会ごとのスコア!$D$28:$E$31,2,FALSE),"")</f>
        <v/>
      </c>
      <c r="T129" s="9" t="str">
        <f>IFERROR(VLOOKUP($B129,インカレスプリント2018!$B$5:$G$400,6,FALSE),"")</f>
        <v>MUA2</v>
      </c>
      <c r="U129" s="10">
        <f>IFERROR(VLOOKUP($B129,インカレスプリント2018!$B$5:$G$400,2,FALSE),"")</f>
        <v>0</v>
      </c>
      <c r="V129" s="10">
        <f>IFERROR(VLOOKUP($B129,インカレスプリント2018!$B$5:$G$400,5,FALSE)*VLOOKUP(T129,大会ごとのスコア!$D$33:$E$36,2,FALSE),"")</f>
        <v>0</v>
      </c>
      <c r="W129" s="9" t="str">
        <f>IFERROR(VLOOKUP($B129,インカレロング2018!$B$5:$G$400,6,FALSE),"")</f>
        <v>MUL1</v>
      </c>
      <c r="X129" s="10">
        <f>IFERROR(VLOOKUP($B129,インカレロング2018!$B$5:$G$400,2,FALSE),"")</f>
        <v>51</v>
      </c>
      <c r="Y129" s="10">
        <f ca="1">IFERROR(VLOOKUP($B129,インカレロング2018!$B$5:$G$400,5,FALSE)*VLOOKUP(W129,大会ごとのスコア!$D$38:$E$42,2,FALSE),"")</f>
        <v>50.949999999999996</v>
      </c>
      <c r="Z129" s="9" t="str">
        <f>IFERROR(VLOOKUP($B129,クラブカップミドル!$B$4:$G$400,6,FALSE),"")</f>
        <v/>
      </c>
      <c r="AA129" s="10" t="str">
        <f>IFERROR(VLOOKUP($B129,クラブカップミドル!$B$4:$G$400,2,FALSE),"")</f>
        <v/>
      </c>
      <c r="AB129" s="10" t="str">
        <f>IFERROR(VLOOKUP($B129,クラブカップミドル!$B$4:$G$400,5,FALSE)*VLOOKUP(Z129,大会ごとのスコア!$D$44:$E$53,2,FALSE),"")</f>
        <v/>
      </c>
      <c r="AD129" s="9">
        <f t="array" aca="1" ref="AD129" ca="1">IFERROR(ROUNDUP(AVERAGE(LARGE(IF($A$3:$Y$3="スコア",$A129:$Y129,""),{1,2,3})),2),0)</f>
        <v>31.490000000000002</v>
      </c>
      <c r="AE129">
        <f t="array" aca="1" ref="AE129" ca="1">IFERROR(LARGE(IF($A$3:$Y$3="スコア",$A129:$Y129,""),1),"")</f>
        <v>50.949999999999996</v>
      </c>
      <c r="AF129" t="str">
        <f ca="1">IFERROR(INDEX($B$2:$AC$3,1,MATCH(AE129,B129:AC129,0)),"")</f>
        <v>ICL</v>
      </c>
      <c r="AG129" t="str">
        <f ca="1">IFERROR(INDEX($A129:$AE129,1,-2+MATCH(AE129,A129:Y129,0)),"")</f>
        <v>MUL1</v>
      </c>
    </row>
    <row r="130" spans="2:33" x14ac:dyDescent="0.15">
      <c r="B130" t="s">
        <v>749</v>
      </c>
      <c r="C130" t="s">
        <v>745</v>
      </c>
      <c r="E130" s="9" t="str">
        <f>IFERROR(VLOOKUP($B130,根ノ上高原!$B$5:$G$338,6,FALSE),"")</f>
        <v/>
      </c>
      <c r="F130" s="10" t="str">
        <f>IFERROR(VLOOKUP($B130,根ノ上高原!$B$5:$G$338,2,FALSE),"")</f>
        <v/>
      </c>
      <c r="G130" s="10" t="str">
        <f>IFERROR(VLOOKUP($B130,根ノ上高原!$B$5:$G$338,5,FALSE)*VLOOKUP(E130,大会ごとのスコア!$D$4:$E$5,2,FALSE),"")</f>
        <v/>
      </c>
      <c r="H130" s="9" t="str">
        <f>IFERROR(VLOOKUP($B130,東大OLK大会!$B$5:$G$338,6,FALSE),"")</f>
        <v/>
      </c>
      <c r="I130" s="10" t="str">
        <f>IFERROR(VLOOKUP($B130,東大OLK大会!$B$5:$G$338,2,FALSE),"")</f>
        <v/>
      </c>
      <c r="J130" s="10" t="str">
        <f>IFERROR(VLOOKUP($B130,東大OLK大会!$B$5:$G$338,5,FALSE)*VLOOKUP(H130,大会ごとのスコア!$D$7:$E$11,2,FALSE),"")</f>
        <v/>
      </c>
      <c r="K130" s="9" t="str">
        <f>IFERROR(VLOOKUP($B130,全日本ロング!$B$5:$G$338,6,FALSE),"")</f>
        <v/>
      </c>
      <c r="L130" s="10" t="str">
        <f>IFERROR(VLOOKUP($B130,全日本ロング!$B$5:$G$338,2,FALSE),"")</f>
        <v/>
      </c>
      <c r="M130" s="10" t="str">
        <f>IFERROR(VLOOKUP($B130,全日本ロング!$B$5:$G$338,5,FALSE)*VLOOKUP(K130,大会ごとのスコア!$D$12:$E$17,2,FALSE),"")</f>
        <v/>
      </c>
      <c r="N130" s="9" t="str">
        <f>IFERROR(VLOOKUP($B130,関東スプリントセレ!$B$5:$G$338,6,FALSE),"")</f>
        <v>Ms1</v>
      </c>
      <c r="O130" s="10">
        <f>IFERROR(VLOOKUP($B130,関東スプリントセレ!$B$5:$G$338,2,FALSE),"")</f>
        <v>71</v>
      </c>
      <c r="P130" s="10">
        <f>IFERROR(VLOOKUP($B130,関東スプリントセレ!$B$5:$G$338,5,FALSE)*VLOOKUP(N130,大会ごとのスコア!$D$19:$E$21,2,FALSE),"")</f>
        <v>45.213000000000001</v>
      </c>
      <c r="Q130" s="9" t="str">
        <f>IFERROR(VLOOKUP($B130,名椙大会2日目!$B$5:$G$338,6,FALSE),"")</f>
        <v/>
      </c>
      <c r="R130" s="10" t="str">
        <f>IFERROR(VLOOKUP($B130,名椙大会2日目!$B$5:$G$338,2,FALSE),"")</f>
        <v/>
      </c>
      <c r="S130" s="10" t="str">
        <f>IFERROR(VLOOKUP($B130,名椙大会2日目!$B$5:$G$338,5,FALSE)*VLOOKUP(Q130,大会ごとのスコア!$D$28:$E$31,2,FALSE),"")</f>
        <v/>
      </c>
      <c r="T130" s="9" t="str">
        <f>IFERROR(VLOOKUP($B130,インカレスプリント2018!$B$5:$G$400,6,FALSE),"")</f>
        <v>MUA1</v>
      </c>
      <c r="U130" s="10">
        <f>IFERROR(VLOOKUP($B130,インカレスプリント2018!$B$5:$G$400,2,FALSE),"")</f>
        <v>0</v>
      </c>
      <c r="V130" s="10">
        <f>IFERROR(VLOOKUP($B130,インカレスプリント2018!$B$5:$G$400,5,FALSE)*VLOOKUP(T130,大会ごとのスコア!$D$33:$E$36,2,FALSE),"")</f>
        <v>0</v>
      </c>
      <c r="W130" s="9" t="str">
        <f>IFERROR(VLOOKUP($B130,インカレロング2018!$B$5:$G$400,6,FALSE),"")</f>
        <v>MUS</v>
      </c>
      <c r="X130" s="10">
        <f>IFERROR(VLOOKUP($B130,インカレロング2018!$B$5:$G$400,2,FALSE),"")</f>
        <v>7</v>
      </c>
      <c r="Y130" s="10">
        <f ca="1">IFERROR(VLOOKUP($B130,インカレロング2018!$B$5:$G$400,5,FALSE)*VLOOKUP(W130,大会ごとのスコア!$D$38:$E$42,2,FALSE),"")</f>
        <v>46.224000000000004</v>
      </c>
      <c r="Z130" s="9" t="str">
        <f>IFERROR(VLOOKUP($B130,クラブカップミドル!$B$4:$G$400,6,FALSE),"")</f>
        <v/>
      </c>
      <c r="AA130" s="10" t="str">
        <f>IFERROR(VLOOKUP($B130,クラブカップミドル!$B$4:$G$400,2,FALSE),"")</f>
        <v/>
      </c>
      <c r="AB130" s="10" t="str">
        <f>IFERROR(VLOOKUP($B130,クラブカップミドル!$B$4:$G$400,5,FALSE)*VLOOKUP(Z130,大会ごとのスコア!$D$44:$E$53,2,FALSE),"")</f>
        <v/>
      </c>
      <c r="AD130" s="9">
        <f t="array" aca="1" ref="AD130" ca="1">IFERROR(ROUNDUP(AVERAGE(LARGE(IF($A$3:$Y$3="スコア",$A130:$Y130,""),{1,2,3})),2),0)</f>
        <v>30.48</v>
      </c>
      <c r="AE130">
        <f t="array" aca="1" ref="AE130" ca="1">IFERROR(LARGE(IF($A$3:$Y$3="スコア",$A130:$Y130,""),1),"")</f>
        <v>46.224000000000004</v>
      </c>
      <c r="AF130" t="str">
        <f ca="1">IFERROR(INDEX($B$2:$AC$3,1,MATCH(AE130,B130:AC130,0)),"")</f>
        <v>ICL</v>
      </c>
      <c r="AG130" t="str">
        <f ca="1">IFERROR(INDEX($A130:$AE130,1,-2+MATCH(AE130,A130:Y130,0)),"")</f>
        <v>MUS</v>
      </c>
    </row>
    <row r="131" spans="2:33" x14ac:dyDescent="0.15">
      <c r="B131" t="s">
        <v>665</v>
      </c>
      <c r="C131" t="s">
        <v>242</v>
      </c>
      <c r="E131" s="9" t="str">
        <f>IFERROR(VLOOKUP($B131,根ノ上高原!$B$5:$G$338,6,FALSE),"")</f>
        <v/>
      </c>
      <c r="F131" s="10" t="str">
        <f>IFERROR(VLOOKUP($B131,根ノ上高原!$B$5:$G$338,2,FALSE),"")</f>
        <v/>
      </c>
      <c r="G131" s="10" t="str">
        <f>IFERROR(VLOOKUP($B131,根ノ上高原!$B$5:$G$338,5,FALSE)*VLOOKUP(E131,大会ごとのスコア!$D$4:$E$5,2,FALSE),"")</f>
        <v/>
      </c>
      <c r="H131" s="9" t="str">
        <f>IFERROR(VLOOKUP($B131,東大OLK大会!$B$5:$G$338,6,FALSE),"")</f>
        <v/>
      </c>
      <c r="I131" s="10" t="str">
        <f>IFERROR(VLOOKUP($B131,東大OLK大会!$B$5:$G$338,2,FALSE),"")</f>
        <v/>
      </c>
      <c r="J131" s="10" t="str">
        <f>IFERROR(VLOOKUP($B131,東大OLK大会!$B$5:$G$338,5,FALSE)*VLOOKUP(H131,大会ごとのスコア!$D$7:$E$11,2,FALSE),"")</f>
        <v/>
      </c>
      <c r="K131" s="9" t="str">
        <f>IFERROR(VLOOKUP($B131,全日本ロング!$B$5:$G$338,6,FALSE),"")</f>
        <v/>
      </c>
      <c r="L131" s="10" t="str">
        <f>IFERROR(VLOOKUP($B131,全日本ロング!$B$5:$G$338,2,FALSE),"")</f>
        <v/>
      </c>
      <c r="M131" s="10" t="str">
        <f>IFERROR(VLOOKUP($B131,全日本ロング!$B$5:$G$338,5,FALSE)*VLOOKUP(K131,大会ごとのスコア!$D$12:$E$17,2,FALSE),"")</f>
        <v/>
      </c>
      <c r="N131" s="9" t="str">
        <f>IFERROR(VLOOKUP($B131,関東スプリントセレ!$B$5:$G$338,6,FALSE),"")</f>
        <v>Ms1</v>
      </c>
      <c r="O131" s="10">
        <f>IFERROR(VLOOKUP($B131,関東スプリントセレ!$B$5:$G$338,2,FALSE),"")</f>
        <v>65</v>
      </c>
      <c r="P131" s="10">
        <f>IFERROR(VLOOKUP($B131,関東スプリントセレ!$B$5:$G$338,5,FALSE)*VLOOKUP(N131,大会ごとのスコア!$D$19:$E$21,2,FALSE),"")</f>
        <v>47.402000000000001</v>
      </c>
      <c r="Q131" s="9" t="str">
        <f>IFERROR(VLOOKUP($B131,名椙大会2日目!$B$5:$G$338,6,FALSE),"")</f>
        <v>M21A</v>
      </c>
      <c r="R131" s="10">
        <f>IFERROR(VLOOKUP($B131,名椙大会2日目!$B$5:$G$338,2,FALSE),"")</f>
        <v>0</v>
      </c>
      <c r="S131" s="10">
        <f>IFERROR(VLOOKUP($B131,名椙大会2日目!$B$5:$G$338,5,FALSE)*VLOOKUP(Q131,大会ごとのスコア!$D$28:$E$31,2,FALSE),"")</f>
        <v>0</v>
      </c>
      <c r="T131" s="9" t="str">
        <f>IFERROR(VLOOKUP($B131,インカレスプリント2018!$B$5:$G$400,6,FALSE),"")</f>
        <v>MUA3</v>
      </c>
      <c r="U131" s="10">
        <f>IFERROR(VLOOKUP($B131,インカレスプリント2018!$B$5:$G$400,2,FALSE),"")</f>
        <v>0</v>
      </c>
      <c r="V131" s="10">
        <f>IFERROR(VLOOKUP($B131,インカレスプリント2018!$B$5:$G$400,5,FALSE)*VLOOKUP(T131,大会ごとのスコア!$D$33:$E$36,2,FALSE),"")</f>
        <v>0</v>
      </c>
      <c r="W131" s="9" t="str">
        <f>IFERROR(VLOOKUP($B131,インカレロング2018!$B$5:$G$400,6,FALSE),"")</f>
        <v>MUL2</v>
      </c>
      <c r="X131" s="10">
        <f>IFERROR(VLOOKUP($B131,インカレロング2018!$B$5:$G$400,2,FALSE),"")</f>
        <v>70</v>
      </c>
      <c r="Y131" s="10">
        <f ca="1">IFERROR(VLOOKUP($B131,インカレロング2018!$B$5:$G$400,5,FALSE)*VLOOKUP(W131,大会ごとのスコア!$D$38:$E$42,2,FALSE),"")</f>
        <v>42.961999999999996</v>
      </c>
      <c r="Z131" s="9" t="str">
        <f>IFERROR(VLOOKUP($B131,クラブカップミドル!$B$4:$G$400,6,FALSE),"")</f>
        <v/>
      </c>
      <c r="AA131" s="10" t="str">
        <f>IFERROR(VLOOKUP($B131,クラブカップミドル!$B$4:$G$400,2,FALSE),"")</f>
        <v/>
      </c>
      <c r="AB131" s="10" t="str">
        <f>IFERROR(VLOOKUP($B131,クラブカップミドル!$B$4:$G$400,5,FALSE)*VLOOKUP(Z131,大会ごとのスコア!$D$44:$E$53,2,FALSE),"")</f>
        <v/>
      </c>
      <c r="AD131" s="9">
        <f t="array" aca="1" ref="AD131" ca="1">IFERROR(ROUNDUP(AVERAGE(LARGE(IF($A$3:$Y$3="スコア",$A131:$Y131,""),{1,2,3})),2),0)</f>
        <v>30.130000000000003</v>
      </c>
      <c r="AE131">
        <f t="array" aca="1" ref="AE131" ca="1">IFERROR(LARGE(IF($A$3:$Y$3="スコア",$A131:$Y131,""),1),"")</f>
        <v>47.402000000000001</v>
      </c>
      <c r="AF131" t="str">
        <f ca="1">IFERROR(INDEX($B$2:$AC$3,1,MATCH(AE131,B131:AC131,0)),"")</f>
        <v>関東SS</v>
      </c>
      <c r="AG131" t="str">
        <f ca="1">IFERROR(INDEX($A131:$AE131,1,-2+MATCH(AE131,A131:Y131,0)),"")</f>
        <v>Ms1</v>
      </c>
    </row>
    <row r="132" spans="2:33" x14ac:dyDescent="0.15">
      <c r="B132" t="s">
        <v>765</v>
      </c>
      <c r="C132" t="s">
        <v>14</v>
      </c>
      <c r="E132" s="9" t="str">
        <f>IFERROR(VLOOKUP($B132,根ノ上高原!$B$5:$G$338,6,FALSE),"")</f>
        <v/>
      </c>
      <c r="F132" s="10" t="str">
        <f>IFERROR(VLOOKUP($B132,根ノ上高原!$B$5:$G$338,2,FALSE),"")</f>
        <v/>
      </c>
      <c r="G132" s="10" t="str">
        <f>IFERROR(VLOOKUP($B132,根ノ上高原!$B$5:$G$338,5,FALSE)*VLOOKUP(E132,大会ごとのスコア!$D$4:$E$5,2,FALSE),"")</f>
        <v/>
      </c>
      <c r="H132" s="9" t="str">
        <f>IFERROR(VLOOKUP($B132,東大OLK大会!$B$5:$G$338,6,FALSE),"")</f>
        <v/>
      </c>
      <c r="I132" s="10" t="str">
        <f>IFERROR(VLOOKUP($B132,東大OLK大会!$B$5:$G$338,2,FALSE),"")</f>
        <v/>
      </c>
      <c r="J132" s="10" t="str">
        <f>IFERROR(VLOOKUP($B132,東大OLK大会!$B$5:$G$338,5,FALSE)*VLOOKUP(H132,大会ごとのスコア!$D$7:$E$11,2,FALSE),"")</f>
        <v/>
      </c>
      <c r="K132" s="9" t="str">
        <f>IFERROR(VLOOKUP($B132,全日本ロング!$B$5:$G$338,6,FALSE),"")</f>
        <v/>
      </c>
      <c r="L132" s="10" t="str">
        <f>IFERROR(VLOOKUP($B132,全日本ロング!$B$5:$G$338,2,FALSE),"")</f>
        <v/>
      </c>
      <c r="M132" s="10" t="str">
        <f>IFERROR(VLOOKUP($B132,全日本ロング!$B$5:$G$338,5,FALSE)*VLOOKUP(K132,大会ごとのスコア!$D$12:$E$17,2,FALSE),"")</f>
        <v/>
      </c>
      <c r="N132" s="9" t="str">
        <f>IFERROR(VLOOKUP($B132,関東スプリントセレ!$B$5:$G$338,6,FALSE),"")</f>
        <v>Ms1</v>
      </c>
      <c r="O132" s="10">
        <f>IFERROR(VLOOKUP($B132,関東スプリントセレ!$B$5:$G$338,2,FALSE),"")</f>
        <v>91</v>
      </c>
      <c r="P132" s="10">
        <f>IFERROR(VLOOKUP($B132,関東スプリントセレ!$B$5:$G$338,5,FALSE)*VLOOKUP(N132,大会ごとのスコア!$D$19:$E$21,2,FALSE),"")</f>
        <v>26.09</v>
      </c>
      <c r="Q132" s="9" t="str">
        <f>IFERROR(VLOOKUP($B132,名椙大会2日目!$B$5:$G$338,6,FALSE),"")</f>
        <v/>
      </c>
      <c r="R132" s="10" t="str">
        <f>IFERROR(VLOOKUP($B132,名椙大会2日目!$B$5:$G$338,2,FALSE),"")</f>
        <v/>
      </c>
      <c r="S132" s="10" t="str">
        <f>IFERROR(VLOOKUP($B132,名椙大会2日目!$B$5:$G$338,5,FALSE)*VLOOKUP(Q132,大会ごとのスコア!$D$28:$E$31,2,FALSE),"")</f>
        <v/>
      </c>
      <c r="T132" s="9" t="str">
        <f>IFERROR(VLOOKUP($B132,インカレスプリント2018!$B$5:$G$400,6,FALSE),"")</f>
        <v>MUA1</v>
      </c>
      <c r="U132" s="10">
        <f>IFERROR(VLOOKUP($B132,インカレスプリント2018!$B$5:$G$400,2,FALSE),"")</f>
        <v>85</v>
      </c>
      <c r="V132" s="10">
        <f>IFERROR(VLOOKUP($B132,インカレスプリント2018!$B$5:$G$400,5,FALSE)*VLOOKUP(T132,大会ごとのスコア!$D$33:$E$36,2,FALSE),"")</f>
        <v>30.461000000000002</v>
      </c>
      <c r="W132" s="9" t="str">
        <f>IFERROR(VLOOKUP($B132,インカレロング2018!$B$5:$G$400,6,FALSE),"")</f>
        <v>MUS</v>
      </c>
      <c r="X132" s="10">
        <f>IFERROR(VLOOKUP($B132,インカレロング2018!$B$5:$G$400,2,FALSE),"")</f>
        <v>38</v>
      </c>
      <c r="Y132" s="10">
        <f ca="1">IFERROR(VLOOKUP($B132,インカレロング2018!$B$5:$G$400,5,FALSE)*VLOOKUP(W132,大会ごとのスコア!$D$38:$E$42,2,FALSE),"")</f>
        <v>13.561600000000002</v>
      </c>
      <c r="Z132" s="9" t="str">
        <f>IFERROR(VLOOKUP($B132,クラブカップミドル!$B$4:$G$400,6,FALSE),"")</f>
        <v/>
      </c>
      <c r="AA132" s="10" t="str">
        <f>IFERROR(VLOOKUP($B132,クラブカップミドル!$B$4:$G$400,2,FALSE),"")</f>
        <v/>
      </c>
      <c r="AB132" s="10" t="str">
        <f>IFERROR(VLOOKUP($B132,クラブカップミドル!$B$4:$G$400,5,FALSE)*VLOOKUP(Z132,大会ごとのスコア!$D$44:$E$53,2,FALSE),"")</f>
        <v/>
      </c>
      <c r="AD132" s="9">
        <f t="array" aca="1" ref="AD132" ca="1">IFERROR(ROUNDUP(AVERAGE(LARGE(IF($A$3:$Y$3="スコア",$A132:$Y132,""),{1,2,3})),2),0)</f>
        <v>23.380000000000003</v>
      </c>
      <c r="AE132">
        <f t="array" aca="1" ref="AE132" ca="1">IFERROR(LARGE(IF($A$3:$Y$3="スコア",$A132:$Y132,""),1),"")</f>
        <v>30.461000000000002</v>
      </c>
      <c r="AF132" t="str">
        <f ca="1">IFERROR(INDEX($B$2:$AC$3,1,MATCH(AE132,B132:AC132,0)),"")</f>
        <v>ICS</v>
      </c>
      <c r="AG132" t="str">
        <f ca="1">IFERROR(INDEX($A132:$AE132,1,-2+MATCH(AE132,A132:Y132,0)),"")</f>
        <v>MUA1</v>
      </c>
    </row>
    <row r="133" spans="2:33" x14ac:dyDescent="0.15">
      <c r="B133" t="s">
        <v>735</v>
      </c>
      <c r="C133" t="s">
        <v>20</v>
      </c>
      <c r="E133" s="9" t="str">
        <f>IFERROR(VLOOKUP($B133,根ノ上高原!$B$5:$G$338,6,FALSE),"")</f>
        <v/>
      </c>
      <c r="F133" s="10" t="str">
        <f>IFERROR(VLOOKUP($B133,根ノ上高原!$B$5:$G$338,2,FALSE),"")</f>
        <v/>
      </c>
      <c r="G133" s="10" t="str">
        <f>IFERROR(VLOOKUP($B133,根ノ上高原!$B$5:$G$338,5,FALSE)*VLOOKUP(E133,大会ごとのスコア!$D$4:$E$5,2,FALSE),"")</f>
        <v/>
      </c>
      <c r="H133" s="9" t="str">
        <f>IFERROR(VLOOKUP($B133,東大OLK大会!$B$5:$G$338,6,FALSE),"")</f>
        <v/>
      </c>
      <c r="I133" s="10" t="str">
        <f>IFERROR(VLOOKUP($B133,東大OLK大会!$B$5:$G$338,2,FALSE),"")</f>
        <v/>
      </c>
      <c r="J133" s="10" t="str">
        <f>IFERROR(VLOOKUP($B133,東大OLK大会!$B$5:$G$338,5,FALSE)*VLOOKUP(H133,大会ごとのスコア!$D$7:$E$11,2,FALSE),"")</f>
        <v/>
      </c>
      <c r="K133" s="9" t="str">
        <f>IFERROR(VLOOKUP($B133,全日本ロング!$B$5:$G$338,6,FALSE),"")</f>
        <v/>
      </c>
      <c r="L133" s="10" t="str">
        <f>IFERROR(VLOOKUP($B133,全日本ロング!$B$5:$G$338,2,FALSE),"")</f>
        <v/>
      </c>
      <c r="M133" s="10" t="str">
        <f>IFERROR(VLOOKUP($B133,全日本ロング!$B$5:$G$338,5,FALSE)*VLOOKUP(K133,大会ごとのスコア!$D$12:$E$17,2,FALSE),"")</f>
        <v/>
      </c>
      <c r="N133" s="9" t="str">
        <f>IFERROR(VLOOKUP($B133,関東スプリントセレ!$B$5:$G$338,6,FALSE),"")</f>
        <v>Ms2</v>
      </c>
      <c r="O133" s="10">
        <f>IFERROR(VLOOKUP($B133,関東スプリントセレ!$B$5:$G$338,2,FALSE),"")</f>
        <v>0</v>
      </c>
      <c r="P133" s="10">
        <f>IFERROR(VLOOKUP($B133,関東スプリントセレ!$B$5:$G$338,5,FALSE)*VLOOKUP(N133,大会ごとのスコア!$D$19:$E$21,2,FALSE),"")</f>
        <v>0</v>
      </c>
      <c r="Q133" s="9" t="str">
        <f>IFERROR(VLOOKUP($B133,名椙大会2日目!$B$5:$G$338,6,FALSE),"")</f>
        <v/>
      </c>
      <c r="R133" s="10" t="str">
        <f>IFERROR(VLOOKUP($B133,名椙大会2日目!$B$5:$G$338,2,FALSE),"")</f>
        <v/>
      </c>
      <c r="S133" s="10" t="str">
        <f>IFERROR(VLOOKUP($B133,名椙大会2日目!$B$5:$G$338,5,FALSE)*VLOOKUP(Q133,大会ごとのスコア!$D$28:$E$31,2,FALSE),"")</f>
        <v/>
      </c>
      <c r="T133" s="9" t="str">
        <f>IFERROR(VLOOKUP($B133,インカレスプリント2018!$B$5:$G$400,6,FALSE),"")</f>
        <v>MUA3</v>
      </c>
      <c r="U133" s="10">
        <f>IFERROR(VLOOKUP($B133,インカレスプリント2018!$B$5:$G$400,2,FALSE),"")</f>
        <v>94</v>
      </c>
      <c r="V133" s="10">
        <f>IFERROR(VLOOKUP($B133,インカレスプリント2018!$B$5:$G$400,5,FALSE)*VLOOKUP(T133,大会ごとのスコア!$D$33:$E$36,2,FALSE),"")</f>
        <v>20.004000000000001</v>
      </c>
      <c r="W133" s="9" t="str">
        <f>IFERROR(VLOOKUP($B133,インカレロング2018!$B$5:$G$400,6,FALSE),"")</f>
        <v>MUL3</v>
      </c>
      <c r="X133" s="10">
        <f>IFERROR(VLOOKUP($B133,インカレロング2018!$B$5:$G$400,2,FALSE),"")</f>
        <v>85</v>
      </c>
      <c r="Y133" s="10">
        <f ca="1">IFERROR(VLOOKUP($B133,インカレロング2018!$B$5:$G$400,5,FALSE)*VLOOKUP(W133,大会ごとのスコア!$D$38:$E$42,2,FALSE),"")</f>
        <v>38.265999999999998</v>
      </c>
      <c r="Z133" s="9" t="str">
        <f>IFERROR(VLOOKUP($B133,クラブカップミドル!$B$4:$G$400,6,FALSE),"")</f>
        <v/>
      </c>
      <c r="AA133" s="10" t="str">
        <f>IFERROR(VLOOKUP($B133,クラブカップミドル!$B$4:$G$400,2,FALSE),"")</f>
        <v/>
      </c>
      <c r="AB133" s="10" t="str">
        <f>IFERROR(VLOOKUP($B133,クラブカップミドル!$B$4:$G$400,5,FALSE)*VLOOKUP(Z133,大会ごとのスコア!$D$44:$E$53,2,FALSE),"")</f>
        <v/>
      </c>
      <c r="AD133" s="9">
        <f t="array" aca="1" ref="AD133" ca="1">IFERROR(ROUNDUP(AVERAGE(LARGE(IF($A$3:$Y$3="スコア",$A133:$Y133,""),{1,2,3})),2),0)</f>
        <v>19.430000000000003</v>
      </c>
      <c r="AE133">
        <f t="array" aca="1" ref="AE133" ca="1">IFERROR(LARGE(IF($A$3:$Y$3="スコア",$A133:$Y133,""),1),"")</f>
        <v>38.265999999999998</v>
      </c>
      <c r="AF133" t="str">
        <f ca="1">IFERROR(INDEX($B$2:$AC$3,1,MATCH(AE133,B133:AC133,0)),"")</f>
        <v>ICL</v>
      </c>
      <c r="AG133" t="str">
        <f ca="1">IFERROR(INDEX($A133:$AE133,1,-2+MATCH(AE133,A133:Y133,0)),"")</f>
        <v>MUL3</v>
      </c>
    </row>
    <row r="134" spans="2:33" x14ac:dyDescent="0.15">
      <c r="B134" t="s">
        <v>552</v>
      </c>
      <c r="C134" t="s">
        <v>10</v>
      </c>
      <c r="E134" s="9" t="str">
        <f>IFERROR(VLOOKUP($B134,根ノ上高原!$B$5:$G$338,6,FALSE),"")</f>
        <v/>
      </c>
      <c r="F134" s="10" t="str">
        <f>IFERROR(VLOOKUP($B134,根ノ上高原!$B$5:$G$338,2,FALSE),"")</f>
        <v/>
      </c>
      <c r="G134" s="10" t="str">
        <f>IFERROR(VLOOKUP($B134,根ノ上高原!$B$5:$G$338,5,FALSE)*VLOOKUP(E134,大会ごとのスコア!$D$4:$E$5,2,FALSE),"")</f>
        <v/>
      </c>
      <c r="H134" s="9" t="str">
        <f>IFERROR(VLOOKUP($B134,東大OLK大会!$B$5:$G$338,6,FALSE),"")</f>
        <v>M21A2</v>
      </c>
      <c r="I134" s="10">
        <f>IFERROR(VLOOKUP($B134,東大OLK大会!$B$5:$G$338,2,FALSE),"")</f>
        <v>0</v>
      </c>
      <c r="J134" s="10">
        <f>IFERROR(VLOOKUP($B134,東大OLK大会!$B$5:$G$338,5,FALSE)*VLOOKUP(H134,大会ごとのスコア!$D$7:$E$11,2,FALSE),"")</f>
        <v>0</v>
      </c>
      <c r="K134" s="9" t="str">
        <f>IFERROR(VLOOKUP($B134,全日本ロング!$B$5:$G$338,6,FALSE),"")</f>
        <v/>
      </c>
      <c r="L134" s="10" t="str">
        <f>IFERROR(VLOOKUP($B134,全日本ロング!$B$5:$G$338,2,FALSE),"")</f>
        <v/>
      </c>
      <c r="M134" s="10" t="str">
        <f>IFERROR(VLOOKUP($B134,全日本ロング!$B$5:$G$338,5,FALSE)*VLOOKUP(K134,大会ごとのスコア!$D$12:$E$17,2,FALSE),"")</f>
        <v/>
      </c>
      <c r="N134" s="9" t="str">
        <f>IFERROR(VLOOKUP($B134,関東スプリントセレ!$B$5:$G$338,6,FALSE),"")</f>
        <v>Ms1</v>
      </c>
      <c r="O134" s="10">
        <f>IFERROR(VLOOKUP($B134,関東スプリントセレ!$B$5:$G$338,2,FALSE),"")</f>
        <v>0</v>
      </c>
      <c r="P134" s="10">
        <f>IFERROR(VLOOKUP($B134,関東スプリントセレ!$B$5:$G$338,5,FALSE)*VLOOKUP(N134,大会ごとのスコア!$D$19:$E$21,2,FALSE),"")</f>
        <v>0</v>
      </c>
      <c r="Q134" s="9" t="str">
        <f>IFERROR(VLOOKUP($B134,名椙大会2日目!$B$5:$G$338,6,FALSE),"")</f>
        <v/>
      </c>
      <c r="R134" s="10" t="str">
        <f>IFERROR(VLOOKUP($B134,名椙大会2日目!$B$5:$G$338,2,FALSE),"")</f>
        <v/>
      </c>
      <c r="S134" s="10" t="str">
        <f>IFERROR(VLOOKUP($B134,名椙大会2日目!$B$5:$G$338,5,FALSE)*VLOOKUP(Q134,大会ごとのスコア!$D$28:$E$31,2,FALSE),"")</f>
        <v/>
      </c>
      <c r="T134" s="9" t="str">
        <f>IFERROR(VLOOKUP($B134,インカレスプリント2018!$B$5:$G$400,6,FALSE),"")</f>
        <v>MUA3</v>
      </c>
      <c r="U134" s="10">
        <f>IFERROR(VLOOKUP($B134,インカレスプリント2018!$B$5:$G$400,2,FALSE),"")</f>
        <v>0</v>
      </c>
      <c r="V134" s="10">
        <f>IFERROR(VLOOKUP($B134,インカレスプリント2018!$B$5:$G$400,5,FALSE)*VLOOKUP(T134,大会ごとのスコア!$D$33:$E$36,2,FALSE),"")</f>
        <v>0</v>
      </c>
      <c r="W134" s="9" t="str">
        <f>IFERROR(VLOOKUP($B134,インカレロング2018!$B$5:$G$400,6,FALSE),"")</f>
        <v>MUL3</v>
      </c>
      <c r="X134" s="10">
        <f>IFERROR(VLOOKUP($B134,インカレロング2018!$B$5:$G$400,2,FALSE),"")</f>
        <v>58</v>
      </c>
      <c r="Y134" s="10">
        <f ca="1">IFERROR(VLOOKUP($B134,インカレロング2018!$B$5:$G$400,5,FALSE)*VLOOKUP(W134,大会ごとのスコア!$D$38:$E$42,2,FALSE),"")</f>
        <v>48.872</v>
      </c>
      <c r="Z134" s="9" t="str">
        <f>IFERROR(VLOOKUP($B134,クラブカップミドル!$B$4:$G$400,6,FALSE),"")</f>
        <v/>
      </c>
      <c r="AA134" s="10" t="str">
        <f>IFERROR(VLOOKUP($B134,クラブカップミドル!$B$4:$G$400,2,FALSE),"")</f>
        <v/>
      </c>
      <c r="AB134" s="10" t="str">
        <f>IFERROR(VLOOKUP($B134,クラブカップミドル!$B$4:$G$400,5,FALSE)*VLOOKUP(Z134,大会ごとのスコア!$D$44:$E$53,2,FALSE),"")</f>
        <v/>
      </c>
      <c r="AD134" s="9">
        <f t="array" aca="1" ref="AD134" ca="1">IFERROR(ROUNDUP(AVERAGE(LARGE(IF($A$3:$Y$3="スコア",$A134:$Y134,""),{1,2,3})),2),0)</f>
        <v>16.3</v>
      </c>
      <c r="AE134">
        <f t="array" aca="1" ref="AE134" ca="1">IFERROR(LARGE(IF($A$3:$Y$3="スコア",$A134:$Y134,""),1),"")</f>
        <v>48.872</v>
      </c>
      <c r="AF134" t="str">
        <f ca="1">IFERROR(INDEX($B$2:$AC$3,1,MATCH(AE134,B134:AC134,0)),"")</f>
        <v>ICL</v>
      </c>
      <c r="AG134" t="str">
        <f ca="1">IFERROR(INDEX($A134:$AE134,1,-2+MATCH(AE134,A134:Y134,0)),"")</f>
        <v>MUL3</v>
      </c>
    </row>
    <row r="135" spans="2:33" x14ac:dyDescent="0.15">
      <c r="B135" t="s">
        <v>1080</v>
      </c>
      <c r="C135" t="s">
        <v>5</v>
      </c>
      <c r="E135" s="9" t="str">
        <f>IFERROR(VLOOKUP($B135,根ノ上高原!$B$5:$G$338,6,FALSE),"")</f>
        <v/>
      </c>
      <c r="F135" s="10" t="str">
        <f>IFERROR(VLOOKUP($B135,根ノ上高原!$B$5:$G$338,2,FALSE),"")</f>
        <v/>
      </c>
      <c r="G135" s="10" t="str">
        <f>IFERROR(VLOOKUP($B135,根ノ上高原!$B$5:$G$338,5,FALSE)*VLOOKUP(E135,大会ごとのスコア!$D$4:$E$5,2,FALSE),"")</f>
        <v/>
      </c>
      <c r="H135" s="9" t="str">
        <f>IFERROR(VLOOKUP($B135,東大OLK大会!$B$5:$G$338,6,FALSE),"")</f>
        <v/>
      </c>
      <c r="I135" s="10" t="str">
        <f>IFERROR(VLOOKUP($B135,東大OLK大会!$B$5:$G$338,2,FALSE),"")</f>
        <v/>
      </c>
      <c r="J135" s="10" t="str">
        <f>IFERROR(VLOOKUP($B135,東大OLK大会!$B$5:$G$338,5,FALSE)*VLOOKUP(H135,大会ごとのスコア!$D$7:$E$11,2,FALSE),"")</f>
        <v/>
      </c>
      <c r="K135" s="9" t="str">
        <f>IFERROR(VLOOKUP($B135,全日本ロング!$B$5:$G$338,6,FALSE),"")</f>
        <v>M21A2</v>
      </c>
      <c r="L135" s="10">
        <f>IFERROR(VLOOKUP($B135,全日本ロング!$B$5:$G$338,2,FALSE),"")</f>
        <v>0</v>
      </c>
      <c r="M135" s="10">
        <f>IFERROR(VLOOKUP($B135,全日本ロング!$B$5:$G$338,5,FALSE)*VLOOKUP(K135,大会ごとのスコア!$D$12:$E$17,2,FALSE),"")</f>
        <v>0</v>
      </c>
      <c r="N135" s="9" t="str">
        <f>IFERROR(VLOOKUP($B135,関東スプリントセレ!$B$5:$G$338,6,FALSE),"")</f>
        <v>Ms1</v>
      </c>
      <c r="O135" s="10">
        <f>IFERROR(VLOOKUP($B135,関東スプリントセレ!$B$5:$G$338,2,FALSE),"")</f>
        <v>51</v>
      </c>
      <c r="P135" s="10">
        <f>IFERROR(VLOOKUP($B135,関東スプリントセレ!$B$5:$G$338,5,FALSE)*VLOOKUP(N135,大会ごとのスコア!$D$19:$E$21,2,FALSE),"")</f>
        <v>50.004999999999995</v>
      </c>
      <c r="Q135" s="9" t="str">
        <f>IFERROR(VLOOKUP($B135,名椙大会2日目!$B$5:$G$338,6,FALSE),"")</f>
        <v/>
      </c>
      <c r="R135" s="10" t="str">
        <f>IFERROR(VLOOKUP($B135,名椙大会2日目!$B$5:$G$338,2,FALSE),"")</f>
        <v/>
      </c>
      <c r="S135" s="10" t="str">
        <f>IFERROR(VLOOKUP($B135,名椙大会2日目!$B$5:$G$338,5,FALSE)*VLOOKUP(Q135,大会ごとのスコア!$D$28:$E$31,2,FALSE),"")</f>
        <v/>
      </c>
      <c r="T135" s="9" t="str">
        <f>IFERROR(VLOOKUP($B135,インカレスプリント2018!$B$5:$G$400,6,FALSE),"")</f>
        <v/>
      </c>
      <c r="U135" s="10" t="str">
        <f>IFERROR(VLOOKUP($B135,インカレスプリント2018!$B$5:$G$400,2,FALSE),"")</f>
        <v/>
      </c>
      <c r="V135" s="10" t="str">
        <f>IFERROR(VLOOKUP($B135,インカレスプリント2018!$B$5:$G$400,5,FALSE)*VLOOKUP(T135,大会ごとのスコア!$D$33:$E$36,2,FALSE),"")</f>
        <v/>
      </c>
      <c r="W135" s="9" t="str">
        <f>IFERROR(VLOOKUP($B135,インカレロング2018!$B$5:$G$400,6,FALSE),"")</f>
        <v/>
      </c>
      <c r="X135" s="10" t="str">
        <f>IFERROR(VLOOKUP($B135,インカレロング2018!$B$5:$G$400,2,FALSE),"")</f>
        <v/>
      </c>
      <c r="Y135" s="10" t="str">
        <f>IFERROR(VLOOKUP($B135,インカレロング2018!$B$5:$G$400,5,FALSE)*VLOOKUP(W135,大会ごとのスコア!$D$38:$E$42,2,FALSE),"")</f>
        <v/>
      </c>
      <c r="Z135" s="9" t="str">
        <f>IFERROR(VLOOKUP($B135,クラブカップミドル!$B$4:$G$400,6,FALSE),"")</f>
        <v/>
      </c>
      <c r="AA135" s="10" t="str">
        <f>IFERROR(VLOOKUP($B135,クラブカップミドル!$B$4:$G$400,2,FALSE),"")</f>
        <v/>
      </c>
      <c r="AB135" s="10" t="str">
        <f>IFERROR(VLOOKUP($B135,クラブカップミドル!$B$4:$G$400,5,FALSE)*VLOOKUP(Z135,大会ごとのスコア!$D$44:$E$53,2,FALSE),"")</f>
        <v/>
      </c>
      <c r="AD135" s="9">
        <f t="array" ref="AD135">IFERROR(ROUNDUP(AVERAGE(LARGE(IF($A$3:$Y$3="スコア",$A135:$Y135,""),{1,2,3})),2),0)</f>
        <v>0</v>
      </c>
      <c r="AE135">
        <f t="array" ref="AE135">IFERROR(LARGE(IF($A$3:$Y$3="スコア",$A135:$Y135,""),1),"")</f>
        <v>50.004999999999995</v>
      </c>
      <c r="AF135" t="str">
        <f>IFERROR(INDEX($B$2:$AC$3,1,MATCH(AE135,B135:AC135,0)),"")</f>
        <v>関東SS</v>
      </c>
      <c r="AG135" t="str">
        <f>IFERROR(INDEX($A135:$AE135,1,-2+MATCH(AE135,A135:Y135,0)),"")</f>
        <v>Ms1</v>
      </c>
    </row>
    <row r="136" spans="2:33" x14ac:dyDescent="0.15">
      <c r="B136" t="s">
        <v>906</v>
      </c>
      <c r="C136" t="s">
        <v>5</v>
      </c>
      <c r="E136" s="9" t="str">
        <f>IFERROR(VLOOKUP($B136,根ノ上高原!$B$5:$G$338,6,FALSE),"")</f>
        <v/>
      </c>
      <c r="F136" s="10" t="str">
        <f>IFERROR(VLOOKUP($B136,根ノ上高原!$B$5:$G$338,2,FALSE),"")</f>
        <v/>
      </c>
      <c r="G136" s="10" t="str">
        <f>IFERROR(VLOOKUP($B136,根ノ上高原!$B$5:$G$338,5,FALSE)*VLOOKUP(E136,大会ごとのスコア!$D$4:$E$5,2,FALSE),"")</f>
        <v/>
      </c>
      <c r="H136" s="9" t="str">
        <f>IFERROR(VLOOKUP($B136,東大OLK大会!$B$5:$G$338,6,FALSE),"")</f>
        <v/>
      </c>
      <c r="I136" s="10" t="str">
        <f>IFERROR(VLOOKUP($B136,東大OLK大会!$B$5:$G$338,2,FALSE),"")</f>
        <v/>
      </c>
      <c r="J136" s="10" t="str">
        <f>IFERROR(VLOOKUP($B136,東大OLK大会!$B$5:$G$338,5,FALSE)*VLOOKUP(H136,大会ごとのスコア!$D$7:$E$11,2,FALSE),"")</f>
        <v/>
      </c>
      <c r="K136" s="9" t="str">
        <f>IFERROR(VLOOKUP($B136,全日本ロング!$B$5:$G$338,6,FALSE),"")</f>
        <v/>
      </c>
      <c r="L136" s="10" t="str">
        <f>IFERROR(VLOOKUP($B136,全日本ロング!$B$5:$G$338,2,FALSE),"")</f>
        <v/>
      </c>
      <c r="M136" s="10" t="str">
        <f>IFERROR(VLOOKUP($B136,全日本ロング!$B$5:$G$338,5,FALSE)*VLOOKUP(K136,大会ごとのスコア!$D$12:$E$17,2,FALSE),"")</f>
        <v/>
      </c>
      <c r="N136" s="9" t="str">
        <f>IFERROR(VLOOKUP($B136,関東スプリントセレ!$B$5:$G$338,6,FALSE),"")</f>
        <v>Ms1</v>
      </c>
      <c r="O136" s="10">
        <f>IFERROR(VLOOKUP($B136,関東スプリントセレ!$B$5:$G$338,2,FALSE),"")</f>
        <v>62</v>
      </c>
      <c r="P136" s="10">
        <f>IFERROR(VLOOKUP($B136,関東スプリントセレ!$B$5:$G$338,5,FALSE)*VLOOKUP(N136,大会ごとのスコア!$D$19:$E$21,2,FALSE),"")</f>
        <v>48.207999999999998</v>
      </c>
      <c r="Q136" s="9" t="str">
        <f>IFERROR(VLOOKUP($B136,名椙大会2日目!$B$5:$G$338,6,FALSE),"")</f>
        <v/>
      </c>
      <c r="R136" s="10" t="str">
        <f>IFERROR(VLOOKUP($B136,名椙大会2日目!$B$5:$G$338,2,FALSE),"")</f>
        <v/>
      </c>
      <c r="S136" s="10" t="str">
        <f>IFERROR(VLOOKUP($B136,名椙大会2日目!$B$5:$G$338,5,FALSE)*VLOOKUP(Q136,大会ごとのスコア!$D$28:$E$31,2,FALSE),"")</f>
        <v/>
      </c>
      <c r="T136" s="9" t="str">
        <f>IFERROR(VLOOKUP($B136,インカレスプリント2018!$B$5:$G$400,6,FALSE),"")</f>
        <v/>
      </c>
      <c r="U136" s="10" t="str">
        <f>IFERROR(VLOOKUP($B136,インカレスプリント2018!$B$5:$G$400,2,FALSE),"")</f>
        <v/>
      </c>
      <c r="V136" s="10" t="str">
        <f>IFERROR(VLOOKUP($B136,インカレスプリント2018!$B$5:$G$400,5,FALSE)*VLOOKUP(T136,大会ごとのスコア!$D$33:$E$36,2,FALSE),"")</f>
        <v/>
      </c>
      <c r="W136" s="9" t="str">
        <f>IFERROR(VLOOKUP($B136,インカレロング2018!$B$5:$G$400,6,FALSE),"")</f>
        <v/>
      </c>
      <c r="X136" s="10" t="str">
        <f>IFERROR(VLOOKUP($B136,インカレロング2018!$B$5:$G$400,2,FALSE),"")</f>
        <v/>
      </c>
      <c r="Y136" s="10" t="str">
        <f>IFERROR(VLOOKUP($B136,インカレロング2018!$B$5:$G$400,5,FALSE)*VLOOKUP(W136,大会ごとのスコア!$D$38:$E$42,2,FALSE),"")</f>
        <v/>
      </c>
      <c r="Z136" s="9" t="str">
        <f>IFERROR(VLOOKUP($B136,クラブカップミドル!$B$4:$G$400,6,FALSE),"")</f>
        <v/>
      </c>
      <c r="AA136" s="10" t="str">
        <f>IFERROR(VLOOKUP($B136,クラブカップミドル!$B$4:$G$400,2,FALSE),"")</f>
        <v/>
      </c>
      <c r="AB136" s="10" t="str">
        <f>IFERROR(VLOOKUP($B136,クラブカップミドル!$B$4:$G$400,5,FALSE)*VLOOKUP(Z136,大会ごとのスコア!$D$44:$E$53,2,FALSE),"")</f>
        <v/>
      </c>
      <c r="AD136" s="9">
        <f t="array" ref="AD136">IFERROR(ROUNDUP(AVERAGE(LARGE(IF($A$3:$Y$3="スコア",$A136:$Y136,""),{1,2,3})),2),0)</f>
        <v>0</v>
      </c>
      <c r="AE136">
        <f t="array" ref="AE136">IFERROR(LARGE(IF($A$3:$Y$3="スコア",$A136:$Y136,""),1),"")</f>
        <v>48.207999999999998</v>
      </c>
      <c r="AF136" t="str">
        <f>IFERROR(INDEX($B$2:$AC$3,1,MATCH(AE136,B136:AC136,0)),"")</f>
        <v>関東SS</v>
      </c>
      <c r="AG136" t="str">
        <f>IFERROR(INDEX($A136:$AE136,1,-2+MATCH(AE136,A136:Y136,0)),"")</f>
        <v>Ms1</v>
      </c>
    </row>
    <row r="137" spans="2:33" x14ac:dyDescent="0.15">
      <c r="B137" t="s">
        <v>909</v>
      </c>
      <c r="C137" t="s">
        <v>5</v>
      </c>
      <c r="E137" s="9" t="str">
        <f>IFERROR(VLOOKUP($B137,根ノ上高原!$B$5:$G$338,6,FALSE),"")</f>
        <v/>
      </c>
      <c r="F137" s="10" t="str">
        <f>IFERROR(VLOOKUP($B137,根ノ上高原!$B$5:$G$338,2,FALSE),"")</f>
        <v/>
      </c>
      <c r="G137" s="10" t="str">
        <f>IFERROR(VLOOKUP($B137,根ノ上高原!$B$5:$G$338,5,FALSE)*VLOOKUP(E137,大会ごとのスコア!$D$4:$E$5,2,FALSE),"")</f>
        <v/>
      </c>
      <c r="H137" s="9" t="str">
        <f>IFERROR(VLOOKUP($B137,東大OLK大会!$B$5:$G$338,6,FALSE),"")</f>
        <v/>
      </c>
      <c r="I137" s="10" t="str">
        <f>IFERROR(VLOOKUP($B137,東大OLK大会!$B$5:$G$338,2,FALSE),"")</f>
        <v/>
      </c>
      <c r="J137" s="10" t="str">
        <f>IFERROR(VLOOKUP($B137,東大OLK大会!$B$5:$G$338,5,FALSE)*VLOOKUP(H137,大会ごとのスコア!$D$7:$E$11,2,FALSE),"")</f>
        <v/>
      </c>
      <c r="K137" s="9" t="str">
        <f>IFERROR(VLOOKUP($B137,全日本ロング!$B$5:$G$338,6,FALSE),"")</f>
        <v/>
      </c>
      <c r="L137" s="10" t="str">
        <f>IFERROR(VLOOKUP($B137,全日本ロング!$B$5:$G$338,2,FALSE),"")</f>
        <v/>
      </c>
      <c r="M137" s="10" t="str">
        <f>IFERROR(VLOOKUP($B137,全日本ロング!$B$5:$G$338,5,FALSE)*VLOOKUP(K137,大会ごとのスコア!$D$12:$E$17,2,FALSE),"")</f>
        <v/>
      </c>
      <c r="N137" s="9" t="str">
        <f>IFERROR(VLOOKUP($B137,関東スプリントセレ!$B$5:$G$338,6,FALSE),"")</f>
        <v>Ms1</v>
      </c>
      <c r="O137" s="10">
        <f>IFERROR(VLOOKUP($B137,関東スプリントセレ!$B$5:$G$338,2,FALSE),"")</f>
        <v>74</v>
      </c>
      <c r="P137" s="10">
        <f>IFERROR(VLOOKUP($B137,関東スプリントセレ!$B$5:$G$338,5,FALSE)*VLOOKUP(N137,大会ごとのスコア!$D$19:$E$21,2,FALSE),"")</f>
        <v>42.747999999999998</v>
      </c>
      <c r="Q137" s="9" t="str">
        <f>IFERROR(VLOOKUP($B137,名椙大会2日目!$B$5:$G$338,6,FALSE),"")</f>
        <v/>
      </c>
      <c r="R137" s="10" t="str">
        <f>IFERROR(VLOOKUP($B137,名椙大会2日目!$B$5:$G$338,2,FALSE),"")</f>
        <v/>
      </c>
      <c r="S137" s="10" t="str">
        <f>IFERROR(VLOOKUP($B137,名椙大会2日目!$B$5:$G$338,5,FALSE)*VLOOKUP(Q137,大会ごとのスコア!$D$28:$E$31,2,FALSE),"")</f>
        <v/>
      </c>
      <c r="T137" s="9" t="str">
        <f>IFERROR(VLOOKUP($B137,インカレスプリント2018!$B$5:$G$400,6,FALSE),"")</f>
        <v/>
      </c>
      <c r="U137" s="10" t="str">
        <f>IFERROR(VLOOKUP($B137,インカレスプリント2018!$B$5:$G$400,2,FALSE),"")</f>
        <v/>
      </c>
      <c r="V137" s="10" t="str">
        <f>IFERROR(VLOOKUP($B137,インカレスプリント2018!$B$5:$G$400,5,FALSE)*VLOOKUP(T137,大会ごとのスコア!$D$33:$E$36,2,FALSE),"")</f>
        <v/>
      </c>
      <c r="W137" s="9" t="str">
        <f>IFERROR(VLOOKUP($B137,インカレロング2018!$B$5:$G$400,6,FALSE),"")</f>
        <v/>
      </c>
      <c r="X137" s="10" t="str">
        <f>IFERROR(VLOOKUP($B137,インカレロング2018!$B$5:$G$400,2,FALSE),"")</f>
        <v/>
      </c>
      <c r="Y137" s="10" t="str">
        <f>IFERROR(VLOOKUP($B137,インカレロング2018!$B$5:$G$400,5,FALSE)*VLOOKUP(W137,大会ごとのスコア!$D$38:$E$42,2,FALSE),"")</f>
        <v/>
      </c>
      <c r="Z137" s="9" t="str">
        <f>IFERROR(VLOOKUP($B137,クラブカップミドル!$B$4:$G$400,6,FALSE),"")</f>
        <v/>
      </c>
      <c r="AA137" s="10" t="str">
        <f>IFERROR(VLOOKUP($B137,クラブカップミドル!$B$4:$G$400,2,FALSE),"")</f>
        <v/>
      </c>
      <c r="AB137" s="10" t="str">
        <f>IFERROR(VLOOKUP($B137,クラブカップミドル!$B$4:$G$400,5,FALSE)*VLOOKUP(Z137,大会ごとのスコア!$D$44:$E$53,2,FALSE),"")</f>
        <v/>
      </c>
      <c r="AD137" s="9">
        <f t="array" ref="AD137">IFERROR(ROUNDUP(AVERAGE(LARGE(IF($A$3:$Y$3="スコア",$A137:$Y137,""),{1,2,3})),2),0)</f>
        <v>0</v>
      </c>
      <c r="AE137">
        <f t="array" ref="AE137">IFERROR(LARGE(IF($A$3:$Y$3="スコア",$A137:$Y137,""),1),"")</f>
        <v>42.747999999999998</v>
      </c>
      <c r="AF137" t="str">
        <f>IFERROR(INDEX($B$2:$AC$3,1,MATCH(AE137,B137:AC137,0)),"")</f>
        <v>関東SS</v>
      </c>
      <c r="AG137" t="str">
        <f>IFERROR(INDEX($A137:$AE137,1,-2+MATCH(AE137,A137:Y137,0)),"")</f>
        <v>Ms1</v>
      </c>
    </row>
    <row r="138" spans="2:33" x14ac:dyDescent="0.15">
      <c r="B138" t="s">
        <v>414</v>
      </c>
      <c r="C138" t="s">
        <v>5</v>
      </c>
      <c r="E138" s="9" t="str">
        <f>IFERROR(VLOOKUP($B138,根ノ上高原!$B$5:$G$338,6,FALSE),"")</f>
        <v/>
      </c>
      <c r="F138" s="10" t="str">
        <f>IFERROR(VLOOKUP($B138,根ノ上高原!$B$5:$G$338,2,FALSE),"")</f>
        <v/>
      </c>
      <c r="G138" s="10" t="str">
        <f>IFERROR(VLOOKUP($B138,根ノ上高原!$B$5:$G$338,5,FALSE)*VLOOKUP(E138,大会ごとのスコア!$D$4:$E$5,2,FALSE),"")</f>
        <v/>
      </c>
      <c r="H138" s="9" t="str">
        <f>IFERROR(VLOOKUP($B138,東大OLK大会!$B$5:$G$338,6,FALSE),"")</f>
        <v/>
      </c>
      <c r="I138" s="10" t="str">
        <f>IFERROR(VLOOKUP($B138,東大OLK大会!$B$5:$G$338,2,FALSE),"")</f>
        <v/>
      </c>
      <c r="J138" s="10" t="str">
        <f>IFERROR(VLOOKUP($B138,東大OLK大会!$B$5:$G$338,5,FALSE)*VLOOKUP(H138,大会ごとのスコア!$D$7:$E$11,2,FALSE),"")</f>
        <v/>
      </c>
      <c r="K138" s="9" t="str">
        <f>IFERROR(VLOOKUP($B138,全日本ロング!$B$5:$G$338,6,FALSE),"")</f>
        <v>M20A</v>
      </c>
      <c r="L138" s="10">
        <f>IFERROR(VLOOKUP($B138,全日本ロング!$B$5:$G$338,2,FALSE),"")</f>
        <v>3</v>
      </c>
      <c r="M138" s="10">
        <f>IFERROR(VLOOKUP($B138,全日本ロング!$B$5:$G$338,5,FALSE)*VLOOKUP(K138,大会ごとのスコア!$D$12:$E$17,2,FALSE),"")</f>
        <v>47.288000000000004</v>
      </c>
      <c r="N138" s="9" t="str">
        <f>IFERROR(VLOOKUP($B138,関東スプリントセレ!$B$5:$G$338,6,FALSE),"")</f>
        <v>Ms2</v>
      </c>
      <c r="O138" s="10">
        <f>IFERROR(VLOOKUP($B138,関東スプリントセレ!$B$5:$G$338,2,FALSE),"")</f>
        <v>16</v>
      </c>
      <c r="P138" s="10">
        <f>IFERROR(VLOOKUP($B138,関東スプリントセレ!$B$5:$G$338,5,FALSE)*VLOOKUP(N138,大会ごとのスコア!$D$19:$E$21,2,FALSE),"")</f>
        <v>59.372999999999998</v>
      </c>
      <c r="Q138" s="9" t="str">
        <f>IFERROR(VLOOKUP($B138,名椙大会2日目!$B$5:$G$338,6,FALSE),"")</f>
        <v/>
      </c>
      <c r="R138" s="10" t="str">
        <f>IFERROR(VLOOKUP($B138,名椙大会2日目!$B$5:$G$338,2,FALSE),"")</f>
        <v/>
      </c>
      <c r="S138" s="10" t="str">
        <f>IFERROR(VLOOKUP($B138,名椙大会2日目!$B$5:$G$338,5,FALSE)*VLOOKUP(Q138,大会ごとのスコア!$D$28:$E$31,2,FALSE),"")</f>
        <v/>
      </c>
      <c r="T138" s="9" t="str">
        <f>IFERROR(VLOOKUP($B138,インカレスプリント2018!$B$5:$G$400,6,FALSE),"")</f>
        <v/>
      </c>
      <c r="U138" s="10" t="str">
        <f>IFERROR(VLOOKUP($B138,インカレスプリント2018!$B$5:$G$400,2,FALSE),"")</f>
        <v/>
      </c>
      <c r="V138" s="10" t="str">
        <f>IFERROR(VLOOKUP($B138,インカレスプリント2018!$B$5:$G$400,5,FALSE)*VLOOKUP(T138,大会ごとのスコア!$D$33:$E$36,2,FALSE),"")</f>
        <v/>
      </c>
      <c r="W138" s="9" t="str">
        <f>IFERROR(VLOOKUP($B138,インカレロング2018!$B$5:$G$400,6,FALSE),"")</f>
        <v/>
      </c>
      <c r="X138" s="10" t="str">
        <f>IFERROR(VLOOKUP($B138,インカレロング2018!$B$5:$G$400,2,FALSE),"")</f>
        <v/>
      </c>
      <c r="Y138" s="10" t="str">
        <f>IFERROR(VLOOKUP($B138,インカレロング2018!$B$5:$G$400,5,FALSE)*VLOOKUP(W138,大会ごとのスコア!$D$38:$E$42,2,FALSE),"")</f>
        <v/>
      </c>
      <c r="Z138" s="9" t="str">
        <f>IFERROR(VLOOKUP($B138,クラブカップミドル!$B$4:$G$400,6,FALSE),"")</f>
        <v>MJ</v>
      </c>
      <c r="AA138" s="10">
        <f>IFERROR(VLOOKUP($B138,クラブカップミドル!$B$4:$G$400,2,FALSE),"")</f>
        <v>0</v>
      </c>
      <c r="AB138" s="10">
        <f>IFERROR(VLOOKUP($B138,クラブカップミドル!$B$4:$G$400,5,FALSE)*VLOOKUP(Z138,大会ごとのスコア!$D$44:$E$53,2,FALSE),"")</f>
        <v>26.7136</v>
      </c>
      <c r="AD138" s="9">
        <f t="array" ref="AD138">IFERROR(ROUNDUP(AVERAGE(LARGE(IF($A$3:$Y$3="スコア",$A138:$Y138,""),{1,2,3})),2),0)</f>
        <v>0</v>
      </c>
      <c r="AE138">
        <f t="array" ref="AE138">IFERROR(LARGE(IF($A$3:$Y$3="スコア",$A138:$Y138,""),1),"")</f>
        <v>59.372999999999998</v>
      </c>
      <c r="AF138" t="str">
        <f>IFERROR(INDEX($B$2:$AC$3,1,MATCH(AE138,B138:AC138,0)),"")</f>
        <v>関東SS</v>
      </c>
      <c r="AG138" t="str">
        <f>IFERROR(INDEX($A138:$AE138,1,-2+MATCH(AE138,A138:Y138,0)),"")</f>
        <v>Ms2</v>
      </c>
    </row>
    <row r="139" spans="2:33" x14ac:dyDescent="0.15">
      <c r="B139" t="s">
        <v>937</v>
      </c>
      <c r="C139" t="s">
        <v>5</v>
      </c>
      <c r="E139" s="9" t="str">
        <f>IFERROR(VLOOKUP($B139,根ノ上高原!$B$5:$G$338,6,FALSE),"")</f>
        <v/>
      </c>
      <c r="F139" s="10" t="str">
        <f>IFERROR(VLOOKUP($B139,根ノ上高原!$B$5:$G$338,2,FALSE),"")</f>
        <v/>
      </c>
      <c r="G139" s="10" t="str">
        <f>IFERROR(VLOOKUP($B139,根ノ上高原!$B$5:$G$338,5,FALSE)*VLOOKUP(E139,大会ごとのスコア!$D$4:$E$5,2,FALSE),"")</f>
        <v/>
      </c>
      <c r="H139" s="9" t="str">
        <f>IFERROR(VLOOKUP($B139,東大OLK大会!$B$5:$G$338,6,FALSE),"")</f>
        <v/>
      </c>
      <c r="I139" s="10" t="str">
        <f>IFERROR(VLOOKUP($B139,東大OLK大会!$B$5:$G$338,2,FALSE),"")</f>
        <v/>
      </c>
      <c r="J139" s="10" t="str">
        <f>IFERROR(VLOOKUP($B139,東大OLK大会!$B$5:$G$338,5,FALSE)*VLOOKUP(H139,大会ごとのスコア!$D$7:$E$11,2,FALSE),"")</f>
        <v/>
      </c>
      <c r="K139" s="9" t="str">
        <f>IFERROR(VLOOKUP($B139,全日本ロング!$B$5:$G$338,6,FALSE),"")</f>
        <v/>
      </c>
      <c r="L139" s="10" t="str">
        <f>IFERROR(VLOOKUP($B139,全日本ロング!$B$5:$G$338,2,FALSE),"")</f>
        <v/>
      </c>
      <c r="M139" s="10" t="str">
        <f>IFERROR(VLOOKUP($B139,全日本ロング!$B$5:$G$338,5,FALSE)*VLOOKUP(K139,大会ごとのスコア!$D$12:$E$17,2,FALSE),"")</f>
        <v/>
      </c>
      <c r="N139" s="9" t="str">
        <f>IFERROR(VLOOKUP($B139,関東スプリントセレ!$B$5:$G$338,6,FALSE),"")</f>
        <v>Ms2</v>
      </c>
      <c r="O139" s="10">
        <f>IFERROR(VLOOKUP($B139,関東スプリントセレ!$B$5:$G$338,2,FALSE),"")</f>
        <v>36</v>
      </c>
      <c r="P139" s="10">
        <f>IFERROR(VLOOKUP($B139,関東スプリントセレ!$B$5:$G$338,5,FALSE)*VLOOKUP(N139,大会ごとのスコア!$D$19:$E$21,2,FALSE),"")</f>
        <v>53.204000000000001</v>
      </c>
      <c r="Q139" s="9" t="str">
        <f>IFERROR(VLOOKUP($B139,名椙大会2日目!$B$5:$G$338,6,FALSE),"")</f>
        <v/>
      </c>
      <c r="R139" s="10" t="str">
        <f>IFERROR(VLOOKUP($B139,名椙大会2日目!$B$5:$G$338,2,FALSE),"")</f>
        <v/>
      </c>
      <c r="S139" s="10" t="str">
        <f>IFERROR(VLOOKUP($B139,名椙大会2日目!$B$5:$G$338,5,FALSE)*VLOOKUP(Q139,大会ごとのスコア!$D$28:$E$31,2,FALSE),"")</f>
        <v/>
      </c>
      <c r="T139" s="9" t="str">
        <f>IFERROR(VLOOKUP($B139,インカレスプリント2018!$B$5:$G$400,6,FALSE),"")</f>
        <v/>
      </c>
      <c r="U139" s="10" t="str">
        <f>IFERROR(VLOOKUP($B139,インカレスプリント2018!$B$5:$G$400,2,FALSE),"")</f>
        <v/>
      </c>
      <c r="V139" s="10" t="str">
        <f>IFERROR(VLOOKUP($B139,インカレスプリント2018!$B$5:$G$400,5,FALSE)*VLOOKUP(T139,大会ごとのスコア!$D$33:$E$36,2,FALSE),"")</f>
        <v/>
      </c>
      <c r="W139" s="9" t="str">
        <f>IFERROR(VLOOKUP($B139,インカレロング2018!$B$5:$G$400,6,FALSE),"")</f>
        <v/>
      </c>
      <c r="X139" s="10" t="str">
        <f>IFERROR(VLOOKUP($B139,インカレロング2018!$B$5:$G$400,2,FALSE),"")</f>
        <v/>
      </c>
      <c r="Y139" s="10" t="str">
        <f>IFERROR(VLOOKUP($B139,インカレロング2018!$B$5:$G$400,5,FALSE)*VLOOKUP(W139,大会ごとのスコア!$D$38:$E$42,2,FALSE),"")</f>
        <v/>
      </c>
      <c r="Z139" s="9" t="str">
        <f>IFERROR(VLOOKUP($B139,クラブカップミドル!$B$4:$G$400,6,FALSE),"")</f>
        <v/>
      </c>
      <c r="AA139" s="10" t="str">
        <f>IFERROR(VLOOKUP($B139,クラブカップミドル!$B$4:$G$400,2,FALSE),"")</f>
        <v/>
      </c>
      <c r="AB139" s="10" t="str">
        <f>IFERROR(VLOOKUP($B139,クラブカップミドル!$B$4:$G$400,5,FALSE)*VLOOKUP(Z139,大会ごとのスコア!$D$44:$E$53,2,FALSE),"")</f>
        <v/>
      </c>
      <c r="AD139" s="9">
        <f t="array" ref="AD139">IFERROR(ROUNDUP(AVERAGE(LARGE(IF($A$3:$Y$3="スコア",$A139:$Y139,""),{1,2,3})),2),0)</f>
        <v>0</v>
      </c>
      <c r="AE139">
        <f t="array" ref="AE139">IFERROR(LARGE(IF($A$3:$Y$3="スコア",$A139:$Y139,""),1),"")</f>
        <v>53.204000000000001</v>
      </c>
      <c r="AF139" t="str">
        <f>IFERROR(INDEX($B$2:$AC$3,1,MATCH(AE139,B139:AC139,0)),"")</f>
        <v>関東SS</v>
      </c>
      <c r="AG139" t="str">
        <f>IFERROR(INDEX($A139:$AE139,1,-2+MATCH(AE139,A139:Y139,0)),"")</f>
        <v>Ms2</v>
      </c>
    </row>
    <row r="140" spans="2:33" x14ac:dyDescent="0.15">
      <c r="B140" t="s">
        <v>938</v>
      </c>
      <c r="C140" t="s">
        <v>5</v>
      </c>
      <c r="E140" s="9" t="str">
        <f>IFERROR(VLOOKUP($B140,根ノ上高原!$B$5:$G$338,6,FALSE),"")</f>
        <v/>
      </c>
      <c r="F140" s="10" t="str">
        <f>IFERROR(VLOOKUP($B140,根ノ上高原!$B$5:$G$338,2,FALSE),"")</f>
        <v/>
      </c>
      <c r="G140" s="10" t="str">
        <f>IFERROR(VLOOKUP($B140,根ノ上高原!$B$5:$G$338,5,FALSE)*VLOOKUP(E140,大会ごとのスコア!$D$4:$E$5,2,FALSE),"")</f>
        <v/>
      </c>
      <c r="H140" s="9" t="str">
        <f>IFERROR(VLOOKUP($B140,東大OLK大会!$B$5:$G$338,6,FALSE),"")</f>
        <v/>
      </c>
      <c r="I140" s="10" t="str">
        <f>IFERROR(VLOOKUP($B140,東大OLK大会!$B$5:$G$338,2,FALSE),"")</f>
        <v/>
      </c>
      <c r="J140" s="10" t="str">
        <f>IFERROR(VLOOKUP($B140,東大OLK大会!$B$5:$G$338,5,FALSE)*VLOOKUP(H140,大会ごとのスコア!$D$7:$E$11,2,FALSE),"")</f>
        <v/>
      </c>
      <c r="K140" s="9" t="str">
        <f>IFERROR(VLOOKUP($B140,全日本ロング!$B$5:$G$338,6,FALSE),"")</f>
        <v/>
      </c>
      <c r="L140" s="10" t="str">
        <f>IFERROR(VLOOKUP($B140,全日本ロング!$B$5:$G$338,2,FALSE),"")</f>
        <v/>
      </c>
      <c r="M140" s="10" t="str">
        <f>IFERROR(VLOOKUP($B140,全日本ロング!$B$5:$G$338,5,FALSE)*VLOOKUP(K140,大会ごとのスコア!$D$12:$E$17,2,FALSE),"")</f>
        <v/>
      </c>
      <c r="N140" s="9" t="str">
        <f>IFERROR(VLOOKUP($B140,関東スプリントセレ!$B$5:$G$338,6,FALSE),"")</f>
        <v>Ms2</v>
      </c>
      <c r="O140" s="10">
        <f>IFERROR(VLOOKUP($B140,関東スプリントセレ!$B$5:$G$338,2,FALSE),"")</f>
        <v>37</v>
      </c>
      <c r="P140" s="10">
        <f>IFERROR(VLOOKUP($B140,関東スプリントセレ!$B$5:$G$338,5,FALSE)*VLOOKUP(N140,大会ごとのスコア!$D$19:$E$21,2,FALSE),"")</f>
        <v>53.085999999999999</v>
      </c>
      <c r="Q140" s="9" t="str">
        <f>IFERROR(VLOOKUP($B140,名椙大会2日目!$B$5:$G$338,6,FALSE),"")</f>
        <v/>
      </c>
      <c r="R140" s="10" t="str">
        <f>IFERROR(VLOOKUP($B140,名椙大会2日目!$B$5:$G$338,2,FALSE),"")</f>
        <v/>
      </c>
      <c r="S140" s="10" t="str">
        <f>IFERROR(VLOOKUP($B140,名椙大会2日目!$B$5:$G$338,5,FALSE)*VLOOKUP(Q140,大会ごとのスコア!$D$28:$E$31,2,FALSE),"")</f>
        <v/>
      </c>
      <c r="T140" s="9" t="str">
        <f>IFERROR(VLOOKUP($B140,インカレスプリント2018!$B$5:$G$400,6,FALSE),"")</f>
        <v/>
      </c>
      <c r="U140" s="10" t="str">
        <f>IFERROR(VLOOKUP($B140,インカレスプリント2018!$B$5:$G$400,2,FALSE),"")</f>
        <v/>
      </c>
      <c r="V140" s="10" t="str">
        <f>IFERROR(VLOOKUP($B140,インカレスプリント2018!$B$5:$G$400,5,FALSE)*VLOOKUP(T140,大会ごとのスコア!$D$33:$E$36,2,FALSE),"")</f>
        <v/>
      </c>
      <c r="W140" s="9" t="str">
        <f>IFERROR(VLOOKUP($B140,インカレロング2018!$B$5:$G$400,6,FALSE),"")</f>
        <v/>
      </c>
      <c r="X140" s="10" t="str">
        <f>IFERROR(VLOOKUP($B140,インカレロング2018!$B$5:$G$400,2,FALSE),"")</f>
        <v/>
      </c>
      <c r="Y140" s="10" t="str">
        <f>IFERROR(VLOOKUP($B140,インカレロング2018!$B$5:$G$400,5,FALSE)*VLOOKUP(W140,大会ごとのスコア!$D$38:$E$42,2,FALSE),"")</f>
        <v/>
      </c>
      <c r="Z140" s="9" t="str">
        <f>IFERROR(VLOOKUP($B140,クラブカップミドル!$B$4:$G$400,6,FALSE),"")</f>
        <v/>
      </c>
      <c r="AA140" s="10" t="str">
        <f>IFERROR(VLOOKUP($B140,クラブカップミドル!$B$4:$G$400,2,FALSE),"")</f>
        <v/>
      </c>
      <c r="AB140" s="10" t="str">
        <f>IFERROR(VLOOKUP($B140,クラブカップミドル!$B$4:$G$400,5,FALSE)*VLOOKUP(Z140,大会ごとのスコア!$D$44:$E$53,2,FALSE),"")</f>
        <v/>
      </c>
      <c r="AD140" s="9">
        <f t="array" ref="AD140">IFERROR(ROUNDUP(AVERAGE(LARGE(IF($A$3:$Y$3="スコア",$A140:$Y140,""),{1,2,3})),2),0)</f>
        <v>0</v>
      </c>
      <c r="AE140">
        <f t="array" ref="AE140">IFERROR(LARGE(IF($A$3:$Y$3="スコア",$A140:$Y140,""),1),"")</f>
        <v>53.085999999999999</v>
      </c>
      <c r="AF140" t="str">
        <f>IFERROR(INDEX($B$2:$AC$3,1,MATCH(AE140,B140:AC140,0)),"")</f>
        <v>関東SS</v>
      </c>
      <c r="AG140" t="str">
        <f>IFERROR(INDEX($A140:$AE140,1,-2+MATCH(AE140,A140:Y140,0)),"")</f>
        <v>Ms2</v>
      </c>
    </row>
    <row r="141" spans="2:33" x14ac:dyDescent="0.15">
      <c r="B141" t="s">
        <v>973</v>
      </c>
      <c r="C141" t="s">
        <v>5</v>
      </c>
      <c r="E141" s="9" t="str">
        <f>IFERROR(VLOOKUP($B141,根ノ上高原!$B$5:$G$338,6,FALSE),"")</f>
        <v/>
      </c>
      <c r="F141" s="10" t="str">
        <f>IFERROR(VLOOKUP($B141,根ノ上高原!$B$5:$G$338,2,FALSE),"")</f>
        <v/>
      </c>
      <c r="G141" s="10" t="str">
        <f>IFERROR(VLOOKUP($B141,根ノ上高原!$B$5:$G$338,5,FALSE)*VLOOKUP(E141,大会ごとのスコア!$D$4:$E$5,2,FALSE),"")</f>
        <v/>
      </c>
      <c r="H141" s="9" t="str">
        <f>IFERROR(VLOOKUP($B141,東大OLK大会!$B$5:$G$338,6,FALSE),"")</f>
        <v/>
      </c>
      <c r="I141" s="10" t="str">
        <f>IFERROR(VLOOKUP($B141,東大OLK大会!$B$5:$G$338,2,FALSE),"")</f>
        <v/>
      </c>
      <c r="J141" s="10" t="str">
        <f>IFERROR(VLOOKUP($B141,東大OLK大会!$B$5:$G$338,5,FALSE)*VLOOKUP(H141,大会ごとのスコア!$D$7:$E$11,2,FALSE),"")</f>
        <v/>
      </c>
      <c r="K141" s="9" t="str">
        <f>IFERROR(VLOOKUP($B141,全日本ロング!$B$5:$G$338,6,FALSE),"")</f>
        <v/>
      </c>
      <c r="L141" s="10" t="str">
        <f>IFERROR(VLOOKUP($B141,全日本ロング!$B$5:$G$338,2,FALSE),"")</f>
        <v/>
      </c>
      <c r="M141" s="10" t="str">
        <f>IFERROR(VLOOKUP($B141,全日本ロング!$B$5:$G$338,5,FALSE)*VLOOKUP(K141,大会ごとのスコア!$D$12:$E$17,2,FALSE),"")</f>
        <v/>
      </c>
      <c r="N141" s="9" t="str">
        <f>IFERROR(VLOOKUP($B141,関東スプリントセレ!$B$5:$G$338,6,FALSE),"")</f>
        <v>M</v>
      </c>
      <c r="O141" s="10">
        <f>IFERROR(VLOOKUP($B141,関東スプリントセレ!$B$5:$G$338,2,FALSE),"")</f>
        <v>2</v>
      </c>
      <c r="P141" s="10">
        <f>IFERROR(VLOOKUP($B141,関東スプリントセレ!$B$5:$G$338,5,FALSE)*VLOOKUP(N141,大会ごとのスコア!$D$19:$E$21,2,FALSE),"")</f>
        <v>47.519200000000005</v>
      </c>
      <c r="Q141" s="9" t="str">
        <f>IFERROR(VLOOKUP($B141,名椙大会2日目!$B$5:$G$338,6,FALSE),"")</f>
        <v/>
      </c>
      <c r="R141" s="10" t="str">
        <f>IFERROR(VLOOKUP($B141,名椙大会2日目!$B$5:$G$338,2,FALSE),"")</f>
        <v/>
      </c>
      <c r="S141" s="10" t="str">
        <f>IFERROR(VLOOKUP($B141,名椙大会2日目!$B$5:$G$338,5,FALSE)*VLOOKUP(Q141,大会ごとのスコア!$D$28:$E$31,2,FALSE),"")</f>
        <v/>
      </c>
      <c r="T141" s="9" t="str">
        <f>IFERROR(VLOOKUP($B141,インカレスプリント2018!$B$5:$G$400,6,FALSE),"")</f>
        <v/>
      </c>
      <c r="U141" s="10" t="str">
        <f>IFERROR(VLOOKUP($B141,インカレスプリント2018!$B$5:$G$400,2,FALSE),"")</f>
        <v/>
      </c>
      <c r="V141" s="10" t="str">
        <f>IFERROR(VLOOKUP($B141,インカレスプリント2018!$B$5:$G$400,5,FALSE)*VLOOKUP(T141,大会ごとのスコア!$D$33:$E$36,2,FALSE),"")</f>
        <v/>
      </c>
      <c r="W141" s="9" t="str">
        <f>IFERROR(VLOOKUP($B141,インカレロング2018!$B$5:$G$400,6,FALSE),"")</f>
        <v/>
      </c>
      <c r="X141" s="10" t="str">
        <f>IFERROR(VLOOKUP($B141,インカレロング2018!$B$5:$G$400,2,FALSE),"")</f>
        <v/>
      </c>
      <c r="Y141" s="10" t="str">
        <f>IFERROR(VLOOKUP($B141,インカレロング2018!$B$5:$G$400,5,FALSE)*VLOOKUP(W141,大会ごとのスコア!$D$38:$E$42,2,FALSE),"")</f>
        <v/>
      </c>
      <c r="Z141" s="9" t="str">
        <f>IFERROR(VLOOKUP($B141,クラブカップミドル!$B$4:$G$400,6,FALSE),"")</f>
        <v/>
      </c>
      <c r="AA141" s="10" t="str">
        <f>IFERROR(VLOOKUP($B141,クラブカップミドル!$B$4:$G$400,2,FALSE),"")</f>
        <v/>
      </c>
      <c r="AB141" s="10" t="str">
        <f>IFERROR(VLOOKUP($B141,クラブカップミドル!$B$4:$G$400,5,FALSE)*VLOOKUP(Z141,大会ごとのスコア!$D$44:$E$53,2,FALSE),"")</f>
        <v/>
      </c>
      <c r="AD141" s="9">
        <f t="array" ref="AD141">IFERROR(ROUNDUP(AVERAGE(LARGE(IF($A$3:$Y$3="スコア",$A141:$Y141,""),{1,2,3})),2),0)</f>
        <v>0</v>
      </c>
      <c r="AE141">
        <f t="array" ref="AE141">IFERROR(LARGE(IF($A$3:$Y$3="スコア",$A141:$Y141,""),1),"")</f>
        <v>47.519200000000005</v>
      </c>
      <c r="AF141" t="str">
        <f>IFERROR(INDEX($B$2:$AC$3,1,MATCH(AE141,B141:AC141,0)),"")</f>
        <v>関東SS</v>
      </c>
      <c r="AG141" t="str">
        <f>IFERROR(INDEX($A141:$AE141,1,-2+MATCH(AE141,A141:Y141,0)),"")</f>
        <v>M</v>
      </c>
    </row>
    <row r="142" spans="2:33" x14ac:dyDescent="0.15">
      <c r="B142" t="s">
        <v>979</v>
      </c>
      <c r="C142" t="s">
        <v>5</v>
      </c>
      <c r="E142" s="9" t="str">
        <f>IFERROR(VLOOKUP($B142,根ノ上高原!$B$5:$G$338,6,FALSE),"")</f>
        <v/>
      </c>
      <c r="F142" s="10" t="str">
        <f>IFERROR(VLOOKUP($B142,根ノ上高原!$B$5:$G$338,2,FALSE),"")</f>
        <v/>
      </c>
      <c r="G142" s="10" t="str">
        <f>IFERROR(VLOOKUP($B142,根ノ上高原!$B$5:$G$338,5,FALSE)*VLOOKUP(E142,大会ごとのスコア!$D$4:$E$5,2,FALSE),"")</f>
        <v/>
      </c>
      <c r="H142" s="9" t="str">
        <f>IFERROR(VLOOKUP($B142,東大OLK大会!$B$5:$G$338,6,FALSE),"")</f>
        <v/>
      </c>
      <c r="I142" s="10" t="str">
        <f>IFERROR(VLOOKUP($B142,東大OLK大会!$B$5:$G$338,2,FALSE),"")</f>
        <v/>
      </c>
      <c r="J142" s="10" t="str">
        <f>IFERROR(VLOOKUP($B142,東大OLK大会!$B$5:$G$338,5,FALSE)*VLOOKUP(H142,大会ごとのスコア!$D$7:$E$11,2,FALSE),"")</f>
        <v/>
      </c>
      <c r="K142" s="9" t="str">
        <f>IFERROR(VLOOKUP($B142,全日本ロング!$B$5:$G$338,6,FALSE),"")</f>
        <v/>
      </c>
      <c r="L142" s="10" t="str">
        <f>IFERROR(VLOOKUP($B142,全日本ロング!$B$5:$G$338,2,FALSE),"")</f>
        <v/>
      </c>
      <c r="M142" s="10" t="str">
        <f>IFERROR(VLOOKUP($B142,全日本ロング!$B$5:$G$338,5,FALSE)*VLOOKUP(K142,大会ごとのスコア!$D$12:$E$17,2,FALSE),"")</f>
        <v/>
      </c>
      <c r="N142" s="9" t="str">
        <f>IFERROR(VLOOKUP($B142,関東スプリントセレ!$B$5:$G$338,6,FALSE),"")</f>
        <v>M</v>
      </c>
      <c r="O142" s="10">
        <f>IFERROR(VLOOKUP($B142,関東スプリントセレ!$B$5:$G$338,2,FALSE),"")</f>
        <v>8</v>
      </c>
      <c r="P142" s="10">
        <f>IFERROR(VLOOKUP($B142,関東スプリントセレ!$B$5:$G$338,5,FALSE)*VLOOKUP(N142,大会ごとのスコア!$D$19:$E$21,2,FALSE),"")</f>
        <v>44.485600000000005</v>
      </c>
      <c r="Q142" s="9" t="str">
        <f>IFERROR(VLOOKUP($B142,名椙大会2日目!$B$5:$G$338,6,FALSE),"")</f>
        <v/>
      </c>
      <c r="R142" s="10" t="str">
        <f>IFERROR(VLOOKUP($B142,名椙大会2日目!$B$5:$G$338,2,FALSE),"")</f>
        <v/>
      </c>
      <c r="S142" s="10" t="str">
        <f>IFERROR(VLOOKUP($B142,名椙大会2日目!$B$5:$G$338,5,FALSE)*VLOOKUP(Q142,大会ごとのスコア!$D$28:$E$31,2,FALSE),"")</f>
        <v/>
      </c>
      <c r="T142" s="9" t="str">
        <f>IFERROR(VLOOKUP($B142,インカレスプリント2018!$B$5:$G$400,6,FALSE),"")</f>
        <v/>
      </c>
      <c r="U142" s="10" t="str">
        <f>IFERROR(VLOOKUP($B142,インカレスプリント2018!$B$5:$G$400,2,FALSE),"")</f>
        <v/>
      </c>
      <c r="V142" s="10" t="str">
        <f>IFERROR(VLOOKUP($B142,インカレスプリント2018!$B$5:$G$400,5,FALSE)*VLOOKUP(T142,大会ごとのスコア!$D$33:$E$36,2,FALSE),"")</f>
        <v/>
      </c>
      <c r="W142" s="9" t="str">
        <f>IFERROR(VLOOKUP($B142,インカレロング2018!$B$5:$G$400,6,FALSE),"")</f>
        <v/>
      </c>
      <c r="X142" s="10" t="str">
        <f>IFERROR(VLOOKUP($B142,インカレロング2018!$B$5:$G$400,2,FALSE),"")</f>
        <v/>
      </c>
      <c r="Y142" s="10" t="str">
        <f>IFERROR(VLOOKUP($B142,インカレロング2018!$B$5:$G$400,5,FALSE)*VLOOKUP(W142,大会ごとのスコア!$D$38:$E$42,2,FALSE),"")</f>
        <v/>
      </c>
      <c r="Z142" s="9" t="str">
        <f>IFERROR(VLOOKUP($B142,クラブカップミドル!$B$4:$G$400,6,FALSE),"")</f>
        <v/>
      </c>
      <c r="AA142" s="10" t="str">
        <f>IFERROR(VLOOKUP($B142,クラブカップミドル!$B$4:$G$400,2,FALSE),"")</f>
        <v/>
      </c>
      <c r="AB142" s="10" t="str">
        <f>IFERROR(VLOOKUP($B142,クラブカップミドル!$B$4:$G$400,5,FALSE)*VLOOKUP(Z142,大会ごとのスコア!$D$44:$E$53,2,FALSE),"")</f>
        <v/>
      </c>
      <c r="AD142" s="9">
        <f t="array" ref="AD142">IFERROR(ROUNDUP(AVERAGE(LARGE(IF($A$3:$Y$3="スコア",$A142:$Y142,""),{1,2,3})),2),0)</f>
        <v>0</v>
      </c>
      <c r="AE142">
        <f t="array" ref="AE142">IFERROR(LARGE(IF($A$3:$Y$3="スコア",$A142:$Y142,""),1),"")</f>
        <v>44.485600000000005</v>
      </c>
      <c r="AF142" t="str">
        <f>IFERROR(INDEX($B$2:$AC$3,1,MATCH(AE142,B142:AC142,0)),"")</f>
        <v>関東SS</v>
      </c>
      <c r="AG142" t="str">
        <f>IFERROR(INDEX($A142:$AE142,1,-2+MATCH(AE142,A142:Y142,0)),"")</f>
        <v>M</v>
      </c>
    </row>
    <row r="143" spans="2:33" x14ac:dyDescent="0.15">
      <c r="B143" t="s">
        <v>980</v>
      </c>
      <c r="C143" t="s">
        <v>5</v>
      </c>
      <c r="E143" s="9" t="str">
        <f>IFERROR(VLOOKUP($B143,根ノ上高原!$B$5:$G$338,6,FALSE),"")</f>
        <v/>
      </c>
      <c r="F143" s="10" t="str">
        <f>IFERROR(VLOOKUP($B143,根ノ上高原!$B$5:$G$338,2,FALSE),"")</f>
        <v/>
      </c>
      <c r="G143" s="10" t="str">
        <f>IFERROR(VLOOKUP($B143,根ノ上高原!$B$5:$G$338,5,FALSE)*VLOOKUP(E143,大会ごとのスコア!$D$4:$E$5,2,FALSE),"")</f>
        <v/>
      </c>
      <c r="H143" s="9" t="str">
        <f>IFERROR(VLOOKUP($B143,東大OLK大会!$B$5:$G$338,6,FALSE),"")</f>
        <v/>
      </c>
      <c r="I143" s="10" t="str">
        <f>IFERROR(VLOOKUP($B143,東大OLK大会!$B$5:$G$338,2,FALSE),"")</f>
        <v/>
      </c>
      <c r="J143" s="10" t="str">
        <f>IFERROR(VLOOKUP($B143,東大OLK大会!$B$5:$G$338,5,FALSE)*VLOOKUP(H143,大会ごとのスコア!$D$7:$E$11,2,FALSE),"")</f>
        <v/>
      </c>
      <c r="K143" s="9" t="str">
        <f>IFERROR(VLOOKUP($B143,全日本ロング!$B$5:$G$338,6,FALSE),"")</f>
        <v/>
      </c>
      <c r="L143" s="10" t="str">
        <f>IFERROR(VLOOKUP($B143,全日本ロング!$B$5:$G$338,2,FALSE),"")</f>
        <v/>
      </c>
      <c r="M143" s="10" t="str">
        <f>IFERROR(VLOOKUP($B143,全日本ロング!$B$5:$G$338,5,FALSE)*VLOOKUP(K143,大会ごとのスコア!$D$12:$E$17,2,FALSE),"")</f>
        <v/>
      </c>
      <c r="N143" s="9" t="str">
        <f>IFERROR(VLOOKUP($B143,関東スプリントセレ!$B$5:$G$338,6,FALSE),"")</f>
        <v>M</v>
      </c>
      <c r="O143" s="10">
        <f>IFERROR(VLOOKUP($B143,関東スプリントセレ!$B$5:$G$338,2,FALSE),"")</f>
        <v>9</v>
      </c>
      <c r="P143" s="10">
        <f>IFERROR(VLOOKUP($B143,関東スプリントセレ!$B$5:$G$338,5,FALSE)*VLOOKUP(N143,大会ごとのスコア!$D$19:$E$21,2,FALSE),"")</f>
        <v>42.615200000000002</v>
      </c>
      <c r="Q143" s="9" t="str">
        <f>IFERROR(VLOOKUP($B143,名椙大会2日目!$B$5:$G$338,6,FALSE),"")</f>
        <v/>
      </c>
      <c r="R143" s="10" t="str">
        <f>IFERROR(VLOOKUP($B143,名椙大会2日目!$B$5:$G$338,2,FALSE),"")</f>
        <v/>
      </c>
      <c r="S143" s="10" t="str">
        <f>IFERROR(VLOOKUP($B143,名椙大会2日目!$B$5:$G$338,5,FALSE)*VLOOKUP(Q143,大会ごとのスコア!$D$28:$E$31,2,FALSE),"")</f>
        <v/>
      </c>
      <c r="T143" s="9" t="str">
        <f>IFERROR(VLOOKUP($B143,インカレスプリント2018!$B$5:$G$400,6,FALSE),"")</f>
        <v/>
      </c>
      <c r="U143" s="10" t="str">
        <f>IFERROR(VLOOKUP($B143,インカレスプリント2018!$B$5:$G$400,2,FALSE),"")</f>
        <v/>
      </c>
      <c r="V143" s="10" t="str">
        <f>IFERROR(VLOOKUP($B143,インカレスプリント2018!$B$5:$G$400,5,FALSE)*VLOOKUP(T143,大会ごとのスコア!$D$33:$E$36,2,FALSE),"")</f>
        <v/>
      </c>
      <c r="W143" s="9" t="str">
        <f>IFERROR(VLOOKUP($B143,インカレロング2018!$B$5:$G$400,6,FALSE),"")</f>
        <v/>
      </c>
      <c r="X143" s="10" t="str">
        <f>IFERROR(VLOOKUP($B143,インカレロング2018!$B$5:$G$400,2,FALSE),"")</f>
        <v/>
      </c>
      <c r="Y143" s="10" t="str">
        <f>IFERROR(VLOOKUP($B143,インカレロング2018!$B$5:$G$400,5,FALSE)*VLOOKUP(W143,大会ごとのスコア!$D$38:$E$42,2,FALSE),"")</f>
        <v/>
      </c>
      <c r="Z143" s="9" t="str">
        <f>IFERROR(VLOOKUP($B143,クラブカップミドル!$B$4:$G$400,6,FALSE),"")</f>
        <v/>
      </c>
      <c r="AA143" s="10" t="str">
        <f>IFERROR(VLOOKUP($B143,クラブカップミドル!$B$4:$G$400,2,FALSE),"")</f>
        <v/>
      </c>
      <c r="AB143" s="10" t="str">
        <f>IFERROR(VLOOKUP($B143,クラブカップミドル!$B$4:$G$400,5,FALSE)*VLOOKUP(Z143,大会ごとのスコア!$D$44:$E$53,2,FALSE),"")</f>
        <v/>
      </c>
      <c r="AD143" s="9">
        <f t="array" ref="AD143">IFERROR(ROUNDUP(AVERAGE(LARGE(IF($A$3:$Y$3="スコア",$A143:$Y143,""),{1,2,3})),2),0)</f>
        <v>0</v>
      </c>
      <c r="AE143">
        <f t="array" ref="AE143">IFERROR(LARGE(IF($A$3:$Y$3="スコア",$A143:$Y143,""),1),"")</f>
        <v>42.615200000000002</v>
      </c>
      <c r="AF143" t="str">
        <f>IFERROR(INDEX($B$2:$AC$3,1,MATCH(AE143,B143:AC143,0)),"")</f>
        <v>関東SS</v>
      </c>
      <c r="AG143" t="str">
        <f>IFERROR(INDEX($A143:$AE143,1,-2+MATCH(AE143,A143:Y143,0)),"")</f>
        <v>M</v>
      </c>
    </row>
    <row r="144" spans="2:33" x14ac:dyDescent="0.15">
      <c r="B144" t="s">
        <v>986</v>
      </c>
      <c r="C144" t="s">
        <v>5</v>
      </c>
      <c r="E144" s="9" t="str">
        <f>IFERROR(VLOOKUP($B144,根ノ上高原!$B$5:$G$338,6,FALSE),"")</f>
        <v/>
      </c>
      <c r="F144" s="10" t="str">
        <f>IFERROR(VLOOKUP($B144,根ノ上高原!$B$5:$G$338,2,FALSE),"")</f>
        <v/>
      </c>
      <c r="G144" s="10" t="str">
        <f>IFERROR(VLOOKUP($B144,根ノ上高原!$B$5:$G$338,5,FALSE)*VLOOKUP(E144,大会ごとのスコア!$D$4:$E$5,2,FALSE),"")</f>
        <v/>
      </c>
      <c r="H144" s="9" t="str">
        <f>IFERROR(VLOOKUP($B144,東大OLK大会!$B$5:$G$338,6,FALSE),"")</f>
        <v/>
      </c>
      <c r="I144" s="10" t="str">
        <f>IFERROR(VLOOKUP($B144,東大OLK大会!$B$5:$G$338,2,FALSE),"")</f>
        <v/>
      </c>
      <c r="J144" s="10" t="str">
        <f>IFERROR(VLOOKUP($B144,東大OLK大会!$B$5:$G$338,5,FALSE)*VLOOKUP(H144,大会ごとのスコア!$D$7:$E$11,2,FALSE),"")</f>
        <v/>
      </c>
      <c r="K144" s="9" t="str">
        <f>IFERROR(VLOOKUP($B144,全日本ロング!$B$5:$G$338,6,FALSE),"")</f>
        <v/>
      </c>
      <c r="L144" s="10" t="str">
        <f>IFERROR(VLOOKUP($B144,全日本ロング!$B$5:$G$338,2,FALSE),"")</f>
        <v/>
      </c>
      <c r="M144" s="10" t="str">
        <f>IFERROR(VLOOKUP($B144,全日本ロング!$B$5:$G$338,5,FALSE)*VLOOKUP(K144,大会ごとのスコア!$D$12:$E$17,2,FALSE),"")</f>
        <v/>
      </c>
      <c r="N144" s="9" t="str">
        <f>IFERROR(VLOOKUP($B144,関東スプリントセレ!$B$5:$G$338,6,FALSE),"")</f>
        <v>M</v>
      </c>
      <c r="O144" s="10">
        <f>IFERROR(VLOOKUP($B144,関東スプリントセレ!$B$5:$G$338,2,FALSE),"")</f>
        <v>15</v>
      </c>
      <c r="P144" s="10">
        <f>IFERROR(VLOOKUP($B144,関東スプリントセレ!$B$5:$G$338,5,FALSE)*VLOOKUP(N144,大会ごとのスコア!$D$19:$E$21,2,FALSE),"")</f>
        <v>27.550399999999996</v>
      </c>
      <c r="Q144" s="9" t="str">
        <f>IFERROR(VLOOKUP($B144,名椙大会2日目!$B$5:$G$338,6,FALSE),"")</f>
        <v/>
      </c>
      <c r="R144" s="10" t="str">
        <f>IFERROR(VLOOKUP($B144,名椙大会2日目!$B$5:$G$338,2,FALSE),"")</f>
        <v/>
      </c>
      <c r="S144" s="10" t="str">
        <f>IFERROR(VLOOKUP($B144,名椙大会2日目!$B$5:$G$338,5,FALSE)*VLOOKUP(Q144,大会ごとのスコア!$D$28:$E$31,2,FALSE),"")</f>
        <v/>
      </c>
      <c r="T144" s="9" t="str">
        <f>IFERROR(VLOOKUP($B144,インカレスプリント2018!$B$5:$G$400,6,FALSE),"")</f>
        <v/>
      </c>
      <c r="U144" s="10" t="str">
        <f>IFERROR(VLOOKUP($B144,インカレスプリント2018!$B$5:$G$400,2,FALSE),"")</f>
        <v/>
      </c>
      <c r="V144" s="10" t="str">
        <f>IFERROR(VLOOKUP($B144,インカレスプリント2018!$B$5:$G$400,5,FALSE)*VLOOKUP(T144,大会ごとのスコア!$D$33:$E$36,2,FALSE),"")</f>
        <v/>
      </c>
      <c r="W144" s="9" t="str">
        <f>IFERROR(VLOOKUP($B144,インカレロング2018!$B$5:$G$400,6,FALSE),"")</f>
        <v/>
      </c>
      <c r="X144" s="10" t="str">
        <f>IFERROR(VLOOKUP($B144,インカレロング2018!$B$5:$G$400,2,FALSE),"")</f>
        <v/>
      </c>
      <c r="Y144" s="10" t="str">
        <f>IFERROR(VLOOKUP($B144,インカレロング2018!$B$5:$G$400,5,FALSE)*VLOOKUP(W144,大会ごとのスコア!$D$38:$E$42,2,FALSE),"")</f>
        <v/>
      </c>
      <c r="Z144" s="9" t="str">
        <f>IFERROR(VLOOKUP($B144,クラブカップミドル!$B$4:$G$400,6,FALSE),"")</f>
        <v/>
      </c>
      <c r="AA144" s="10" t="str">
        <f>IFERROR(VLOOKUP($B144,クラブカップミドル!$B$4:$G$400,2,FALSE),"")</f>
        <v/>
      </c>
      <c r="AB144" s="10" t="str">
        <f>IFERROR(VLOOKUP($B144,クラブカップミドル!$B$4:$G$400,5,FALSE)*VLOOKUP(Z144,大会ごとのスコア!$D$44:$E$53,2,FALSE),"")</f>
        <v/>
      </c>
      <c r="AD144" s="9">
        <f t="array" ref="AD144">IFERROR(ROUNDUP(AVERAGE(LARGE(IF($A$3:$Y$3="スコア",$A144:$Y144,""),{1,2,3})),2),0)</f>
        <v>0</v>
      </c>
      <c r="AE144">
        <f t="array" ref="AE144">IFERROR(LARGE(IF($A$3:$Y$3="スコア",$A144:$Y144,""),1),"")</f>
        <v>27.550399999999996</v>
      </c>
      <c r="AF144" t="str">
        <f>IFERROR(INDEX($B$2:$AC$3,1,MATCH(AE144,B144:AC144,0)),"")</f>
        <v>関東SS</v>
      </c>
      <c r="AG144" t="str">
        <f>IFERROR(INDEX($A144:$AE144,1,-2+MATCH(AE144,A144:Y144,0)),"")</f>
        <v>M</v>
      </c>
    </row>
    <row r="145" spans="2:33" x14ac:dyDescent="0.15">
      <c r="B145" t="s">
        <v>987</v>
      </c>
      <c r="C145" t="s">
        <v>5</v>
      </c>
      <c r="E145" s="9" t="str">
        <f>IFERROR(VLOOKUP($B145,根ノ上高原!$B$5:$G$338,6,FALSE),"")</f>
        <v/>
      </c>
      <c r="F145" s="10" t="str">
        <f>IFERROR(VLOOKUP($B145,根ノ上高原!$B$5:$G$338,2,FALSE),"")</f>
        <v/>
      </c>
      <c r="G145" s="10" t="str">
        <f>IFERROR(VLOOKUP($B145,根ノ上高原!$B$5:$G$338,5,FALSE)*VLOOKUP(E145,大会ごとのスコア!$D$4:$E$5,2,FALSE),"")</f>
        <v/>
      </c>
      <c r="H145" s="9" t="str">
        <f>IFERROR(VLOOKUP($B145,東大OLK大会!$B$5:$G$338,6,FALSE),"")</f>
        <v/>
      </c>
      <c r="I145" s="10" t="str">
        <f>IFERROR(VLOOKUP($B145,東大OLK大会!$B$5:$G$338,2,FALSE),"")</f>
        <v/>
      </c>
      <c r="J145" s="10" t="str">
        <f>IFERROR(VLOOKUP($B145,東大OLK大会!$B$5:$G$338,5,FALSE)*VLOOKUP(H145,大会ごとのスコア!$D$7:$E$11,2,FALSE),"")</f>
        <v/>
      </c>
      <c r="K145" s="9" t="str">
        <f>IFERROR(VLOOKUP($B145,全日本ロング!$B$5:$G$338,6,FALSE),"")</f>
        <v/>
      </c>
      <c r="L145" s="10" t="str">
        <f>IFERROR(VLOOKUP($B145,全日本ロング!$B$5:$G$338,2,FALSE),"")</f>
        <v/>
      </c>
      <c r="M145" s="10" t="str">
        <f>IFERROR(VLOOKUP($B145,全日本ロング!$B$5:$G$338,5,FALSE)*VLOOKUP(K145,大会ごとのスコア!$D$12:$E$17,2,FALSE),"")</f>
        <v/>
      </c>
      <c r="N145" s="9" t="str">
        <f>IFERROR(VLOOKUP($B145,関東スプリントセレ!$B$5:$G$338,6,FALSE),"")</f>
        <v>M</v>
      </c>
      <c r="O145" s="10">
        <f>IFERROR(VLOOKUP($B145,関東スプリントセレ!$B$5:$G$338,2,FALSE),"")</f>
        <v>16</v>
      </c>
      <c r="P145" s="10">
        <f>IFERROR(VLOOKUP($B145,関東スプリントセレ!$B$5:$G$338,5,FALSE)*VLOOKUP(N145,大会ごとのスコア!$D$19:$E$21,2,FALSE),"")</f>
        <v>26.000799999999998</v>
      </c>
      <c r="Q145" s="9" t="str">
        <f>IFERROR(VLOOKUP($B145,名椙大会2日目!$B$5:$G$338,6,FALSE),"")</f>
        <v/>
      </c>
      <c r="R145" s="10" t="str">
        <f>IFERROR(VLOOKUP($B145,名椙大会2日目!$B$5:$G$338,2,FALSE),"")</f>
        <v/>
      </c>
      <c r="S145" s="10" t="str">
        <f>IFERROR(VLOOKUP($B145,名椙大会2日目!$B$5:$G$338,5,FALSE)*VLOOKUP(Q145,大会ごとのスコア!$D$28:$E$31,2,FALSE),"")</f>
        <v/>
      </c>
      <c r="T145" s="9" t="str">
        <f>IFERROR(VLOOKUP($B145,インカレスプリント2018!$B$5:$G$400,6,FALSE),"")</f>
        <v/>
      </c>
      <c r="U145" s="10" t="str">
        <f>IFERROR(VLOOKUP($B145,インカレスプリント2018!$B$5:$G$400,2,FALSE),"")</f>
        <v/>
      </c>
      <c r="V145" s="10" t="str">
        <f>IFERROR(VLOOKUP($B145,インカレスプリント2018!$B$5:$G$400,5,FALSE)*VLOOKUP(T145,大会ごとのスコア!$D$33:$E$36,2,FALSE),"")</f>
        <v/>
      </c>
      <c r="W145" s="9" t="str">
        <f>IFERROR(VLOOKUP($B145,インカレロング2018!$B$5:$G$400,6,FALSE),"")</f>
        <v/>
      </c>
      <c r="X145" s="10" t="str">
        <f>IFERROR(VLOOKUP($B145,インカレロング2018!$B$5:$G$400,2,FALSE),"")</f>
        <v/>
      </c>
      <c r="Y145" s="10" t="str">
        <f>IFERROR(VLOOKUP($B145,インカレロング2018!$B$5:$G$400,5,FALSE)*VLOOKUP(W145,大会ごとのスコア!$D$38:$E$42,2,FALSE),"")</f>
        <v/>
      </c>
      <c r="Z145" s="9" t="str">
        <f>IFERROR(VLOOKUP($B145,クラブカップミドル!$B$4:$G$400,6,FALSE),"")</f>
        <v/>
      </c>
      <c r="AA145" s="10" t="str">
        <f>IFERROR(VLOOKUP($B145,クラブカップミドル!$B$4:$G$400,2,FALSE),"")</f>
        <v/>
      </c>
      <c r="AB145" s="10" t="str">
        <f>IFERROR(VLOOKUP($B145,クラブカップミドル!$B$4:$G$400,5,FALSE)*VLOOKUP(Z145,大会ごとのスコア!$D$44:$E$53,2,FALSE),"")</f>
        <v/>
      </c>
      <c r="AD145" s="9">
        <f t="array" ref="AD145">IFERROR(ROUNDUP(AVERAGE(LARGE(IF($A$3:$Y$3="スコア",$A145:$Y145,""),{1,2,3})),2),0)</f>
        <v>0</v>
      </c>
      <c r="AE145">
        <f t="array" ref="AE145">IFERROR(LARGE(IF($A$3:$Y$3="スコア",$A145:$Y145,""),1),"")</f>
        <v>26.000799999999998</v>
      </c>
      <c r="AF145" t="str">
        <f>IFERROR(INDEX($B$2:$AC$3,1,MATCH(AE145,B145:AC145,0)),"")</f>
        <v>関東SS</v>
      </c>
      <c r="AG145" t="str">
        <f>IFERROR(INDEX($A145:$AE145,1,-2+MATCH(AE145,A145:Y145,0)),"")</f>
        <v>M</v>
      </c>
    </row>
    <row r="146" spans="2:33" x14ac:dyDescent="0.15">
      <c r="B146" t="s">
        <v>926</v>
      </c>
      <c r="C146" t="s">
        <v>28</v>
      </c>
      <c r="E146" s="9" t="str">
        <f>IFERROR(VLOOKUP($B146,根ノ上高原!$B$5:$G$338,6,FALSE),"")</f>
        <v/>
      </c>
      <c r="F146" s="10" t="str">
        <f>IFERROR(VLOOKUP($B146,根ノ上高原!$B$5:$G$338,2,FALSE),"")</f>
        <v/>
      </c>
      <c r="G146" s="10" t="str">
        <f>IFERROR(VLOOKUP($B146,根ノ上高原!$B$5:$G$338,5,FALSE)*VLOOKUP(E146,大会ごとのスコア!$D$4:$E$5,2,FALSE),"")</f>
        <v/>
      </c>
      <c r="H146" s="9" t="str">
        <f>IFERROR(VLOOKUP($B146,東大OLK大会!$B$5:$G$338,6,FALSE),"")</f>
        <v/>
      </c>
      <c r="I146" s="10" t="str">
        <f>IFERROR(VLOOKUP($B146,東大OLK大会!$B$5:$G$338,2,FALSE),"")</f>
        <v/>
      </c>
      <c r="J146" s="10" t="str">
        <f>IFERROR(VLOOKUP($B146,東大OLK大会!$B$5:$G$338,5,FALSE)*VLOOKUP(H146,大会ごとのスコア!$D$7:$E$11,2,FALSE),"")</f>
        <v/>
      </c>
      <c r="K146" s="9" t="str">
        <f>IFERROR(VLOOKUP($B146,全日本ロング!$B$5:$G$338,6,FALSE),"")</f>
        <v/>
      </c>
      <c r="L146" s="10" t="str">
        <f>IFERROR(VLOOKUP($B146,全日本ロング!$B$5:$G$338,2,FALSE),"")</f>
        <v/>
      </c>
      <c r="M146" s="10" t="str">
        <f>IFERROR(VLOOKUP($B146,全日本ロング!$B$5:$G$338,5,FALSE)*VLOOKUP(K146,大会ごとのスコア!$D$12:$E$17,2,FALSE),"")</f>
        <v/>
      </c>
      <c r="N146" s="9" t="str">
        <f>IFERROR(VLOOKUP($B146,関東スプリントセレ!$B$5:$G$338,6,FALSE),"")</f>
        <v>Ms1</v>
      </c>
      <c r="O146" s="10">
        <f>IFERROR(VLOOKUP($B146,関東スプリントセレ!$B$5:$G$338,2,FALSE),"")</f>
        <v>0</v>
      </c>
      <c r="P146" s="10">
        <f>IFERROR(VLOOKUP($B146,関東スプリントセレ!$B$5:$G$338,5,FALSE)*VLOOKUP(N146,大会ごとのスコア!$D$19:$E$21,2,FALSE),"")</f>
        <v>16.712</v>
      </c>
      <c r="Q146" s="9" t="str">
        <f>IFERROR(VLOOKUP($B146,名椙大会2日目!$B$5:$G$338,6,FALSE),"")</f>
        <v/>
      </c>
      <c r="R146" s="10" t="str">
        <f>IFERROR(VLOOKUP($B146,名椙大会2日目!$B$5:$G$338,2,FALSE),"")</f>
        <v/>
      </c>
      <c r="S146" s="10" t="str">
        <f>IFERROR(VLOOKUP($B146,名椙大会2日目!$B$5:$G$338,5,FALSE)*VLOOKUP(Q146,大会ごとのスコア!$D$28:$E$31,2,FALSE),"")</f>
        <v/>
      </c>
      <c r="T146" s="9" t="str">
        <f>IFERROR(VLOOKUP($B146,インカレスプリント2018!$B$5:$G$400,6,FALSE),"")</f>
        <v/>
      </c>
      <c r="U146" s="10" t="str">
        <f>IFERROR(VLOOKUP($B146,インカレスプリント2018!$B$5:$G$400,2,FALSE),"")</f>
        <v/>
      </c>
      <c r="V146" s="10" t="str">
        <f>IFERROR(VLOOKUP($B146,インカレスプリント2018!$B$5:$G$400,5,FALSE)*VLOOKUP(T146,大会ごとのスコア!$D$33:$E$36,2,FALSE),"")</f>
        <v/>
      </c>
      <c r="W146" s="9" t="str">
        <f>IFERROR(VLOOKUP($B146,インカレロング2018!$B$5:$G$400,6,FALSE),"")</f>
        <v/>
      </c>
      <c r="X146" s="10" t="str">
        <f>IFERROR(VLOOKUP($B146,インカレロング2018!$B$5:$G$400,2,FALSE),"")</f>
        <v/>
      </c>
      <c r="Y146" s="10" t="str">
        <f>IFERROR(VLOOKUP($B146,インカレロング2018!$B$5:$G$400,5,FALSE)*VLOOKUP(W146,大会ごとのスコア!$D$38:$E$42,2,FALSE),"")</f>
        <v/>
      </c>
      <c r="Z146" s="9" t="str">
        <f>IFERROR(VLOOKUP($B146,クラブカップミドル!$B$4:$G$400,6,FALSE),"")</f>
        <v>MJ</v>
      </c>
      <c r="AA146" s="10">
        <f>IFERROR(VLOOKUP($B146,クラブカップミドル!$B$4:$G$400,2,FALSE),"")</f>
        <v>0</v>
      </c>
      <c r="AB146" s="10">
        <f>IFERROR(VLOOKUP($B146,クラブカップミドル!$B$4:$G$400,5,FALSE)*VLOOKUP(Z146,大会ごとのスコア!$D$44:$E$53,2,FALSE),"")</f>
        <v>0</v>
      </c>
      <c r="AD146" s="9">
        <f t="array" ref="AD146">IFERROR(ROUNDUP(AVERAGE(LARGE(IF($A$3:$Y$3="スコア",$A146:$Y146,""),{1,2,3})),2),0)</f>
        <v>0</v>
      </c>
      <c r="AE146">
        <f t="array" ref="AE146">IFERROR(LARGE(IF($A$3:$Y$3="スコア",$A146:$Y146,""),1),"")</f>
        <v>16.712</v>
      </c>
      <c r="AF146" t="str">
        <f>IFERROR(INDEX($B$2:$AC$3,1,MATCH(AE146,B146:AC146,0)),"")</f>
        <v>関東SS</v>
      </c>
      <c r="AG146" t="str">
        <f>IFERROR(INDEX($A146:$AE146,1,-2+MATCH(AE146,A146:Y146,0)),"")</f>
        <v>Ms1</v>
      </c>
    </row>
    <row r="147" spans="2:33" x14ac:dyDescent="0.15">
      <c r="B147" t="s">
        <v>943</v>
      </c>
      <c r="C147" t="s">
        <v>28</v>
      </c>
      <c r="E147" s="9" t="str">
        <f>IFERROR(VLOOKUP($B147,根ノ上高原!$B$5:$G$338,6,FALSE),"")</f>
        <v/>
      </c>
      <c r="F147" s="10" t="str">
        <f>IFERROR(VLOOKUP($B147,根ノ上高原!$B$5:$G$338,2,FALSE),"")</f>
        <v/>
      </c>
      <c r="G147" s="10" t="str">
        <f>IFERROR(VLOOKUP($B147,根ノ上高原!$B$5:$G$338,5,FALSE)*VLOOKUP(E147,大会ごとのスコア!$D$4:$E$5,2,FALSE),"")</f>
        <v/>
      </c>
      <c r="H147" s="9" t="str">
        <f>IFERROR(VLOOKUP($B147,東大OLK大会!$B$5:$G$338,6,FALSE),"")</f>
        <v/>
      </c>
      <c r="I147" s="10" t="str">
        <f>IFERROR(VLOOKUP($B147,東大OLK大会!$B$5:$G$338,2,FALSE),"")</f>
        <v/>
      </c>
      <c r="J147" s="10" t="str">
        <f>IFERROR(VLOOKUP($B147,東大OLK大会!$B$5:$G$338,5,FALSE)*VLOOKUP(H147,大会ごとのスコア!$D$7:$E$11,2,FALSE),"")</f>
        <v/>
      </c>
      <c r="K147" s="9" t="str">
        <f>IFERROR(VLOOKUP($B147,全日本ロング!$B$5:$G$338,6,FALSE),"")</f>
        <v/>
      </c>
      <c r="L147" s="10" t="str">
        <f>IFERROR(VLOOKUP($B147,全日本ロング!$B$5:$G$338,2,FALSE),"")</f>
        <v/>
      </c>
      <c r="M147" s="10" t="str">
        <f>IFERROR(VLOOKUP($B147,全日本ロング!$B$5:$G$338,5,FALSE)*VLOOKUP(K147,大会ごとのスコア!$D$12:$E$17,2,FALSE),"")</f>
        <v/>
      </c>
      <c r="N147" s="9" t="str">
        <f>IFERROR(VLOOKUP($B147,関東スプリントセレ!$B$5:$G$338,6,FALSE),"")</f>
        <v>Ms2</v>
      </c>
      <c r="O147" s="10">
        <f>IFERROR(VLOOKUP($B147,関東スプリントセレ!$B$5:$G$338,2,FALSE),"")</f>
        <v>52</v>
      </c>
      <c r="P147" s="10">
        <f>IFERROR(VLOOKUP($B147,関東スプリントセレ!$B$5:$G$338,5,FALSE)*VLOOKUP(N147,大会ごとのスコア!$D$19:$E$21,2,FALSE),"")</f>
        <v>48.082999999999998</v>
      </c>
      <c r="Q147" s="9" t="str">
        <f>IFERROR(VLOOKUP($B147,名椙大会2日目!$B$5:$G$338,6,FALSE),"")</f>
        <v>M20A</v>
      </c>
      <c r="R147" s="10">
        <f>IFERROR(VLOOKUP($B147,名椙大会2日目!$B$5:$G$338,2,FALSE),"")</f>
        <v>4</v>
      </c>
      <c r="S147" s="10">
        <f>IFERROR(VLOOKUP($B147,名椙大会2日目!$B$5:$G$338,5,FALSE)*VLOOKUP(Q147,大会ごとのスコア!$D$28:$E$31,2,FALSE),"")</f>
        <v>50.032800000000002</v>
      </c>
      <c r="T147" s="9" t="str">
        <f>IFERROR(VLOOKUP($B147,インカレスプリント2018!$B$5:$G$400,6,FALSE),"")</f>
        <v/>
      </c>
      <c r="U147" s="10" t="str">
        <f>IFERROR(VLOOKUP($B147,インカレスプリント2018!$B$5:$G$400,2,FALSE),"")</f>
        <v/>
      </c>
      <c r="V147" s="10" t="str">
        <f>IFERROR(VLOOKUP($B147,インカレスプリント2018!$B$5:$G$400,5,FALSE)*VLOOKUP(T147,大会ごとのスコア!$D$33:$E$36,2,FALSE),"")</f>
        <v/>
      </c>
      <c r="W147" s="9" t="str">
        <f>IFERROR(VLOOKUP($B147,インカレロング2018!$B$5:$G$400,6,FALSE),"")</f>
        <v/>
      </c>
      <c r="X147" s="10" t="str">
        <f>IFERROR(VLOOKUP($B147,インカレロング2018!$B$5:$G$400,2,FALSE),"")</f>
        <v/>
      </c>
      <c r="Y147" s="10" t="str">
        <f>IFERROR(VLOOKUP($B147,インカレロング2018!$B$5:$G$400,5,FALSE)*VLOOKUP(W147,大会ごとのスコア!$D$38:$E$42,2,FALSE),"")</f>
        <v/>
      </c>
      <c r="Z147" s="9" t="str">
        <f>IFERROR(VLOOKUP($B147,クラブカップミドル!$B$4:$G$400,6,FALSE),"")</f>
        <v>MJ</v>
      </c>
      <c r="AA147" s="10">
        <f>IFERROR(VLOOKUP($B147,クラブカップミドル!$B$4:$G$400,2,FALSE),"")</f>
        <v>6</v>
      </c>
      <c r="AB147" s="10">
        <f>IFERROR(VLOOKUP($B147,クラブカップミドル!$B$4:$G$400,5,FALSE)*VLOOKUP(Z147,大会ごとのスコア!$D$44:$E$53,2,FALSE),"")</f>
        <v>46.414400000000001</v>
      </c>
      <c r="AD147" s="9">
        <f t="array" ref="AD147">IFERROR(ROUNDUP(AVERAGE(LARGE(IF($A$3:$Y$3="スコア",$A147:$Y147,""),{1,2,3})),2),0)</f>
        <v>0</v>
      </c>
      <c r="AE147">
        <f t="array" ref="AE147">IFERROR(LARGE(IF($A$3:$Y$3="スコア",$A147:$Y147,""),1),"")</f>
        <v>50.032800000000002</v>
      </c>
      <c r="AF147" t="str">
        <f>IFERROR(INDEX($B$2:$AC$3,1,MATCH(AE147,B147:AC147,0)),"")</f>
        <v>名椙大会2</v>
      </c>
      <c r="AG147" t="str">
        <f>IFERROR(INDEX($A147:$AE147,1,-2+MATCH(AE147,A147:Y147,0)),"")</f>
        <v>M20A</v>
      </c>
    </row>
    <row r="148" spans="2:33" x14ac:dyDescent="0.15">
      <c r="B148" t="s">
        <v>962</v>
      </c>
      <c r="C148" t="s">
        <v>28</v>
      </c>
      <c r="E148" s="9" t="str">
        <f>IFERROR(VLOOKUP($B148,根ノ上高原!$B$5:$G$338,6,FALSE),"")</f>
        <v/>
      </c>
      <c r="F148" s="10" t="str">
        <f>IFERROR(VLOOKUP($B148,根ノ上高原!$B$5:$G$338,2,FALSE),"")</f>
        <v/>
      </c>
      <c r="G148" s="10" t="str">
        <f>IFERROR(VLOOKUP($B148,根ノ上高原!$B$5:$G$338,5,FALSE)*VLOOKUP(E148,大会ごとのスコア!$D$4:$E$5,2,FALSE),"")</f>
        <v/>
      </c>
      <c r="H148" s="9" t="str">
        <f>IFERROR(VLOOKUP($B148,東大OLK大会!$B$5:$G$338,6,FALSE),"")</f>
        <v/>
      </c>
      <c r="I148" s="10" t="str">
        <f>IFERROR(VLOOKUP($B148,東大OLK大会!$B$5:$G$338,2,FALSE),"")</f>
        <v/>
      </c>
      <c r="J148" s="10" t="str">
        <f>IFERROR(VLOOKUP($B148,東大OLK大会!$B$5:$G$338,5,FALSE)*VLOOKUP(H148,大会ごとのスコア!$D$7:$E$11,2,FALSE),"")</f>
        <v/>
      </c>
      <c r="K148" s="9" t="str">
        <f>IFERROR(VLOOKUP($B148,全日本ロング!$B$5:$G$338,6,FALSE),"")</f>
        <v/>
      </c>
      <c r="L148" s="10" t="str">
        <f>IFERROR(VLOOKUP($B148,全日本ロング!$B$5:$G$338,2,FALSE),"")</f>
        <v/>
      </c>
      <c r="M148" s="10" t="str">
        <f>IFERROR(VLOOKUP($B148,全日本ロング!$B$5:$G$338,5,FALSE)*VLOOKUP(K148,大会ごとのスコア!$D$12:$E$17,2,FALSE),"")</f>
        <v/>
      </c>
      <c r="N148" s="9" t="str">
        <f>IFERROR(VLOOKUP($B148,関東スプリントセレ!$B$5:$G$338,6,FALSE),"")</f>
        <v>Ms2</v>
      </c>
      <c r="O148" s="10">
        <f>IFERROR(VLOOKUP($B148,関東スプリントセレ!$B$5:$G$338,2,FALSE),"")</f>
        <v>0</v>
      </c>
      <c r="P148" s="10">
        <f>IFERROR(VLOOKUP($B148,関東スプリントセレ!$B$5:$G$338,5,FALSE)*VLOOKUP(N148,大会ごとのスコア!$D$19:$E$21,2,FALSE),"")</f>
        <v>13.484999999999999</v>
      </c>
      <c r="Q148" s="9" t="str">
        <f>IFERROR(VLOOKUP($B148,名椙大会2日目!$B$5:$G$338,6,FALSE),"")</f>
        <v/>
      </c>
      <c r="R148" s="10" t="str">
        <f>IFERROR(VLOOKUP($B148,名椙大会2日目!$B$5:$G$338,2,FALSE),"")</f>
        <v/>
      </c>
      <c r="S148" s="10" t="str">
        <f>IFERROR(VLOOKUP($B148,名椙大会2日目!$B$5:$G$338,5,FALSE)*VLOOKUP(Q148,大会ごとのスコア!$D$28:$E$31,2,FALSE),"")</f>
        <v/>
      </c>
      <c r="T148" s="9" t="str">
        <f>IFERROR(VLOOKUP($B148,インカレスプリント2018!$B$5:$G$400,6,FALSE),"")</f>
        <v/>
      </c>
      <c r="U148" s="10" t="str">
        <f>IFERROR(VLOOKUP($B148,インカレスプリント2018!$B$5:$G$400,2,FALSE),"")</f>
        <v/>
      </c>
      <c r="V148" s="10" t="str">
        <f>IFERROR(VLOOKUP($B148,インカレスプリント2018!$B$5:$G$400,5,FALSE)*VLOOKUP(T148,大会ごとのスコア!$D$33:$E$36,2,FALSE),"")</f>
        <v/>
      </c>
      <c r="W148" s="9" t="str">
        <f>IFERROR(VLOOKUP($B148,インカレロング2018!$B$5:$G$400,6,FALSE),"")</f>
        <v/>
      </c>
      <c r="X148" s="10" t="str">
        <f>IFERROR(VLOOKUP($B148,インカレロング2018!$B$5:$G$400,2,FALSE),"")</f>
        <v/>
      </c>
      <c r="Y148" s="10" t="str">
        <f>IFERROR(VLOOKUP($B148,インカレロング2018!$B$5:$G$400,5,FALSE)*VLOOKUP(W148,大会ごとのスコア!$D$38:$E$42,2,FALSE),"")</f>
        <v/>
      </c>
      <c r="Z148" s="9" t="str">
        <f>IFERROR(VLOOKUP($B148,クラブカップミドル!$B$4:$G$400,6,FALSE),"")</f>
        <v/>
      </c>
      <c r="AA148" s="10" t="str">
        <f>IFERROR(VLOOKUP($B148,クラブカップミドル!$B$4:$G$400,2,FALSE),"")</f>
        <v/>
      </c>
      <c r="AB148" s="10" t="str">
        <f>IFERROR(VLOOKUP($B148,クラブカップミドル!$B$4:$G$400,5,FALSE)*VLOOKUP(Z148,大会ごとのスコア!$D$44:$E$53,2,FALSE),"")</f>
        <v/>
      </c>
      <c r="AD148" s="9">
        <f t="array" ref="AD148">IFERROR(ROUNDUP(AVERAGE(LARGE(IF($A$3:$Y$3="スコア",$A148:$Y148,""),{1,2,3})),2),0)</f>
        <v>0</v>
      </c>
      <c r="AE148">
        <f t="array" ref="AE148">IFERROR(LARGE(IF($A$3:$Y$3="スコア",$A148:$Y148,""),1),"")</f>
        <v>13.484999999999999</v>
      </c>
      <c r="AF148" t="str">
        <f>IFERROR(INDEX($B$2:$AC$3,1,MATCH(AE148,B148:AC148,0)),"")</f>
        <v>関東SS</v>
      </c>
      <c r="AG148" t="str">
        <f>IFERROR(INDEX($A148:$AE148,1,-2+MATCH(AE148,A148:Y148,0)),"")</f>
        <v>Ms2</v>
      </c>
    </row>
    <row r="149" spans="2:33" x14ac:dyDescent="0.15">
      <c r="B149" t="s">
        <v>908</v>
      </c>
      <c r="C149" t="s">
        <v>6</v>
      </c>
      <c r="E149" s="9" t="str">
        <f>IFERROR(VLOOKUP($B149,根ノ上高原!$B$5:$G$338,6,FALSE),"")</f>
        <v/>
      </c>
      <c r="F149" s="10" t="str">
        <f>IFERROR(VLOOKUP($B149,根ノ上高原!$B$5:$G$338,2,FALSE),"")</f>
        <v/>
      </c>
      <c r="G149" s="10" t="str">
        <f>IFERROR(VLOOKUP($B149,根ノ上高原!$B$5:$G$338,5,FALSE)*VLOOKUP(E149,大会ごとのスコア!$D$4:$E$5,2,FALSE),"")</f>
        <v/>
      </c>
      <c r="H149" s="9" t="str">
        <f>IFERROR(VLOOKUP($B149,東大OLK大会!$B$5:$G$338,6,FALSE),"")</f>
        <v/>
      </c>
      <c r="I149" s="10" t="str">
        <f>IFERROR(VLOOKUP($B149,東大OLK大会!$B$5:$G$338,2,FALSE),"")</f>
        <v/>
      </c>
      <c r="J149" s="10" t="str">
        <f>IFERROR(VLOOKUP($B149,東大OLK大会!$B$5:$G$338,5,FALSE)*VLOOKUP(H149,大会ごとのスコア!$D$7:$E$11,2,FALSE),"")</f>
        <v/>
      </c>
      <c r="K149" s="9" t="str">
        <f>IFERROR(VLOOKUP($B149,全日本ロング!$B$5:$G$338,6,FALSE),"")</f>
        <v/>
      </c>
      <c r="L149" s="10" t="str">
        <f>IFERROR(VLOOKUP($B149,全日本ロング!$B$5:$G$338,2,FALSE),"")</f>
        <v/>
      </c>
      <c r="M149" s="10" t="str">
        <f>IFERROR(VLOOKUP($B149,全日本ロング!$B$5:$G$338,5,FALSE)*VLOOKUP(K149,大会ごとのスコア!$D$12:$E$17,2,FALSE),"")</f>
        <v/>
      </c>
      <c r="N149" s="9" t="str">
        <f>IFERROR(VLOOKUP($B149,関東スプリントセレ!$B$5:$G$338,6,FALSE),"")</f>
        <v>Ms1</v>
      </c>
      <c r="O149" s="10">
        <f>IFERROR(VLOOKUP($B149,関東スプリントセレ!$B$5:$G$338,2,FALSE),"")</f>
        <v>69</v>
      </c>
      <c r="P149" s="10">
        <f>IFERROR(VLOOKUP($B149,関東スプリントセレ!$B$5:$G$338,5,FALSE)*VLOOKUP(N149,大会ごとのスコア!$D$19:$E$21,2,FALSE),"")</f>
        <v>45.742999999999995</v>
      </c>
      <c r="Q149" s="9" t="str">
        <f>IFERROR(VLOOKUP($B149,名椙大会2日目!$B$5:$G$338,6,FALSE),"")</f>
        <v/>
      </c>
      <c r="R149" s="10" t="str">
        <f>IFERROR(VLOOKUP($B149,名椙大会2日目!$B$5:$G$338,2,FALSE),"")</f>
        <v/>
      </c>
      <c r="S149" s="10" t="str">
        <f>IFERROR(VLOOKUP($B149,名椙大会2日目!$B$5:$G$338,5,FALSE)*VLOOKUP(Q149,大会ごとのスコア!$D$28:$E$31,2,FALSE),"")</f>
        <v/>
      </c>
      <c r="T149" s="9" t="str">
        <f>IFERROR(VLOOKUP($B149,インカレスプリント2018!$B$5:$G$400,6,FALSE),"")</f>
        <v/>
      </c>
      <c r="U149" s="10" t="str">
        <f>IFERROR(VLOOKUP($B149,インカレスプリント2018!$B$5:$G$400,2,FALSE),"")</f>
        <v/>
      </c>
      <c r="V149" s="10" t="str">
        <f>IFERROR(VLOOKUP($B149,インカレスプリント2018!$B$5:$G$400,5,FALSE)*VLOOKUP(T149,大会ごとのスコア!$D$33:$E$36,2,FALSE),"")</f>
        <v/>
      </c>
      <c r="W149" s="9" t="str">
        <f>IFERROR(VLOOKUP($B149,インカレロング2018!$B$5:$G$400,6,FALSE),"")</f>
        <v/>
      </c>
      <c r="X149" s="10" t="str">
        <f>IFERROR(VLOOKUP($B149,インカレロング2018!$B$5:$G$400,2,FALSE),"")</f>
        <v/>
      </c>
      <c r="Y149" s="10" t="str">
        <f>IFERROR(VLOOKUP($B149,インカレロング2018!$B$5:$G$400,5,FALSE)*VLOOKUP(W149,大会ごとのスコア!$D$38:$E$42,2,FALSE),"")</f>
        <v/>
      </c>
      <c r="Z149" s="9" t="str">
        <f>IFERROR(VLOOKUP($B149,クラブカップミドル!$B$4:$G$400,6,FALSE),"")</f>
        <v/>
      </c>
      <c r="AA149" s="10" t="str">
        <f>IFERROR(VLOOKUP($B149,クラブカップミドル!$B$4:$G$400,2,FALSE),"")</f>
        <v/>
      </c>
      <c r="AB149" s="10" t="str">
        <f>IFERROR(VLOOKUP($B149,クラブカップミドル!$B$4:$G$400,5,FALSE)*VLOOKUP(Z149,大会ごとのスコア!$D$44:$E$53,2,FALSE),"")</f>
        <v/>
      </c>
      <c r="AD149" s="9">
        <f t="array" ref="AD149">IFERROR(ROUNDUP(AVERAGE(LARGE(IF($A$3:$Y$3="スコア",$A149:$Y149,""),{1,2,3})),2),0)</f>
        <v>0</v>
      </c>
      <c r="AE149">
        <f t="array" ref="AE149">IFERROR(LARGE(IF($A$3:$Y$3="スコア",$A149:$Y149,""),1),"")</f>
        <v>45.742999999999995</v>
      </c>
      <c r="AF149" t="str">
        <f>IFERROR(INDEX($B$2:$AC$3,1,MATCH(AE149,B149:AC149,0)),"")</f>
        <v>関東SS</v>
      </c>
      <c r="AG149" t="str">
        <f>IFERROR(INDEX($A149:$AE149,1,-2+MATCH(AE149,A149:Y149,0)),"")</f>
        <v>Ms1</v>
      </c>
    </row>
    <row r="150" spans="2:33" x14ac:dyDescent="0.15">
      <c r="B150" t="s">
        <v>922</v>
      </c>
      <c r="C150" t="s">
        <v>6</v>
      </c>
      <c r="E150" s="9" t="str">
        <f>IFERROR(VLOOKUP($B150,根ノ上高原!$B$5:$G$338,6,FALSE),"")</f>
        <v/>
      </c>
      <c r="F150" s="10" t="str">
        <f>IFERROR(VLOOKUP($B150,根ノ上高原!$B$5:$G$338,2,FALSE),"")</f>
        <v/>
      </c>
      <c r="G150" s="10" t="str">
        <f>IFERROR(VLOOKUP($B150,根ノ上高原!$B$5:$G$338,5,FALSE)*VLOOKUP(E150,大会ごとのスコア!$D$4:$E$5,2,FALSE),"")</f>
        <v/>
      </c>
      <c r="H150" s="9" t="str">
        <f>IFERROR(VLOOKUP($B150,東大OLK大会!$B$5:$G$338,6,FALSE),"")</f>
        <v/>
      </c>
      <c r="I150" s="10" t="str">
        <f>IFERROR(VLOOKUP($B150,東大OLK大会!$B$5:$G$338,2,FALSE),"")</f>
        <v/>
      </c>
      <c r="J150" s="10" t="str">
        <f>IFERROR(VLOOKUP($B150,東大OLK大会!$B$5:$G$338,5,FALSE)*VLOOKUP(H150,大会ごとのスコア!$D$7:$E$11,2,FALSE),"")</f>
        <v/>
      </c>
      <c r="K150" s="9" t="str">
        <f>IFERROR(VLOOKUP($B150,全日本ロング!$B$5:$G$338,6,FALSE),"")</f>
        <v/>
      </c>
      <c r="L150" s="10" t="str">
        <f>IFERROR(VLOOKUP($B150,全日本ロング!$B$5:$G$338,2,FALSE),"")</f>
        <v/>
      </c>
      <c r="M150" s="10" t="str">
        <f>IFERROR(VLOOKUP($B150,全日本ロング!$B$5:$G$338,5,FALSE)*VLOOKUP(K150,大会ごとのスコア!$D$12:$E$17,2,FALSE),"")</f>
        <v/>
      </c>
      <c r="N150" s="9" t="str">
        <f>IFERROR(VLOOKUP($B150,関東スプリントセレ!$B$5:$G$338,6,FALSE),"")</f>
        <v>Ms1</v>
      </c>
      <c r="O150" s="10">
        <f>IFERROR(VLOOKUP($B150,関東スプリントセレ!$B$5:$G$338,2,FALSE),"")</f>
        <v>87</v>
      </c>
      <c r="P150" s="10">
        <f>IFERROR(VLOOKUP($B150,関東スプリントセレ!$B$5:$G$338,5,FALSE)*VLOOKUP(N150,大会ごとのスコア!$D$19:$E$21,2,FALSE),"")</f>
        <v>31.757000000000001</v>
      </c>
      <c r="Q150" s="9" t="str">
        <f>IFERROR(VLOOKUP($B150,名椙大会2日目!$B$5:$G$338,6,FALSE),"")</f>
        <v/>
      </c>
      <c r="R150" s="10" t="str">
        <f>IFERROR(VLOOKUP($B150,名椙大会2日目!$B$5:$G$338,2,FALSE),"")</f>
        <v/>
      </c>
      <c r="S150" s="10" t="str">
        <f>IFERROR(VLOOKUP($B150,名椙大会2日目!$B$5:$G$338,5,FALSE)*VLOOKUP(Q150,大会ごとのスコア!$D$28:$E$31,2,FALSE),"")</f>
        <v/>
      </c>
      <c r="T150" s="9" t="str">
        <f>IFERROR(VLOOKUP($B150,インカレスプリント2018!$B$5:$G$400,6,FALSE),"")</f>
        <v/>
      </c>
      <c r="U150" s="10" t="str">
        <f>IFERROR(VLOOKUP($B150,インカレスプリント2018!$B$5:$G$400,2,FALSE),"")</f>
        <v/>
      </c>
      <c r="V150" s="10" t="str">
        <f>IFERROR(VLOOKUP($B150,インカレスプリント2018!$B$5:$G$400,5,FALSE)*VLOOKUP(T150,大会ごとのスコア!$D$33:$E$36,2,FALSE),"")</f>
        <v/>
      </c>
      <c r="W150" s="9" t="str">
        <f>IFERROR(VLOOKUP($B150,インカレロング2018!$B$5:$G$400,6,FALSE),"")</f>
        <v/>
      </c>
      <c r="X150" s="10" t="str">
        <f>IFERROR(VLOOKUP($B150,インカレロング2018!$B$5:$G$400,2,FALSE),"")</f>
        <v/>
      </c>
      <c r="Y150" s="10" t="str">
        <f>IFERROR(VLOOKUP($B150,インカレロング2018!$B$5:$G$400,5,FALSE)*VLOOKUP(W150,大会ごとのスコア!$D$38:$E$42,2,FALSE),"")</f>
        <v/>
      </c>
      <c r="Z150" s="9" t="str">
        <f>IFERROR(VLOOKUP($B150,クラブカップミドル!$B$4:$G$400,6,FALSE),"")</f>
        <v/>
      </c>
      <c r="AA150" s="10" t="str">
        <f>IFERROR(VLOOKUP($B150,クラブカップミドル!$B$4:$G$400,2,FALSE),"")</f>
        <v/>
      </c>
      <c r="AB150" s="10" t="str">
        <f>IFERROR(VLOOKUP($B150,クラブカップミドル!$B$4:$G$400,5,FALSE)*VLOOKUP(Z150,大会ごとのスコア!$D$44:$E$53,2,FALSE),"")</f>
        <v/>
      </c>
      <c r="AD150" s="9">
        <f t="array" ref="AD150">IFERROR(ROUNDUP(AVERAGE(LARGE(IF($A$3:$Y$3="スコア",$A150:$Y150,""),{1,2,3})),2),0)</f>
        <v>0</v>
      </c>
      <c r="AE150">
        <f t="array" ref="AE150">IFERROR(LARGE(IF($A$3:$Y$3="スコア",$A150:$Y150,""),1),"")</f>
        <v>31.757000000000001</v>
      </c>
      <c r="AF150" t="str">
        <f>IFERROR(INDEX($B$2:$AC$3,1,MATCH(AE150,B150:AC150,0)),"")</f>
        <v>関東SS</v>
      </c>
      <c r="AG150" t="str">
        <f>IFERROR(INDEX($A150:$AE150,1,-2+MATCH(AE150,A150:Y150,0)),"")</f>
        <v>Ms1</v>
      </c>
    </row>
    <row r="151" spans="2:33" x14ac:dyDescent="0.15">
      <c r="B151" t="s">
        <v>925</v>
      </c>
      <c r="C151" t="s">
        <v>6</v>
      </c>
      <c r="E151" s="9" t="str">
        <f>IFERROR(VLOOKUP($B151,根ノ上高原!$B$5:$G$338,6,FALSE),"")</f>
        <v/>
      </c>
      <c r="F151" s="10" t="str">
        <f>IFERROR(VLOOKUP($B151,根ノ上高原!$B$5:$G$338,2,FALSE),"")</f>
        <v/>
      </c>
      <c r="G151" s="10" t="str">
        <f>IFERROR(VLOOKUP($B151,根ノ上高原!$B$5:$G$338,5,FALSE)*VLOOKUP(E151,大会ごとのスコア!$D$4:$E$5,2,FALSE),"")</f>
        <v/>
      </c>
      <c r="H151" s="9" t="str">
        <f>IFERROR(VLOOKUP($B151,東大OLK大会!$B$5:$G$338,6,FALSE),"")</f>
        <v/>
      </c>
      <c r="I151" s="10" t="str">
        <f>IFERROR(VLOOKUP($B151,東大OLK大会!$B$5:$G$338,2,FALSE),"")</f>
        <v/>
      </c>
      <c r="J151" s="10" t="str">
        <f>IFERROR(VLOOKUP($B151,東大OLK大会!$B$5:$G$338,5,FALSE)*VLOOKUP(H151,大会ごとのスコア!$D$7:$E$11,2,FALSE),"")</f>
        <v/>
      </c>
      <c r="K151" s="9" t="str">
        <f>IFERROR(VLOOKUP($B151,全日本ロング!$B$5:$G$338,6,FALSE),"")</f>
        <v/>
      </c>
      <c r="L151" s="10" t="str">
        <f>IFERROR(VLOOKUP($B151,全日本ロング!$B$5:$G$338,2,FALSE),"")</f>
        <v/>
      </c>
      <c r="M151" s="10" t="str">
        <f>IFERROR(VLOOKUP($B151,全日本ロング!$B$5:$G$338,5,FALSE)*VLOOKUP(K151,大会ごとのスコア!$D$12:$E$17,2,FALSE),"")</f>
        <v/>
      </c>
      <c r="N151" s="9" t="str">
        <f>IFERROR(VLOOKUP($B151,関東スプリントセレ!$B$5:$G$338,6,FALSE),"")</f>
        <v>Ms1</v>
      </c>
      <c r="O151" s="10">
        <f>IFERROR(VLOOKUP($B151,関東スプリントセレ!$B$5:$G$338,2,FALSE),"")</f>
        <v>90</v>
      </c>
      <c r="P151" s="10">
        <f>IFERROR(VLOOKUP($B151,関東スプリントセレ!$B$5:$G$338,5,FALSE)*VLOOKUP(N151,大会ごとのスコア!$D$19:$E$21,2,FALSE),"")</f>
        <v>26.965</v>
      </c>
      <c r="Q151" s="9" t="str">
        <f>IFERROR(VLOOKUP($B151,名椙大会2日目!$B$5:$G$338,6,FALSE),"")</f>
        <v/>
      </c>
      <c r="R151" s="10" t="str">
        <f>IFERROR(VLOOKUP($B151,名椙大会2日目!$B$5:$G$338,2,FALSE),"")</f>
        <v/>
      </c>
      <c r="S151" s="10" t="str">
        <f>IFERROR(VLOOKUP($B151,名椙大会2日目!$B$5:$G$338,5,FALSE)*VLOOKUP(Q151,大会ごとのスコア!$D$28:$E$31,2,FALSE),"")</f>
        <v/>
      </c>
      <c r="T151" s="9" t="str">
        <f>IFERROR(VLOOKUP($B151,インカレスプリント2018!$B$5:$G$400,6,FALSE),"")</f>
        <v/>
      </c>
      <c r="U151" s="10" t="str">
        <f>IFERROR(VLOOKUP($B151,インカレスプリント2018!$B$5:$G$400,2,FALSE),"")</f>
        <v/>
      </c>
      <c r="V151" s="10" t="str">
        <f>IFERROR(VLOOKUP($B151,インカレスプリント2018!$B$5:$G$400,5,FALSE)*VLOOKUP(T151,大会ごとのスコア!$D$33:$E$36,2,FALSE),"")</f>
        <v/>
      </c>
      <c r="W151" s="9" t="str">
        <f>IFERROR(VLOOKUP($B151,インカレロング2018!$B$5:$G$400,6,FALSE),"")</f>
        <v/>
      </c>
      <c r="X151" s="10" t="str">
        <f>IFERROR(VLOOKUP($B151,インカレロング2018!$B$5:$G$400,2,FALSE),"")</f>
        <v/>
      </c>
      <c r="Y151" s="10" t="str">
        <f>IFERROR(VLOOKUP($B151,インカレロング2018!$B$5:$G$400,5,FALSE)*VLOOKUP(W151,大会ごとのスコア!$D$38:$E$42,2,FALSE),"")</f>
        <v/>
      </c>
      <c r="Z151" s="9" t="str">
        <f>IFERROR(VLOOKUP($B151,クラブカップミドル!$B$4:$G$400,6,FALSE),"")</f>
        <v/>
      </c>
      <c r="AA151" s="10" t="str">
        <f>IFERROR(VLOOKUP($B151,クラブカップミドル!$B$4:$G$400,2,FALSE),"")</f>
        <v/>
      </c>
      <c r="AB151" s="10" t="str">
        <f>IFERROR(VLOOKUP($B151,クラブカップミドル!$B$4:$G$400,5,FALSE)*VLOOKUP(Z151,大会ごとのスコア!$D$44:$E$53,2,FALSE),"")</f>
        <v/>
      </c>
      <c r="AD151" s="9">
        <f t="array" ref="AD151">IFERROR(ROUNDUP(AVERAGE(LARGE(IF($A$3:$Y$3="スコア",$A151:$Y151,""),{1,2,3})),2),0)</f>
        <v>0</v>
      </c>
      <c r="AE151">
        <f t="array" ref="AE151">IFERROR(LARGE(IF($A$3:$Y$3="スコア",$A151:$Y151,""),1),"")</f>
        <v>26.965</v>
      </c>
      <c r="AF151" t="str">
        <f>IFERROR(INDEX($B$2:$AC$3,1,MATCH(AE151,B151:AC151,0)),"")</f>
        <v>関東SS</v>
      </c>
      <c r="AG151" t="str">
        <f>IFERROR(INDEX($A151:$AE151,1,-2+MATCH(AE151,A151:Y151,0)),"")</f>
        <v>Ms1</v>
      </c>
    </row>
    <row r="152" spans="2:33" x14ac:dyDescent="0.15">
      <c r="B152" t="s">
        <v>928</v>
      </c>
      <c r="C152" t="s">
        <v>6</v>
      </c>
      <c r="E152" s="9" t="str">
        <f>IFERROR(VLOOKUP($B152,根ノ上高原!$B$5:$G$338,6,FALSE),"")</f>
        <v/>
      </c>
      <c r="F152" s="10" t="str">
        <f>IFERROR(VLOOKUP($B152,根ノ上高原!$B$5:$G$338,2,FALSE),"")</f>
        <v/>
      </c>
      <c r="G152" s="10" t="str">
        <f>IFERROR(VLOOKUP($B152,根ノ上高原!$B$5:$G$338,5,FALSE)*VLOOKUP(E152,大会ごとのスコア!$D$4:$E$5,2,FALSE),"")</f>
        <v/>
      </c>
      <c r="H152" s="9" t="str">
        <f>IFERROR(VLOOKUP($B152,東大OLK大会!$B$5:$G$338,6,FALSE),"")</f>
        <v/>
      </c>
      <c r="I152" s="10" t="str">
        <f>IFERROR(VLOOKUP($B152,東大OLK大会!$B$5:$G$338,2,FALSE),"")</f>
        <v/>
      </c>
      <c r="J152" s="10" t="str">
        <f>IFERROR(VLOOKUP($B152,東大OLK大会!$B$5:$G$338,5,FALSE)*VLOOKUP(H152,大会ごとのスコア!$D$7:$E$11,2,FALSE),"")</f>
        <v/>
      </c>
      <c r="K152" s="9" t="str">
        <f>IFERROR(VLOOKUP($B152,全日本ロング!$B$5:$G$338,6,FALSE),"")</f>
        <v/>
      </c>
      <c r="L152" s="10" t="str">
        <f>IFERROR(VLOOKUP($B152,全日本ロング!$B$5:$G$338,2,FALSE),"")</f>
        <v/>
      </c>
      <c r="M152" s="10" t="str">
        <f>IFERROR(VLOOKUP($B152,全日本ロング!$B$5:$G$338,5,FALSE)*VLOOKUP(K152,大会ごとのスコア!$D$12:$E$17,2,FALSE),"")</f>
        <v/>
      </c>
      <c r="N152" s="9" t="str">
        <f>IFERROR(VLOOKUP($B152,関東スプリントセレ!$B$5:$G$338,6,FALSE),"")</f>
        <v>Ms1</v>
      </c>
      <c r="O152" s="10">
        <f>IFERROR(VLOOKUP($B152,関東スプリントセレ!$B$5:$G$338,2,FALSE),"")</f>
        <v>0</v>
      </c>
      <c r="P152" s="10">
        <f>IFERROR(VLOOKUP($B152,関東スプリントセレ!$B$5:$G$338,5,FALSE)*VLOOKUP(N152,大会ごとのスコア!$D$19:$E$21,2,FALSE),"")</f>
        <v>26.965</v>
      </c>
      <c r="Q152" s="9" t="str">
        <f>IFERROR(VLOOKUP($B152,名椙大会2日目!$B$5:$G$338,6,FALSE),"")</f>
        <v/>
      </c>
      <c r="R152" s="10" t="str">
        <f>IFERROR(VLOOKUP($B152,名椙大会2日目!$B$5:$G$338,2,FALSE),"")</f>
        <v/>
      </c>
      <c r="S152" s="10" t="str">
        <f>IFERROR(VLOOKUP($B152,名椙大会2日目!$B$5:$G$338,5,FALSE)*VLOOKUP(Q152,大会ごとのスコア!$D$28:$E$31,2,FALSE),"")</f>
        <v/>
      </c>
      <c r="T152" s="9" t="str">
        <f>IFERROR(VLOOKUP($B152,インカレスプリント2018!$B$5:$G$400,6,FALSE),"")</f>
        <v/>
      </c>
      <c r="U152" s="10" t="str">
        <f>IFERROR(VLOOKUP($B152,インカレスプリント2018!$B$5:$G$400,2,FALSE),"")</f>
        <v/>
      </c>
      <c r="V152" s="10" t="str">
        <f>IFERROR(VLOOKUP($B152,インカレスプリント2018!$B$5:$G$400,5,FALSE)*VLOOKUP(T152,大会ごとのスコア!$D$33:$E$36,2,FALSE),"")</f>
        <v/>
      </c>
      <c r="W152" s="9" t="str">
        <f>IFERROR(VLOOKUP($B152,インカレロング2018!$B$5:$G$400,6,FALSE),"")</f>
        <v/>
      </c>
      <c r="X152" s="10" t="str">
        <f>IFERROR(VLOOKUP($B152,インカレロング2018!$B$5:$G$400,2,FALSE),"")</f>
        <v/>
      </c>
      <c r="Y152" s="10" t="str">
        <f>IFERROR(VLOOKUP($B152,インカレロング2018!$B$5:$G$400,5,FALSE)*VLOOKUP(W152,大会ごとのスコア!$D$38:$E$42,2,FALSE),"")</f>
        <v/>
      </c>
      <c r="Z152" s="9" t="str">
        <f>IFERROR(VLOOKUP($B152,クラブカップミドル!$B$4:$G$400,6,FALSE),"")</f>
        <v/>
      </c>
      <c r="AA152" s="10" t="str">
        <f>IFERROR(VLOOKUP($B152,クラブカップミドル!$B$4:$G$400,2,FALSE),"")</f>
        <v/>
      </c>
      <c r="AB152" s="10" t="str">
        <f>IFERROR(VLOOKUP($B152,クラブカップミドル!$B$4:$G$400,5,FALSE)*VLOOKUP(Z152,大会ごとのスコア!$D$44:$E$53,2,FALSE),"")</f>
        <v/>
      </c>
      <c r="AD152" s="9">
        <f t="array" ref="AD152">IFERROR(ROUNDUP(AVERAGE(LARGE(IF($A$3:$Y$3="スコア",$A152:$Y152,""),{1,2,3})),2),0)</f>
        <v>0</v>
      </c>
      <c r="AE152">
        <f t="array" ref="AE152">IFERROR(LARGE(IF($A$3:$Y$3="スコア",$A152:$Y152,""),1),"")</f>
        <v>26.965</v>
      </c>
      <c r="AF152" t="str">
        <f>IFERROR(INDEX($B$2:$AC$3,1,MATCH(AE152,B152:AC152,0)),"")</f>
        <v>関東SS</v>
      </c>
      <c r="AG152" t="str">
        <f>IFERROR(INDEX($A152:$AE152,1,-2+MATCH(AE152,A152:Y152,0)),"")</f>
        <v>Ms1</v>
      </c>
    </row>
    <row r="153" spans="2:33" x14ac:dyDescent="0.15">
      <c r="B153" t="s">
        <v>939</v>
      </c>
      <c r="C153" t="s">
        <v>6</v>
      </c>
      <c r="E153" s="9" t="str">
        <f>IFERROR(VLOOKUP($B153,根ノ上高原!$B$5:$G$338,6,FALSE),"")</f>
        <v/>
      </c>
      <c r="F153" s="10" t="str">
        <f>IFERROR(VLOOKUP($B153,根ノ上高原!$B$5:$G$338,2,FALSE),"")</f>
        <v/>
      </c>
      <c r="G153" s="10" t="str">
        <f>IFERROR(VLOOKUP($B153,根ノ上高原!$B$5:$G$338,5,FALSE)*VLOOKUP(E153,大会ごとのスコア!$D$4:$E$5,2,FALSE),"")</f>
        <v/>
      </c>
      <c r="H153" s="9" t="str">
        <f>IFERROR(VLOOKUP($B153,東大OLK大会!$B$5:$G$338,6,FALSE),"")</f>
        <v/>
      </c>
      <c r="I153" s="10" t="str">
        <f>IFERROR(VLOOKUP($B153,東大OLK大会!$B$5:$G$338,2,FALSE),"")</f>
        <v/>
      </c>
      <c r="J153" s="10" t="str">
        <f>IFERROR(VLOOKUP($B153,東大OLK大会!$B$5:$G$338,5,FALSE)*VLOOKUP(H153,大会ごとのスコア!$D$7:$E$11,2,FALSE),"")</f>
        <v/>
      </c>
      <c r="K153" s="9" t="str">
        <f>IFERROR(VLOOKUP($B153,全日本ロング!$B$5:$G$338,6,FALSE),"")</f>
        <v/>
      </c>
      <c r="L153" s="10" t="str">
        <f>IFERROR(VLOOKUP($B153,全日本ロング!$B$5:$G$338,2,FALSE),"")</f>
        <v/>
      </c>
      <c r="M153" s="10" t="str">
        <f>IFERROR(VLOOKUP($B153,全日本ロング!$B$5:$G$338,5,FALSE)*VLOOKUP(K153,大会ごとのスコア!$D$12:$E$17,2,FALSE),"")</f>
        <v/>
      </c>
      <c r="N153" s="9" t="str">
        <f>IFERROR(VLOOKUP($B153,関東スプリントセレ!$B$5:$G$338,6,FALSE),"")</f>
        <v>Ms2</v>
      </c>
      <c r="O153" s="10">
        <f>IFERROR(VLOOKUP($B153,関東スプリントセレ!$B$5:$G$338,2,FALSE),"")</f>
        <v>43</v>
      </c>
      <c r="P153" s="10">
        <f>IFERROR(VLOOKUP($B153,関東スプリントセレ!$B$5:$G$338,5,FALSE)*VLOOKUP(N153,大会ごとのスコア!$D$19:$E$21,2,FALSE),"")</f>
        <v>51.716999999999999</v>
      </c>
      <c r="Q153" s="9" t="str">
        <f>IFERROR(VLOOKUP($B153,名椙大会2日目!$B$5:$G$338,6,FALSE),"")</f>
        <v/>
      </c>
      <c r="R153" s="10" t="str">
        <f>IFERROR(VLOOKUP($B153,名椙大会2日目!$B$5:$G$338,2,FALSE),"")</f>
        <v/>
      </c>
      <c r="S153" s="10" t="str">
        <f>IFERROR(VLOOKUP($B153,名椙大会2日目!$B$5:$G$338,5,FALSE)*VLOOKUP(Q153,大会ごとのスコア!$D$28:$E$31,2,FALSE),"")</f>
        <v/>
      </c>
      <c r="T153" s="9" t="str">
        <f>IFERROR(VLOOKUP($B153,インカレスプリント2018!$B$5:$G$400,6,FALSE),"")</f>
        <v/>
      </c>
      <c r="U153" s="10" t="str">
        <f>IFERROR(VLOOKUP($B153,インカレスプリント2018!$B$5:$G$400,2,FALSE),"")</f>
        <v/>
      </c>
      <c r="V153" s="10" t="str">
        <f>IFERROR(VLOOKUP($B153,インカレスプリント2018!$B$5:$G$400,5,FALSE)*VLOOKUP(T153,大会ごとのスコア!$D$33:$E$36,2,FALSE),"")</f>
        <v/>
      </c>
      <c r="W153" s="9" t="str">
        <f>IFERROR(VLOOKUP($B153,インカレロング2018!$B$5:$G$400,6,FALSE),"")</f>
        <v/>
      </c>
      <c r="X153" s="10" t="str">
        <f>IFERROR(VLOOKUP($B153,インカレロング2018!$B$5:$G$400,2,FALSE),"")</f>
        <v/>
      </c>
      <c r="Y153" s="10" t="str">
        <f>IFERROR(VLOOKUP($B153,インカレロング2018!$B$5:$G$400,5,FALSE)*VLOOKUP(W153,大会ごとのスコア!$D$38:$E$42,2,FALSE),"")</f>
        <v/>
      </c>
      <c r="Z153" s="9" t="str">
        <f>IFERROR(VLOOKUP($B153,クラブカップミドル!$B$4:$G$400,6,FALSE),"")</f>
        <v/>
      </c>
      <c r="AA153" s="10" t="str">
        <f>IFERROR(VLOOKUP($B153,クラブカップミドル!$B$4:$G$400,2,FALSE),"")</f>
        <v/>
      </c>
      <c r="AB153" s="10" t="str">
        <f>IFERROR(VLOOKUP($B153,クラブカップミドル!$B$4:$G$400,5,FALSE)*VLOOKUP(Z153,大会ごとのスコア!$D$44:$E$53,2,FALSE),"")</f>
        <v/>
      </c>
      <c r="AD153" s="9">
        <f t="array" ref="AD153">IFERROR(ROUNDUP(AVERAGE(LARGE(IF($A$3:$Y$3="スコア",$A153:$Y153,""),{1,2,3})),2),0)</f>
        <v>0</v>
      </c>
      <c r="AE153">
        <f t="array" ref="AE153">IFERROR(LARGE(IF($A$3:$Y$3="スコア",$A153:$Y153,""),1),"")</f>
        <v>51.716999999999999</v>
      </c>
      <c r="AF153" t="str">
        <f>IFERROR(INDEX($B$2:$AC$3,1,MATCH(AE153,B153:AC153,0)),"")</f>
        <v>関東SS</v>
      </c>
      <c r="AG153" t="str">
        <f>IFERROR(INDEX($A153:$AE153,1,-2+MATCH(AE153,A153:Y153,0)),"")</f>
        <v>Ms2</v>
      </c>
    </row>
    <row r="154" spans="2:33" x14ac:dyDescent="0.15">
      <c r="B154" t="s">
        <v>954</v>
      </c>
      <c r="C154" t="s">
        <v>6</v>
      </c>
      <c r="E154" s="9" t="str">
        <f>IFERROR(VLOOKUP($B154,根ノ上高原!$B$5:$G$338,6,FALSE),"")</f>
        <v/>
      </c>
      <c r="F154" s="10" t="str">
        <f>IFERROR(VLOOKUP($B154,根ノ上高原!$B$5:$G$338,2,FALSE),"")</f>
        <v/>
      </c>
      <c r="G154" s="10" t="str">
        <f>IFERROR(VLOOKUP($B154,根ノ上高原!$B$5:$G$338,5,FALSE)*VLOOKUP(E154,大会ごとのスコア!$D$4:$E$5,2,FALSE),"")</f>
        <v/>
      </c>
      <c r="H154" s="9" t="str">
        <f>IFERROR(VLOOKUP($B154,東大OLK大会!$B$5:$G$338,6,FALSE),"")</f>
        <v/>
      </c>
      <c r="I154" s="10" t="str">
        <f>IFERROR(VLOOKUP($B154,東大OLK大会!$B$5:$G$338,2,FALSE),"")</f>
        <v/>
      </c>
      <c r="J154" s="10" t="str">
        <f>IFERROR(VLOOKUP($B154,東大OLK大会!$B$5:$G$338,5,FALSE)*VLOOKUP(H154,大会ごとのスコア!$D$7:$E$11,2,FALSE),"")</f>
        <v/>
      </c>
      <c r="K154" s="9" t="str">
        <f>IFERROR(VLOOKUP($B154,全日本ロング!$B$5:$G$338,6,FALSE),"")</f>
        <v/>
      </c>
      <c r="L154" s="10" t="str">
        <f>IFERROR(VLOOKUP($B154,全日本ロング!$B$5:$G$338,2,FALSE),"")</f>
        <v/>
      </c>
      <c r="M154" s="10" t="str">
        <f>IFERROR(VLOOKUP($B154,全日本ロング!$B$5:$G$338,5,FALSE)*VLOOKUP(K154,大会ごとのスコア!$D$12:$E$17,2,FALSE),"")</f>
        <v/>
      </c>
      <c r="N154" s="9" t="str">
        <f>IFERROR(VLOOKUP($B154,関東スプリントセレ!$B$5:$G$338,6,FALSE),"")</f>
        <v>Ms2</v>
      </c>
      <c r="O154" s="10">
        <f>IFERROR(VLOOKUP($B154,関東スプリントセレ!$B$5:$G$338,2,FALSE),"")</f>
        <v>70</v>
      </c>
      <c r="P154" s="10">
        <f>IFERROR(VLOOKUP($B154,関東スプリントセレ!$B$5:$G$338,5,FALSE)*VLOOKUP(N154,大会ごとのスコア!$D$19:$E$21,2,FALSE),"")</f>
        <v>39.936</v>
      </c>
      <c r="Q154" s="9" t="str">
        <f>IFERROR(VLOOKUP($B154,名椙大会2日目!$B$5:$G$338,6,FALSE),"")</f>
        <v/>
      </c>
      <c r="R154" s="10" t="str">
        <f>IFERROR(VLOOKUP($B154,名椙大会2日目!$B$5:$G$338,2,FALSE),"")</f>
        <v/>
      </c>
      <c r="S154" s="10" t="str">
        <f>IFERROR(VLOOKUP($B154,名椙大会2日目!$B$5:$G$338,5,FALSE)*VLOOKUP(Q154,大会ごとのスコア!$D$28:$E$31,2,FALSE),"")</f>
        <v/>
      </c>
      <c r="T154" s="9" t="str">
        <f>IFERROR(VLOOKUP($B154,インカレスプリント2018!$B$5:$G$400,6,FALSE),"")</f>
        <v/>
      </c>
      <c r="U154" s="10" t="str">
        <f>IFERROR(VLOOKUP($B154,インカレスプリント2018!$B$5:$G$400,2,FALSE),"")</f>
        <v/>
      </c>
      <c r="V154" s="10" t="str">
        <f>IFERROR(VLOOKUP($B154,インカレスプリント2018!$B$5:$G$400,5,FALSE)*VLOOKUP(T154,大会ごとのスコア!$D$33:$E$36,2,FALSE),"")</f>
        <v/>
      </c>
      <c r="W154" s="9" t="str">
        <f>IFERROR(VLOOKUP($B154,インカレロング2018!$B$5:$G$400,6,FALSE),"")</f>
        <v/>
      </c>
      <c r="X154" s="10" t="str">
        <f>IFERROR(VLOOKUP($B154,インカレロング2018!$B$5:$G$400,2,FALSE),"")</f>
        <v/>
      </c>
      <c r="Y154" s="10" t="str">
        <f>IFERROR(VLOOKUP($B154,インカレロング2018!$B$5:$G$400,5,FALSE)*VLOOKUP(W154,大会ごとのスコア!$D$38:$E$42,2,FALSE),"")</f>
        <v/>
      </c>
      <c r="Z154" s="9" t="str">
        <f>IFERROR(VLOOKUP($B154,クラブカップミドル!$B$4:$G$400,6,FALSE),"")</f>
        <v/>
      </c>
      <c r="AA154" s="10" t="str">
        <f>IFERROR(VLOOKUP($B154,クラブカップミドル!$B$4:$G$400,2,FALSE),"")</f>
        <v/>
      </c>
      <c r="AB154" s="10" t="str">
        <f>IFERROR(VLOOKUP($B154,クラブカップミドル!$B$4:$G$400,5,FALSE)*VLOOKUP(Z154,大会ごとのスコア!$D$44:$E$53,2,FALSE),"")</f>
        <v/>
      </c>
      <c r="AD154" s="9">
        <f t="array" ref="AD154">IFERROR(ROUNDUP(AVERAGE(LARGE(IF($A$3:$Y$3="スコア",$A154:$Y154,""),{1,2,3})),2),0)</f>
        <v>0</v>
      </c>
      <c r="AE154">
        <f t="array" ref="AE154">IFERROR(LARGE(IF($A$3:$Y$3="スコア",$A154:$Y154,""),1),"")</f>
        <v>39.936</v>
      </c>
      <c r="AF154" t="str">
        <f>IFERROR(INDEX($B$2:$AC$3,1,MATCH(AE154,B154:AC154,0)),"")</f>
        <v>関東SS</v>
      </c>
      <c r="AG154" t="str">
        <f>IFERROR(INDEX($A154:$AE154,1,-2+MATCH(AE154,A154:Y154,0)),"")</f>
        <v>Ms2</v>
      </c>
    </row>
    <row r="155" spans="2:33" x14ac:dyDescent="0.15">
      <c r="B155" t="s">
        <v>968</v>
      </c>
      <c r="C155" t="s">
        <v>6</v>
      </c>
      <c r="E155" s="9" t="str">
        <f>IFERROR(VLOOKUP($B155,根ノ上高原!$B$5:$G$338,6,FALSE),"")</f>
        <v/>
      </c>
      <c r="F155" s="10" t="str">
        <f>IFERROR(VLOOKUP($B155,根ノ上高原!$B$5:$G$338,2,FALSE),"")</f>
        <v/>
      </c>
      <c r="G155" s="10" t="str">
        <f>IFERROR(VLOOKUP($B155,根ノ上高原!$B$5:$G$338,5,FALSE)*VLOOKUP(E155,大会ごとのスコア!$D$4:$E$5,2,FALSE),"")</f>
        <v/>
      </c>
      <c r="H155" s="9" t="str">
        <f>IFERROR(VLOOKUP($B155,東大OLK大会!$B$5:$G$338,6,FALSE),"")</f>
        <v/>
      </c>
      <c r="I155" s="10" t="str">
        <f>IFERROR(VLOOKUP($B155,東大OLK大会!$B$5:$G$338,2,FALSE),"")</f>
        <v/>
      </c>
      <c r="J155" s="10" t="str">
        <f>IFERROR(VLOOKUP($B155,東大OLK大会!$B$5:$G$338,5,FALSE)*VLOOKUP(H155,大会ごとのスコア!$D$7:$E$11,2,FALSE),"")</f>
        <v/>
      </c>
      <c r="K155" s="9" t="str">
        <f>IFERROR(VLOOKUP($B155,全日本ロング!$B$5:$G$338,6,FALSE),"")</f>
        <v/>
      </c>
      <c r="L155" s="10" t="str">
        <f>IFERROR(VLOOKUP($B155,全日本ロング!$B$5:$G$338,2,FALSE),"")</f>
        <v/>
      </c>
      <c r="M155" s="10" t="str">
        <f>IFERROR(VLOOKUP($B155,全日本ロング!$B$5:$G$338,5,FALSE)*VLOOKUP(K155,大会ごとのスコア!$D$12:$E$17,2,FALSE),"")</f>
        <v/>
      </c>
      <c r="N155" s="9" t="str">
        <f>IFERROR(VLOOKUP($B155,関東スプリントセレ!$B$5:$G$338,6,FALSE),"")</f>
        <v>Ms2</v>
      </c>
      <c r="O155" s="10">
        <f>IFERROR(VLOOKUP($B155,関東スプリントセレ!$B$5:$G$338,2,FALSE),"")</f>
        <v>0</v>
      </c>
      <c r="P155" s="10">
        <f>IFERROR(VLOOKUP($B155,関東スプリントセレ!$B$5:$G$338,5,FALSE)*VLOOKUP(N155,大会ごとのスコア!$D$19:$E$21,2,FALSE),"")</f>
        <v>39.936</v>
      </c>
      <c r="Q155" s="9" t="str">
        <f>IFERROR(VLOOKUP($B155,名椙大会2日目!$B$5:$G$338,6,FALSE),"")</f>
        <v/>
      </c>
      <c r="R155" s="10" t="str">
        <f>IFERROR(VLOOKUP($B155,名椙大会2日目!$B$5:$G$338,2,FALSE),"")</f>
        <v/>
      </c>
      <c r="S155" s="10" t="str">
        <f>IFERROR(VLOOKUP($B155,名椙大会2日目!$B$5:$G$338,5,FALSE)*VLOOKUP(Q155,大会ごとのスコア!$D$28:$E$31,2,FALSE),"")</f>
        <v/>
      </c>
      <c r="T155" s="9" t="str">
        <f>IFERROR(VLOOKUP($B155,インカレスプリント2018!$B$5:$G$400,6,FALSE),"")</f>
        <v/>
      </c>
      <c r="U155" s="10" t="str">
        <f>IFERROR(VLOOKUP($B155,インカレスプリント2018!$B$5:$G$400,2,FALSE),"")</f>
        <v/>
      </c>
      <c r="V155" s="10" t="str">
        <f>IFERROR(VLOOKUP($B155,インカレスプリント2018!$B$5:$G$400,5,FALSE)*VLOOKUP(T155,大会ごとのスコア!$D$33:$E$36,2,FALSE),"")</f>
        <v/>
      </c>
      <c r="W155" s="9" t="str">
        <f>IFERROR(VLOOKUP($B155,インカレロング2018!$B$5:$G$400,6,FALSE),"")</f>
        <v/>
      </c>
      <c r="X155" s="10" t="str">
        <f>IFERROR(VLOOKUP($B155,インカレロング2018!$B$5:$G$400,2,FALSE),"")</f>
        <v/>
      </c>
      <c r="Y155" s="10" t="str">
        <f>IFERROR(VLOOKUP($B155,インカレロング2018!$B$5:$G$400,5,FALSE)*VLOOKUP(W155,大会ごとのスコア!$D$38:$E$42,2,FALSE),"")</f>
        <v/>
      </c>
      <c r="Z155" s="9" t="str">
        <f>IFERROR(VLOOKUP($B155,クラブカップミドル!$B$4:$G$400,6,FALSE),"")</f>
        <v/>
      </c>
      <c r="AA155" s="10" t="str">
        <f>IFERROR(VLOOKUP($B155,クラブカップミドル!$B$4:$G$400,2,FALSE),"")</f>
        <v/>
      </c>
      <c r="AB155" s="10" t="str">
        <f>IFERROR(VLOOKUP($B155,クラブカップミドル!$B$4:$G$400,5,FALSE)*VLOOKUP(Z155,大会ごとのスコア!$D$44:$E$53,2,FALSE),"")</f>
        <v/>
      </c>
      <c r="AD155" s="9">
        <f t="array" ref="AD155">IFERROR(ROUNDUP(AVERAGE(LARGE(IF($A$3:$Y$3="スコア",$A155:$Y155,""),{1,2,3})),2),0)</f>
        <v>0</v>
      </c>
      <c r="AE155">
        <f t="array" ref="AE155">IFERROR(LARGE(IF($A$3:$Y$3="スコア",$A155:$Y155,""),1),"")</f>
        <v>39.936</v>
      </c>
      <c r="AF155" t="str">
        <f>IFERROR(INDEX($B$2:$AC$3,1,MATCH(AE155,B155:AC155,0)),"")</f>
        <v>関東SS</v>
      </c>
      <c r="AG155" t="str">
        <f>IFERROR(INDEX($A155:$AE155,1,-2+MATCH(AE155,A155:Y155,0)),"")</f>
        <v>Ms2</v>
      </c>
    </row>
    <row r="156" spans="2:33" x14ac:dyDescent="0.15">
      <c r="B156" t="s">
        <v>951</v>
      </c>
      <c r="C156" t="s">
        <v>683</v>
      </c>
      <c r="E156" s="9" t="str">
        <f>IFERROR(VLOOKUP($B156,根ノ上高原!$B$5:$G$338,6,FALSE),"")</f>
        <v/>
      </c>
      <c r="F156" s="10" t="str">
        <f>IFERROR(VLOOKUP($B156,根ノ上高原!$B$5:$G$338,2,FALSE),"")</f>
        <v/>
      </c>
      <c r="G156" s="10" t="str">
        <f>IFERROR(VLOOKUP($B156,根ノ上高原!$B$5:$G$338,5,FALSE)*VLOOKUP(E156,大会ごとのスコア!$D$4:$E$5,2,FALSE),"")</f>
        <v/>
      </c>
      <c r="H156" s="9" t="str">
        <f>IFERROR(VLOOKUP($B156,東大OLK大会!$B$5:$G$338,6,FALSE),"")</f>
        <v/>
      </c>
      <c r="I156" s="10" t="str">
        <f>IFERROR(VLOOKUP($B156,東大OLK大会!$B$5:$G$338,2,FALSE),"")</f>
        <v/>
      </c>
      <c r="J156" s="10" t="str">
        <f>IFERROR(VLOOKUP($B156,東大OLK大会!$B$5:$G$338,5,FALSE)*VLOOKUP(H156,大会ごとのスコア!$D$7:$E$11,2,FALSE),"")</f>
        <v/>
      </c>
      <c r="K156" s="9" t="str">
        <f>IFERROR(VLOOKUP($B156,全日本ロング!$B$5:$G$338,6,FALSE),"")</f>
        <v/>
      </c>
      <c r="L156" s="10" t="str">
        <f>IFERROR(VLOOKUP($B156,全日本ロング!$B$5:$G$338,2,FALSE),"")</f>
        <v/>
      </c>
      <c r="M156" s="10" t="str">
        <f>IFERROR(VLOOKUP($B156,全日本ロング!$B$5:$G$338,5,FALSE)*VLOOKUP(K156,大会ごとのスコア!$D$12:$E$17,2,FALSE),"")</f>
        <v/>
      </c>
      <c r="N156" s="9" t="str">
        <f>IFERROR(VLOOKUP($B156,関東スプリントセレ!$B$5:$G$338,6,FALSE),"")</f>
        <v>Ms2</v>
      </c>
      <c r="O156" s="10">
        <f>IFERROR(VLOOKUP($B156,関東スプリントセレ!$B$5:$G$338,2,FALSE),"")</f>
        <v>67</v>
      </c>
      <c r="P156" s="10">
        <f>IFERROR(VLOOKUP($B156,関東スプリントセレ!$B$5:$G$338,5,FALSE)*VLOOKUP(N156,大会ごとのスコア!$D$19:$E$21,2,FALSE),"")</f>
        <v>41.829000000000001</v>
      </c>
      <c r="Q156" s="9" t="str">
        <f>IFERROR(VLOOKUP($B156,名椙大会2日目!$B$5:$G$338,6,FALSE),"")</f>
        <v/>
      </c>
      <c r="R156" s="10" t="str">
        <f>IFERROR(VLOOKUP($B156,名椙大会2日目!$B$5:$G$338,2,FALSE),"")</f>
        <v/>
      </c>
      <c r="S156" s="10" t="str">
        <f>IFERROR(VLOOKUP($B156,名椙大会2日目!$B$5:$G$338,5,FALSE)*VLOOKUP(Q156,大会ごとのスコア!$D$28:$E$31,2,FALSE),"")</f>
        <v/>
      </c>
      <c r="T156" s="9" t="str">
        <f>IFERROR(VLOOKUP($B156,インカレスプリント2018!$B$5:$G$400,6,FALSE),"")</f>
        <v/>
      </c>
      <c r="U156" s="10" t="str">
        <f>IFERROR(VLOOKUP($B156,インカレスプリント2018!$B$5:$G$400,2,FALSE),"")</f>
        <v/>
      </c>
      <c r="V156" s="10" t="str">
        <f>IFERROR(VLOOKUP($B156,インカレスプリント2018!$B$5:$G$400,5,FALSE)*VLOOKUP(T156,大会ごとのスコア!$D$33:$E$36,2,FALSE),"")</f>
        <v/>
      </c>
      <c r="W156" s="9" t="str">
        <f>IFERROR(VLOOKUP($B156,インカレロング2018!$B$5:$G$400,6,FALSE),"")</f>
        <v/>
      </c>
      <c r="X156" s="10" t="str">
        <f>IFERROR(VLOOKUP($B156,インカレロング2018!$B$5:$G$400,2,FALSE),"")</f>
        <v/>
      </c>
      <c r="Y156" s="10" t="str">
        <f>IFERROR(VLOOKUP($B156,インカレロング2018!$B$5:$G$400,5,FALSE)*VLOOKUP(W156,大会ごとのスコア!$D$38:$E$42,2,FALSE),"")</f>
        <v/>
      </c>
      <c r="Z156" s="9" t="str">
        <f>IFERROR(VLOOKUP($B156,クラブカップミドル!$B$4:$G$400,6,FALSE),"")</f>
        <v>MJ</v>
      </c>
      <c r="AA156" s="10">
        <f>IFERROR(VLOOKUP($B156,クラブカップミドル!$B$4:$G$400,2,FALSE),"")</f>
        <v>0</v>
      </c>
      <c r="AB156" s="10">
        <f>IFERROR(VLOOKUP($B156,クラブカップミドル!$B$4:$G$400,5,FALSE)*VLOOKUP(Z156,大会ごとのスコア!$D$44:$E$53,2,FALSE),"")</f>
        <v>38.590400000000002</v>
      </c>
      <c r="AD156" s="9">
        <f t="array" ref="AD156">IFERROR(ROUNDUP(AVERAGE(LARGE(IF($A$3:$Y$3="スコア",$A156:$Y156,""),{1,2,3})),2),0)</f>
        <v>0</v>
      </c>
      <c r="AE156">
        <f t="array" ref="AE156">IFERROR(LARGE(IF($A$3:$Y$3="スコア",$A156:$Y156,""),1),"")</f>
        <v>41.829000000000001</v>
      </c>
      <c r="AF156" t="str">
        <f>IFERROR(INDEX($B$2:$AC$3,1,MATCH(AE156,B156:AC156,0)),"")</f>
        <v>関東SS</v>
      </c>
      <c r="AG156" t="str">
        <f>IFERROR(INDEX($A156:$AE156,1,-2+MATCH(AE156,A156:Y156,0)),"")</f>
        <v>Ms2</v>
      </c>
    </row>
    <row r="157" spans="2:33" x14ac:dyDescent="0.15">
      <c r="B157" t="s">
        <v>961</v>
      </c>
      <c r="C157" t="s">
        <v>683</v>
      </c>
      <c r="E157" s="9" t="str">
        <f>IFERROR(VLOOKUP($B157,根ノ上高原!$B$5:$G$338,6,FALSE),"")</f>
        <v/>
      </c>
      <c r="F157" s="10" t="str">
        <f>IFERROR(VLOOKUP($B157,根ノ上高原!$B$5:$G$338,2,FALSE),"")</f>
        <v/>
      </c>
      <c r="G157" s="10" t="str">
        <f>IFERROR(VLOOKUP($B157,根ノ上高原!$B$5:$G$338,5,FALSE)*VLOOKUP(E157,大会ごとのスコア!$D$4:$E$5,2,FALSE),"")</f>
        <v/>
      </c>
      <c r="H157" s="9" t="str">
        <f>IFERROR(VLOOKUP($B157,東大OLK大会!$B$5:$G$338,6,FALSE),"")</f>
        <v/>
      </c>
      <c r="I157" s="10" t="str">
        <f>IFERROR(VLOOKUP($B157,東大OLK大会!$B$5:$G$338,2,FALSE),"")</f>
        <v/>
      </c>
      <c r="J157" s="10" t="str">
        <f>IFERROR(VLOOKUP($B157,東大OLK大会!$B$5:$G$338,5,FALSE)*VLOOKUP(H157,大会ごとのスコア!$D$7:$E$11,2,FALSE),"")</f>
        <v/>
      </c>
      <c r="K157" s="9" t="str">
        <f>IFERROR(VLOOKUP($B157,全日本ロング!$B$5:$G$338,6,FALSE),"")</f>
        <v/>
      </c>
      <c r="L157" s="10" t="str">
        <f>IFERROR(VLOOKUP($B157,全日本ロング!$B$5:$G$338,2,FALSE),"")</f>
        <v/>
      </c>
      <c r="M157" s="10" t="str">
        <f>IFERROR(VLOOKUP($B157,全日本ロング!$B$5:$G$338,5,FALSE)*VLOOKUP(K157,大会ごとのスコア!$D$12:$E$17,2,FALSE),"")</f>
        <v/>
      </c>
      <c r="N157" s="9" t="str">
        <f>IFERROR(VLOOKUP($B157,関東スプリントセレ!$B$5:$G$338,6,FALSE),"")</f>
        <v>Ms2</v>
      </c>
      <c r="O157" s="10">
        <f>IFERROR(VLOOKUP($B157,関東スプリントセレ!$B$5:$G$338,2,FALSE),"")</f>
        <v>0</v>
      </c>
      <c r="P157" s="10">
        <f>IFERROR(VLOOKUP($B157,関東スプリントセレ!$B$5:$G$338,5,FALSE)*VLOOKUP(N157,大会ごとのスコア!$D$19:$E$21,2,FALSE),"")</f>
        <v>31.553000000000001</v>
      </c>
      <c r="Q157" s="9" t="str">
        <f>IFERROR(VLOOKUP($B157,名椙大会2日目!$B$5:$G$338,6,FALSE),"")</f>
        <v/>
      </c>
      <c r="R157" s="10" t="str">
        <f>IFERROR(VLOOKUP($B157,名椙大会2日目!$B$5:$G$338,2,FALSE),"")</f>
        <v/>
      </c>
      <c r="S157" s="10" t="str">
        <f>IFERROR(VLOOKUP($B157,名椙大会2日目!$B$5:$G$338,5,FALSE)*VLOOKUP(Q157,大会ごとのスコア!$D$28:$E$31,2,FALSE),"")</f>
        <v/>
      </c>
      <c r="T157" s="9" t="str">
        <f>IFERROR(VLOOKUP($B157,インカレスプリント2018!$B$5:$G$400,6,FALSE),"")</f>
        <v/>
      </c>
      <c r="U157" s="10" t="str">
        <f>IFERROR(VLOOKUP($B157,インカレスプリント2018!$B$5:$G$400,2,FALSE),"")</f>
        <v/>
      </c>
      <c r="V157" s="10" t="str">
        <f>IFERROR(VLOOKUP($B157,インカレスプリント2018!$B$5:$G$400,5,FALSE)*VLOOKUP(T157,大会ごとのスコア!$D$33:$E$36,2,FALSE),"")</f>
        <v/>
      </c>
      <c r="W157" s="9" t="str">
        <f>IFERROR(VLOOKUP($B157,インカレロング2018!$B$5:$G$400,6,FALSE),"")</f>
        <v/>
      </c>
      <c r="X157" s="10" t="str">
        <f>IFERROR(VLOOKUP($B157,インカレロング2018!$B$5:$G$400,2,FALSE),"")</f>
        <v/>
      </c>
      <c r="Y157" s="10" t="str">
        <f>IFERROR(VLOOKUP($B157,インカレロング2018!$B$5:$G$400,5,FALSE)*VLOOKUP(W157,大会ごとのスコア!$D$38:$E$42,2,FALSE),"")</f>
        <v/>
      </c>
      <c r="Z157" s="9" t="str">
        <f>IFERROR(VLOOKUP($B157,クラブカップミドル!$B$4:$G$400,6,FALSE),"")</f>
        <v/>
      </c>
      <c r="AA157" s="10" t="str">
        <f>IFERROR(VLOOKUP($B157,クラブカップミドル!$B$4:$G$400,2,FALSE),"")</f>
        <v/>
      </c>
      <c r="AB157" s="10" t="str">
        <f>IFERROR(VLOOKUP($B157,クラブカップミドル!$B$4:$G$400,5,FALSE)*VLOOKUP(Z157,大会ごとのスコア!$D$44:$E$53,2,FALSE),"")</f>
        <v/>
      </c>
      <c r="AD157" s="9">
        <f t="array" ref="AD157">IFERROR(ROUNDUP(AVERAGE(LARGE(IF($A$3:$Y$3="スコア",$A157:$Y157,""),{1,2,3})),2),0)</f>
        <v>0</v>
      </c>
      <c r="AE157">
        <f t="array" ref="AE157">IFERROR(LARGE(IF($A$3:$Y$3="スコア",$A157:$Y157,""),1),"")</f>
        <v>31.553000000000001</v>
      </c>
      <c r="AF157" t="str">
        <f>IFERROR(INDEX($B$2:$AC$3,1,MATCH(AE157,B157:AC157,0)),"")</f>
        <v>関東SS</v>
      </c>
      <c r="AG157" t="str">
        <f>IFERROR(INDEX($A157:$AE157,1,-2+MATCH(AE157,A157:Y157,0)),"")</f>
        <v>Ms2</v>
      </c>
    </row>
    <row r="158" spans="2:33" x14ac:dyDescent="0.15">
      <c r="B158" t="s">
        <v>932</v>
      </c>
      <c r="C158" t="s">
        <v>770</v>
      </c>
      <c r="E158" s="9" t="str">
        <f>IFERROR(VLOOKUP($B158,根ノ上高原!$B$5:$G$338,6,FALSE),"")</f>
        <v/>
      </c>
      <c r="F158" s="10" t="str">
        <f>IFERROR(VLOOKUP($B158,根ノ上高原!$B$5:$G$338,2,FALSE),"")</f>
        <v/>
      </c>
      <c r="G158" s="10" t="str">
        <f>IFERROR(VLOOKUP($B158,根ノ上高原!$B$5:$G$338,5,FALSE)*VLOOKUP(E158,大会ごとのスコア!$D$4:$E$5,2,FALSE),"")</f>
        <v/>
      </c>
      <c r="H158" s="9" t="str">
        <f>IFERROR(VLOOKUP($B158,東大OLK大会!$B$5:$G$338,6,FALSE),"")</f>
        <v/>
      </c>
      <c r="I158" s="10" t="str">
        <f>IFERROR(VLOOKUP($B158,東大OLK大会!$B$5:$G$338,2,FALSE),"")</f>
        <v/>
      </c>
      <c r="J158" s="10" t="str">
        <f>IFERROR(VLOOKUP($B158,東大OLK大会!$B$5:$G$338,5,FALSE)*VLOOKUP(H158,大会ごとのスコア!$D$7:$E$11,2,FALSE),"")</f>
        <v/>
      </c>
      <c r="K158" s="9" t="str">
        <f>IFERROR(VLOOKUP($B158,全日本ロング!$B$5:$G$338,6,FALSE),"")</f>
        <v/>
      </c>
      <c r="L158" s="10" t="str">
        <f>IFERROR(VLOOKUP($B158,全日本ロング!$B$5:$G$338,2,FALSE),"")</f>
        <v/>
      </c>
      <c r="M158" s="10" t="str">
        <f>IFERROR(VLOOKUP($B158,全日本ロング!$B$5:$G$338,5,FALSE)*VLOOKUP(K158,大会ごとのスコア!$D$12:$E$17,2,FALSE),"")</f>
        <v/>
      </c>
      <c r="N158" s="9" t="str">
        <f>IFERROR(VLOOKUP($B158,関東スプリントセレ!$B$5:$G$338,6,FALSE),"")</f>
        <v>Ms1</v>
      </c>
      <c r="O158" s="10">
        <f>IFERROR(VLOOKUP($B158,関東スプリントセレ!$B$5:$G$338,2,FALSE),"")</f>
        <v>0</v>
      </c>
      <c r="P158" s="10">
        <f>IFERROR(VLOOKUP($B158,関東スプリントセレ!$B$5:$G$338,5,FALSE)*VLOOKUP(N158,大会ごとのスコア!$D$19:$E$21,2,FALSE),"")</f>
        <v>47.402000000000001</v>
      </c>
      <c r="Q158" s="9" t="str">
        <f>IFERROR(VLOOKUP($B158,名椙大会2日目!$B$5:$G$338,6,FALSE),"")</f>
        <v/>
      </c>
      <c r="R158" s="10" t="str">
        <f>IFERROR(VLOOKUP($B158,名椙大会2日目!$B$5:$G$338,2,FALSE),"")</f>
        <v/>
      </c>
      <c r="S158" s="10" t="str">
        <f>IFERROR(VLOOKUP($B158,名椙大会2日目!$B$5:$G$338,5,FALSE)*VLOOKUP(Q158,大会ごとのスコア!$D$28:$E$31,2,FALSE),"")</f>
        <v/>
      </c>
      <c r="T158" s="9" t="str">
        <f>IFERROR(VLOOKUP($B158,インカレスプリント2018!$B$5:$G$400,6,FALSE),"")</f>
        <v/>
      </c>
      <c r="U158" s="10" t="str">
        <f>IFERROR(VLOOKUP($B158,インカレスプリント2018!$B$5:$G$400,2,FALSE),"")</f>
        <v/>
      </c>
      <c r="V158" s="10" t="str">
        <f>IFERROR(VLOOKUP($B158,インカレスプリント2018!$B$5:$G$400,5,FALSE)*VLOOKUP(T158,大会ごとのスコア!$D$33:$E$36,2,FALSE),"")</f>
        <v/>
      </c>
      <c r="W158" s="9" t="str">
        <f>IFERROR(VLOOKUP($B158,インカレロング2018!$B$5:$G$400,6,FALSE),"")</f>
        <v/>
      </c>
      <c r="X158" s="10" t="str">
        <f>IFERROR(VLOOKUP($B158,インカレロング2018!$B$5:$G$400,2,FALSE),"")</f>
        <v/>
      </c>
      <c r="Y158" s="10" t="str">
        <f>IFERROR(VLOOKUP($B158,インカレロング2018!$B$5:$G$400,5,FALSE)*VLOOKUP(W158,大会ごとのスコア!$D$38:$E$42,2,FALSE),"")</f>
        <v/>
      </c>
      <c r="Z158" s="9" t="str">
        <f>IFERROR(VLOOKUP($B158,クラブカップミドル!$B$4:$G$400,6,FALSE),"")</f>
        <v/>
      </c>
      <c r="AA158" s="10" t="str">
        <f>IFERROR(VLOOKUP($B158,クラブカップミドル!$B$4:$G$400,2,FALSE),"")</f>
        <v/>
      </c>
      <c r="AB158" s="10" t="str">
        <f>IFERROR(VLOOKUP($B158,クラブカップミドル!$B$4:$G$400,5,FALSE)*VLOOKUP(Z158,大会ごとのスコア!$D$44:$E$53,2,FALSE),"")</f>
        <v/>
      </c>
      <c r="AD158" s="9">
        <f t="array" ref="AD158">IFERROR(ROUNDUP(AVERAGE(LARGE(IF($A$3:$Y$3="スコア",$A158:$Y158,""),{1,2,3})),2),0)</f>
        <v>0</v>
      </c>
      <c r="AE158">
        <f t="array" ref="AE158">IFERROR(LARGE(IF($A$3:$Y$3="スコア",$A158:$Y158,""),1),"")</f>
        <v>47.402000000000001</v>
      </c>
      <c r="AF158" t="str">
        <f>IFERROR(INDEX($B$2:$AC$3,1,MATCH(AE158,B158:AC158,0)),"")</f>
        <v>関東SS</v>
      </c>
      <c r="AG158" t="str">
        <f>IFERROR(INDEX($A158:$AE158,1,-2+MATCH(AE158,A158:Y158,0)),"")</f>
        <v>Ms1</v>
      </c>
    </row>
    <row r="159" spans="2:33" x14ac:dyDescent="0.15">
      <c r="B159" t="s">
        <v>772</v>
      </c>
      <c r="C159" t="s">
        <v>770</v>
      </c>
      <c r="E159" s="9" t="str">
        <f>IFERROR(VLOOKUP($B159,根ノ上高原!$B$5:$G$338,6,FALSE),"")</f>
        <v/>
      </c>
      <c r="F159" s="10" t="str">
        <f>IFERROR(VLOOKUP($B159,根ノ上高原!$B$5:$G$338,2,FALSE),"")</f>
        <v/>
      </c>
      <c r="G159" s="10" t="str">
        <f>IFERROR(VLOOKUP($B159,根ノ上高原!$B$5:$G$338,5,FALSE)*VLOOKUP(E159,大会ごとのスコア!$D$4:$E$5,2,FALSE),"")</f>
        <v/>
      </c>
      <c r="H159" s="9" t="str">
        <f>IFERROR(VLOOKUP($B159,東大OLK大会!$B$5:$G$338,6,FALSE),"")</f>
        <v/>
      </c>
      <c r="I159" s="10" t="str">
        <f>IFERROR(VLOOKUP($B159,東大OLK大会!$B$5:$G$338,2,FALSE),"")</f>
        <v/>
      </c>
      <c r="J159" s="10" t="str">
        <f>IFERROR(VLOOKUP($B159,東大OLK大会!$B$5:$G$338,5,FALSE)*VLOOKUP(H159,大会ごとのスコア!$D$7:$E$11,2,FALSE),"")</f>
        <v/>
      </c>
      <c r="K159" s="9" t="str">
        <f>IFERROR(VLOOKUP($B159,全日本ロング!$B$5:$G$338,6,FALSE),"")</f>
        <v/>
      </c>
      <c r="L159" s="10" t="str">
        <f>IFERROR(VLOOKUP($B159,全日本ロング!$B$5:$G$338,2,FALSE),"")</f>
        <v/>
      </c>
      <c r="M159" s="10" t="str">
        <f>IFERROR(VLOOKUP($B159,全日本ロング!$B$5:$G$338,5,FALSE)*VLOOKUP(K159,大会ごとのスコア!$D$12:$E$17,2,FALSE),"")</f>
        <v/>
      </c>
      <c r="N159" s="9" t="str">
        <f>IFERROR(VLOOKUP($B159,関東スプリントセレ!$B$5:$G$338,6,FALSE),"")</f>
        <v>Ms2</v>
      </c>
      <c r="O159" s="10">
        <f>IFERROR(VLOOKUP($B159,関東スプリントセレ!$B$5:$G$338,2,FALSE),"")</f>
        <v>66</v>
      </c>
      <c r="P159" s="10">
        <f>IFERROR(VLOOKUP($B159,関東スプリントセレ!$B$5:$G$338,5,FALSE)*VLOOKUP(N159,大会ごとのスコア!$D$19:$E$21,2,FALSE),"")</f>
        <v>42.387</v>
      </c>
      <c r="Q159" s="9" t="str">
        <f>IFERROR(VLOOKUP($B159,名椙大会2日目!$B$5:$G$338,6,FALSE),"")</f>
        <v/>
      </c>
      <c r="R159" s="10" t="str">
        <f>IFERROR(VLOOKUP($B159,名椙大会2日目!$B$5:$G$338,2,FALSE),"")</f>
        <v/>
      </c>
      <c r="S159" s="10" t="str">
        <f>IFERROR(VLOOKUP($B159,名椙大会2日目!$B$5:$G$338,5,FALSE)*VLOOKUP(Q159,大会ごとのスコア!$D$28:$E$31,2,FALSE),"")</f>
        <v/>
      </c>
      <c r="T159" s="9" t="str">
        <f>IFERROR(VLOOKUP($B159,インカレスプリント2018!$B$5:$G$400,6,FALSE),"")</f>
        <v>MUA1</v>
      </c>
      <c r="U159" s="10">
        <f>IFERROR(VLOOKUP($B159,インカレスプリント2018!$B$5:$G$400,2,FALSE),"")</f>
        <v>62</v>
      </c>
      <c r="V159" s="10">
        <f>IFERROR(VLOOKUP($B159,インカレスプリント2018!$B$5:$G$400,5,FALSE)*VLOOKUP(T159,大会ごとのスコア!$D$33:$E$36,2,FALSE),"")</f>
        <v>48.500999999999998</v>
      </c>
      <c r="W159" s="9" t="str">
        <f>IFERROR(VLOOKUP($B159,インカレロング2018!$B$5:$G$400,6,FALSE),"")</f>
        <v/>
      </c>
      <c r="X159" s="10" t="str">
        <f>IFERROR(VLOOKUP($B159,インカレロング2018!$B$5:$G$400,2,FALSE),"")</f>
        <v/>
      </c>
      <c r="Y159" s="10" t="str">
        <f>IFERROR(VLOOKUP($B159,インカレロング2018!$B$5:$G$400,5,FALSE)*VLOOKUP(W159,大会ごとのスコア!$D$38:$E$42,2,FALSE),"")</f>
        <v/>
      </c>
      <c r="Z159" s="9" t="str">
        <f>IFERROR(VLOOKUP($B159,クラブカップミドル!$B$4:$G$400,6,FALSE),"")</f>
        <v/>
      </c>
      <c r="AA159" s="10" t="str">
        <f>IFERROR(VLOOKUP($B159,クラブカップミドル!$B$4:$G$400,2,FALSE),"")</f>
        <v/>
      </c>
      <c r="AB159" s="10" t="str">
        <f>IFERROR(VLOOKUP($B159,クラブカップミドル!$B$4:$G$400,5,FALSE)*VLOOKUP(Z159,大会ごとのスコア!$D$44:$E$53,2,FALSE),"")</f>
        <v/>
      </c>
      <c r="AD159" s="9">
        <f t="array" ref="AD159">IFERROR(ROUNDUP(AVERAGE(LARGE(IF($A$3:$Y$3="スコア",$A159:$Y159,""),{1,2,3})),2),0)</f>
        <v>0</v>
      </c>
      <c r="AE159">
        <f t="array" ref="AE159">IFERROR(LARGE(IF($A$3:$Y$3="スコア",$A159:$Y159,""),1),"")</f>
        <v>48.500999999999998</v>
      </c>
      <c r="AF159" t="str">
        <f>IFERROR(INDEX($B$2:$AC$3,1,MATCH(AE159,B159:AC159,0)),"")</f>
        <v>ICS</v>
      </c>
      <c r="AG159" t="str">
        <f>IFERROR(INDEX($A159:$AE159,1,-2+MATCH(AE159,A159:Y159,0)),"")</f>
        <v>MUA1</v>
      </c>
    </row>
    <row r="160" spans="2:33" x14ac:dyDescent="0.15">
      <c r="B160" t="s">
        <v>771</v>
      </c>
      <c r="C160" t="s">
        <v>4</v>
      </c>
      <c r="E160" s="9" t="str">
        <f>IFERROR(VLOOKUP($B160,根ノ上高原!$B$5:$G$338,6,FALSE),"")</f>
        <v/>
      </c>
      <c r="F160" s="10" t="str">
        <f>IFERROR(VLOOKUP($B160,根ノ上高原!$B$5:$G$338,2,FALSE),"")</f>
        <v/>
      </c>
      <c r="G160" s="10" t="str">
        <f>IFERROR(VLOOKUP($B160,根ノ上高原!$B$5:$G$338,5,FALSE)*VLOOKUP(E160,大会ごとのスコア!$D$4:$E$5,2,FALSE),"")</f>
        <v/>
      </c>
      <c r="H160" s="9" t="str">
        <f>IFERROR(VLOOKUP($B160,東大OLK大会!$B$5:$G$338,6,FALSE),"")</f>
        <v/>
      </c>
      <c r="I160" s="10" t="str">
        <f>IFERROR(VLOOKUP($B160,東大OLK大会!$B$5:$G$338,2,FALSE),"")</f>
        <v/>
      </c>
      <c r="J160" s="10" t="str">
        <f>IFERROR(VLOOKUP($B160,東大OLK大会!$B$5:$G$338,5,FALSE)*VLOOKUP(H160,大会ごとのスコア!$D$7:$E$11,2,FALSE),"")</f>
        <v/>
      </c>
      <c r="K160" s="9" t="str">
        <f>IFERROR(VLOOKUP($B160,全日本ロング!$B$5:$G$338,6,FALSE),"")</f>
        <v/>
      </c>
      <c r="L160" s="10" t="str">
        <f>IFERROR(VLOOKUP($B160,全日本ロング!$B$5:$G$338,2,FALSE),"")</f>
        <v/>
      </c>
      <c r="M160" s="10" t="str">
        <f>IFERROR(VLOOKUP($B160,全日本ロング!$B$5:$G$338,5,FALSE)*VLOOKUP(K160,大会ごとのスコア!$D$12:$E$17,2,FALSE),"")</f>
        <v/>
      </c>
      <c r="N160" s="9" t="str">
        <f>IFERROR(VLOOKUP($B160,関東スプリントセレ!$B$5:$G$338,6,FALSE),"")</f>
        <v>Ms2</v>
      </c>
      <c r="O160" s="10">
        <f>IFERROR(VLOOKUP($B160,関東スプリントセレ!$B$5:$G$338,2,FALSE),"")</f>
        <v>0</v>
      </c>
      <c r="P160" s="10">
        <f>IFERROR(VLOOKUP($B160,関東スプリントセレ!$B$5:$G$338,5,FALSE)*VLOOKUP(N160,大会ごとのスコア!$D$19:$E$21,2,FALSE),"")</f>
        <v>58.290999999999997</v>
      </c>
      <c r="Q160" s="9" t="str">
        <f>IFERROR(VLOOKUP($B160,名椙大会2日目!$B$5:$G$338,6,FALSE),"")</f>
        <v/>
      </c>
      <c r="R160" s="10" t="str">
        <f>IFERROR(VLOOKUP($B160,名椙大会2日目!$B$5:$G$338,2,FALSE),"")</f>
        <v/>
      </c>
      <c r="S160" s="10" t="str">
        <f>IFERROR(VLOOKUP($B160,名椙大会2日目!$B$5:$G$338,5,FALSE)*VLOOKUP(Q160,大会ごとのスコア!$D$28:$E$31,2,FALSE),"")</f>
        <v/>
      </c>
      <c r="T160" s="9" t="str">
        <f>IFERROR(VLOOKUP($B160,インカレスプリント2018!$B$5:$G$400,6,FALSE),"")</f>
        <v>MUA1</v>
      </c>
      <c r="U160" s="10">
        <f>IFERROR(VLOOKUP($B160,インカレスプリント2018!$B$5:$G$400,2,FALSE),"")</f>
        <v>41</v>
      </c>
      <c r="V160" s="10">
        <f>IFERROR(VLOOKUP($B160,インカレスプリント2018!$B$5:$G$400,5,FALSE)*VLOOKUP(T160,大会ごとのスコア!$D$33:$E$36,2,FALSE),"")</f>
        <v>51.971999999999994</v>
      </c>
      <c r="W160" s="9" t="str">
        <f>IFERROR(VLOOKUP($B160,インカレロング2018!$B$5:$G$400,6,FALSE),"")</f>
        <v/>
      </c>
      <c r="X160" s="10" t="str">
        <f>IFERROR(VLOOKUP($B160,インカレロング2018!$B$5:$G$400,2,FALSE),"")</f>
        <v/>
      </c>
      <c r="Y160" s="10" t="str">
        <f>IFERROR(VLOOKUP($B160,インカレロング2018!$B$5:$G$400,5,FALSE)*VLOOKUP(W160,大会ごとのスコア!$D$38:$E$42,2,FALSE),"")</f>
        <v/>
      </c>
      <c r="Z160" s="9" t="str">
        <f>IFERROR(VLOOKUP($B160,クラブカップミドル!$B$4:$G$400,6,FALSE),"")</f>
        <v/>
      </c>
      <c r="AA160" s="10" t="str">
        <f>IFERROR(VLOOKUP($B160,クラブカップミドル!$B$4:$G$400,2,FALSE),"")</f>
        <v/>
      </c>
      <c r="AB160" s="10" t="str">
        <f>IFERROR(VLOOKUP($B160,クラブカップミドル!$B$4:$G$400,5,FALSE)*VLOOKUP(Z160,大会ごとのスコア!$D$44:$E$53,2,FALSE),"")</f>
        <v/>
      </c>
      <c r="AD160" s="9">
        <f t="array" ref="AD160">IFERROR(ROUNDUP(AVERAGE(LARGE(IF($A$3:$Y$3="スコア",$A160:$Y160,""),{1,2,3})),2),0)</f>
        <v>0</v>
      </c>
      <c r="AE160">
        <f t="array" ref="AE160">IFERROR(LARGE(IF($A$3:$Y$3="スコア",$A160:$Y160,""),1),"")</f>
        <v>58.290999999999997</v>
      </c>
      <c r="AF160" t="str">
        <f>IFERROR(INDEX($B$2:$AC$3,1,MATCH(AE160,B160:AC160,0)),"")</f>
        <v>関東SS</v>
      </c>
      <c r="AG160" t="str">
        <f>IFERROR(INDEX($A160:$AE160,1,-2+MATCH(AE160,A160:Y160,0)),"")</f>
        <v>Ms2</v>
      </c>
    </row>
    <row r="161" spans="2:33" x14ac:dyDescent="0.15">
      <c r="B161" t="s">
        <v>918</v>
      </c>
      <c r="C161" t="s">
        <v>16</v>
      </c>
      <c r="E161" s="9" t="str">
        <f>IFERROR(VLOOKUP($B161,根ノ上高原!$B$5:$G$338,6,FALSE),"")</f>
        <v/>
      </c>
      <c r="F161" s="10" t="str">
        <f>IFERROR(VLOOKUP($B161,根ノ上高原!$B$5:$G$338,2,FALSE),"")</f>
        <v/>
      </c>
      <c r="G161" s="10" t="str">
        <f>IFERROR(VLOOKUP($B161,根ノ上高原!$B$5:$G$338,5,FALSE)*VLOOKUP(E161,大会ごとのスコア!$D$4:$E$5,2,FALSE),"")</f>
        <v/>
      </c>
      <c r="H161" s="9" t="str">
        <f>IFERROR(VLOOKUP($B161,東大OLK大会!$B$5:$G$338,6,FALSE),"")</f>
        <v/>
      </c>
      <c r="I161" s="10" t="str">
        <f>IFERROR(VLOOKUP($B161,東大OLK大会!$B$5:$G$338,2,FALSE),"")</f>
        <v/>
      </c>
      <c r="J161" s="10" t="str">
        <f>IFERROR(VLOOKUP($B161,東大OLK大会!$B$5:$G$338,5,FALSE)*VLOOKUP(H161,大会ごとのスコア!$D$7:$E$11,2,FALSE),"")</f>
        <v/>
      </c>
      <c r="K161" s="9" t="str">
        <f>IFERROR(VLOOKUP($B161,全日本ロング!$B$5:$G$338,6,FALSE),"")</f>
        <v/>
      </c>
      <c r="L161" s="10" t="str">
        <f>IFERROR(VLOOKUP($B161,全日本ロング!$B$5:$G$338,2,FALSE),"")</f>
        <v/>
      </c>
      <c r="M161" s="10" t="str">
        <f>IFERROR(VLOOKUP($B161,全日本ロング!$B$5:$G$338,5,FALSE)*VLOOKUP(K161,大会ごとのスコア!$D$12:$E$17,2,FALSE),"")</f>
        <v/>
      </c>
      <c r="N161" s="9" t="str">
        <f>IFERROR(VLOOKUP($B161,関東スプリントセレ!$B$5:$G$338,6,FALSE),"")</f>
        <v>Ms1</v>
      </c>
      <c r="O161" s="10">
        <f>IFERROR(VLOOKUP($B161,関東スプリントセレ!$B$5:$G$338,2,FALSE),"")</f>
        <v>83</v>
      </c>
      <c r="P161" s="10">
        <f>IFERROR(VLOOKUP($B161,関東スプリントセレ!$B$5:$G$338,5,FALSE)*VLOOKUP(N161,大会ごとのスコア!$D$19:$E$21,2,FALSE),"")</f>
        <v>33.830999999999996</v>
      </c>
      <c r="Q161" s="9" t="str">
        <f>IFERROR(VLOOKUP($B161,名椙大会2日目!$B$5:$G$338,6,FALSE),"")</f>
        <v/>
      </c>
      <c r="R161" s="10" t="str">
        <f>IFERROR(VLOOKUP($B161,名椙大会2日目!$B$5:$G$338,2,FALSE),"")</f>
        <v/>
      </c>
      <c r="S161" s="10" t="str">
        <f>IFERROR(VLOOKUP($B161,名椙大会2日目!$B$5:$G$338,5,FALSE)*VLOOKUP(Q161,大会ごとのスコア!$D$28:$E$31,2,FALSE),"")</f>
        <v/>
      </c>
      <c r="T161" s="9" t="str">
        <f>IFERROR(VLOOKUP($B161,インカレスプリント2018!$B$5:$G$400,6,FALSE),"")</f>
        <v/>
      </c>
      <c r="U161" s="10" t="str">
        <f>IFERROR(VLOOKUP($B161,インカレスプリント2018!$B$5:$G$400,2,FALSE),"")</f>
        <v/>
      </c>
      <c r="V161" s="10" t="str">
        <f>IFERROR(VLOOKUP($B161,インカレスプリント2018!$B$5:$G$400,5,FALSE)*VLOOKUP(T161,大会ごとのスコア!$D$33:$E$36,2,FALSE),"")</f>
        <v/>
      </c>
      <c r="W161" s="9" t="str">
        <f>IFERROR(VLOOKUP($B161,インカレロング2018!$B$5:$G$400,6,FALSE),"")</f>
        <v/>
      </c>
      <c r="X161" s="10" t="str">
        <f>IFERROR(VLOOKUP($B161,インカレロング2018!$B$5:$G$400,2,FALSE),"")</f>
        <v/>
      </c>
      <c r="Y161" s="10" t="str">
        <f>IFERROR(VLOOKUP($B161,インカレロング2018!$B$5:$G$400,5,FALSE)*VLOOKUP(W161,大会ごとのスコア!$D$38:$E$42,2,FALSE),"")</f>
        <v/>
      </c>
      <c r="Z161" s="9" t="str">
        <f>IFERROR(VLOOKUP($B161,クラブカップミドル!$B$4:$G$400,6,FALSE),"")</f>
        <v/>
      </c>
      <c r="AA161" s="10" t="str">
        <f>IFERROR(VLOOKUP($B161,クラブカップミドル!$B$4:$G$400,2,FALSE),"")</f>
        <v/>
      </c>
      <c r="AB161" s="10" t="str">
        <f>IFERROR(VLOOKUP($B161,クラブカップミドル!$B$4:$G$400,5,FALSE)*VLOOKUP(Z161,大会ごとのスコア!$D$44:$E$53,2,FALSE),"")</f>
        <v/>
      </c>
      <c r="AD161" s="9">
        <f t="array" ref="AD161">IFERROR(ROUNDUP(AVERAGE(LARGE(IF($A$3:$Y$3="スコア",$A161:$Y161,""),{1,2,3})),2),0)</f>
        <v>0</v>
      </c>
      <c r="AE161">
        <f t="array" ref="AE161">IFERROR(LARGE(IF($A$3:$Y$3="スコア",$A161:$Y161,""),1),"")</f>
        <v>33.830999999999996</v>
      </c>
      <c r="AF161" t="str">
        <f>IFERROR(INDEX($B$2:$AC$3,1,MATCH(AE161,B161:AC161,0)),"")</f>
        <v>関東SS</v>
      </c>
      <c r="AG161" t="str">
        <f>IFERROR(INDEX($A161:$AE161,1,-2+MATCH(AE161,A161:Y161,0)),"")</f>
        <v>Ms1</v>
      </c>
    </row>
    <row r="162" spans="2:33" x14ac:dyDescent="0.15">
      <c r="B162" t="s">
        <v>905</v>
      </c>
      <c r="C162" t="s">
        <v>10</v>
      </c>
      <c r="E162" s="9" t="str">
        <f>IFERROR(VLOOKUP($B162,根ノ上高原!$B$5:$G$338,6,FALSE),"")</f>
        <v/>
      </c>
      <c r="F162" s="10" t="str">
        <f>IFERROR(VLOOKUP($B162,根ノ上高原!$B$5:$G$338,2,FALSE),"")</f>
        <v/>
      </c>
      <c r="G162" s="10" t="str">
        <f>IFERROR(VLOOKUP($B162,根ノ上高原!$B$5:$G$338,5,FALSE)*VLOOKUP(E162,大会ごとのスコア!$D$4:$E$5,2,FALSE),"")</f>
        <v/>
      </c>
      <c r="H162" s="9" t="str">
        <f>IFERROR(VLOOKUP($B162,東大OLK大会!$B$5:$G$338,6,FALSE),"")</f>
        <v/>
      </c>
      <c r="I162" s="10" t="str">
        <f>IFERROR(VLOOKUP($B162,東大OLK大会!$B$5:$G$338,2,FALSE),"")</f>
        <v/>
      </c>
      <c r="J162" s="10" t="str">
        <f>IFERROR(VLOOKUP($B162,東大OLK大会!$B$5:$G$338,5,FALSE)*VLOOKUP(H162,大会ごとのスコア!$D$7:$E$11,2,FALSE),"")</f>
        <v/>
      </c>
      <c r="K162" s="9" t="str">
        <f>IFERROR(VLOOKUP($B162,全日本ロング!$B$5:$G$338,6,FALSE),"")</f>
        <v/>
      </c>
      <c r="L162" s="10" t="str">
        <f>IFERROR(VLOOKUP($B162,全日本ロング!$B$5:$G$338,2,FALSE),"")</f>
        <v/>
      </c>
      <c r="M162" s="10" t="str">
        <f>IFERROR(VLOOKUP($B162,全日本ロング!$B$5:$G$338,5,FALSE)*VLOOKUP(K162,大会ごとのスコア!$D$12:$E$17,2,FALSE),"")</f>
        <v/>
      </c>
      <c r="N162" s="9" t="str">
        <f>IFERROR(VLOOKUP($B162,関東スプリントセレ!$B$5:$G$338,6,FALSE),"")</f>
        <v>Ms1</v>
      </c>
      <c r="O162" s="10">
        <f>IFERROR(VLOOKUP($B162,関東スプリントセレ!$B$5:$G$338,2,FALSE),"")</f>
        <v>58</v>
      </c>
      <c r="P162" s="10">
        <f>IFERROR(VLOOKUP($B162,関東スプリントセレ!$B$5:$G$338,5,FALSE)*VLOOKUP(N162,大会ごとのスコア!$D$19:$E$21,2,FALSE),"")</f>
        <v>48.899000000000001</v>
      </c>
      <c r="Q162" s="9" t="str">
        <f>IFERROR(VLOOKUP($B162,名椙大会2日目!$B$5:$G$338,6,FALSE),"")</f>
        <v/>
      </c>
      <c r="R162" s="10" t="str">
        <f>IFERROR(VLOOKUP($B162,名椙大会2日目!$B$5:$G$338,2,FALSE),"")</f>
        <v/>
      </c>
      <c r="S162" s="10" t="str">
        <f>IFERROR(VLOOKUP($B162,名椙大会2日目!$B$5:$G$338,5,FALSE)*VLOOKUP(Q162,大会ごとのスコア!$D$28:$E$31,2,FALSE),"")</f>
        <v/>
      </c>
      <c r="T162" s="9" t="str">
        <f>IFERROR(VLOOKUP($B162,インカレスプリント2018!$B$5:$G$400,6,FALSE),"")</f>
        <v/>
      </c>
      <c r="U162" s="10" t="str">
        <f>IFERROR(VLOOKUP($B162,インカレスプリント2018!$B$5:$G$400,2,FALSE),"")</f>
        <v/>
      </c>
      <c r="V162" s="10" t="str">
        <f>IFERROR(VLOOKUP($B162,インカレスプリント2018!$B$5:$G$400,5,FALSE)*VLOOKUP(T162,大会ごとのスコア!$D$33:$E$36,2,FALSE),"")</f>
        <v/>
      </c>
      <c r="W162" s="9" t="str">
        <f>IFERROR(VLOOKUP($B162,インカレロング2018!$B$5:$G$400,6,FALSE),"")</f>
        <v/>
      </c>
      <c r="X162" s="10" t="str">
        <f>IFERROR(VLOOKUP($B162,インカレロング2018!$B$5:$G$400,2,FALSE),"")</f>
        <v/>
      </c>
      <c r="Y162" s="10" t="str">
        <f>IFERROR(VLOOKUP($B162,インカレロング2018!$B$5:$G$400,5,FALSE)*VLOOKUP(W162,大会ごとのスコア!$D$38:$E$42,2,FALSE),"")</f>
        <v/>
      </c>
      <c r="Z162" s="9" t="str">
        <f>IFERROR(VLOOKUP($B162,クラブカップミドル!$B$4:$G$400,6,FALSE),"")</f>
        <v/>
      </c>
      <c r="AA162" s="10" t="str">
        <f>IFERROR(VLOOKUP($B162,クラブカップミドル!$B$4:$G$400,2,FALSE),"")</f>
        <v/>
      </c>
      <c r="AB162" s="10" t="str">
        <f>IFERROR(VLOOKUP($B162,クラブカップミドル!$B$4:$G$400,5,FALSE)*VLOOKUP(Z162,大会ごとのスコア!$D$44:$E$53,2,FALSE),"")</f>
        <v/>
      </c>
      <c r="AD162" s="9">
        <f t="array" ref="AD162">IFERROR(ROUNDUP(AVERAGE(LARGE(IF($A$3:$Y$3="スコア",$A162:$Y162,""),{1,2,3})),2),0)</f>
        <v>0</v>
      </c>
      <c r="AE162">
        <f t="array" ref="AE162">IFERROR(LARGE(IF($A$3:$Y$3="スコア",$A162:$Y162,""),1),"")</f>
        <v>48.899000000000001</v>
      </c>
      <c r="AF162" t="str">
        <f>IFERROR(INDEX($B$2:$AC$3,1,MATCH(AE162,B162:AC162,0)),"")</f>
        <v>関東SS</v>
      </c>
      <c r="AG162" t="str">
        <f>IFERROR(INDEX($A162:$AE162,1,-2+MATCH(AE162,A162:Y162,0)),"")</f>
        <v>Ms1</v>
      </c>
    </row>
    <row r="163" spans="2:33" x14ac:dyDescent="0.15">
      <c r="B163" t="s">
        <v>914</v>
      </c>
      <c r="C163" t="s">
        <v>10</v>
      </c>
      <c r="E163" s="9" t="str">
        <f>IFERROR(VLOOKUP($B163,根ノ上高原!$B$5:$G$338,6,FALSE),"")</f>
        <v/>
      </c>
      <c r="F163" s="10" t="str">
        <f>IFERROR(VLOOKUP($B163,根ノ上高原!$B$5:$G$338,2,FALSE),"")</f>
        <v/>
      </c>
      <c r="G163" s="10" t="str">
        <f>IFERROR(VLOOKUP($B163,根ノ上高原!$B$5:$G$338,5,FALSE)*VLOOKUP(E163,大会ごとのスコア!$D$4:$E$5,2,FALSE),"")</f>
        <v/>
      </c>
      <c r="H163" s="9" t="str">
        <f>IFERROR(VLOOKUP($B163,東大OLK大会!$B$5:$G$338,6,FALSE),"")</f>
        <v/>
      </c>
      <c r="I163" s="10" t="str">
        <f>IFERROR(VLOOKUP($B163,東大OLK大会!$B$5:$G$338,2,FALSE),"")</f>
        <v/>
      </c>
      <c r="J163" s="10" t="str">
        <f>IFERROR(VLOOKUP($B163,東大OLK大会!$B$5:$G$338,5,FALSE)*VLOOKUP(H163,大会ごとのスコア!$D$7:$E$11,2,FALSE),"")</f>
        <v/>
      </c>
      <c r="K163" s="9" t="str">
        <f>IFERROR(VLOOKUP($B163,全日本ロング!$B$5:$G$338,6,FALSE),"")</f>
        <v/>
      </c>
      <c r="L163" s="10" t="str">
        <f>IFERROR(VLOOKUP($B163,全日本ロング!$B$5:$G$338,2,FALSE),"")</f>
        <v/>
      </c>
      <c r="M163" s="10" t="str">
        <f>IFERROR(VLOOKUP($B163,全日本ロング!$B$5:$G$338,5,FALSE)*VLOOKUP(K163,大会ごとのスコア!$D$12:$E$17,2,FALSE),"")</f>
        <v/>
      </c>
      <c r="N163" s="9" t="str">
        <f>IFERROR(VLOOKUP($B163,関東スプリントセレ!$B$5:$G$338,6,FALSE),"")</f>
        <v>Ms1</v>
      </c>
      <c r="O163" s="10">
        <f>IFERROR(VLOOKUP($B163,関東スプリントセレ!$B$5:$G$338,2,FALSE),"")</f>
        <v>79</v>
      </c>
      <c r="P163" s="10">
        <f>IFERROR(VLOOKUP($B163,関東スプリントセレ!$B$5:$G$338,5,FALSE)*VLOOKUP(N163,大会ごとのスコア!$D$19:$E$21,2,FALSE),"")</f>
        <v>39.198999999999998</v>
      </c>
      <c r="Q163" s="9" t="str">
        <f>IFERROR(VLOOKUP($B163,名椙大会2日目!$B$5:$G$338,6,FALSE),"")</f>
        <v/>
      </c>
      <c r="R163" s="10" t="str">
        <f>IFERROR(VLOOKUP($B163,名椙大会2日目!$B$5:$G$338,2,FALSE),"")</f>
        <v/>
      </c>
      <c r="S163" s="10" t="str">
        <f>IFERROR(VLOOKUP($B163,名椙大会2日目!$B$5:$G$338,5,FALSE)*VLOOKUP(Q163,大会ごとのスコア!$D$28:$E$31,2,FALSE),"")</f>
        <v/>
      </c>
      <c r="T163" s="9" t="str">
        <f>IFERROR(VLOOKUP($B163,インカレスプリント2018!$B$5:$G$400,6,FALSE),"")</f>
        <v/>
      </c>
      <c r="U163" s="10" t="str">
        <f>IFERROR(VLOOKUP($B163,インカレスプリント2018!$B$5:$G$400,2,FALSE),"")</f>
        <v/>
      </c>
      <c r="V163" s="10" t="str">
        <f>IFERROR(VLOOKUP($B163,インカレスプリント2018!$B$5:$G$400,5,FALSE)*VLOOKUP(T163,大会ごとのスコア!$D$33:$E$36,2,FALSE),"")</f>
        <v/>
      </c>
      <c r="W163" s="9" t="str">
        <f>IFERROR(VLOOKUP($B163,インカレロング2018!$B$5:$G$400,6,FALSE),"")</f>
        <v/>
      </c>
      <c r="X163" s="10" t="str">
        <f>IFERROR(VLOOKUP($B163,インカレロング2018!$B$5:$G$400,2,FALSE),"")</f>
        <v/>
      </c>
      <c r="Y163" s="10" t="str">
        <f>IFERROR(VLOOKUP($B163,インカレロング2018!$B$5:$G$400,5,FALSE)*VLOOKUP(W163,大会ごとのスコア!$D$38:$E$42,2,FALSE),"")</f>
        <v/>
      </c>
      <c r="Z163" s="9" t="str">
        <f>IFERROR(VLOOKUP($B163,クラブカップミドル!$B$4:$G$400,6,FALSE),"")</f>
        <v/>
      </c>
      <c r="AA163" s="10" t="str">
        <f>IFERROR(VLOOKUP($B163,クラブカップミドル!$B$4:$G$400,2,FALSE),"")</f>
        <v/>
      </c>
      <c r="AB163" s="10" t="str">
        <f>IFERROR(VLOOKUP($B163,クラブカップミドル!$B$4:$G$400,5,FALSE)*VLOOKUP(Z163,大会ごとのスコア!$D$44:$E$53,2,FALSE),"")</f>
        <v/>
      </c>
      <c r="AD163" s="9">
        <f t="array" ref="AD163">IFERROR(ROUNDUP(AVERAGE(LARGE(IF($A$3:$Y$3="スコア",$A163:$Y163,""),{1,2,3})),2),0)</f>
        <v>0</v>
      </c>
      <c r="AE163">
        <f t="array" ref="AE163">IFERROR(LARGE(IF($A$3:$Y$3="スコア",$A163:$Y163,""),1),"")</f>
        <v>39.198999999999998</v>
      </c>
      <c r="AF163" t="str">
        <f>IFERROR(INDEX($B$2:$AC$3,1,MATCH(AE163,B163:AC163,0)),"")</f>
        <v>関東SS</v>
      </c>
      <c r="AG163" t="str">
        <f>IFERROR(INDEX($A163:$AE163,1,-2+MATCH(AE163,A163:Y163,0)),"")</f>
        <v>Ms1</v>
      </c>
    </row>
    <row r="164" spans="2:33" x14ac:dyDescent="0.15">
      <c r="B164" t="s">
        <v>916</v>
      </c>
      <c r="C164" t="s">
        <v>10</v>
      </c>
      <c r="E164" s="9" t="str">
        <f>IFERROR(VLOOKUP($B164,根ノ上高原!$B$5:$G$338,6,FALSE),"")</f>
        <v/>
      </c>
      <c r="F164" s="10" t="str">
        <f>IFERROR(VLOOKUP($B164,根ノ上高原!$B$5:$G$338,2,FALSE),"")</f>
        <v/>
      </c>
      <c r="G164" s="10" t="str">
        <f>IFERROR(VLOOKUP($B164,根ノ上高原!$B$5:$G$338,5,FALSE)*VLOOKUP(E164,大会ごとのスコア!$D$4:$E$5,2,FALSE),"")</f>
        <v/>
      </c>
      <c r="H164" s="9" t="str">
        <f>IFERROR(VLOOKUP($B164,東大OLK大会!$B$5:$G$338,6,FALSE),"")</f>
        <v/>
      </c>
      <c r="I164" s="10" t="str">
        <f>IFERROR(VLOOKUP($B164,東大OLK大会!$B$5:$G$338,2,FALSE),"")</f>
        <v/>
      </c>
      <c r="J164" s="10" t="str">
        <f>IFERROR(VLOOKUP($B164,東大OLK大会!$B$5:$G$338,5,FALSE)*VLOOKUP(H164,大会ごとのスコア!$D$7:$E$11,2,FALSE),"")</f>
        <v/>
      </c>
      <c r="K164" s="9" t="str">
        <f>IFERROR(VLOOKUP($B164,全日本ロング!$B$5:$G$338,6,FALSE),"")</f>
        <v/>
      </c>
      <c r="L164" s="10" t="str">
        <f>IFERROR(VLOOKUP($B164,全日本ロング!$B$5:$G$338,2,FALSE),"")</f>
        <v/>
      </c>
      <c r="M164" s="10" t="str">
        <f>IFERROR(VLOOKUP($B164,全日本ロング!$B$5:$G$338,5,FALSE)*VLOOKUP(K164,大会ごとのスコア!$D$12:$E$17,2,FALSE),"")</f>
        <v/>
      </c>
      <c r="N164" s="9" t="str">
        <f>IFERROR(VLOOKUP($B164,関東スプリントセレ!$B$5:$G$338,6,FALSE),"")</f>
        <v>Ms1</v>
      </c>
      <c r="O164" s="10">
        <f>IFERROR(VLOOKUP($B164,関東スプリントセレ!$B$5:$G$338,2,FALSE),"")</f>
        <v>81</v>
      </c>
      <c r="P164" s="10">
        <f>IFERROR(VLOOKUP($B164,関東スプリントセレ!$B$5:$G$338,5,FALSE)*VLOOKUP(N164,大会ごとのスコア!$D$19:$E$21,2,FALSE),"")</f>
        <v>34.798999999999999</v>
      </c>
      <c r="Q164" s="9" t="str">
        <f>IFERROR(VLOOKUP($B164,名椙大会2日目!$B$5:$G$338,6,FALSE),"")</f>
        <v/>
      </c>
      <c r="R164" s="10" t="str">
        <f>IFERROR(VLOOKUP($B164,名椙大会2日目!$B$5:$G$338,2,FALSE),"")</f>
        <v/>
      </c>
      <c r="S164" s="10" t="str">
        <f>IFERROR(VLOOKUP($B164,名椙大会2日目!$B$5:$G$338,5,FALSE)*VLOOKUP(Q164,大会ごとのスコア!$D$28:$E$31,2,FALSE),"")</f>
        <v/>
      </c>
      <c r="T164" s="9" t="str">
        <f>IFERROR(VLOOKUP($B164,インカレスプリント2018!$B$5:$G$400,6,FALSE),"")</f>
        <v/>
      </c>
      <c r="U164" s="10" t="str">
        <f>IFERROR(VLOOKUP($B164,インカレスプリント2018!$B$5:$G$400,2,FALSE),"")</f>
        <v/>
      </c>
      <c r="V164" s="10" t="str">
        <f>IFERROR(VLOOKUP($B164,インカレスプリント2018!$B$5:$G$400,5,FALSE)*VLOOKUP(T164,大会ごとのスコア!$D$33:$E$36,2,FALSE),"")</f>
        <v/>
      </c>
      <c r="W164" s="9" t="str">
        <f>IFERROR(VLOOKUP($B164,インカレロング2018!$B$5:$G$400,6,FALSE),"")</f>
        <v/>
      </c>
      <c r="X164" s="10" t="str">
        <f>IFERROR(VLOOKUP($B164,インカレロング2018!$B$5:$G$400,2,FALSE),"")</f>
        <v/>
      </c>
      <c r="Y164" s="10" t="str">
        <f>IFERROR(VLOOKUP($B164,インカレロング2018!$B$5:$G$400,5,FALSE)*VLOOKUP(W164,大会ごとのスコア!$D$38:$E$42,2,FALSE),"")</f>
        <v/>
      </c>
      <c r="Z164" s="9" t="str">
        <f>IFERROR(VLOOKUP($B164,クラブカップミドル!$B$4:$G$400,6,FALSE),"")</f>
        <v/>
      </c>
      <c r="AA164" s="10" t="str">
        <f>IFERROR(VLOOKUP($B164,クラブカップミドル!$B$4:$G$400,2,FALSE),"")</f>
        <v/>
      </c>
      <c r="AB164" s="10" t="str">
        <f>IFERROR(VLOOKUP($B164,クラブカップミドル!$B$4:$G$400,5,FALSE)*VLOOKUP(Z164,大会ごとのスコア!$D$44:$E$53,2,FALSE),"")</f>
        <v/>
      </c>
      <c r="AD164" s="9">
        <f t="array" ref="AD164">IFERROR(ROUNDUP(AVERAGE(LARGE(IF($A$3:$Y$3="スコア",$A164:$Y164,""),{1,2,3})),2),0)</f>
        <v>0</v>
      </c>
      <c r="AE164">
        <f t="array" ref="AE164">IFERROR(LARGE(IF($A$3:$Y$3="スコア",$A164:$Y164,""),1),"")</f>
        <v>34.798999999999999</v>
      </c>
      <c r="AF164" t="str">
        <f>IFERROR(INDEX($B$2:$AC$3,1,MATCH(AE164,B164:AC164,0)),"")</f>
        <v>関東SS</v>
      </c>
      <c r="AG164" t="str">
        <f>IFERROR(INDEX($A164:$AE164,1,-2+MATCH(AE164,A164:Y164,0)),"")</f>
        <v>Ms1</v>
      </c>
    </row>
    <row r="165" spans="2:33" x14ac:dyDescent="0.15">
      <c r="B165" t="s">
        <v>921</v>
      </c>
      <c r="C165" t="s">
        <v>10</v>
      </c>
      <c r="E165" s="9" t="str">
        <f>IFERROR(VLOOKUP($B165,根ノ上高原!$B$5:$G$338,6,FALSE),"")</f>
        <v/>
      </c>
      <c r="F165" s="10" t="str">
        <f>IFERROR(VLOOKUP($B165,根ノ上高原!$B$5:$G$338,2,FALSE),"")</f>
        <v/>
      </c>
      <c r="G165" s="10" t="str">
        <f>IFERROR(VLOOKUP($B165,根ノ上高原!$B$5:$G$338,5,FALSE)*VLOOKUP(E165,大会ごとのスコア!$D$4:$E$5,2,FALSE),"")</f>
        <v/>
      </c>
      <c r="H165" s="9" t="str">
        <f>IFERROR(VLOOKUP($B165,東大OLK大会!$B$5:$G$338,6,FALSE),"")</f>
        <v/>
      </c>
      <c r="I165" s="10" t="str">
        <f>IFERROR(VLOOKUP($B165,東大OLK大会!$B$5:$G$338,2,FALSE),"")</f>
        <v/>
      </c>
      <c r="J165" s="10" t="str">
        <f>IFERROR(VLOOKUP($B165,東大OLK大会!$B$5:$G$338,5,FALSE)*VLOOKUP(H165,大会ごとのスコア!$D$7:$E$11,2,FALSE),"")</f>
        <v/>
      </c>
      <c r="K165" s="9" t="str">
        <f>IFERROR(VLOOKUP($B165,全日本ロング!$B$5:$G$338,6,FALSE),"")</f>
        <v/>
      </c>
      <c r="L165" s="10" t="str">
        <f>IFERROR(VLOOKUP($B165,全日本ロング!$B$5:$G$338,2,FALSE),"")</f>
        <v/>
      </c>
      <c r="M165" s="10" t="str">
        <f>IFERROR(VLOOKUP($B165,全日本ロング!$B$5:$G$338,5,FALSE)*VLOOKUP(K165,大会ごとのスコア!$D$12:$E$17,2,FALSE),"")</f>
        <v/>
      </c>
      <c r="N165" s="9" t="str">
        <f>IFERROR(VLOOKUP($B165,関東スプリントセレ!$B$5:$G$338,6,FALSE),"")</f>
        <v>Ms1</v>
      </c>
      <c r="O165" s="10">
        <f>IFERROR(VLOOKUP($B165,関東スプリントセレ!$B$5:$G$338,2,FALSE),"")</f>
        <v>86</v>
      </c>
      <c r="P165" s="10">
        <f>IFERROR(VLOOKUP($B165,関東スプリントセレ!$B$5:$G$338,5,FALSE)*VLOOKUP(N165,大会ごとのスコア!$D$19:$E$21,2,FALSE),"")</f>
        <v>31.988</v>
      </c>
      <c r="Q165" s="9" t="str">
        <f>IFERROR(VLOOKUP($B165,名椙大会2日目!$B$5:$G$338,6,FALSE),"")</f>
        <v/>
      </c>
      <c r="R165" s="10" t="str">
        <f>IFERROR(VLOOKUP($B165,名椙大会2日目!$B$5:$G$338,2,FALSE),"")</f>
        <v/>
      </c>
      <c r="S165" s="10" t="str">
        <f>IFERROR(VLOOKUP($B165,名椙大会2日目!$B$5:$G$338,5,FALSE)*VLOOKUP(Q165,大会ごとのスコア!$D$28:$E$31,2,FALSE),"")</f>
        <v/>
      </c>
      <c r="T165" s="9" t="str">
        <f>IFERROR(VLOOKUP($B165,インカレスプリント2018!$B$5:$G$400,6,FALSE),"")</f>
        <v/>
      </c>
      <c r="U165" s="10" t="str">
        <f>IFERROR(VLOOKUP($B165,インカレスプリント2018!$B$5:$G$400,2,FALSE),"")</f>
        <v/>
      </c>
      <c r="V165" s="10" t="str">
        <f>IFERROR(VLOOKUP($B165,インカレスプリント2018!$B$5:$G$400,5,FALSE)*VLOOKUP(T165,大会ごとのスコア!$D$33:$E$36,2,FALSE),"")</f>
        <v/>
      </c>
      <c r="W165" s="9" t="str">
        <f>IFERROR(VLOOKUP($B165,インカレロング2018!$B$5:$G$400,6,FALSE),"")</f>
        <v/>
      </c>
      <c r="X165" s="10" t="str">
        <f>IFERROR(VLOOKUP($B165,インカレロング2018!$B$5:$G$400,2,FALSE),"")</f>
        <v/>
      </c>
      <c r="Y165" s="10" t="str">
        <f>IFERROR(VLOOKUP($B165,インカレロング2018!$B$5:$G$400,5,FALSE)*VLOOKUP(W165,大会ごとのスコア!$D$38:$E$42,2,FALSE),"")</f>
        <v/>
      </c>
      <c r="Z165" s="9" t="str">
        <f>IFERROR(VLOOKUP($B165,クラブカップミドル!$B$4:$G$400,6,FALSE),"")</f>
        <v/>
      </c>
      <c r="AA165" s="10" t="str">
        <f>IFERROR(VLOOKUP($B165,クラブカップミドル!$B$4:$G$400,2,FALSE),"")</f>
        <v/>
      </c>
      <c r="AB165" s="10" t="str">
        <f>IFERROR(VLOOKUP($B165,クラブカップミドル!$B$4:$G$400,5,FALSE)*VLOOKUP(Z165,大会ごとのスコア!$D$44:$E$53,2,FALSE),"")</f>
        <v/>
      </c>
      <c r="AD165" s="9">
        <f t="array" ref="AD165">IFERROR(ROUNDUP(AVERAGE(LARGE(IF($A$3:$Y$3="スコア",$A165:$Y165,""),{1,2,3})),2),0)</f>
        <v>0</v>
      </c>
      <c r="AE165">
        <f t="array" ref="AE165">IFERROR(LARGE(IF($A$3:$Y$3="スコア",$A165:$Y165,""),1),"")</f>
        <v>31.988</v>
      </c>
      <c r="AF165" t="str">
        <f>IFERROR(INDEX($B$2:$AC$3,1,MATCH(AE165,B165:AC165,0)),"")</f>
        <v>関東SS</v>
      </c>
      <c r="AG165" t="str">
        <f>IFERROR(INDEX($A165:$AE165,1,-2+MATCH(AE165,A165:Y165,0)),"")</f>
        <v>Ms1</v>
      </c>
    </row>
    <row r="166" spans="2:33" x14ac:dyDescent="0.15">
      <c r="B166" t="s">
        <v>927</v>
      </c>
      <c r="C166" t="s">
        <v>10</v>
      </c>
      <c r="E166" s="9" t="str">
        <f>IFERROR(VLOOKUP($B166,根ノ上高原!$B$5:$G$338,6,FALSE),"")</f>
        <v/>
      </c>
      <c r="F166" s="10" t="str">
        <f>IFERROR(VLOOKUP($B166,根ノ上高原!$B$5:$G$338,2,FALSE),"")</f>
        <v/>
      </c>
      <c r="G166" s="10" t="str">
        <f>IFERROR(VLOOKUP($B166,根ノ上高原!$B$5:$G$338,5,FALSE)*VLOOKUP(E166,大会ごとのスコア!$D$4:$E$5,2,FALSE),"")</f>
        <v/>
      </c>
      <c r="H166" s="9" t="str">
        <f>IFERROR(VLOOKUP($B166,東大OLK大会!$B$5:$G$338,6,FALSE),"")</f>
        <v/>
      </c>
      <c r="I166" s="10" t="str">
        <f>IFERROR(VLOOKUP($B166,東大OLK大会!$B$5:$G$338,2,FALSE),"")</f>
        <v/>
      </c>
      <c r="J166" s="10" t="str">
        <f>IFERROR(VLOOKUP($B166,東大OLK大会!$B$5:$G$338,5,FALSE)*VLOOKUP(H166,大会ごとのスコア!$D$7:$E$11,2,FALSE),"")</f>
        <v/>
      </c>
      <c r="K166" s="9" t="str">
        <f>IFERROR(VLOOKUP($B166,全日本ロング!$B$5:$G$338,6,FALSE),"")</f>
        <v/>
      </c>
      <c r="L166" s="10" t="str">
        <f>IFERROR(VLOOKUP($B166,全日本ロング!$B$5:$G$338,2,FALSE),"")</f>
        <v/>
      </c>
      <c r="M166" s="10" t="str">
        <f>IFERROR(VLOOKUP($B166,全日本ロング!$B$5:$G$338,5,FALSE)*VLOOKUP(K166,大会ごとのスコア!$D$12:$E$17,2,FALSE),"")</f>
        <v/>
      </c>
      <c r="N166" s="9" t="str">
        <f>IFERROR(VLOOKUP($B166,関東スプリントセレ!$B$5:$G$338,6,FALSE),"")</f>
        <v>Ms1</v>
      </c>
      <c r="O166" s="10">
        <f>IFERROR(VLOOKUP($B166,関東スプリントセレ!$B$5:$G$338,2,FALSE),"")</f>
        <v>0</v>
      </c>
      <c r="P166" s="10">
        <f>IFERROR(VLOOKUP($B166,関東スプリントセレ!$B$5:$G$338,5,FALSE)*VLOOKUP(N166,大会ごとのスコア!$D$19:$E$21,2,FALSE),"")</f>
        <v>0</v>
      </c>
      <c r="Q166" s="9" t="str">
        <f>IFERROR(VLOOKUP($B166,名椙大会2日目!$B$5:$G$338,6,FALSE),"")</f>
        <v/>
      </c>
      <c r="R166" s="10" t="str">
        <f>IFERROR(VLOOKUP($B166,名椙大会2日目!$B$5:$G$338,2,FALSE),"")</f>
        <v/>
      </c>
      <c r="S166" s="10" t="str">
        <f>IFERROR(VLOOKUP($B166,名椙大会2日目!$B$5:$G$338,5,FALSE)*VLOOKUP(Q166,大会ごとのスコア!$D$28:$E$31,2,FALSE),"")</f>
        <v/>
      </c>
      <c r="T166" s="9" t="str">
        <f>IFERROR(VLOOKUP($B166,インカレスプリント2018!$B$5:$G$400,6,FALSE),"")</f>
        <v/>
      </c>
      <c r="U166" s="10" t="str">
        <f>IFERROR(VLOOKUP($B166,インカレスプリント2018!$B$5:$G$400,2,FALSE),"")</f>
        <v/>
      </c>
      <c r="V166" s="10" t="str">
        <f>IFERROR(VLOOKUP($B166,インカレスプリント2018!$B$5:$G$400,5,FALSE)*VLOOKUP(T166,大会ごとのスコア!$D$33:$E$36,2,FALSE),"")</f>
        <v/>
      </c>
      <c r="W166" s="9" t="str">
        <f>IFERROR(VLOOKUP($B166,インカレロング2018!$B$5:$G$400,6,FALSE),"")</f>
        <v/>
      </c>
      <c r="X166" s="10" t="str">
        <f>IFERROR(VLOOKUP($B166,インカレロング2018!$B$5:$G$400,2,FALSE),"")</f>
        <v/>
      </c>
      <c r="Y166" s="10" t="str">
        <f>IFERROR(VLOOKUP($B166,インカレロング2018!$B$5:$G$400,5,FALSE)*VLOOKUP(W166,大会ごとのスコア!$D$38:$E$42,2,FALSE),"")</f>
        <v/>
      </c>
      <c r="Z166" s="9" t="str">
        <f>IFERROR(VLOOKUP($B166,クラブカップミドル!$B$4:$G$400,6,FALSE),"")</f>
        <v/>
      </c>
      <c r="AA166" s="10" t="str">
        <f>IFERROR(VLOOKUP($B166,クラブカップミドル!$B$4:$G$400,2,FALSE),"")</f>
        <v/>
      </c>
      <c r="AB166" s="10" t="str">
        <f>IFERROR(VLOOKUP($B166,クラブカップミドル!$B$4:$G$400,5,FALSE)*VLOOKUP(Z166,大会ごとのスコア!$D$44:$E$53,2,FALSE),"")</f>
        <v/>
      </c>
      <c r="AD166" s="9">
        <f t="array" ref="AD166">IFERROR(ROUNDUP(AVERAGE(LARGE(IF($A$3:$Y$3="スコア",$A166:$Y166,""),{1,2,3})),2),0)</f>
        <v>0</v>
      </c>
      <c r="AE166">
        <f t="array" ref="AE166">IFERROR(LARGE(IF($A$3:$Y$3="スコア",$A166:$Y166,""),1),"")</f>
        <v>0</v>
      </c>
      <c r="AF166">
        <f>IFERROR(INDEX($B$2:$AC$3,1,MATCH(AE166,B166:AC166,0)),"")</f>
        <v>0</v>
      </c>
      <c r="AG166" t="str">
        <f>IFERROR(INDEX($A166:$AE166,1,-2+MATCH(AE166,A166:Y166,0)),"")</f>
        <v/>
      </c>
    </row>
    <row r="167" spans="2:33" x14ac:dyDescent="0.15">
      <c r="B167" t="s">
        <v>933</v>
      </c>
      <c r="C167" t="s">
        <v>10</v>
      </c>
      <c r="E167" s="9" t="str">
        <f>IFERROR(VLOOKUP($B167,根ノ上高原!$B$5:$G$338,6,FALSE),"")</f>
        <v/>
      </c>
      <c r="F167" s="10" t="str">
        <f>IFERROR(VLOOKUP($B167,根ノ上高原!$B$5:$G$338,2,FALSE),"")</f>
        <v/>
      </c>
      <c r="G167" s="10" t="str">
        <f>IFERROR(VLOOKUP($B167,根ノ上高原!$B$5:$G$338,5,FALSE)*VLOOKUP(E167,大会ごとのスコア!$D$4:$E$5,2,FALSE),"")</f>
        <v/>
      </c>
      <c r="H167" s="9" t="str">
        <f>IFERROR(VLOOKUP($B167,東大OLK大会!$B$5:$G$338,6,FALSE),"")</f>
        <v/>
      </c>
      <c r="I167" s="10" t="str">
        <f>IFERROR(VLOOKUP($B167,東大OLK大会!$B$5:$G$338,2,FALSE),"")</f>
        <v/>
      </c>
      <c r="J167" s="10" t="str">
        <f>IFERROR(VLOOKUP($B167,東大OLK大会!$B$5:$G$338,5,FALSE)*VLOOKUP(H167,大会ごとのスコア!$D$7:$E$11,2,FALSE),"")</f>
        <v/>
      </c>
      <c r="K167" s="9" t="str">
        <f>IFERROR(VLOOKUP($B167,全日本ロング!$B$5:$G$338,6,FALSE),"")</f>
        <v/>
      </c>
      <c r="L167" s="10" t="str">
        <f>IFERROR(VLOOKUP($B167,全日本ロング!$B$5:$G$338,2,FALSE),"")</f>
        <v/>
      </c>
      <c r="M167" s="10" t="str">
        <f>IFERROR(VLOOKUP($B167,全日本ロング!$B$5:$G$338,5,FALSE)*VLOOKUP(K167,大会ごとのスコア!$D$12:$E$17,2,FALSE),"")</f>
        <v/>
      </c>
      <c r="N167" s="9" t="str">
        <f>IFERROR(VLOOKUP($B167,関東スプリントセレ!$B$5:$G$338,6,FALSE),"")</f>
        <v>Ms1</v>
      </c>
      <c r="O167" s="10">
        <f>IFERROR(VLOOKUP($B167,関東スプリントセレ!$B$5:$G$338,2,FALSE),"")</f>
        <v>0</v>
      </c>
      <c r="P167" s="10">
        <f>IFERROR(VLOOKUP($B167,関東スプリントセレ!$B$5:$G$338,5,FALSE)*VLOOKUP(N167,大会ごとのスコア!$D$19:$E$21,2,FALSE),"")</f>
        <v>0</v>
      </c>
      <c r="Q167" s="9" t="str">
        <f>IFERROR(VLOOKUP($B167,名椙大会2日目!$B$5:$G$338,6,FALSE),"")</f>
        <v/>
      </c>
      <c r="R167" s="10" t="str">
        <f>IFERROR(VLOOKUP($B167,名椙大会2日目!$B$5:$G$338,2,FALSE),"")</f>
        <v/>
      </c>
      <c r="S167" s="10" t="str">
        <f>IFERROR(VLOOKUP($B167,名椙大会2日目!$B$5:$G$338,5,FALSE)*VLOOKUP(Q167,大会ごとのスコア!$D$28:$E$31,2,FALSE),"")</f>
        <v/>
      </c>
      <c r="T167" s="9" t="str">
        <f>IFERROR(VLOOKUP($B167,インカレスプリント2018!$B$5:$G$400,6,FALSE),"")</f>
        <v/>
      </c>
      <c r="U167" s="10" t="str">
        <f>IFERROR(VLOOKUP($B167,インカレスプリント2018!$B$5:$G$400,2,FALSE),"")</f>
        <v/>
      </c>
      <c r="V167" s="10" t="str">
        <f>IFERROR(VLOOKUP($B167,インカレスプリント2018!$B$5:$G$400,5,FALSE)*VLOOKUP(T167,大会ごとのスコア!$D$33:$E$36,2,FALSE),"")</f>
        <v/>
      </c>
      <c r="W167" s="9" t="str">
        <f>IFERROR(VLOOKUP($B167,インカレロング2018!$B$5:$G$400,6,FALSE),"")</f>
        <v/>
      </c>
      <c r="X167" s="10" t="str">
        <f>IFERROR(VLOOKUP($B167,インカレロング2018!$B$5:$G$400,2,FALSE),"")</f>
        <v/>
      </c>
      <c r="Y167" s="10" t="str">
        <f>IFERROR(VLOOKUP($B167,インカレロング2018!$B$5:$G$400,5,FALSE)*VLOOKUP(W167,大会ごとのスコア!$D$38:$E$42,2,FALSE),"")</f>
        <v/>
      </c>
      <c r="Z167" s="9" t="str">
        <f>IFERROR(VLOOKUP($B167,クラブカップミドル!$B$4:$G$400,6,FALSE),"")</f>
        <v/>
      </c>
      <c r="AA167" s="10" t="str">
        <f>IFERROR(VLOOKUP($B167,クラブカップミドル!$B$4:$G$400,2,FALSE),"")</f>
        <v/>
      </c>
      <c r="AB167" s="10" t="str">
        <f>IFERROR(VLOOKUP($B167,クラブカップミドル!$B$4:$G$400,5,FALSE)*VLOOKUP(Z167,大会ごとのスコア!$D$44:$E$53,2,FALSE),"")</f>
        <v/>
      </c>
      <c r="AD167" s="9">
        <f t="array" ref="AD167">IFERROR(ROUNDUP(AVERAGE(LARGE(IF($A$3:$Y$3="スコア",$A167:$Y167,""),{1,2,3})),2),0)</f>
        <v>0</v>
      </c>
      <c r="AE167">
        <f t="array" ref="AE167">IFERROR(LARGE(IF($A$3:$Y$3="スコア",$A167:$Y167,""),1),"")</f>
        <v>0</v>
      </c>
      <c r="AF167">
        <f>IFERROR(INDEX($B$2:$AC$3,1,MATCH(AE167,B167:AC167,0)),"")</f>
        <v>0</v>
      </c>
      <c r="AG167" t="str">
        <f>IFERROR(INDEX($A167:$AE167,1,-2+MATCH(AE167,A167:Y167,0)),"")</f>
        <v/>
      </c>
    </row>
    <row r="168" spans="2:33" x14ac:dyDescent="0.15">
      <c r="B168" t="s">
        <v>942</v>
      </c>
      <c r="C168" t="s">
        <v>10</v>
      </c>
      <c r="E168" s="9" t="str">
        <f>IFERROR(VLOOKUP($B168,根ノ上高原!$B$5:$G$338,6,FALSE),"")</f>
        <v/>
      </c>
      <c r="F168" s="10" t="str">
        <f>IFERROR(VLOOKUP($B168,根ノ上高原!$B$5:$G$338,2,FALSE),"")</f>
        <v/>
      </c>
      <c r="G168" s="10" t="str">
        <f>IFERROR(VLOOKUP($B168,根ノ上高原!$B$5:$G$338,5,FALSE)*VLOOKUP(E168,大会ごとのスコア!$D$4:$E$5,2,FALSE),"")</f>
        <v/>
      </c>
      <c r="H168" s="9" t="str">
        <f>IFERROR(VLOOKUP($B168,東大OLK大会!$B$5:$G$338,6,FALSE),"")</f>
        <v/>
      </c>
      <c r="I168" s="10" t="str">
        <f>IFERROR(VLOOKUP($B168,東大OLK大会!$B$5:$G$338,2,FALSE),"")</f>
        <v/>
      </c>
      <c r="J168" s="10" t="str">
        <f>IFERROR(VLOOKUP($B168,東大OLK大会!$B$5:$G$338,5,FALSE)*VLOOKUP(H168,大会ごとのスコア!$D$7:$E$11,2,FALSE),"")</f>
        <v/>
      </c>
      <c r="K168" s="9" t="str">
        <f>IFERROR(VLOOKUP($B168,全日本ロング!$B$5:$G$338,6,FALSE),"")</f>
        <v/>
      </c>
      <c r="L168" s="10" t="str">
        <f>IFERROR(VLOOKUP($B168,全日本ロング!$B$5:$G$338,2,FALSE),"")</f>
        <v/>
      </c>
      <c r="M168" s="10" t="str">
        <f>IFERROR(VLOOKUP($B168,全日本ロング!$B$5:$G$338,5,FALSE)*VLOOKUP(K168,大会ごとのスコア!$D$12:$E$17,2,FALSE),"")</f>
        <v/>
      </c>
      <c r="N168" s="9" t="str">
        <f>IFERROR(VLOOKUP($B168,関東スプリントセレ!$B$5:$G$338,6,FALSE),"")</f>
        <v>Ms2</v>
      </c>
      <c r="O168" s="10">
        <f>IFERROR(VLOOKUP($B168,関東スプリントセレ!$B$5:$G$338,2,FALSE),"")</f>
        <v>51</v>
      </c>
      <c r="P168" s="10">
        <f>IFERROR(VLOOKUP($B168,関東スプリントセレ!$B$5:$G$338,5,FALSE)*VLOOKUP(N168,大会ごとのスコア!$D$19:$E$21,2,FALSE),"")</f>
        <v>49.535999999999994</v>
      </c>
      <c r="Q168" s="9" t="str">
        <f>IFERROR(VLOOKUP($B168,名椙大会2日目!$B$5:$G$338,6,FALSE),"")</f>
        <v/>
      </c>
      <c r="R168" s="10" t="str">
        <f>IFERROR(VLOOKUP($B168,名椙大会2日目!$B$5:$G$338,2,FALSE),"")</f>
        <v/>
      </c>
      <c r="S168" s="10" t="str">
        <f>IFERROR(VLOOKUP($B168,名椙大会2日目!$B$5:$G$338,5,FALSE)*VLOOKUP(Q168,大会ごとのスコア!$D$28:$E$31,2,FALSE),"")</f>
        <v/>
      </c>
      <c r="T168" s="9" t="str">
        <f>IFERROR(VLOOKUP($B168,インカレスプリント2018!$B$5:$G$400,6,FALSE),"")</f>
        <v/>
      </c>
      <c r="U168" s="10" t="str">
        <f>IFERROR(VLOOKUP($B168,インカレスプリント2018!$B$5:$G$400,2,FALSE),"")</f>
        <v/>
      </c>
      <c r="V168" s="10" t="str">
        <f>IFERROR(VLOOKUP($B168,インカレスプリント2018!$B$5:$G$400,5,FALSE)*VLOOKUP(T168,大会ごとのスコア!$D$33:$E$36,2,FALSE),"")</f>
        <v/>
      </c>
      <c r="W168" s="9" t="str">
        <f>IFERROR(VLOOKUP($B168,インカレロング2018!$B$5:$G$400,6,FALSE),"")</f>
        <v/>
      </c>
      <c r="X168" s="10" t="str">
        <f>IFERROR(VLOOKUP($B168,インカレロング2018!$B$5:$G$400,2,FALSE),"")</f>
        <v/>
      </c>
      <c r="Y168" s="10" t="str">
        <f>IFERROR(VLOOKUP($B168,インカレロング2018!$B$5:$G$400,5,FALSE)*VLOOKUP(W168,大会ごとのスコア!$D$38:$E$42,2,FALSE),"")</f>
        <v/>
      </c>
      <c r="Z168" s="9" t="str">
        <f>IFERROR(VLOOKUP($B168,クラブカップミドル!$B$4:$G$400,6,FALSE),"")</f>
        <v/>
      </c>
      <c r="AA168" s="10" t="str">
        <f>IFERROR(VLOOKUP($B168,クラブカップミドル!$B$4:$G$400,2,FALSE),"")</f>
        <v/>
      </c>
      <c r="AB168" s="10" t="str">
        <f>IFERROR(VLOOKUP($B168,クラブカップミドル!$B$4:$G$400,5,FALSE)*VLOOKUP(Z168,大会ごとのスコア!$D$44:$E$53,2,FALSE),"")</f>
        <v/>
      </c>
      <c r="AD168" s="9">
        <f t="array" ref="AD168">IFERROR(ROUNDUP(AVERAGE(LARGE(IF($A$3:$Y$3="スコア",$A168:$Y168,""),{1,2,3})),2),0)</f>
        <v>0</v>
      </c>
      <c r="AE168">
        <f t="array" ref="AE168">IFERROR(LARGE(IF($A$3:$Y$3="スコア",$A168:$Y168,""),1),"")</f>
        <v>49.535999999999994</v>
      </c>
      <c r="AF168" t="str">
        <f>IFERROR(INDEX($B$2:$AC$3,1,MATCH(AE168,B168:AC168,0)),"")</f>
        <v>関東SS</v>
      </c>
      <c r="AG168" t="str">
        <f>IFERROR(INDEX($A168:$AE168,1,-2+MATCH(AE168,A168:Y168,0)),"")</f>
        <v>Ms2</v>
      </c>
    </row>
    <row r="169" spans="2:33" x14ac:dyDescent="0.15">
      <c r="B169" t="s">
        <v>876</v>
      </c>
      <c r="C169" t="s">
        <v>10</v>
      </c>
      <c r="E169" s="9" t="str">
        <f>IFERROR(VLOOKUP($B169,根ノ上高原!$B$5:$G$338,6,FALSE),"")</f>
        <v/>
      </c>
      <c r="F169" s="10" t="str">
        <f>IFERROR(VLOOKUP($B169,根ノ上高原!$B$5:$G$338,2,FALSE),"")</f>
        <v/>
      </c>
      <c r="G169" s="10" t="str">
        <f>IFERROR(VLOOKUP($B169,根ノ上高原!$B$5:$G$338,5,FALSE)*VLOOKUP(E169,大会ごとのスコア!$D$4:$E$5,2,FALSE),"")</f>
        <v/>
      </c>
      <c r="H169" s="9" t="str">
        <f>IFERROR(VLOOKUP($B169,東大OLK大会!$B$5:$G$338,6,FALSE),"")</f>
        <v>M20A</v>
      </c>
      <c r="I169" s="10">
        <f>IFERROR(VLOOKUP($B169,東大OLK大会!$B$5:$G$338,2,FALSE),"")</f>
        <v>0</v>
      </c>
      <c r="J169" s="10">
        <f>IFERROR(VLOOKUP($B169,東大OLK大会!$B$5:$G$338,5,FALSE)*VLOOKUP(H169,大会ごとのスコア!$D$7:$E$11,2,FALSE),"")</f>
        <v>25.445600000000002</v>
      </c>
      <c r="K169" s="9" t="str">
        <f>IFERROR(VLOOKUP($B169,全日本ロング!$B$5:$G$338,6,FALSE),"")</f>
        <v/>
      </c>
      <c r="L169" s="10" t="str">
        <f>IFERROR(VLOOKUP($B169,全日本ロング!$B$5:$G$338,2,FALSE),"")</f>
        <v/>
      </c>
      <c r="M169" s="10" t="str">
        <f>IFERROR(VLOOKUP($B169,全日本ロング!$B$5:$G$338,5,FALSE)*VLOOKUP(K169,大会ごとのスコア!$D$12:$E$17,2,FALSE),"")</f>
        <v/>
      </c>
      <c r="N169" s="9" t="str">
        <f>IFERROR(VLOOKUP($B169,関東スプリントセレ!$B$5:$G$338,6,FALSE),"")</f>
        <v>Ms2</v>
      </c>
      <c r="O169" s="10">
        <f>IFERROR(VLOOKUP($B169,関東スプリントセレ!$B$5:$G$338,2,FALSE),"")</f>
        <v>58</v>
      </c>
      <c r="P169" s="10">
        <f>IFERROR(VLOOKUP($B169,関東スプリントセレ!$B$5:$G$338,5,FALSE)*VLOOKUP(N169,大会ごとのスコア!$D$19:$E$21,2,FALSE),"")</f>
        <v>45.513999999999996</v>
      </c>
      <c r="Q169" s="9" t="str">
        <f>IFERROR(VLOOKUP($B169,名椙大会2日目!$B$5:$G$338,6,FALSE),"")</f>
        <v/>
      </c>
      <c r="R169" s="10" t="str">
        <f>IFERROR(VLOOKUP($B169,名椙大会2日目!$B$5:$G$338,2,FALSE),"")</f>
        <v/>
      </c>
      <c r="S169" s="10" t="str">
        <f>IFERROR(VLOOKUP($B169,名椙大会2日目!$B$5:$G$338,5,FALSE)*VLOOKUP(Q169,大会ごとのスコア!$D$28:$E$31,2,FALSE),"")</f>
        <v/>
      </c>
      <c r="T169" s="9" t="str">
        <f>IFERROR(VLOOKUP($B169,インカレスプリント2018!$B$5:$G$400,6,FALSE),"")</f>
        <v/>
      </c>
      <c r="U169" s="10" t="str">
        <f>IFERROR(VLOOKUP($B169,インカレスプリント2018!$B$5:$G$400,2,FALSE),"")</f>
        <v/>
      </c>
      <c r="V169" s="10" t="str">
        <f>IFERROR(VLOOKUP($B169,インカレスプリント2018!$B$5:$G$400,5,FALSE)*VLOOKUP(T169,大会ごとのスコア!$D$33:$E$36,2,FALSE),"")</f>
        <v/>
      </c>
      <c r="W169" s="9" t="str">
        <f>IFERROR(VLOOKUP($B169,インカレロング2018!$B$5:$G$400,6,FALSE),"")</f>
        <v/>
      </c>
      <c r="X169" s="10" t="str">
        <f>IFERROR(VLOOKUP($B169,インカレロング2018!$B$5:$G$400,2,FALSE),"")</f>
        <v/>
      </c>
      <c r="Y169" s="10" t="str">
        <f>IFERROR(VLOOKUP($B169,インカレロング2018!$B$5:$G$400,5,FALSE)*VLOOKUP(W169,大会ごとのスコア!$D$38:$E$42,2,FALSE),"")</f>
        <v/>
      </c>
      <c r="Z169" s="9" t="str">
        <f>IFERROR(VLOOKUP($B169,クラブカップミドル!$B$4:$G$400,6,FALSE),"")</f>
        <v/>
      </c>
      <c r="AA169" s="10" t="str">
        <f>IFERROR(VLOOKUP($B169,クラブカップミドル!$B$4:$G$400,2,FALSE),"")</f>
        <v/>
      </c>
      <c r="AB169" s="10" t="str">
        <f>IFERROR(VLOOKUP($B169,クラブカップミドル!$B$4:$G$400,5,FALSE)*VLOOKUP(Z169,大会ごとのスコア!$D$44:$E$53,2,FALSE),"")</f>
        <v/>
      </c>
      <c r="AD169" s="9">
        <f t="array" ref="AD169">IFERROR(ROUNDUP(AVERAGE(LARGE(IF($A$3:$Y$3="スコア",$A169:$Y169,""),{1,2,3})),2),0)</f>
        <v>0</v>
      </c>
      <c r="AE169">
        <f t="array" ref="AE169">IFERROR(LARGE(IF($A$3:$Y$3="スコア",$A169:$Y169,""),1),"")</f>
        <v>45.513999999999996</v>
      </c>
      <c r="AF169" t="str">
        <f>IFERROR(INDEX($B$2:$AC$3,1,MATCH(AE169,B169:AC169,0)),"")</f>
        <v>関東SS</v>
      </c>
      <c r="AG169" t="str">
        <f>IFERROR(INDEX($A169:$AE169,1,-2+MATCH(AE169,A169:Y169,0)),"")</f>
        <v>Ms2</v>
      </c>
    </row>
    <row r="170" spans="2:33" x14ac:dyDescent="0.15">
      <c r="B170" t="s">
        <v>946</v>
      </c>
      <c r="C170" t="s">
        <v>10</v>
      </c>
      <c r="E170" s="9" t="str">
        <f>IFERROR(VLOOKUP($B170,根ノ上高原!$B$5:$G$338,6,FALSE),"")</f>
        <v/>
      </c>
      <c r="F170" s="10" t="str">
        <f>IFERROR(VLOOKUP($B170,根ノ上高原!$B$5:$G$338,2,FALSE),"")</f>
        <v/>
      </c>
      <c r="G170" s="10" t="str">
        <f>IFERROR(VLOOKUP($B170,根ノ上高原!$B$5:$G$338,5,FALSE)*VLOOKUP(E170,大会ごとのスコア!$D$4:$E$5,2,FALSE),"")</f>
        <v/>
      </c>
      <c r="H170" s="9" t="str">
        <f>IFERROR(VLOOKUP($B170,東大OLK大会!$B$5:$G$338,6,FALSE),"")</f>
        <v/>
      </c>
      <c r="I170" s="10" t="str">
        <f>IFERROR(VLOOKUP($B170,東大OLK大会!$B$5:$G$338,2,FALSE),"")</f>
        <v/>
      </c>
      <c r="J170" s="10" t="str">
        <f>IFERROR(VLOOKUP($B170,東大OLK大会!$B$5:$G$338,5,FALSE)*VLOOKUP(H170,大会ごとのスコア!$D$7:$E$11,2,FALSE),"")</f>
        <v/>
      </c>
      <c r="K170" s="9" t="str">
        <f>IFERROR(VLOOKUP($B170,全日本ロング!$B$5:$G$338,6,FALSE),"")</f>
        <v/>
      </c>
      <c r="L170" s="10" t="str">
        <f>IFERROR(VLOOKUP($B170,全日本ロング!$B$5:$G$338,2,FALSE),"")</f>
        <v/>
      </c>
      <c r="M170" s="10" t="str">
        <f>IFERROR(VLOOKUP($B170,全日本ロング!$B$5:$G$338,5,FALSE)*VLOOKUP(K170,大会ごとのスコア!$D$12:$E$17,2,FALSE),"")</f>
        <v/>
      </c>
      <c r="N170" s="9" t="str">
        <f>IFERROR(VLOOKUP($B170,関東スプリントセレ!$B$5:$G$338,6,FALSE),"")</f>
        <v>Ms2</v>
      </c>
      <c r="O170" s="10">
        <f>IFERROR(VLOOKUP($B170,関東スプリントセレ!$B$5:$G$338,2,FALSE),"")</f>
        <v>59</v>
      </c>
      <c r="P170" s="10">
        <f>IFERROR(VLOOKUP($B170,関東スプリントセレ!$B$5:$G$338,5,FALSE)*VLOOKUP(N170,大会ごとのスコア!$D$19:$E$21,2,FALSE),"")</f>
        <v>45.056999999999995</v>
      </c>
      <c r="Q170" s="9" t="str">
        <f>IFERROR(VLOOKUP($B170,名椙大会2日目!$B$5:$G$338,6,FALSE),"")</f>
        <v/>
      </c>
      <c r="R170" s="10" t="str">
        <f>IFERROR(VLOOKUP($B170,名椙大会2日目!$B$5:$G$338,2,FALSE),"")</f>
        <v/>
      </c>
      <c r="S170" s="10" t="str">
        <f>IFERROR(VLOOKUP($B170,名椙大会2日目!$B$5:$G$338,5,FALSE)*VLOOKUP(Q170,大会ごとのスコア!$D$28:$E$31,2,FALSE),"")</f>
        <v/>
      </c>
      <c r="T170" s="9" t="str">
        <f>IFERROR(VLOOKUP($B170,インカレスプリント2018!$B$5:$G$400,6,FALSE),"")</f>
        <v/>
      </c>
      <c r="U170" s="10" t="str">
        <f>IFERROR(VLOOKUP($B170,インカレスプリント2018!$B$5:$G$400,2,FALSE),"")</f>
        <v/>
      </c>
      <c r="V170" s="10" t="str">
        <f>IFERROR(VLOOKUP($B170,インカレスプリント2018!$B$5:$G$400,5,FALSE)*VLOOKUP(T170,大会ごとのスコア!$D$33:$E$36,2,FALSE),"")</f>
        <v/>
      </c>
      <c r="W170" s="9" t="str">
        <f>IFERROR(VLOOKUP($B170,インカレロング2018!$B$5:$G$400,6,FALSE),"")</f>
        <v/>
      </c>
      <c r="X170" s="10" t="str">
        <f>IFERROR(VLOOKUP($B170,インカレロング2018!$B$5:$G$400,2,FALSE),"")</f>
        <v/>
      </c>
      <c r="Y170" s="10" t="str">
        <f>IFERROR(VLOOKUP($B170,インカレロング2018!$B$5:$G$400,5,FALSE)*VLOOKUP(W170,大会ごとのスコア!$D$38:$E$42,2,FALSE),"")</f>
        <v/>
      </c>
      <c r="Z170" s="9" t="str">
        <f>IFERROR(VLOOKUP($B170,クラブカップミドル!$B$4:$G$400,6,FALSE),"")</f>
        <v>MJ</v>
      </c>
      <c r="AA170" s="10">
        <f>IFERROR(VLOOKUP($B170,クラブカップミドル!$B$4:$G$400,2,FALSE),"")</f>
        <v>0</v>
      </c>
      <c r="AB170" s="10">
        <f>IFERROR(VLOOKUP($B170,クラブカップミドル!$B$4:$G$400,5,FALSE)*VLOOKUP(Z170,大会ごとのスコア!$D$44:$E$53,2,FALSE),"")</f>
        <v>35.216799999999999</v>
      </c>
      <c r="AD170" s="9">
        <f t="array" ref="AD170">IFERROR(ROUNDUP(AVERAGE(LARGE(IF($A$3:$Y$3="スコア",$A170:$Y170,""),{1,2,3})),2),0)</f>
        <v>0</v>
      </c>
      <c r="AE170">
        <f t="array" ref="AE170">IFERROR(LARGE(IF($A$3:$Y$3="スコア",$A170:$Y170,""),1),"")</f>
        <v>45.056999999999995</v>
      </c>
      <c r="AF170" t="str">
        <f>IFERROR(INDEX($B$2:$AC$3,1,MATCH(AE170,B170:AC170,0)),"")</f>
        <v>関東SS</v>
      </c>
      <c r="AG170" t="str">
        <f>IFERROR(INDEX($A170:$AE170,1,-2+MATCH(AE170,A170:Y170,0)),"")</f>
        <v>Ms2</v>
      </c>
    </row>
    <row r="171" spans="2:33" x14ac:dyDescent="0.15">
      <c r="B171" t="s">
        <v>947</v>
      </c>
      <c r="C171" t="s">
        <v>10</v>
      </c>
      <c r="E171" s="9" t="str">
        <f>IFERROR(VLOOKUP($B171,根ノ上高原!$B$5:$G$338,6,FALSE),"")</f>
        <v/>
      </c>
      <c r="F171" s="10" t="str">
        <f>IFERROR(VLOOKUP($B171,根ノ上高原!$B$5:$G$338,2,FALSE),"")</f>
        <v/>
      </c>
      <c r="G171" s="10" t="str">
        <f>IFERROR(VLOOKUP($B171,根ノ上高原!$B$5:$G$338,5,FALSE)*VLOOKUP(E171,大会ごとのスコア!$D$4:$E$5,2,FALSE),"")</f>
        <v/>
      </c>
      <c r="H171" s="9" t="str">
        <f>IFERROR(VLOOKUP($B171,東大OLK大会!$B$5:$G$338,6,FALSE),"")</f>
        <v/>
      </c>
      <c r="I171" s="10" t="str">
        <f>IFERROR(VLOOKUP($B171,東大OLK大会!$B$5:$G$338,2,FALSE),"")</f>
        <v/>
      </c>
      <c r="J171" s="10" t="str">
        <f>IFERROR(VLOOKUP($B171,東大OLK大会!$B$5:$G$338,5,FALSE)*VLOOKUP(H171,大会ごとのスコア!$D$7:$E$11,2,FALSE),"")</f>
        <v/>
      </c>
      <c r="K171" s="9" t="str">
        <f>IFERROR(VLOOKUP($B171,全日本ロング!$B$5:$G$338,6,FALSE),"")</f>
        <v/>
      </c>
      <c r="L171" s="10" t="str">
        <f>IFERROR(VLOOKUP($B171,全日本ロング!$B$5:$G$338,2,FALSE),"")</f>
        <v/>
      </c>
      <c r="M171" s="10" t="str">
        <f>IFERROR(VLOOKUP($B171,全日本ロング!$B$5:$G$338,5,FALSE)*VLOOKUP(K171,大会ごとのスコア!$D$12:$E$17,2,FALSE),"")</f>
        <v/>
      </c>
      <c r="N171" s="9" t="str">
        <f>IFERROR(VLOOKUP($B171,関東スプリントセレ!$B$5:$G$338,6,FALSE),"")</f>
        <v>Ms2</v>
      </c>
      <c r="O171" s="10">
        <f>IFERROR(VLOOKUP($B171,関東スプリントセレ!$B$5:$G$338,2,FALSE),"")</f>
        <v>60</v>
      </c>
      <c r="P171" s="10">
        <f>IFERROR(VLOOKUP($B171,関東スプリントセレ!$B$5:$G$338,5,FALSE)*VLOOKUP(N171,大会ごとのスコア!$D$19:$E$21,2,FALSE),"")</f>
        <v>44.397999999999996</v>
      </c>
      <c r="Q171" s="9" t="str">
        <f>IFERROR(VLOOKUP($B171,名椙大会2日目!$B$5:$G$338,6,FALSE),"")</f>
        <v/>
      </c>
      <c r="R171" s="10" t="str">
        <f>IFERROR(VLOOKUP($B171,名椙大会2日目!$B$5:$G$338,2,FALSE),"")</f>
        <v/>
      </c>
      <c r="S171" s="10" t="str">
        <f>IFERROR(VLOOKUP($B171,名椙大会2日目!$B$5:$G$338,5,FALSE)*VLOOKUP(Q171,大会ごとのスコア!$D$28:$E$31,2,FALSE),"")</f>
        <v/>
      </c>
      <c r="T171" s="9" t="str">
        <f>IFERROR(VLOOKUP($B171,インカレスプリント2018!$B$5:$G$400,6,FALSE),"")</f>
        <v/>
      </c>
      <c r="U171" s="10" t="str">
        <f>IFERROR(VLOOKUP($B171,インカレスプリント2018!$B$5:$G$400,2,FALSE),"")</f>
        <v/>
      </c>
      <c r="V171" s="10" t="str">
        <f>IFERROR(VLOOKUP($B171,インカレスプリント2018!$B$5:$G$400,5,FALSE)*VLOOKUP(T171,大会ごとのスコア!$D$33:$E$36,2,FALSE),"")</f>
        <v/>
      </c>
      <c r="W171" s="9" t="str">
        <f>IFERROR(VLOOKUP($B171,インカレロング2018!$B$5:$G$400,6,FALSE),"")</f>
        <v/>
      </c>
      <c r="X171" s="10" t="str">
        <f>IFERROR(VLOOKUP($B171,インカレロング2018!$B$5:$G$400,2,FALSE),"")</f>
        <v/>
      </c>
      <c r="Y171" s="10" t="str">
        <f>IFERROR(VLOOKUP($B171,インカレロング2018!$B$5:$G$400,5,FALSE)*VLOOKUP(W171,大会ごとのスコア!$D$38:$E$42,2,FALSE),"")</f>
        <v/>
      </c>
      <c r="Z171" s="9" t="str">
        <f>IFERROR(VLOOKUP($B171,クラブカップミドル!$B$4:$G$400,6,FALSE),"")</f>
        <v/>
      </c>
      <c r="AA171" s="10" t="str">
        <f>IFERROR(VLOOKUP($B171,クラブカップミドル!$B$4:$G$400,2,FALSE),"")</f>
        <v/>
      </c>
      <c r="AB171" s="10" t="str">
        <f>IFERROR(VLOOKUP($B171,クラブカップミドル!$B$4:$G$400,5,FALSE)*VLOOKUP(Z171,大会ごとのスコア!$D$44:$E$53,2,FALSE),"")</f>
        <v/>
      </c>
      <c r="AD171" s="9">
        <f t="array" ref="AD171">IFERROR(ROUNDUP(AVERAGE(LARGE(IF($A$3:$Y$3="スコア",$A171:$Y171,""),{1,2,3})),2),0)</f>
        <v>0</v>
      </c>
      <c r="AE171">
        <f t="array" ref="AE171">IFERROR(LARGE(IF($A$3:$Y$3="スコア",$A171:$Y171,""),1),"")</f>
        <v>44.397999999999996</v>
      </c>
      <c r="AF171" t="str">
        <f>IFERROR(INDEX($B$2:$AC$3,1,MATCH(AE171,B171:AC171,0)),"")</f>
        <v>関東SS</v>
      </c>
      <c r="AG171" t="str">
        <f>IFERROR(INDEX($A171:$AE171,1,-2+MATCH(AE171,A171:Y171,0)),"")</f>
        <v>Ms2</v>
      </c>
    </row>
    <row r="172" spans="2:33" x14ac:dyDescent="0.15">
      <c r="B172" t="s">
        <v>948</v>
      </c>
      <c r="C172" t="s">
        <v>10</v>
      </c>
      <c r="E172" s="9" t="str">
        <f>IFERROR(VLOOKUP($B172,根ノ上高原!$B$5:$G$338,6,FALSE),"")</f>
        <v/>
      </c>
      <c r="F172" s="10" t="str">
        <f>IFERROR(VLOOKUP($B172,根ノ上高原!$B$5:$G$338,2,FALSE),"")</f>
        <v/>
      </c>
      <c r="G172" s="10" t="str">
        <f>IFERROR(VLOOKUP($B172,根ノ上高原!$B$5:$G$338,5,FALSE)*VLOOKUP(E172,大会ごとのスコア!$D$4:$E$5,2,FALSE),"")</f>
        <v/>
      </c>
      <c r="H172" s="9" t="str">
        <f>IFERROR(VLOOKUP($B172,東大OLK大会!$B$5:$G$338,6,FALSE),"")</f>
        <v/>
      </c>
      <c r="I172" s="10" t="str">
        <f>IFERROR(VLOOKUP($B172,東大OLK大会!$B$5:$G$338,2,FALSE),"")</f>
        <v/>
      </c>
      <c r="J172" s="10" t="str">
        <f>IFERROR(VLOOKUP($B172,東大OLK大会!$B$5:$G$338,5,FALSE)*VLOOKUP(H172,大会ごとのスコア!$D$7:$E$11,2,FALSE),"")</f>
        <v/>
      </c>
      <c r="K172" s="9" t="str">
        <f>IFERROR(VLOOKUP($B172,全日本ロング!$B$5:$G$338,6,FALSE),"")</f>
        <v/>
      </c>
      <c r="L172" s="10" t="str">
        <f>IFERROR(VLOOKUP($B172,全日本ロング!$B$5:$G$338,2,FALSE),"")</f>
        <v/>
      </c>
      <c r="M172" s="10" t="str">
        <f>IFERROR(VLOOKUP($B172,全日本ロング!$B$5:$G$338,5,FALSE)*VLOOKUP(K172,大会ごとのスコア!$D$12:$E$17,2,FALSE),"")</f>
        <v/>
      </c>
      <c r="N172" s="9" t="str">
        <f>IFERROR(VLOOKUP($B172,関東スプリントセレ!$B$5:$G$338,6,FALSE),"")</f>
        <v>Ms2</v>
      </c>
      <c r="O172" s="10">
        <f>IFERROR(VLOOKUP($B172,関東スプリントセレ!$B$5:$G$338,2,FALSE),"")</f>
        <v>61</v>
      </c>
      <c r="P172" s="10">
        <f>IFERROR(VLOOKUP($B172,関東スプリントセレ!$B$5:$G$338,5,FALSE)*VLOOKUP(N172,大会ごとのスコア!$D$19:$E$21,2,FALSE),"")</f>
        <v>43.975999999999999</v>
      </c>
      <c r="Q172" s="9" t="str">
        <f>IFERROR(VLOOKUP($B172,名椙大会2日目!$B$5:$G$338,6,FALSE),"")</f>
        <v/>
      </c>
      <c r="R172" s="10" t="str">
        <f>IFERROR(VLOOKUP($B172,名椙大会2日目!$B$5:$G$338,2,FALSE),"")</f>
        <v/>
      </c>
      <c r="S172" s="10" t="str">
        <f>IFERROR(VLOOKUP($B172,名椙大会2日目!$B$5:$G$338,5,FALSE)*VLOOKUP(Q172,大会ごとのスコア!$D$28:$E$31,2,FALSE),"")</f>
        <v/>
      </c>
      <c r="T172" s="9" t="str">
        <f>IFERROR(VLOOKUP($B172,インカレスプリント2018!$B$5:$G$400,6,FALSE),"")</f>
        <v/>
      </c>
      <c r="U172" s="10" t="str">
        <f>IFERROR(VLOOKUP($B172,インカレスプリント2018!$B$5:$G$400,2,FALSE),"")</f>
        <v/>
      </c>
      <c r="V172" s="10" t="str">
        <f>IFERROR(VLOOKUP($B172,インカレスプリント2018!$B$5:$G$400,5,FALSE)*VLOOKUP(T172,大会ごとのスコア!$D$33:$E$36,2,FALSE),"")</f>
        <v/>
      </c>
      <c r="W172" s="9" t="str">
        <f>IFERROR(VLOOKUP($B172,インカレロング2018!$B$5:$G$400,6,FALSE),"")</f>
        <v/>
      </c>
      <c r="X172" s="10" t="str">
        <f>IFERROR(VLOOKUP($B172,インカレロング2018!$B$5:$G$400,2,FALSE),"")</f>
        <v/>
      </c>
      <c r="Y172" s="10" t="str">
        <f>IFERROR(VLOOKUP($B172,インカレロング2018!$B$5:$G$400,5,FALSE)*VLOOKUP(W172,大会ごとのスコア!$D$38:$E$42,2,FALSE),"")</f>
        <v/>
      </c>
      <c r="Z172" s="9" t="str">
        <f>IFERROR(VLOOKUP($B172,クラブカップミドル!$B$4:$G$400,6,FALSE),"")</f>
        <v/>
      </c>
      <c r="AA172" s="10" t="str">
        <f>IFERROR(VLOOKUP($B172,クラブカップミドル!$B$4:$G$400,2,FALSE),"")</f>
        <v/>
      </c>
      <c r="AB172" s="10" t="str">
        <f>IFERROR(VLOOKUP($B172,クラブカップミドル!$B$4:$G$400,5,FALSE)*VLOOKUP(Z172,大会ごとのスコア!$D$44:$E$53,2,FALSE),"")</f>
        <v/>
      </c>
      <c r="AD172" s="9">
        <f t="array" ref="AD172">IFERROR(ROUNDUP(AVERAGE(LARGE(IF($A$3:$Y$3="スコア",$A172:$Y172,""),{1,2,3})),2),0)</f>
        <v>0</v>
      </c>
      <c r="AE172">
        <f t="array" ref="AE172">IFERROR(LARGE(IF($A$3:$Y$3="スコア",$A172:$Y172,""),1),"")</f>
        <v>43.975999999999999</v>
      </c>
      <c r="AF172" t="str">
        <f>IFERROR(INDEX($B$2:$AC$3,1,MATCH(AE172,B172:AC172,0)),"")</f>
        <v>関東SS</v>
      </c>
      <c r="AG172" t="str">
        <f>IFERROR(INDEX($A172:$AE172,1,-2+MATCH(AE172,A172:Y172,0)),"")</f>
        <v>Ms2</v>
      </c>
    </row>
    <row r="173" spans="2:33" x14ac:dyDescent="0.15">
      <c r="B173" t="s">
        <v>952</v>
      </c>
      <c r="C173" t="s">
        <v>10</v>
      </c>
      <c r="E173" s="9" t="str">
        <f>IFERROR(VLOOKUP($B173,根ノ上高原!$B$5:$G$338,6,FALSE),"")</f>
        <v/>
      </c>
      <c r="F173" s="10" t="str">
        <f>IFERROR(VLOOKUP($B173,根ノ上高原!$B$5:$G$338,2,FALSE),"")</f>
        <v/>
      </c>
      <c r="G173" s="10" t="str">
        <f>IFERROR(VLOOKUP($B173,根ノ上高原!$B$5:$G$338,5,FALSE)*VLOOKUP(E173,大会ごとのスコア!$D$4:$E$5,2,FALSE),"")</f>
        <v/>
      </c>
      <c r="H173" s="9" t="str">
        <f>IFERROR(VLOOKUP($B173,東大OLK大会!$B$5:$G$338,6,FALSE),"")</f>
        <v/>
      </c>
      <c r="I173" s="10" t="str">
        <f>IFERROR(VLOOKUP($B173,東大OLK大会!$B$5:$G$338,2,FALSE),"")</f>
        <v/>
      </c>
      <c r="J173" s="10" t="str">
        <f>IFERROR(VLOOKUP($B173,東大OLK大会!$B$5:$G$338,5,FALSE)*VLOOKUP(H173,大会ごとのスコア!$D$7:$E$11,2,FALSE),"")</f>
        <v/>
      </c>
      <c r="K173" s="9" t="str">
        <f>IFERROR(VLOOKUP($B173,全日本ロング!$B$5:$G$338,6,FALSE),"")</f>
        <v/>
      </c>
      <c r="L173" s="10" t="str">
        <f>IFERROR(VLOOKUP($B173,全日本ロング!$B$5:$G$338,2,FALSE),"")</f>
        <v/>
      </c>
      <c r="M173" s="10" t="str">
        <f>IFERROR(VLOOKUP($B173,全日本ロング!$B$5:$G$338,5,FALSE)*VLOOKUP(K173,大会ごとのスコア!$D$12:$E$17,2,FALSE),"")</f>
        <v/>
      </c>
      <c r="N173" s="9" t="str">
        <f>IFERROR(VLOOKUP($B173,関東スプリントセレ!$B$5:$G$338,6,FALSE),"")</f>
        <v>Ms2</v>
      </c>
      <c r="O173" s="10">
        <f>IFERROR(VLOOKUP($B173,関東スプリントセレ!$B$5:$G$338,2,FALSE),"")</f>
        <v>68</v>
      </c>
      <c r="P173" s="10">
        <f>IFERROR(VLOOKUP($B173,関東スプリントセレ!$B$5:$G$338,5,FALSE)*VLOOKUP(N173,大会ごとのスコア!$D$19:$E$21,2,FALSE),"")</f>
        <v>41.052</v>
      </c>
      <c r="Q173" s="9" t="str">
        <f>IFERROR(VLOOKUP($B173,名椙大会2日目!$B$5:$G$338,6,FALSE),"")</f>
        <v/>
      </c>
      <c r="R173" s="10" t="str">
        <f>IFERROR(VLOOKUP($B173,名椙大会2日目!$B$5:$G$338,2,FALSE),"")</f>
        <v/>
      </c>
      <c r="S173" s="10" t="str">
        <f>IFERROR(VLOOKUP($B173,名椙大会2日目!$B$5:$G$338,5,FALSE)*VLOOKUP(Q173,大会ごとのスコア!$D$28:$E$31,2,FALSE),"")</f>
        <v/>
      </c>
      <c r="T173" s="9" t="str">
        <f>IFERROR(VLOOKUP($B173,インカレスプリント2018!$B$5:$G$400,6,FALSE),"")</f>
        <v/>
      </c>
      <c r="U173" s="10" t="str">
        <f>IFERROR(VLOOKUP($B173,インカレスプリント2018!$B$5:$G$400,2,FALSE),"")</f>
        <v/>
      </c>
      <c r="V173" s="10" t="str">
        <f>IFERROR(VLOOKUP($B173,インカレスプリント2018!$B$5:$G$400,5,FALSE)*VLOOKUP(T173,大会ごとのスコア!$D$33:$E$36,2,FALSE),"")</f>
        <v/>
      </c>
      <c r="W173" s="9" t="str">
        <f>IFERROR(VLOOKUP($B173,インカレロング2018!$B$5:$G$400,6,FALSE),"")</f>
        <v/>
      </c>
      <c r="X173" s="10" t="str">
        <f>IFERROR(VLOOKUP($B173,インカレロング2018!$B$5:$G$400,2,FALSE),"")</f>
        <v/>
      </c>
      <c r="Y173" s="10" t="str">
        <f>IFERROR(VLOOKUP($B173,インカレロング2018!$B$5:$G$400,5,FALSE)*VLOOKUP(W173,大会ごとのスコア!$D$38:$E$42,2,FALSE),"")</f>
        <v/>
      </c>
      <c r="Z173" s="9" t="str">
        <f>IFERROR(VLOOKUP($B173,クラブカップミドル!$B$4:$G$400,6,FALSE),"")</f>
        <v/>
      </c>
      <c r="AA173" s="10" t="str">
        <f>IFERROR(VLOOKUP($B173,クラブカップミドル!$B$4:$G$400,2,FALSE),"")</f>
        <v/>
      </c>
      <c r="AB173" s="10" t="str">
        <f>IFERROR(VLOOKUP($B173,クラブカップミドル!$B$4:$G$400,5,FALSE)*VLOOKUP(Z173,大会ごとのスコア!$D$44:$E$53,2,FALSE),"")</f>
        <v/>
      </c>
      <c r="AD173" s="9">
        <f t="array" ref="AD173">IFERROR(ROUNDUP(AVERAGE(LARGE(IF($A$3:$Y$3="スコア",$A173:$Y173,""),{1,2,3})),2),0)</f>
        <v>0</v>
      </c>
      <c r="AE173">
        <f t="array" ref="AE173">IFERROR(LARGE(IF($A$3:$Y$3="スコア",$A173:$Y173,""),1),"")</f>
        <v>41.052</v>
      </c>
      <c r="AF173" t="str">
        <f>IFERROR(INDEX($B$2:$AC$3,1,MATCH(AE173,B173:AC173,0)),"")</f>
        <v>関東SS</v>
      </c>
      <c r="AG173" t="str">
        <f>IFERROR(INDEX($A173:$AE173,1,-2+MATCH(AE173,A173:Y173,0)),"")</f>
        <v>Ms2</v>
      </c>
    </row>
    <row r="174" spans="2:33" x14ac:dyDescent="0.15">
      <c r="B174" t="s">
        <v>955</v>
      </c>
      <c r="C174" t="s">
        <v>10</v>
      </c>
      <c r="E174" s="9" t="str">
        <f>IFERROR(VLOOKUP($B174,根ノ上高原!$B$5:$G$338,6,FALSE),"")</f>
        <v/>
      </c>
      <c r="F174" s="10" t="str">
        <f>IFERROR(VLOOKUP($B174,根ノ上高原!$B$5:$G$338,2,FALSE),"")</f>
        <v/>
      </c>
      <c r="G174" s="10" t="str">
        <f>IFERROR(VLOOKUP($B174,根ノ上高原!$B$5:$G$338,5,FALSE)*VLOOKUP(E174,大会ごとのスコア!$D$4:$E$5,2,FALSE),"")</f>
        <v/>
      </c>
      <c r="H174" s="9" t="str">
        <f>IFERROR(VLOOKUP($B174,東大OLK大会!$B$5:$G$338,6,FALSE),"")</f>
        <v/>
      </c>
      <c r="I174" s="10" t="str">
        <f>IFERROR(VLOOKUP($B174,東大OLK大会!$B$5:$G$338,2,FALSE),"")</f>
        <v/>
      </c>
      <c r="J174" s="10" t="str">
        <f>IFERROR(VLOOKUP($B174,東大OLK大会!$B$5:$G$338,5,FALSE)*VLOOKUP(H174,大会ごとのスコア!$D$7:$E$11,2,FALSE),"")</f>
        <v/>
      </c>
      <c r="K174" s="9" t="str">
        <f>IFERROR(VLOOKUP($B174,全日本ロング!$B$5:$G$338,6,FALSE),"")</f>
        <v/>
      </c>
      <c r="L174" s="10" t="str">
        <f>IFERROR(VLOOKUP($B174,全日本ロング!$B$5:$G$338,2,FALSE),"")</f>
        <v/>
      </c>
      <c r="M174" s="10" t="str">
        <f>IFERROR(VLOOKUP($B174,全日本ロング!$B$5:$G$338,5,FALSE)*VLOOKUP(K174,大会ごとのスコア!$D$12:$E$17,2,FALSE),"")</f>
        <v/>
      </c>
      <c r="N174" s="9" t="str">
        <f>IFERROR(VLOOKUP($B174,関東スプリントセレ!$B$5:$G$338,6,FALSE),"")</f>
        <v>Ms2</v>
      </c>
      <c r="O174" s="10">
        <f>IFERROR(VLOOKUP($B174,関東スプリントセレ!$B$5:$G$338,2,FALSE),"")</f>
        <v>71</v>
      </c>
      <c r="P174" s="10">
        <f>IFERROR(VLOOKUP($B174,関東スプリントセレ!$B$5:$G$338,5,FALSE)*VLOOKUP(N174,大会ごとのスコア!$D$19:$E$21,2,FALSE),"")</f>
        <v>38.482999999999997</v>
      </c>
      <c r="Q174" s="9" t="str">
        <f>IFERROR(VLOOKUP($B174,名椙大会2日目!$B$5:$G$338,6,FALSE),"")</f>
        <v/>
      </c>
      <c r="R174" s="10" t="str">
        <f>IFERROR(VLOOKUP($B174,名椙大会2日目!$B$5:$G$338,2,FALSE),"")</f>
        <v/>
      </c>
      <c r="S174" s="10" t="str">
        <f>IFERROR(VLOOKUP($B174,名椙大会2日目!$B$5:$G$338,5,FALSE)*VLOOKUP(Q174,大会ごとのスコア!$D$28:$E$31,2,FALSE),"")</f>
        <v/>
      </c>
      <c r="T174" s="9" t="str">
        <f>IFERROR(VLOOKUP($B174,インカレスプリント2018!$B$5:$G$400,6,FALSE),"")</f>
        <v/>
      </c>
      <c r="U174" s="10" t="str">
        <f>IFERROR(VLOOKUP($B174,インカレスプリント2018!$B$5:$G$400,2,FALSE),"")</f>
        <v/>
      </c>
      <c r="V174" s="10" t="str">
        <f>IFERROR(VLOOKUP($B174,インカレスプリント2018!$B$5:$G$400,5,FALSE)*VLOOKUP(T174,大会ごとのスコア!$D$33:$E$36,2,FALSE),"")</f>
        <v/>
      </c>
      <c r="W174" s="9" t="str">
        <f>IFERROR(VLOOKUP($B174,インカレロング2018!$B$5:$G$400,6,FALSE),"")</f>
        <v/>
      </c>
      <c r="X174" s="10" t="str">
        <f>IFERROR(VLOOKUP($B174,インカレロング2018!$B$5:$G$400,2,FALSE),"")</f>
        <v/>
      </c>
      <c r="Y174" s="10" t="str">
        <f>IFERROR(VLOOKUP($B174,インカレロング2018!$B$5:$G$400,5,FALSE)*VLOOKUP(W174,大会ごとのスコア!$D$38:$E$42,2,FALSE),"")</f>
        <v/>
      </c>
      <c r="Z174" s="9" t="str">
        <f>IFERROR(VLOOKUP($B174,クラブカップミドル!$B$4:$G$400,6,FALSE),"")</f>
        <v/>
      </c>
      <c r="AA174" s="10" t="str">
        <f>IFERROR(VLOOKUP($B174,クラブカップミドル!$B$4:$G$400,2,FALSE),"")</f>
        <v/>
      </c>
      <c r="AB174" s="10" t="str">
        <f>IFERROR(VLOOKUP($B174,クラブカップミドル!$B$4:$G$400,5,FALSE)*VLOOKUP(Z174,大会ごとのスコア!$D$44:$E$53,2,FALSE),"")</f>
        <v/>
      </c>
      <c r="AD174" s="9">
        <f t="array" ref="AD174">IFERROR(ROUNDUP(AVERAGE(LARGE(IF($A$3:$Y$3="スコア",$A174:$Y174,""),{1,2,3})),2),0)</f>
        <v>0</v>
      </c>
      <c r="AE174">
        <f t="array" ref="AE174">IFERROR(LARGE(IF($A$3:$Y$3="スコア",$A174:$Y174,""),1),"")</f>
        <v>38.482999999999997</v>
      </c>
      <c r="AF174" t="str">
        <f>IFERROR(INDEX($B$2:$AC$3,1,MATCH(AE174,B174:AC174,0)),"")</f>
        <v>関東SS</v>
      </c>
      <c r="AG174" t="str">
        <f>IFERROR(INDEX($A174:$AE174,1,-2+MATCH(AE174,A174:Y174,0)),"")</f>
        <v>Ms2</v>
      </c>
    </row>
    <row r="175" spans="2:33" x14ac:dyDescent="0.15">
      <c r="B175" t="s">
        <v>957</v>
      </c>
      <c r="C175" t="s">
        <v>10</v>
      </c>
      <c r="E175" s="9" t="str">
        <f>IFERROR(VLOOKUP($B175,根ノ上高原!$B$5:$G$338,6,FALSE),"")</f>
        <v/>
      </c>
      <c r="F175" s="10" t="str">
        <f>IFERROR(VLOOKUP($B175,根ノ上高原!$B$5:$G$338,2,FALSE),"")</f>
        <v/>
      </c>
      <c r="G175" s="10" t="str">
        <f>IFERROR(VLOOKUP($B175,根ノ上高原!$B$5:$G$338,5,FALSE)*VLOOKUP(E175,大会ごとのスコア!$D$4:$E$5,2,FALSE),"")</f>
        <v/>
      </c>
      <c r="H175" s="9" t="str">
        <f>IFERROR(VLOOKUP($B175,東大OLK大会!$B$5:$G$338,6,FALSE),"")</f>
        <v/>
      </c>
      <c r="I175" s="10" t="str">
        <f>IFERROR(VLOOKUP($B175,東大OLK大会!$B$5:$G$338,2,FALSE),"")</f>
        <v/>
      </c>
      <c r="J175" s="10" t="str">
        <f>IFERROR(VLOOKUP($B175,東大OLK大会!$B$5:$G$338,5,FALSE)*VLOOKUP(H175,大会ごとのスコア!$D$7:$E$11,2,FALSE),"")</f>
        <v/>
      </c>
      <c r="K175" s="9" t="str">
        <f>IFERROR(VLOOKUP($B175,全日本ロング!$B$5:$G$338,6,FALSE),"")</f>
        <v/>
      </c>
      <c r="L175" s="10" t="str">
        <f>IFERROR(VLOOKUP($B175,全日本ロング!$B$5:$G$338,2,FALSE),"")</f>
        <v/>
      </c>
      <c r="M175" s="10" t="str">
        <f>IFERROR(VLOOKUP($B175,全日本ロング!$B$5:$G$338,5,FALSE)*VLOOKUP(K175,大会ごとのスコア!$D$12:$E$17,2,FALSE),"")</f>
        <v/>
      </c>
      <c r="N175" s="9" t="str">
        <f>IFERROR(VLOOKUP($B175,関東スプリントセレ!$B$5:$G$338,6,FALSE),"")</f>
        <v>Ms2</v>
      </c>
      <c r="O175" s="10">
        <f>IFERROR(VLOOKUP($B175,関東スプリントセレ!$B$5:$G$338,2,FALSE),"")</f>
        <v>73</v>
      </c>
      <c r="P175" s="10">
        <f>IFERROR(VLOOKUP($B175,関東スプリントセレ!$B$5:$G$338,5,FALSE)*VLOOKUP(N175,大会ごとのスコア!$D$19:$E$21,2,FALSE),"")</f>
        <v>38.059999999999995</v>
      </c>
      <c r="Q175" s="9" t="str">
        <f>IFERROR(VLOOKUP($B175,名椙大会2日目!$B$5:$G$338,6,FALSE),"")</f>
        <v/>
      </c>
      <c r="R175" s="10" t="str">
        <f>IFERROR(VLOOKUP($B175,名椙大会2日目!$B$5:$G$338,2,FALSE),"")</f>
        <v/>
      </c>
      <c r="S175" s="10" t="str">
        <f>IFERROR(VLOOKUP($B175,名椙大会2日目!$B$5:$G$338,5,FALSE)*VLOOKUP(Q175,大会ごとのスコア!$D$28:$E$31,2,FALSE),"")</f>
        <v/>
      </c>
      <c r="T175" s="9" t="str">
        <f>IFERROR(VLOOKUP($B175,インカレスプリント2018!$B$5:$G$400,6,FALSE),"")</f>
        <v/>
      </c>
      <c r="U175" s="10" t="str">
        <f>IFERROR(VLOOKUP($B175,インカレスプリント2018!$B$5:$G$400,2,FALSE),"")</f>
        <v/>
      </c>
      <c r="V175" s="10" t="str">
        <f>IFERROR(VLOOKUP($B175,インカレスプリント2018!$B$5:$G$400,5,FALSE)*VLOOKUP(T175,大会ごとのスコア!$D$33:$E$36,2,FALSE),"")</f>
        <v/>
      </c>
      <c r="W175" s="9" t="str">
        <f>IFERROR(VLOOKUP($B175,インカレロング2018!$B$5:$G$400,6,FALSE),"")</f>
        <v/>
      </c>
      <c r="X175" s="10" t="str">
        <f>IFERROR(VLOOKUP($B175,インカレロング2018!$B$5:$G$400,2,FALSE),"")</f>
        <v/>
      </c>
      <c r="Y175" s="10" t="str">
        <f>IFERROR(VLOOKUP($B175,インカレロング2018!$B$5:$G$400,5,FALSE)*VLOOKUP(W175,大会ごとのスコア!$D$38:$E$42,2,FALSE),"")</f>
        <v/>
      </c>
      <c r="Z175" s="9" t="str">
        <f>IFERROR(VLOOKUP($B175,クラブカップミドル!$B$4:$G$400,6,FALSE),"")</f>
        <v/>
      </c>
      <c r="AA175" s="10" t="str">
        <f>IFERROR(VLOOKUP($B175,クラブカップミドル!$B$4:$G$400,2,FALSE),"")</f>
        <v/>
      </c>
      <c r="AB175" s="10" t="str">
        <f>IFERROR(VLOOKUP($B175,クラブカップミドル!$B$4:$G$400,5,FALSE)*VLOOKUP(Z175,大会ごとのスコア!$D$44:$E$53,2,FALSE),"")</f>
        <v/>
      </c>
      <c r="AD175" s="9">
        <f t="array" ref="AD175">IFERROR(ROUNDUP(AVERAGE(LARGE(IF($A$3:$Y$3="スコア",$A175:$Y175,""),{1,2,3})),2),0)</f>
        <v>0</v>
      </c>
      <c r="AE175">
        <f t="array" ref="AE175">IFERROR(LARGE(IF($A$3:$Y$3="スコア",$A175:$Y175,""),1),"")</f>
        <v>38.059999999999995</v>
      </c>
      <c r="AF175" t="str">
        <f>IFERROR(INDEX($B$2:$AC$3,1,MATCH(AE175,B175:AC175,0)),"")</f>
        <v>関東SS</v>
      </c>
      <c r="AG175" t="str">
        <f>IFERROR(INDEX($A175:$AE175,1,-2+MATCH(AE175,A175:Y175,0)),"")</f>
        <v>Ms2</v>
      </c>
    </row>
    <row r="176" spans="2:33" x14ac:dyDescent="0.15">
      <c r="B176" t="s">
        <v>959</v>
      </c>
      <c r="C176" t="s">
        <v>10</v>
      </c>
      <c r="E176" s="9" t="str">
        <f>IFERROR(VLOOKUP($B176,根ノ上高原!$B$5:$G$338,6,FALSE),"")</f>
        <v/>
      </c>
      <c r="F176" s="10" t="str">
        <f>IFERROR(VLOOKUP($B176,根ノ上高原!$B$5:$G$338,2,FALSE),"")</f>
        <v/>
      </c>
      <c r="G176" s="10" t="str">
        <f>IFERROR(VLOOKUP($B176,根ノ上高原!$B$5:$G$338,5,FALSE)*VLOOKUP(E176,大会ごとのスコア!$D$4:$E$5,2,FALSE),"")</f>
        <v/>
      </c>
      <c r="H176" s="9" t="str">
        <f>IFERROR(VLOOKUP($B176,東大OLK大会!$B$5:$G$338,6,FALSE),"")</f>
        <v/>
      </c>
      <c r="I176" s="10" t="str">
        <f>IFERROR(VLOOKUP($B176,東大OLK大会!$B$5:$G$338,2,FALSE),"")</f>
        <v/>
      </c>
      <c r="J176" s="10" t="str">
        <f>IFERROR(VLOOKUP($B176,東大OLK大会!$B$5:$G$338,5,FALSE)*VLOOKUP(H176,大会ごとのスコア!$D$7:$E$11,2,FALSE),"")</f>
        <v/>
      </c>
      <c r="K176" s="9" t="str">
        <f>IFERROR(VLOOKUP($B176,全日本ロング!$B$5:$G$338,6,FALSE),"")</f>
        <v/>
      </c>
      <c r="L176" s="10" t="str">
        <f>IFERROR(VLOOKUP($B176,全日本ロング!$B$5:$G$338,2,FALSE),"")</f>
        <v/>
      </c>
      <c r="M176" s="10" t="str">
        <f>IFERROR(VLOOKUP($B176,全日本ロング!$B$5:$G$338,5,FALSE)*VLOOKUP(K176,大会ごとのスコア!$D$12:$E$17,2,FALSE),"")</f>
        <v/>
      </c>
      <c r="N176" s="9" t="str">
        <f>IFERROR(VLOOKUP($B176,関東スプリントセレ!$B$5:$G$338,6,FALSE),"")</f>
        <v>Ms2</v>
      </c>
      <c r="O176" s="10">
        <f>IFERROR(VLOOKUP($B176,関東スプリントセレ!$B$5:$G$338,2,FALSE),"")</f>
        <v>77</v>
      </c>
      <c r="P176" s="10">
        <f>IFERROR(VLOOKUP($B176,関東スプリントセレ!$B$5:$G$338,5,FALSE)*VLOOKUP(N176,大会ごとのスコア!$D$19:$E$21,2,FALSE),"")</f>
        <v>35.152999999999999</v>
      </c>
      <c r="Q176" s="9" t="str">
        <f>IFERROR(VLOOKUP($B176,名椙大会2日目!$B$5:$G$338,6,FALSE),"")</f>
        <v/>
      </c>
      <c r="R176" s="10" t="str">
        <f>IFERROR(VLOOKUP($B176,名椙大会2日目!$B$5:$G$338,2,FALSE),"")</f>
        <v/>
      </c>
      <c r="S176" s="10" t="str">
        <f>IFERROR(VLOOKUP($B176,名椙大会2日目!$B$5:$G$338,5,FALSE)*VLOOKUP(Q176,大会ごとのスコア!$D$28:$E$31,2,FALSE),"")</f>
        <v/>
      </c>
      <c r="T176" s="9" t="str">
        <f>IFERROR(VLOOKUP($B176,インカレスプリント2018!$B$5:$G$400,6,FALSE),"")</f>
        <v/>
      </c>
      <c r="U176" s="10" t="str">
        <f>IFERROR(VLOOKUP($B176,インカレスプリント2018!$B$5:$G$400,2,FALSE),"")</f>
        <v/>
      </c>
      <c r="V176" s="10" t="str">
        <f>IFERROR(VLOOKUP($B176,インカレスプリント2018!$B$5:$G$400,5,FALSE)*VLOOKUP(T176,大会ごとのスコア!$D$33:$E$36,2,FALSE),"")</f>
        <v/>
      </c>
      <c r="W176" s="9" t="str">
        <f>IFERROR(VLOOKUP($B176,インカレロング2018!$B$5:$G$400,6,FALSE),"")</f>
        <v/>
      </c>
      <c r="X176" s="10" t="str">
        <f>IFERROR(VLOOKUP($B176,インカレロング2018!$B$5:$G$400,2,FALSE),"")</f>
        <v/>
      </c>
      <c r="Y176" s="10" t="str">
        <f>IFERROR(VLOOKUP($B176,インカレロング2018!$B$5:$G$400,5,FALSE)*VLOOKUP(W176,大会ごとのスコア!$D$38:$E$42,2,FALSE),"")</f>
        <v/>
      </c>
      <c r="Z176" s="9" t="str">
        <f>IFERROR(VLOOKUP($B176,クラブカップミドル!$B$4:$G$400,6,FALSE),"")</f>
        <v/>
      </c>
      <c r="AA176" s="10" t="str">
        <f>IFERROR(VLOOKUP($B176,クラブカップミドル!$B$4:$G$400,2,FALSE),"")</f>
        <v/>
      </c>
      <c r="AB176" s="10" t="str">
        <f>IFERROR(VLOOKUP($B176,クラブカップミドル!$B$4:$G$400,5,FALSE)*VLOOKUP(Z176,大会ごとのスコア!$D$44:$E$53,2,FALSE),"")</f>
        <v/>
      </c>
      <c r="AD176" s="9">
        <f t="array" ref="AD176">IFERROR(ROUNDUP(AVERAGE(LARGE(IF($A$3:$Y$3="スコア",$A176:$Y176,""),{1,2,3})),2),0)</f>
        <v>0</v>
      </c>
      <c r="AE176">
        <f t="array" ref="AE176">IFERROR(LARGE(IF($A$3:$Y$3="スコア",$A176:$Y176,""),1),"")</f>
        <v>35.152999999999999</v>
      </c>
      <c r="AF176" t="str">
        <f>IFERROR(INDEX($B$2:$AC$3,1,MATCH(AE176,B176:AC176,0)),"")</f>
        <v>関東SS</v>
      </c>
      <c r="AG176" t="str">
        <f>IFERROR(INDEX($A176:$AE176,1,-2+MATCH(AE176,A176:Y176,0)),"")</f>
        <v>Ms2</v>
      </c>
    </row>
    <row r="177" spans="2:33" x14ac:dyDescent="0.15">
      <c r="B177" t="s">
        <v>963</v>
      </c>
      <c r="C177" t="s">
        <v>10</v>
      </c>
      <c r="E177" s="9" t="str">
        <f>IFERROR(VLOOKUP($B177,根ノ上高原!$B$5:$G$338,6,FALSE),"")</f>
        <v/>
      </c>
      <c r="F177" s="10" t="str">
        <f>IFERROR(VLOOKUP($B177,根ノ上高原!$B$5:$G$338,2,FALSE),"")</f>
        <v/>
      </c>
      <c r="G177" s="10" t="str">
        <f>IFERROR(VLOOKUP($B177,根ノ上高原!$B$5:$G$338,5,FALSE)*VLOOKUP(E177,大会ごとのスコア!$D$4:$E$5,2,FALSE),"")</f>
        <v/>
      </c>
      <c r="H177" s="9" t="str">
        <f>IFERROR(VLOOKUP($B177,東大OLK大会!$B$5:$G$338,6,FALSE),"")</f>
        <v/>
      </c>
      <c r="I177" s="10" t="str">
        <f>IFERROR(VLOOKUP($B177,東大OLK大会!$B$5:$G$338,2,FALSE),"")</f>
        <v/>
      </c>
      <c r="J177" s="10" t="str">
        <f>IFERROR(VLOOKUP($B177,東大OLK大会!$B$5:$G$338,5,FALSE)*VLOOKUP(H177,大会ごとのスコア!$D$7:$E$11,2,FALSE),"")</f>
        <v/>
      </c>
      <c r="K177" s="9" t="str">
        <f>IFERROR(VLOOKUP($B177,全日本ロング!$B$5:$G$338,6,FALSE),"")</f>
        <v/>
      </c>
      <c r="L177" s="10" t="str">
        <f>IFERROR(VLOOKUP($B177,全日本ロング!$B$5:$G$338,2,FALSE),"")</f>
        <v/>
      </c>
      <c r="M177" s="10" t="str">
        <f>IFERROR(VLOOKUP($B177,全日本ロング!$B$5:$G$338,5,FALSE)*VLOOKUP(K177,大会ごとのスコア!$D$12:$E$17,2,FALSE),"")</f>
        <v/>
      </c>
      <c r="N177" s="9" t="str">
        <f>IFERROR(VLOOKUP($B177,関東スプリントセレ!$B$5:$G$338,6,FALSE),"")</f>
        <v>Ms2</v>
      </c>
      <c r="O177" s="10">
        <f>IFERROR(VLOOKUP($B177,関東スプリントセレ!$B$5:$G$338,2,FALSE),"")</f>
        <v>0</v>
      </c>
      <c r="P177" s="10">
        <f>IFERROR(VLOOKUP($B177,関東スプリントセレ!$B$5:$G$338,5,FALSE)*VLOOKUP(N177,大会ごとのスコア!$D$19:$E$21,2,FALSE),"")</f>
        <v>10.189</v>
      </c>
      <c r="Q177" s="9" t="str">
        <f>IFERROR(VLOOKUP($B177,名椙大会2日目!$B$5:$G$338,6,FALSE),"")</f>
        <v/>
      </c>
      <c r="R177" s="10" t="str">
        <f>IFERROR(VLOOKUP($B177,名椙大会2日目!$B$5:$G$338,2,FALSE),"")</f>
        <v/>
      </c>
      <c r="S177" s="10" t="str">
        <f>IFERROR(VLOOKUP($B177,名椙大会2日目!$B$5:$G$338,5,FALSE)*VLOOKUP(Q177,大会ごとのスコア!$D$28:$E$31,2,FALSE),"")</f>
        <v/>
      </c>
      <c r="T177" s="9" t="str">
        <f>IFERROR(VLOOKUP($B177,インカレスプリント2018!$B$5:$G$400,6,FALSE),"")</f>
        <v/>
      </c>
      <c r="U177" s="10" t="str">
        <f>IFERROR(VLOOKUP($B177,インカレスプリント2018!$B$5:$G$400,2,FALSE),"")</f>
        <v/>
      </c>
      <c r="V177" s="10" t="str">
        <f>IFERROR(VLOOKUP($B177,インカレスプリント2018!$B$5:$G$400,5,FALSE)*VLOOKUP(T177,大会ごとのスコア!$D$33:$E$36,2,FALSE),"")</f>
        <v/>
      </c>
      <c r="W177" s="9" t="str">
        <f>IFERROR(VLOOKUP($B177,インカレロング2018!$B$5:$G$400,6,FALSE),"")</f>
        <v/>
      </c>
      <c r="X177" s="10" t="str">
        <f>IFERROR(VLOOKUP($B177,インカレロング2018!$B$5:$G$400,2,FALSE),"")</f>
        <v/>
      </c>
      <c r="Y177" s="10" t="str">
        <f>IFERROR(VLOOKUP($B177,インカレロング2018!$B$5:$G$400,5,FALSE)*VLOOKUP(W177,大会ごとのスコア!$D$38:$E$42,2,FALSE),"")</f>
        <v/>
      </c>
      <c r="Z177" s="9" t="str">
        <f>IFERROR(VLOOKUP($B177,クラブカップミドル!$B$4:$G$400,6,FALSE),"")</f>
        <v/>
      </c>
      <c r="AA177" s="10" t="str">
        <f>IFERROR(VLOOKUP($B177,クラブカップミドル!$B$4:$G$400,2,FALSE),"")</f>
        <v/>
      </c>
      <c r="AB177" s="10" t="str">
        <f>IFERROR(VLOOKUP($B177,クラブカップミドル!$B$4:$G$400,5,FALSE)*VLOOKUP(Z177,大会ごとのスコア!$D$44:$E$53,2,FALSE),"")</f>
        <v/>
      </c>
      <c r="AD177" s="9">
        <f t="array" ref="AD177">IFERROR(ROUNDUP(AVERAGE(LARGE(IF($A$3:$Y$3="スコア",$A177:$Y177,""),{1,2,3})),2),0)</f>
        <v>0</v>
      </c>
      <c r="AE177">
        <f t="array" ref="AE177">IFERROR(LARGE(IF($A$3:$Y$3="スコア",$A177:$Y177,""),1),"")</f>
        <v>10.189</v>
      </c>
      <c r="AF177" t="str">
        <f>IFERROR(INDEX($B$2:$AC$3,1,MATCH(AE177,B177:AC177,0)),"")</f>
        <v>関東SS</v>
      </c>
      <c r="AG177" t="str">
        <f>IFERROR(INDEX($A177:$AE177,1,-2+MATCH(AE177,A177:Y177,0)),"")</f>
        <v>Ms2</v>
      </c>
    </row>
    <row r="178" spans="2:33" x14ac:dyDescent="0.15">
      <c r="B178" t="s">
        <v>965</v>
      </c>
      <c r="C178" t="s">
        <v>10</v>
      </c>
      <c r="E178" s="9" t="str">
        <f>IFERROR(VLOOKUP($B178,根ノ上高原!$B$5:$G$338,6,FALSE),"")</f>
        <v/>
      </c>
      <c r="F178" s="10" t="str">
        <f>IFERROR(VLOOKUP($B178,根ノ上高原!$B$5:$G$338,2,FALSE),"")</f>
        <v/>
      </c>
      <c r="G178" s="10" t="str">
        <f>IFERROR(VLOOKUP($B178,根ノ上高原!$B$5:$G$338,5,FALSE)*VLOOKUP(E178,大会ごとのスコア!$D$4:$E$5,2,FALSE),"")</f>
        <v/>
      </c>
      <c r="H178" s="9" t="str">
        <f>IFERROR(VLOOKUP($B178,東大OLK大会!$B$5:$G$338,6,FALSE),"")</f>
        <v/>
      </c>
      <c r="I178" s="10" t="str">
        <f>IFERROR(VLOOKUP($B178,東大OLK大会!$B$5:$G$338,2,FALSE),"")</f>
        <v/>
      </c>
      <c r="J178" s="10" t="str">
        <f>IFERROR(VLOOKUP($B178,東大OLK大会!$B$5:$G$338,5,FALSE)*VLOOKUP(H178,大会ごとのスコア!$D$7:$E$11,2,FALSE),"")</f>
        <v/>
      </c>
      <c r="K178" s="9" t="str">
        <f>IFERROR(VLOOKUP($B178,全日本ロング!$B$5:$G$338,6,FALSE),"")</f>
        <v/>
      </c>
      <c r="L178" s="10" t="str">
        <f>IFERROR(VLOOKUP($B178,全日本ロング!$B$5:$G$338,2,FALSE),"")</f>
        <v/>
      </c>
      <c r="M178" s="10" t="str">
        <f>IFERROR(VLOOKUP($B178,全日本ロング!$B$5:$G$338,5,FALSE)*VLOOKUP(K178,大会ごとのスコア!$D$12:$E$17,2,FALSE),"")</f>
        <v/>
      </c>
      <c r="N178" s="9" t="str">
        <f>IFERROR(VLOOKUP($B178,関東スプリントセレ!$B$5:$G$338,6,FALSE),"")</f>
        <v>Ms2</v>
      </c>
      <c r="O178" s="10">
        <f>IFERROR(VLOOKUP($B178,関東スプリントセレ!$B$5:$G$338,2,FALSE),"")</f>
        <v>0</v>
      </c>
      <c r="P178" s="10">
        <f>IFERROR(VLOOKUP($B178,関東スプリントセレ!$B$5:$G$338,5,FALSE)*VLOOKUP(N178,大会ごとのスコア!$D$19:$E$21,2,FALSE),"")</f>
        <v>10.189</v>
      </c>
      <c r="Q178" s="9" t="str">
        <f>IFERROR(VLOOKUP($B178,名椙大会2日目!$B$5:$G$338,6,FALSE),"")</f>
        <v/>
      </c>
      <c r="R178" s="10" t="str">
        <f>IFERROR(VLOOKUP($B178,名椙大会2日目!$B$5:$G$338,2,FALSE),"")</f>
        <v/>
      </c>
      <c r="S178" s="10" t="str">
        <f>IFERROR(VLOOKUP($B178,名椙大会2日目!$B$5:$G$338,5,FALSE)*VLOOKUP(Q178,大会ごとのスコア!$D$28:$E$31,2,FALSE),"")</f>
        <v/>
      </c>
      <c r="T178" s="9" t="str">
        <f>IFERROR(VLOOKUP($B178,インカレスプリント2018!$B$5:$G$400,6,FALSE),"")</f>
        <v/>
      </c>
      <c r="U178" s="10" t="str">
        <f>IFERROR(VLOOKUP($B178,インカレスプリント2018!$B$5:$G$400,2,FALSE),"")</f>
        <v/>
      </c>
      <c r="V178" s="10" t="str">
        <f>IFERROR(VLOOKUP($B178,インカレスプリント2018!$B$5:$G$400,5,FALSE)*VLOOKUP(T178,大会ごとのスコア!$D$33:$E$36,2,FALSE),"")</f>
        <v/>
      </c>
      <c r="W178" s="9" t="str">
        <f>IFERROR(VLOOKUP($B178,インカレロング2018!$B$5:$G$400,6,FALSE),"")</f>
        <v/>
      </c>
      <c r="X178" s="10" t="str">
        <f>IFERROR(VLOOKUP($B178,インカレロング2018!$B$5:$G$400,2,FALSE),"")</f>
        <v/>
      </c>
      <c r="Y178" s="10" t="str">
        <f>IFERROR(VLOOKUP($B178,インカレロング2018!$B$5:$G$400,5,FALSE)*VLOOKUP(W178,大会ごとのスコア!$D$38:$E$42,2,FALSE),"")</f>
        <v/>
      </c>
      <c r="Z178" s="9" t="str">
        <f>IFERROR(VLOOKUP($B178,クラブカップミドル!$B$4:$G$400,6,FALSE),"")</f>
        <v/>
      </c>
      <c r="AA178" s="10" t="str">
        <f>IFERROR(VLOOKUP($B178,クラブカップミドル!$B$4:$G$400,2,FALSE),"")</f>
        <v/>
      </c>
      <c r="AB178" s="10" t="str">
        <f>IFERROR(VLOOKUP($B178,クラブカップミドル!$B$4:$G$400,5,FALSE)*VLOOKUP(Z178,大会ごとのスコア!$D$44:$E$53,2,FALSE),"")</f>
        <v/>
      </c>
      <c r="AD178" s="9">
        <f t="array" ref="AD178">IFERROR(ROUNDUP(AVERAGE(LARGE(IF($A$3:$Y$3="スコア",$A178:$Y178,""),{1,2,3})),2),0)</f>
        <v>0</v>
      </c>
      <c r="AE178">
        <f t="array" ref="AE178">IFERROR(LARGE(IF($A$3:$Y$3="スコア",$A178:$Y178,""),1),"")</f>
        <v>10.189</v>
      </c>
      <c r="AF178" t="str">
        <f>IFERROR(INDEX($B$2:$AC$3,1,MATCH(AE178,B178:AC178,0)),"")</f>
        <v>関東SS</v>
      </c>
      <c r="AG178" t="str">
        <f>IFERROR(INDEX($A178:$AE178,1,-2+MATCH(AE178,A178:Y178,0)),"")</f>
        <v>Ms2</v>
      </c>
    </row>
    <row r="179" spans="2:33" x14ac:dyDescent="0.15">
      <c r="B179" t="s">
        <v>966</v>
      </c>
      <c r="C179" t="s">
        <v>10</v>
      </c>
      <c r="E179" s="9" t="str">
        <f>IFERROR(VLOOKUP($B179,根ノ上高原!$B$5:$G$338,6,FALSE),"")</f>
        <v/>
      </c>
      <c r="F179" s="10" t="str">
        <f>IFERROR(VLOOKUP($B179,根ノ上高原!$B$5:$G$338,2,FALSE),"")</f>
        <v/>
      </c>
      <c r="G179" s="10" t="str">
        <f>IFERROR(VLOOKUP($B179,根ノ上高原!$B$5:$G$338,5,FALSE)*VLOOKUP(E179,大会ごとのスコア!$D$4:$E$5,2,FALSE),"")</f>
        <v/>
      </c>
      <c r="H179" s="9" t="str">
        <f>IFERROR(VLOOKUP($B179,東大OLK大会!$B$5:$G$338,6,FALSE),"")</f>
        <v/>
      </c>
      <c r="I179" s="10" t="str">
        <f>IFERROR(VLOOKUP($B179,東大OLK大会!$B$5:$G$338,2,FALSE),"")</f>
        <v/>
      </c>
      <c r="J179" s="10" t="str">
        <f>IFERROR(VLOOKUP($B179,東大OLK大会!$B$5:$G$338,5,FALSE)*VLOOKUP(H179,大会ごとのスコア!$D$7:$E$11,2,FALSE),"")</f>
        <v/>
      </c>
      <c r="K179" s="9" t="str">
        <f>IFERROR(VLOOKUP($B179,全日本ロング!$B$5:$G$338,6,FALSE),"")</f>
        <v/>
      </c>
      <c r="L179" s="10" t="str">
        <f>IFERROR(VLOOKUP($B179,全日本ロング!$B$5:$G$338,2,FALSE),"")</f>
        <v/>
      </c>
      <c r="M179" s="10" t="str">
        <f>IFERROR(VLOOKUP($B179,全日本ロング!$B$5:$G$338,5,FALSE)*VLOOKUP(K179,大会ごとのスコア!$D$12:$E$17,2,FALSE),"")</f>
        <v/>
      </c>
      <c r="N179" s="9" t="str">
        <f>IFERROR(VLOOKUP($B179,関東スプリントセレ!$B$5:$G$338,6,FALSE),"")</f>
        <v>Ms2</v>
      </c>
      <c r="O179" s="10">
        <f>IFERROR(VLOOKUP($B179,関東スプリントセレ!$B$5:$G$338,2,FALSE),"")</f>
        <v>0</v>
      </c>
      <c r="P179" s="10">
        <f>IFERROR(VLOOKUP($B179,関東スプリントセレ!$B$5:$G$338,5,FALSE)*VLOOKUP(N179,大会ごとのスコア!$D$19:$E$21,2,FALSE),"")</f>
        <v>10.189</v>
      </c>
      <c r="Q179" s="9" t="str">
        <f>IFERROR(VLOOKUP($B179,名椙大会2日目!$B$5:$G$338,6,FALSE),"")</f>
        <v/>
      </c>
      <c r="R179" s="10" t="str">
        <f>IFERROR(VLOOKUP($B179,名椙大会2日目!$B$5:$G$338,2,FALSE),"")</f>
        <v/>
      </c>
      <c r="S179" s="10" t="str">
        <f>IFERROR(VLOOKUP($B179,名椙大会2日目!$B$5:$G$338,5,FALSE)*VLOOKUP(Q179,大会ごとのスコア!$D$28:$E$31,2,FALSE),"")</f>
        <v/>
      </c>
      <c r="T179" s="9" t="str">
        <f>IFERROR(VLOOKUP($B179,インカレスプリント2018!$B$5:$G$400,6,FALSE),"")</f>
        <v/>
      </c>
      <c r="U179" s="10" t="str">
        <f>IFERROR(VLOOKUP($B179,インカレスプリント2018!$B$5:$G$400,2,FALSE),"")</f>
        <v/>
      </c>
      <c r="V179" s="10" t="str">
        <f>IFERROR(VLOOKUP($B179,インカレスプリント2018!$B$5:$G$400,5,FALSE)*VLOOKUP(T179,大会ごとのスコア!$D$33:$E$36,2,FALSE),"")</f>
        <v/>
      </c>
      <c r="W179" s="9" t="str">
        <f>IFERROR(VLOOKUP($B179,インカレロング2018!$B$5:$G$400,6,FALSE),"")</f>
        <v/>
      </c>
      <c r="X179" s="10" t="str">
        <f>IFERROR(VLOOKUP($B179,インカレロング2018!$B$5:$G$400,2,FALSE),"")</f>
        <v/>
      </c>
      <c r="Y179" s="10" t="str">
        <f>IFERROR(VLOOKUP($B179,インカレロング2018!$B$5:$G$400,5,FALSE)*VLOOKUP(W179,大会ごとのスコア!$D$38:$E$42,2,FALSE),"")</f>
        <v/>
      </c>
      <c r="Z179" s="9" t="str">
        <f>IFERROR(VLOOKUP($B179,クラブカップミドル!$B$4:$G$400,6,FALSE),"")</f>
        <v/>
      </c>
      <c r="AA179" s="10" t="str">
        <f>IFERROR(VLOOKUP($B179,クラブカップミドル!$B$4:$G$400,2,FALSE),"")</f>
        <v/>
      </c>
      <c r="AB179" s="10" t="str">
        <f>IFERROR(VLOOKUP($B179,クラブカップミドル!$B$4:$G$400,5,FALSE)*VLOOKUP(Z179,大会ごとのスコア!$D$44:$E$53,2,FALSE),"")</f>
        <v/>
      </c>
      <c r="AD179" s="9">
        <f t="array" ref="AD179">IFERROR(ROUNDUP(AVERAGE(LARGE(IF($A$3:$Y$3="スコア",$A179:$Y179,""),{1,2,3})),2),0)</f>
        <v>0</v>
      </c>
      <c r="AE179">
        <f t="array" ref="AE179">IFERROR(LARGE(IF($A$3:$Y$3="スコア",$A179:$Y179,""),1),"")</f>
        <v>10.189</v>
      </c>
      <c r="AF179" t="str">
        <f>IFERROR(INDEX($B$2:$AC$3,1,MATCH(AE179,B179:AC179,0)),"")</f>
        <v>関東SS</v>
      </c>
      <c r="AG179" t="str">
        <f>IFERROR(INDEX($A179:$AE179,1,-2+MATCH(AE179,A179:Y179,0)),"")</f>
        <v>Ms2</v>
      </c>
    </row>
    <row r="180" spans="2:33" x14ac:dyDescent="0.15">
      <c r="B180" t="s">
        <v>967</v>
      </c>
      <c r="C180" t="s">
        <v>10</v>
      </c>
      <c r="E180" s="9" t="str">
        <f>IFERROR(VLOOKUP($B180,根ノ上高原!$B$5:$G$338,6,FALSE),"")</f>
        <v/>
      </c>
      <c r="F180" s="10" t="str">
        <f>IFERROR(VLOOKUP($B180,根ノ上高原!$B$5:$G$338,2,FALSE),"")</f>
        <v/>
      </c>
      <c r="G180" s="10" t="str">
        <f>IFERROR(VLOOKUP($B180,根ノ上高原!$B$5:$G$338,5,FALSE)*VLOOKUP(E180,大会ごとのスコア!$D$4:$E$5,2,FALSE),"")</f>
        <v/>
      </c>
      <c r="H180" s="9" t="str">
        <f>IFERROR(VLOOKUP($B180,東大OLK大会!$B$5:$G$338,6,FALSE),"")</f>
        <v/>
      </c>
      <c r="I180" s="10" t="str">
        <f>IFERROR(VLOOKUP($B180,東大OLK大会!$B$5:$G$338,2,FALSE),"")</f>
        <v/>
      </c>
      <c r="J180" s="10" t="str">
        <f>IFERROR(VLOOKUP($B180,東大OLK大会!$B$5:$G$338,5,FALSE)*VLOOKUP(H180,大会ごとのスコア!$D$7:$E$11,2,FALSE),"")</f>
        <v/>
      </c>
      <c r="K180" s="9" t="str">
        <f>IFERROR(VLOOKUP($B180,全日本ロング!$B$5:$G$338,6,FALSE),"")</f>
        <v/>
      </c>
      <c r="L180" s="10" t="str">
        <f>IFERROR(VLOOKUP($B180,全日本ロング!$B$5:$G$338,2,FALSE),"")</f>
        <v/>
      </c>
      <c r="M180" s="10" t="str">
        <f>IFERROR(VLOOKUP($B180,全日本ロング!$B$5:$G$338,5,FALSE)*VLOOKUP(K180,大会ごとのスコア!$D$12:$E$17,2,FALSE),"")</f>
        <v/>
      </c>
      <c r="N180" s="9" t="str">
        <f>IFERROR(VLOOKUP($B180,関東スプリントセレ!$B$5:$G$338,6,FALSE),"")</f>
        <v>Ms2</v>
      </c>
      <c r="O180" s="10">
        <f>IFERROR(VLOOKUP($B180,関東スプリントセレ!$B$5:$G$338,2,FALSE),"")</f>
        <v>0</v>
      </c>
      <c r="P180" s="10">
        <f>IFERROR(VLOOKUP($B180,関東スプリントセレ!$B$5:$G$338,5,FALSE)*VLOOKUP(N180,大会ごとのスコア!$D$19:$E$21,2,FALSE),"")</f>
        <v>10.189</v>
      </c>
      <c r="Q180" s="9" t="str">
        <f>IFERROR(VLOOKUP($B180,名椙大会2日目!$B$5:$G$338,6,FALSE),"")</f>
        <v/>
      </c>
      <c r="R180" s="10" t="str">
        <f>IFERROR(VLOOKUP($B180,名椙大会2日目!$B$5:$G$338,2,FALSE),"")</f>
        <v/>
      </c>
      <c r="S180" s="10" t="str">
        <f>IFERROR(VLOOKUP($B180,名椙大会2日目!$B$5:$G$338,5,FALSE)*VLOOKUP(Q180,大会ごとのスコア!$D$28:$E$31,2,FALSE),"")</f>
        <v/>
      </c>
      <c r="T180" s="9" t="str">
        <f>IFERROR(VLOOKUP($B180,インカレスプリント2018!$B$5:$G$400,6,FALSE),"")</f>
        <v/>
      </c>
      <c r="U180" s="10" t="str">
        <f>IFERROR(VLOOKUP($B180,インカレスプリント2018!$B$5:$G$400,2,FALSE),"")</f>
        <v/>
      </c>
      <c r="V180" s="10" t="str">
        <f>IFERROR(VLOOKUP($B180,インカレスプリント2018!$B$5:$G$400,5,FALSE)*VLOOKUP(T180,大会ごとのスコア!$D$33:$E$36,2,FALSE),"")</f>
        <v/>
      </c>
      <c r="W180" s="9" t="str">
        <f>IFERROR(VLOOKUP($B180,インカレロング2018!$B$5:$G$400,6,FALSE),"")</f>
        <v/>
      </c>
      <c r="X180" s="10" t="str">
        <f>IFERROR(VLOOKUP($B180,インカレロング2018!$B$5:$G$400,2,FALSE),"")</f>
        <v/>
      </c>
      <c r="Y180" s="10" t="str">
        <f>IFERROR(VLOOKUP($B180,インカレロング2018!$B$5:$G$400,5,FALSE)*VLOOKUP(W180,大会ごとのスコア!$D$38:$E$42,2,FALSE),"")</f>
        <v/>
      </c>
      <c r="Z180" s="9" t="str">
        <f>IFERROR(VLOOKUP($B180,クラブカップミドル!$B$4:$G$400,6,FALSE),"")</f>
        <v/>
      </c>
      <c r="AA180" s="10" t="str">
        <f>IFERROR(VLOOKUP($B180,クラブカップミドル!$B$4:$G$400,2,FALSE),"")</f>
        <v/>
      </c>
      <c r="AB180" s="10" t="str">
        <f>IFERROR(VLOOKUP($B180,クラブカップミドル!$B$4:$G$400,5,FALSE)*VLOOKUP(Z180,大会ごとのスコア!$D$44:$E$53,2,FALSE),"")</f>
        <v/>
      </c>
      <c r="AD180" s="9">
        <f t="array" ref="AD180">IFERROR(ROUNDUP(AVERAGE(LARGE(IF($A$3:$Y$3="スコア",$A180:$Y180,""),{1,2,3})),2),0)</f>
        <v>0</v>
      </c>
      <c r="AE180">
        <f t="array" ref="AE180">IFERROR(LARGE(IF($A$3:$Y$3="スコア",$A180:$Y180,""),1),"")</f>
        <v>10.189</v>
      </c>
      <c r="AF180" t="str">
        <f>IFERROR(INDEX($B$2:$AC$3,1,MATCH(AE180,B180:AC180,0)),"")</f>
        <v>関東SS</v>
      </c>
      <c r="AG180" t="str">
        <f>IFERROR(INDEX($A180:$AE180,1,-2+MATCH(AE180,A180:Y180,0)),"")</f>
        <v>Ms2</v>
      </c>
    </row>
    <row r="181" spans="2:33" x14ac:dyDescent="0.15">
      <c r="B181" t="s">
        <v>978</v>
      </c>
      <c r="C181" t="s">
        <v>10</v>
      </c>
      <c r="E181" s="9" t="str">
        <f>IFERROR(VLOOKUP($B181,根ノ上高原!$B$5:$G$338,6,FALSE),"")</f>
        <v/>
      </c>
      <c r="F181" s="10" t="str">
        <f>IFERROR(VLOOKUP($B181,根ノ上高原!$B$5:$G$338,2,FALSE),"")</f>
        <v/>
      </c>
      <c r="G181" s="10" t="str">
        <f>IFERROR(VLOOKUP($B181,根ノ上高原!$B$5:$G$338,5,FALSE)*VLOOKUP(E181,大会ごとのスコア!$D$4:$E$5,2,FALSE),"")</f>
        <v/>
      </c>
      <c r="H181" s="9" t="str">
        <f>IFERROR(VLOOKUP($B181,東大OLK大会!$B$5:$G$338,6,FALSE),"")</f>
        <v/>
      </c>
      <c r="I181" s="10" t="str">
        <f>IFERROR(VLOOKUP($B181,東大OLK大会!$B$5:$G$338,2,FALSE),"")</f>
        <v/>
      </c>
      <c r="J181" s="10" t="str">
        <f>IFERROR(VLOOKUP($B181,東大OLK大会!$B$5:$G$338,5,FALSE)*VLOOKUP(H181,大会ごとのスコア!$D$7:$E$11,2,FALSE),"")</f>
        <v/>
      </c>
      <c r="K181" s="9" t="str">
        <f>IFERROR(VLOOKUP($B181,全日本ロング!$B$5:$G$338,6,FALSE),"")</f>
        <v/>
      </c>
      <c r="L181" s="10" t="str">
        <f>IFERROR(VLOOKUP($B181,全日本ロング!$B$5:$G$338,2,FALSE),"")</f>
        <v/>
      </c>
      <c r="M181" s="10" t="str">
        <f>IFERROR(VLOOKUP($B181,全日本ロング!$B$5:$G$338,5,FALSE)*VLOOKUP(K181,大会ごとのスコア!$D$12:$E$17,2,FALSE),"")</f>
        <v/>
      </c>
      <c r="N181" s="9" t="str">
        <f>IFERROR(VLOOKUP($B181,関東スプリントセレ!$B$5:$G$338,6,FALSE),"")</f>
        <v>M</v>
      </c>
      <c r="O181" s="10">
        <f>IFERROR(VLOOKUP($B181,関東スプリントセレ!$B$5:$G$338,2,FALSE),"")</f>
        <v>7</v>
      </c>
      <c r="P181" s="10">
        <f>IFERROR(VLOOKUP($B181,関東スプリントセレ!$B$5:$G$338,5,FALSE)*VLOOKUP(N181,大会ごとのスコア!$D$19:$E$21,2,FALSE),"")</f>
        <v>45.059200000000004</v>
      </c>
      <c r="Q181" s="9" t="str">
        <f>IFERROR(VLOOKUP($B181,名椙大会2日目!$B$5:$G$338,6,FALSE),"")</f>
        <v/>
      </c>
      <c r="R181" s="10" t="str">
        <f>IFERROR(VLOOKUP($B181,名椙大会2日目!$B$5:$G$338,2,FALSE),"")</f>
        <v/>
      </c>
      <c r="S181" s="10" t="str">
        <f>IFERROR(VLOOKUP($B181,名椙大会2日目!$B$5:$G$338,5,FALSE)*VLOOKUP(Q181,大会ごとのスコア!$D$28:$E$31,2,FALSE),"")</f>
        <v/>
      </c>
      <c r="T181" s="9" t="str">
        <f>IFERROR(VLOOKUP($B181,インカレスプリント2018!$B$5:$G$400,6,FALSE),"")</f>
        <v/>
      </c>
      <c r="U181" s="10" t="str">
        <f>IFERROR(VLOOKUP($B181,インカレスプリント2018!$B$5:$G$400,2,FALSE),"")</f>
        <v/>
      </c>
      <c r="V181" s="10" t="str">
        <f>IFERROR(VLOOKUP($B181,インカレスプリント2018!$B$5:$G$400,5,FALSE)*VLOOKUP(T181,大会ごとのスコア!$D$33:$E$36,2,FALSE),"")</f>
        <v/>
      </c>
      <c r="W181" s="9" t="str">
        <f>IFERROR(VLOOKUP($B181,インカレロング2018!$B$5:$G$400,6,FALSE),"")</f>
        <v/>
      </c>
      <c r="X181" s="10" t="str">
        <f>IFERROR(VLOOKUP($B181,インカレロング2018!$B$5:$G$400,2,FALSE),"")</f>
        <v/>
      </c>
      <c r="Y181" s="10" t="str">
        <f>IFERROR(VLOOKUP($B181,インカレロング2018!$B$5:$G$400,5,FALSE)*VLOOKUP(W181,大会ごとのスコア!$D$38:$E$42,2,FALSE),"")</f>
        <v/>
      </c>
      <c r="Z181" s="9" t="str">
        <f>IFERROR(VLOOKUP($B181,クラブカップミドル!$B$4:$G$400,6,FALSE),"")</f>
        <v/>
      </c>
      <c r="AA181" s="10" t="str">
        <f>IFERROR(VLOOKUP($B181,クラブカップミドル!$B$4:$G$400,2,FALSE),"")</f>
        <v/>
      </c>
      <c r="AB181" s="10" t="str">
        <f>IFERROR(VLOOKUP($B181,クラブカップミドル!$B$4:$G$400,5,FALSE)*VLOOKUP(Z181,大会ごとのスコア!$D$44:$E$53,2,FALSE),"")</f>
        <v/>
      </c>
      <c r="AD181" s="9">
        <f t="array" ref="AD181">IFERROR(ROUNDUP(AVERAGE(LARGE(IF($A$3:$Y$3="スコア",$A181:$Y181,""),{1,2,3})),2),0)</f>
        <v>0</v>
      </c>
      <c r="AE181">
        <f t="array" ref="AE181">IFERROR(LARGE(IF($A$3:$Y$3="スコア",$A181:$Y181,""),1),"")</f>
        <v>45.059200000000004</v>
      </c>
      <c r="AF181" t="str">
        <f>IFERROR(INDEX($B$2:$AC$3,1,MATCH(AE181,B181:AC181,0)),"")</f>
        <v>関東SS</v>
      </c>
      <c r="AG181" t="str">
        <f>IFERROR(INDEX($A181:$AE181,1,-2+MATCH(AE181,A181:Y181,0)),"")</f>
        <v>M</v>
      </c>
    </row>
    <row r="182" spans="2:33" x14ac:dyDescent="0.15">
      <c r="B182" t="s">
        <v>985</v>
      </c>
      <c r="C182" t="s">
        <v>10</v>
      </c>
      <c r="E182" s="9" t="str">
        <f>IFERROR(VLOOKUP($B182,根ノ上高原!$B$5:$G$338,6,FALSE),"")</f>
        <v/>
      </c>
      <c r="F182" s="10" t="str">
        <f>IFERROR(VLOOKUP($B182,根ノ上高原!$B$5:$G$338,2,FALSE),"")</f>
        <v/>
      </c>
      <c r="G182" s="10" t="str">
        <f>IFERROR(VLOOKUP($B182,根ノ上高原!$B$5:$G$338,5,FALSE)*VLOOKUP(E182,大会ごとのスコア!$D$4:$E$5,2,FALSE),"")</f>
        <v/>
      </c>
      <c r="H182" s="9" t="str">
        <f>IFERROR(VLOOKUP($B182,東大OLK大会!$B$5:$G$338,6,FALSE),"")</f>
        <v/>
      </c>
      <c r="I182" s="10" t="str">
        <f>IFERROR(VLOOKUP($B182,東大OLK大会!$B$5:$G$338,2,FALSE),"")</f>
        <v/>
      </c>
      <c r="J182" s="10" t="str">
        <f>IFERROR(VLOOKUP($B182,東大OLK大会!$B$5:$G$338,5,FALSE)*VLOOKUP(H182,大会ごとのスコア!$D$7:$E$11,2,FALSE),"")</f>
        <v/>
      </c>
      <c r="K182" s="9" t="str">
        <f>IFERROR(VLOOKUP($B182,全日本ロング!$B$5:$G$338,6,FALSE),"")</f>
        <v/>
      </c>
      <c r="L182" s="10" t="str">
        <f>IFERROR(VLOOKUP($B182,全日本ロング!$B$5:$G$338,2,FALSE),"")</f>
        <v/>
      </c>
      <c r="M182" s="10" t="str">
        <f>IFERROR(VLOOKUP($B182,全日本ロング!$B$5:$G$338,5,FALSE)*VLOOKUP(K182,大会ごとのスコア!$D$12:$E$17,2,FALSE),"")</f>
        <v/>
      </c>
      <c r="N182" s="9" t="str">
        <f>IFERROR(VLOOKUP($B182,関東スプリントセレ!$B$5:$G$338,6,FALSE),"")</f>
        <v>M</v>
      </c>
      <c r="O182" s="10">
        <f>IFERROR(VLOOKUP($B182,関東スプリントセレ!$B$5:$G$338,2,FALSE),"")</f>
        <v>14</v>
      </c>
      <c r="P182" s="10">
        <f>IFERROR(VLOOKUP($B182,関東スプリントセレ!$B$5:$G$338,5,FALSE)*VLOOKUP(N182,大会ごとのスコア!$D$19:$E$21,2,FALSE),"")</f>
        <v>29.235999999999997</v>
      </c>
      <c r="Q182" s="9" t="str">
        <f>IFERROR(VLOOKUP($B182,名椙大会2日目!$B$5:$G$338,6,FALSE),"")</f>
        <v/>
      </c>
      <c r="R182" s="10" t="str">
        <f>IFERROR(VLOOKUP($B182,名椙大会2日目!$B$5:$G$338,2,FALSE),"")</f>
        <v/>
      </c>
      <c r="S182" s="10" t="str">
        <f>IFERROR(VLOOKUP($B182,名椙大会2日目!$B$5:$G$338,5,FALSE)*VLOOKUP(Q182,大会ごとのスコア!$D$28:$E$31,2,FALSE),"")</f>
        <v/>
      </c>
      <c r="T182" s="9" t="str">
        <f>IFERROR(VLOOKUP($B182,インカレスプリント2018!$B$5:$G$400,6,FALSE),"")</f>
        <v/>
      </c>
      <c r="U182" s="10" t="str">
        <f>IFERROR(VLOOKUP($B182,インカレスプリント2018!$B$5:$G$400,2,FALSE),"")</f>
        <v/>
      </c>
      <c r="V182" s="10" t="str">
        <f>IFERROR(VLOOKUP($B182,インカレスプリント2018!$B$5:$G$400,5,FALSE)*VLOOKUP(T182,大会ごとのスコア!$D$33:$E$36,2,FALSE),"")</f>
        <v/>
      </c>
      <c r="W182" s="9" t="str">
        <f>IFERROR(VLOOKUP($B182,インカレロング2018!$B$5:$G$400,6,FALSE),"")</f>
        <v/>
      </c>
      <c r="X182" s="10" t="str">
        <f>IFERROR(VLOOKUP($B182,インカレロング2018!$B$5:$G$400,2,FALSE),"")</f>
        <v/>
      </c>
      <c r="Y182" s="10" t="str">
        <f>IFERROR(VLOOKUP($B182,インカレロング2018!$B$5:$G$400,5,FALSE)*VLOOKUP(W182,大会ごとのスコア!$D$38:$E$42,2,FALSE),"")</f>
        <v/>
      </c>
      <c r="Z182" s="9" t="str">
        <f>IFERROR(VLOOKUP($B182,クラブカップミドル!$B$4:$G$400,6,FALSE),"")</f>
        <v/>
      </c>
      <c r="AA182" s="10" t="str">
        <f>IFERROR(VLOOKUP($B182,クラブカップミドル!$B$4:$G$400,2,FALSE),"")</f>
        <v/>
      </c>
      <c r="AB182" s="10" t="str">
        <f>IFERROR(VLOOKUP($B182,クラブカップミドル!$B$4:$G$400,5,FALSE)*VLOOKUP(Z182,大会ごとのスコア!$D$44:$E$53,2,FALSE),"")</f>
        <v/>
      </c>
      <c r="AD182" s="9">
        <f t="array" ref="AD182">IFERROR(ROUNDUP(AVERAGE(LARGE(IF($A$3:$Y$3="スコア",$A182:$Y182,""),{1,2,3})),2),0)</f>
        <v>0</v>
      </c>
      <c r="AE182">
        <f t="array" ref="AE182">IFERROR(LARGE(IF($A$3:$Y$3="スコア",$A182:$Y182,""),1),"")</f>
        <v>29.235999999999997</v>
      </c>
      <c r="AF182" t="str">
        <f>IFERROR(INDEX($B$2:$AC$3,1,MATCH(AE182,B182:AC182,0)),"")</f>
        <v>関東SS</v>
      </c>
      <c r="AG182" t="str">
        <f>IFERROR(INDEX($A182:$AE182,1,-2+MATCH(AE182,A182:Y182,0)),"")</f>
        <v>M</v>
      </c>
    </row>
    <row r="183" spans="2:33" x14ac:dyDescent="0.15">
      <c r="B183" t="s">
        <v>913</v>
      </c>
      <c r="C183" t="s">
        <v>902</v>
      </c>
      <c r="E183" s="9" t="str">
        <f>IFERROR(VLOOKUP($B183,根ノ上高原!$B$5:$G$338,6,FALSE),"")</f>
        <v/>
      </c>
      <c r="F183" s="10" t="str">
        <f>IFERROR(VLOOKUP($B183,根ノ上高原!$B$5:$G$338,2,FALSE),"")</f>
        <v/>
      </c>
      <c r="G183" s="10" t="str">
        <f>IFERROR(VLOOKUP($B183,根ノ上高原!$B$5:$G$338,5,FALSE)*VLOOKUP(E183,大会ごとのスコア!$D$4:$E$5,2,FALSE),"")</f>
        <v/>
      </c>
      <c r="H183" s="9" t="str">
        <f>IFERROR(VLOOKUP($B183,東大OLK大会!$B$5:$G$338,6,FALSE),"")</f>
        <v/>
      </c>
      <c r="I183" s="10" t="str">
        <f>IFERROR(VLOOKUP($B183,東大OLK大会!$B$5:$G$338,2,FALSE),"")</f>
        <v/>
      </c>
      <c r="J183" s="10" t="str">
        <f>IFERROR(VLOOKUP($B183,東大OLK大会!$B$5:$G$338,5,FALSE)*VLOOKUP(H183,大会ごとのスコア!$D$7:$E$11,2,FALSE),"")</f>
        <v/>
      </c>
      <c r="K183" s="9" t="str">
        <f>IFERROR(VLOOKUP($B183,全日本ロング!$B$5:$G$338,6,FALSE),"")</f>
        <v/>
      </c>
      <c r="L183" s="10" t="str">
        <f>IFERROR(VLOOKUP($B183,全日本ロング!$B$5:$G$338,2,FALSE),"")</f>
        <v/>
      </c>
      <c r="M183" s="10" t="str">
        <f>IFERROR(VLOOKUP($B183,全日本ロング!$B$5:$G$338,5,FALSE)*VLOOKUP(K183,大会ごとのスコア!$D$12:$E$17,2,FALSE),"")</f>
        <v/>
      </c>
      <c r="N183" s="9" t="str">
        <f>IFERROR(VLOOKUP($B183,関東スプリントセレ!$B$5:$G$338,6,FALSE),"")</f>
        <v>Ms1</v>
      </c>
      <c r="O183" s="10">
        <f>IFERROR(VLOOKUP($B183,関東スプリントセレ!$B$5:$G$338,2,FALSE),"")</f>
        <v>78</v>
      </c>
      <c r="P183" s="10">
        <f>IFERROR(VLOOKUP($B183,関東スプリントセレ!$B$5:$G$338,5,FALSE)*VLOOKUP(N183,大会ごとのスコア!$D$19:$E$21,2,FALSE),"")</f>
        <v>39.567999999999998</v>
      </c>
      <c r="Q183" s="9" t="str">
        <f>IFERROR(VLOOKUP($B183,名椙大会2日目!$B$5:$G$338,6,FALSE),"")</f>
        <v/>
      </c>
      <c r="R183" s="10" t="str">
        <f>IFERROR(VLOOKUP($B183,名椙大会2日目!$B$5:$G$338,2,FALSE),"")</f>
        <v/>
      </c>
      <c r="S183" s="10" t="str">
        <f>IFERROR(VLOOKUP($B183,名椙大会2日目!$B$5:$G$338,5,FALSE)*VLOOKUP(Q183,大会ごとのスコア!$D$28:$E$31,2,FALSE),"")</f>
        <v/>
      </c>
      <c r="T183" s="9" t="str">
        <f>IFERROR(VLOOKUP($B183,インカレスプリント2018!$B$5:$G$400,6,FALSE),"")</f>
        <v/>
      </c>
      <c r="U183" s="10" t="str">
        <f>IFERROR(VLOOKUP($B183,インカレスプリント2018!$B$5:$G$400,2,FALSE),"")</f>
        <v/>
      </c>
      <c r="V183" s="10" t="str">
        <f>IFERROR(VLOOKUP($B183,インカレスプリント2018!$B$5:$G$400,5,FALSE)*VLOOKUP(T183,大会ごとのスコア!$D$33:$E$36,2,FALSE),"")</f>
        <v/>
      </c>
      <c r="W183" s="9" t="str">
        <f>IFERROR(VLOOKUP($B183,インカレロング2018!$B$5:$G$400,6,FALSE),"")</f>
        <v/>
      </c>
      <c r="X183" s="10" t="str">
        <f>IFERROR(VLOOKUP($B183,インカレロング2018!$B$5:$G$400,2,FALSE),"")</f>
        <v/>
      </c>
      <c r="Y183" s="10" t="str">
        <f>IFERROR(VLOOKUP($B183,インカレロング2018!$B$5:$G$400,5,FALSE)*VLOOKUP(W183,大会ごとのスコア!$D$38:$E$42,2,FALSE),"")</f>
        <v/>
      </c>
      <c r="Z183" s="9" t="str">
        <f>IFERROR(VLOOKUP($B183,クラブカップミドル!$B$4:$G$400,6,FALSE),"")</f>
        <v/>
      </c>
      <c r="AA183" s="10" t="str">
        <f>IFERROR(VLOOKUP($B183,クラブカップミドル!$B$4:$G$400,2,FALSE),"")</f>
        <v/>
      </c>
      <c r="AB183" s="10" t="str">
        <f>IFERROR(VLOOKUP($B183,クラブカップミドル!$B$4:$G$400,5,FALSE)*VLOOKUP(Z183,大会ごとのスコア!$D$44:$E$53,2,FALSE),"")</f>
        <v/>
      </c>
      <c r="AD183" s="9">
        <f t="array" ref="AD183">IFERROR(ROUNDUP(AVERAGE(LARGE(IF($A$3:$Y$3="スコア",$A183:$Y183,""),{1,2,3})),2),0)</f>
        <v>0</v>
      </c>
      <c r="AE183">
        <f t="array" ref="AE183">IFERROR(LARGE(IF($A$3:$Y$3="スコア",$A183:$Y183,""),1),"")</f>
        <v>39.567999999999998</v>
      </c>
      <c r="AF183" t="str">
        <f>IFERROR(INDEX($B$2:$AC$3,1,MATCH(AE183,B183:AC183,0)),"")</f>
        <v>関東SS</v>
      </c>
      <c r="AG183" t="str">
        <f>IFERROR(INDEX($A183:$AE183,1,-2+MATCH(AE183,A183:Y183,0)),"")</f>
        <v>Ms1</v>
      </c>
    </row>
    <row r="184" spans="2:33" x14ac:dyDescent="0.15">
      <c r="B184" t="s">
        <v>923</v>
      </c>
      <c r="C184" t="s">
        <v>902</v>
      </c>
      <c r="E184" s="9" t="str">
        <f>IFERROR(VLOOKUP($B184,根ノ上高原!$B$5:$G$338,6,FALSE),"")</f>
        <v/>
      </c>
      <c r="F184" s="10" t="str">
        <f>IFERROR(VLOOKUP($B184,根ノ上高原!$B$5:$G$338,2,FALSE),"")</f>
        <v/>
      </c>
      <c r="G184" s="10" t="str">
        <f>IFERROR(VLOOKUP($B184,根ノ上高原!$B$5:$G$338,5,FALSE)*VLOOKUP(E184,大会ごとのスコア!$D$4:$E$5,2,FALSE),"")</f>
        <v/>
      </c>
      <c r="H184" s="9" t="str">
        <f>IFERROR(VLOOKUP($B184,東大OLK大会!$B$5:$G$338,6,FALSE),"")</f>
        <v/>
      </c>
      <c r="I184" s="10" t="str">
        <f>IFERROR(VLOOKUP($B184,東大OLK大会!$B$5:$G$338,2,FALSE),"")</f>
        <v/>
      </c>
      <c r="J184" s="10" t="str">
        <f>IFERROR(VLOOKUP($B184,東大OLK大会!$B$5:$G$338,5,FALSE)*VLOOKUP(H184,大会ごとのスコア!$D$7:$E$11,2,FALSE),"")</f>
        <v/>
      </c>
      <c r="K184" s="9" t="str">
        <f>IFERROR(VLOOKUP($B184,全日本ロング!$B$5:$G$338,6,FALSE),"")</f>
        <v/>
      </c>
      <c r="L184" s="10" t="str">
        <f>IFERROR(VLOOKUP($B184,全日本ロング!$B$5:$G$338,2,FALSE),"")</f>
        <v/>
      </c>
      <c r="M184" s="10" t="str">
        <f>IFERROR(VLOOKUP($B184,全日本ロング!$B$5:$G$338,5,FALSE)*VLOOKUP(K184,大会ごとのスコア!$D$12:$E$17,2,FALSE),"")</f>
        <v/>
      </c>
      <c r="N184" s="9" t="str">
        <f>IFERROR(VLOOKUP($B184,関東スプリントセレ!$B$5:$G$338,6,FALSE),"")</f>
        <v>Ms1</v>
      </c>
      <c r="O184" s="10">
        <f>IFERROR(VLOOKUP($B184,関東スプリントセレ!$B$5:$G$338,2,FALSE),"")</f>
        <v>88</v>
      </c>
      <c r="P184" s="10">
        <f>IFERROR(VLOOKUP($B184,関東スプリントセレ!$B$5:$G$338,5,FALSE)*VLOOKUP(N184,大会ごとのスコア!$D$19:$E$21,2,FALSE),"")</f>
        <v>30.997</v>
      </c>
      <c r="Q184" s="9" t="str">
        <f>IFERROR(VLOOKUP($B184,名椙大会2日目!$B$5:$G$338,6,FALSE),"")</f>
        <v/>
      </c>
      <c r="R184" s="10" t="str">
        <f>IFERROR(VLOOKUP($B184,名椙大会2日目!$B$5:$G$338,2,FALSE),"")</f>
        <v/>
      </c>
      <c r="S184" s="10" t="str">
        <f>IFERROR(VLOOKUP($B184,名椙大会2日目!$B$5:$G$338,5,FALSE)*VLOOKUP(Q184,大会ごとのスコア!$D$28:$E$31,2,FALSE),"")</f>
        <v/>
      </c>
      <c r="T184" s="9" t="str">
        <f>IFERROR(VLOOKUP($B184,インカレスプリント2018!$B$5:$G$400,6,FALSE),"")</f>
        <v/>
      </c>
      <c r="U184" s="10" t="str">
        <f>IFERROR(VLOOKUP($B184,インカレスプリント2018!$B$5:$G$400,2,FALSE),"")</f>
        <v/>
      </c>
      <c r="V184" s="10" t="str">
        <f>IFERROR(VLOOKUP($B184,インカレスプリント2018!$B$5:$G$400,5,FALSE)*VLOOKUP(T184,大会ごとのスコア!$D$33:$E$36,2,FALSE),"")</f>
        <v/>
      </c>
      <c r="W184" s="9" t="str">
        <f>IFERROR(VLOOKUP($B184,インカレロング2018!$B$5:$G$400,6,FALSE),"")</f>
        <v/>
      </c>
      <c r="X184" s="10" t="str">
        <f>IFERROR(VLOOKUP($B184,インカレロング2018!$B$5:$G$400,2,FALSE),"")</f>
        <v/>
      </c>
      <c r="Y184" s="10" t="str">
        <f>IFERROR(VLOOKUP($B184,インカレロング2018!$B$5:$G$400,5,FALSE)*VLOOKUP(W184,大会ごとのスコア!$D$38:$E$42,2,FALSE),"")</f>
        <v/>
      </c>
      <c r="Z184" s="9" t="str">
        <f>IFERROR(VLOOKUP($B184,クラブカップミドル!$B$4:$G$400,6,FALSE),"")</f>
        <v/>
      </c>
      <c r="AA184" s="10" t="str">
        <f>IFERROR(VLOOKUP($B184,クラブカップミドル!$B$4:$G$400,2,FALSE),"")</f>
        <v/>
      </c>
      <c r="AB184" s="10" t="str">
        <f>IFERROR(VLOOKUP($B184,クラブカップミドル!$B$4:$G$400,5,FALSE)*VLOOKUP(Z184,大会ごとのスコア!$D$44:$E$53,2,FALSE),"")</f>
        <v/>
      </c>
      <c r="AD184" s="9">
        <f t="array" ref="AD184">IFERROR(ROUNDUP(AVERAGE(LARGE(IF($A$3:$Y$3="スコア",$A184:$Y184,""),{1,2,3})),2),0)</f>
        <v>0</v>
      </c>
      <c r="AE184">
        <f t="array" ref="AE184">IFERROR(LARGE(IF($A$3:$Y$3="スコア",$A184:$Y184,""),1),"")</f>
        <v>30.997</v>
      </c>
      <c r="AF184" t="str">
        <f>IFERROR(INDEX($B$2:$AC$3,1,MATCH(AE184,B184:AC184,0)),"")</f>
        <v>関東SS</v>
      </c>
      <c r="AG184" t="str">
        <f>IFERROR(INDEX($A184:$AE184,1,-2+MATCH(AE184,A184:Y184,0)),"")</f>
        <v>Ms1</v>
      </c>
    </row>
    <row r="185" spans="2:33" x14ac:dyDescent="0.15">
      <c r="B185" t="s">
        <v>924</v>
      </c>
      <c r="C185" t="s">
        <v>902</v>
      </c>
      <c r="E185" s="9" t="str">
        <f>IFERROR(VLOOKUP($B185,根ノ上高原!$B$5:$G$338,6,FALSE),"")</f>
        <v/>
      </c>
      <c r="F185" s="10" t="str">
        <f>IFERROR(VLOOKUP($B185,根ノ上高原!$B$5:$G$338,2,FALSE),"")</f>
        <v/>
      </c>
      <c r="G185" s="10" t="str">
        <f>IFERROR(VLOOKUP($B185,根ノ上高原!$B$5:$G$338,5,FALSE)*VLOOKUP(E185,大会ごとのスコア!$D$4:$E$5,2,FALSE),"")</f>
        <v/>
      </c>
      <c r="H185" s="9" t="str">
        <f>IFERROR(VLOOKUP($B185,東大OLK大会!$B$5:$G$338,6,FALSE),"")</f>
        <v/>
      </c>
      <c r="I185" s="10" t="str">
        <f>IFERROR(VLOOKUP($B185,東大OLK大会!$B$5:$G$338,2,FALSE),"")</f>
        <v/>
      </c>
      <c r="J185" s="10" t="str">
        <f>IFERROR(VLOOKUP($B185,東大OLK大会!$B$5:$G$338,5,FALSE)*VLOOKUP(H185,大会ごとのスコア!$D$7:$E$11,2,FALSE),"")</f>
        <v/>
      </c>
      <c r="K185" s="9" t="str">
        <f>IFERROR(VLOOKUP($B185,全日本ロング!$B$5:$G$338,6,FALSE),"")</f>
        <v/>
      </c>
      <c r="L185" s="10" t="str">
        <f>IFERROR(VLOOKUP($B185,全日本ロング!$B$5:$G$338,2,FALSE),"")</f>
        <v/>
      </c>
      <c r="M185" s="10" t="str">
        <f>IFERROR(VLOOKUP($B185,全日本ロング!$B$5:$G$338,5,FALSE)*VLOOKUP(K185,大会ごとのスコア!$D$12:$E$17,2,FALSE),"")</f>
        <v/>
      </c>
      <c r="N185" s="9" t="str">
        <f>IFERROR(VLOOKUP($B185,関東スプリントセレ!$B$5:$G$338,6,FALSE),"")</f>
        <v>Ms1</v>
      </c>
      <c r="O185" s="10">
        <f>IFERROR(VLOOKUP($B185,関東スプリントセレ!$B$5:$G$338,2,FALSE),"")</f>
        <v>89</v>
      </c>
      <c r="P185" s="10">
        <f>IFERROR(VLOOKUP($B185,関東スプリントセレ!$B$5:$G$338,5,FALSE)*VLOOKUP(N185,大会ごとのスコア!$D$19:$E$21,2,FALSE),"")</f>
        <v>28.877000000000002</v>
      </c>
      <c r="Q185" s="9" t="str">
        <f>IFERROR(VLOOKUP($B185,名椙大会2日目!$B$5:$G$338,6,FALSE),"")</f>
        <v/>
      </c>
      <c r="R185" s="10" t="str">
        <f>IFERROR(VLOOKUP($B185,名椙大会2日目!$B$5:$G$338,2,FALSE),"")</f>
        <v/>
      </c>
      <c r="S185" s="10" t="str">
        <f>IFERROR(VLOOKUP($B185,名椙大会2日目!$B$5:$G$338,5,FALSE)*VLOOKUP(Q185,大会ごとのスコア!$D$28:$E$31,2,FALSE),"")</f>
        <v/>
      </c>
      <c r="T185" s="9" t="str">
        <f>IFERROR(VLOOKUP($B185,インカレスプリント2018!$B$5:$G$400,6,FALSE),"")</f>
        <v/>
      </c>
      <c r="U185" s="10" t="str">
        <f>IFERROR(VLOOKUP($B185,インカレスプリント2018!$B$5:$G$400,2,FALSE),"")</f>
        <v/>
      </c>
      <c r="V185" s="10" t="str">
        <f>IFERROR(VLOOKUP($B185,インカレスプリント2018!$B$5:$G$400,5,FALSE)*VLOOKUP(T185,大会ごとのスコア!$D$33:$E$36,2,FALSE),"")</f>
        <v/>
      </c>
      <c r="W185" s="9" t="str">
        <f>IFERROR(VLOOKUP($B185,インカレロング2018!$B$5:$G$400,6,FALSE),"")</f>
        <v/>
      </c>
      <c r="X185" s="10" t="str">
        <f>IFERROR(VLOOKUP($B185,インカレロング2018!$B$5:$G$400,2,FALSE),"")</f>
        <v/>
      </c>
      <c r="Y185" s="10" t="str">
        <f>IFERROR(VLOOKUP($B185,インカレロング2018!$B$5:$G$400,5,FALSE)*VLOOKUP(W185,大会ごとのスコア!$D$38:$E$42,2,FALSE),"")</f>
        <v/>
      </c>
      <c r="Z185" s="9" t="str">
        <f>IFERROR(VLOOKUP($B185,クラブカップミドル!$B$4:$G$400,6,FALSE),"")</f>
        <v/>
      </c>
      <c r="AA185" s="10" t="str">
        <f>IFERROR(VLOOKUP($B185,クラブカップミドル!$B$4:$G$400,2,FALSE),"")</f>
        <v/>
      </c>
      <c r="AB185" s="10" t="str">
        <f>IFERROR(VLOOKUP($B185,クラブカップミドル!$B$4:$G$400,5,FALSE)*VLOOKUP(Z185,大会ごとのスコア!$D$44:$E$53,2,FALSE),"")</f>
        <v/>
      </c>
      <c r="AD185" s="9">
        <f t="array" ref="AD185">IFERROR(ROUNDUP(AVERAGE(LARGE(IF($A$3:$Y$3="スコア",$A185:$Y185,""),{1,2,3})),2),0)</f>
        <v>0</v>
      </c>
      <c r="AE185">
        <f t="array" ref="AE185">IFERROR(LARGE(IF($A$3:$Y$3="スコア",$A185:$Y185,""),1),"")</f>
        <v>28.877000000000002</v>
      </c>
      <c r="AF185" t="str">
        <f>IFERROR(INDEX($B$2:$AC$3,1,MATCH(AE185,B185:AC185,0)),"")</f>
        <v>関東SS</v>
      </c>
      <c r="AG185" t="str">
        <f>IFERROR(INDEX($A185:$AE185,1,-2+MATCH(AE185,A185:Y185,0)),"")</f>
        <v>Ms1</v>
      </c>
    </row>
    <row r="186" spans="2:33" x14ac:dyDescent="0.15">
      <c r="B186" t="s">
        <v>929</v>
      </c>
      <c r="C186" t="s">
        <v>902</v>
      </c>
      <c r="E186" s="9" t="str">
        <f>IFERROR(VLOOKUP($B186,根ノ上高原!$B$5:$G$338,6,FALSE),"")</f>
        <v/>
      </c>
      <c r="F186" s="10" t="str">
        <f>IFERROR(VLOOKUP($B186,根ノ上高原!$B$5:$G$338,2,FALSE),"")</f>
        <v/>
      </c>
      <c r="G186" s="10" t="str">
        <f>IFERROR(VLOOKUP($B186,根ノ上高原!$B$5:$G$338,5,FALSE)*VLOOKUP(E186,大会ごとのスコア!$D$4:$E$5,2,FALSE),"")</f>
        <v/>
      </c>
      <c r="H186" s="9" t="str">
        <f>IFERROR(VLOOKUP($B186,東大OLK大会!$B$5:$G$338,6,FALSE),"")</f>
        <v/>
      </c>
      <c r="I186" s="10" t="str">
        <f>IFERROR(VLOOKUP($B186,東大OLK大会!$B$5:$G$338,2,FALSE),"")</f>
        <v/>
      </c>
      <c r="J186" s="10" t="str">
        <f>IFERROR(VLOOKUP($B186,東大OLK大会!$B$5:$G$338,5,FALSE)*VLOOKUP(H186,大会ごとのスコア!$D$7:$E$11,2,FALSE),"")</f>
        <v/>
      </c>
      <c r="K186" s="9" t="str">
        <f>IFERROR(VLOOKUP($B186,全日本ロング!$B$5:$G$338,6,FALSE),"")</f>
        <v/>
      </c>
      <c r="L186" s="10" t="str">
        <f>IFERROR(VLOOKUP($B186,全日本ロング!$B$5:$G$338,2,FALSE),"")</f>
        <v/>
      </c>
      <c r="M186" s="10" t="str">
        <f>IFERROR(VLOOKUP($B186,全日本ロング!$B$5:$G$338,5,FALSE)*VLOOKUP(K186,大会ごとのスコア!$D$12:$E$17,2,FALSE),"")</f>
        <v/>
      </c>
      <c r="N186" s="9" t="str">
        <f>IFERROR(VLOOKUP($B186,関東スプリントセレ!$B$5:$G$338,6,FALSE),"")</f>
        <v>Ms1</v>
      </c>
      <c r="O186" s="10">
        <f>IFERROR(VLOOKUP($B186,関東スプリントセレ!$B$5:$G$338,2,FALSE),"")</f>
        <v>0</v>
      </c>
      <c r="P186" s="10">
        <f>IFERROR(VLOOKUP($B186,関東スプリントセレ!$B$5:$G$338,5,FALSE)*VLOOKUP(N186,大会ごとのスコア!$D$19:$E$21,2,FALSE),"")</f>
        <v>28.877000000000002</v>
      </c>
      <c r="Q186" s="9" t="str">
        <f>IFERROR(VLOOKUP($B186,名椙大会2日目!$B$5:$G$338,6,FALSE),"")</f>
        <v/>
      </c>
      <c r="R186" s="10" t="str">
        <f>IFERROR(VLOOKUP($B186,名椙大会2日目!$B$5:$G$338,2,FALSE),"")</f>
        <v/>
      </c>
      <c r="S186" s="10" t="str">
        <f>IFERROR(VLOOKUP($B186,名椙大会2日目!$B$5:$G$338,5,FALSE)*VLOOKUP(Q186,大会ごとのスコア!$D$28:$E$31,2,FALSE),"")</f>
        <v/>
      </c>
      <c r="T186" s="9" t="str">
        <f>IFERROR(VLOOKUP($B186,インカレスプリント2018!$B$5:$G$400,6,FALSE),"")</f>
        <v/>
      </c>
      <c r="U186" s="10" t="str">
        <f>IFERROR(VLOOKUP($B186,インカレスプリント2018!$B$5:$G$400,2,FALSE),"")</f>
        <v/>
      </c>
      <c r="V186" s="10" t="str">
        <f>IFERROR(VLOOKUP($B186,インカレスプリント2018!$B$5:$G$400,5,FALSE)*VLOOKUP(T186,大会ごとのスコア!$D$33:$E$36,2,FALSE),"")</f>
        <v/>
      </c>
      <c r="W186" s="9" t="str">
        <f>IFERROR(VLOOKUP($B186,インカレロング2018!$B$5:$G$400,6,FALSE),"")</f>
        <v/>
      </c>
      <c r="X186" s="10" t="str">
        <f>IFERROR(VLOOKUP($B186,インカレロング2018!$B$5:$G$400,2,FALSE),"")</f>
        <v/>
      </c>
      <c r="Y186" s="10" t="str">
        <f>IFERROR(VLOOKUP($B186,インカレロング2018!$B$5:$G$400,5,FALSE)*VLOOKUP(W186,大会ごとのスコア!$D$38:$E$42,2,FALSE),"")</f>
        <v/>
      </c>
      <c r="Z186" s="9" t="str">
        <f>IFERROR(VLOOKUP($B186,クラブカップミドル!$B$4:$G$400,6,FALSE),"")</f>
        <v/>
      </c>
      <c r="AA186" s="10" t="str">
        <f>IFERROR(VLOOKUP($B186,クラブカップミドル!$B$4:$G$400,2,FALSE),"")</f>
        <v/>
      </c>
      <c r="AB186" s="10" t="str">
        <f>IFERROR(VLOOKUP($B186,クラブカップミドル!$B$4:$G$400,5,FALSE)*VLOOKUP(Z186,大会ごとのスコア!$D$44:$E$53,2,FALSE),"")</f>
        <v/>
      </c>
      <c r="AD186" s="9">
        <f t="array" ref="AD186">IFERROR(ROUNDUP(AVERAGE(LARGE(IF($A$3:$Y$3="スコア",$A186:$Y186,""),{1,2,3})),2),0)</f>
        <v>0</v>
      </c>
      <c r="AE186">
        <f t="array" ref="AE186">IFERROR(LARGE(IF($A$3:$Y$3="スコア",$A186:$Y186,""),1),"")</f>
        <v>28.877000000000002</v>
      </c>
      <c r="AF186" t="str">
        <f>IFERROR(INDEX($B$2:$AC$3,1,MATCH(AE186,B186:AC186,0)),"")</f>
        <v>関東SS</v>
      </c>
      <c r="AG186" t="str">
        <f>IFERROR(INDEX($A186:$AE186,1,-2+MATCH(AE186,A186:Y186,0)),"")</f>
        <v>Ms1</v>
      </c>
    </row>
    <row r="187" spans="2:33" x14ac:dyDescent="0.15">
      <c r="B187" t="s">
        <v>904</v>
      </c>
      <c r="C187" t="s">
        <v>17</v>
      </c>
      <c r="E187" s="9" t="str">
        <f>IFERROR(VLOOKUP($B187,根ノ上高原!$B$5:$G$338,6,FALSE),"")</f>
        <v/>
      </c>
      <c r="F187" s="10" t="str">
        <f>IFERROR(VLOOKUP($B187,根ノ上高原!$B$5:$G$338,2,FALSE),"")</f>
        <v/>
      </c>
      <c r="G187" s="10" t="str">
        <f>IFERROR(VLOOKUP($B187,根ノ上高原!$B$5:$G$338,5,FALSE)*VLOOKUP(E187,大会ごとのスコア!$D$4:$E$5,2,FALSE),"")</f>
        <v/>
      </c>
      <c r="H187" s="9" t="str">
        <f>IFERROR(VLOOKUP($B187,東大OLK大会!$B$5:$G$338,6,FALSE),"")</f>
        <v/>
      </c>
      <c r="I187" s="10" t="str">
        <f>IFERROR(VLOOKUP($B187,東大OLK大会!$B$5:$G$338,2,FALSE),"")</f>
        <v/>
      </c>
      <c r="J187" s="10" t="str">
        <f>IFERROR(VLOOKUP($B187,東大OLK大会!$B$5:$G$338,5,FALSE)*VLOOKUP(H187,大会ごとのスコア!$D$7:$E$11,2,FALSE),"")</f>
        <v/>
      </c>
      <c r="K187" s="9" t="str">
        <f>IFERROR(VLOOKUP($B187,全日本ロング!$B$5:$G$338,6,FALSE),"")</f>
        <v/>
      </c>
      <c r="L187" s="10" t="str">
        <f>IFERROR(VLOOKUP($B187,全日本ロング!$B$5:$G$338,2,FALSE),"")</f>
        <v/>
      </c>
      <c r="M187" s="10" t="str">
        <f>IFERROR(VLOOKUP($B187,全日本ロング!$B$5:$G$338,5,FALSE)*VLOOKUP(K187,大会ごとのスコア!$D$12:$E$17,2,FALSE),"")</f>
        <v/>
      </c>
      <c r="N187" s="9" t="str">
        <f>IFERROR(VLOOKUP($B187,関東スプリントセレ!$B$5:$G$338,6,FALSE),"")</f>
        <v>Ms1</v>
      </c>
      <c r="O187" s="10">
        <f>IFERROR(VLOOKUP($B187,関東スプリントセレ!$B$5:$G$338,2,FALSE),"")</f>
        <v>55</v>
      </c>
      <c r="P187" s="10">
        <f>IFERROR(VLOOKUP($B187,関東スプリントセレ!$B$5:$G$338,5,FALSE)*VLOOKUP(N187,大会ごとのスコア!$D$19:$E$21,2,FALSE),"")</f>
        <v>49.591000000000001</v>
      </c>
      <c r="Q187" s="9" t="str">
        <f>IFERROR(VLOOKUP($B187,名椙大会2日目!$B$5:$G$338,6,FALSE),"")</f>
        <v/>
      </c>
      <c r="R187" s="10" t="str">
        <f>IFERROR(VLOOKUP($B187,名椙大会2日目!$B$5:$G$338,2,FALSE),"")</f>
        <v/>
      </c>
      <c r="S187" s="10" t="str">
        <f>IFERROR(VLOOKUP($B187,名椙大会2日目!$B$5:$G$338,5,FALSE)*VLOOKUP(Q187,大会ごとのスコア!$D$28:$E$31,2,FALSE),"")</f>
        <v/>
      </c>
      <c r="T187" s="9" t="str">
        <f>IFERROR(VLOOKUP($B187,インカレスプリント2018!$B$5:$G$400,6,FALSE),"")</f>
        <v/>
      </c>
      <c r="U187" s="10" t="str">
        <f>IFERROR(VLOOKUP($B187,インカレスプリント2018!$B$5:$G$400,2,FALSE),"")</f>
        <v/>
      </c>
      <c r="V187" s="10" t="str">
        <f>IFERROR(VLOOKUP($B187,インカレスプリント2018!$B$5:$G$400,5,FALSE)*VLOOKUP(T187,大会ごとのスコア!$D$33:$E$36,2,FALSE),"")</f>
        <v/>
      </c>
      <c r="W187" s="9" t="str">
        <f>IFERROR(VLOOKUP($B187,インカレロング2018!$B$5:$G$400,6,FALSE),"")</f>
        <v/>
      </c>
      <c r="X187" s="10" t="str">
        <f>IFERROR(VLOOKUP($B187,インカレロング2018!$B$5:$G$400,2,FALSE),"")</f>
        <v/>
      </c>
      <c r="Y187" s="10" t="str">
        <f>IFERROR(VLOOKUP($B187,インカレロング2018!$B$5:$G$400,5,FALSE)*VLOOKUP(W187,大会ごとのスコア!$D$38:$E$42,2,FALSE),"")</f>
        <v/>
      </c>
      <c r="Z187" s="9" t="str">
        <f>IFERROR(VLOOKUP($B187,クラブカップミドル!$B$4:$G$400,6,FALSE),"")</f>
        <v>MJ</v>
      </c>
      <c r="AA187" s="10">
        <f>IFERROR(VLOOKUP($B187,クラブカップミドル!$B$4:$G$400,2,FALSE),"")</f>
        <v>13</v>
      </c>
      <c r="AB187" s="10">
        <f>IFERROR(VLOOKUP($B187,クラブカップミドル!$B$4:$G$400,5,FALSE)*VLOOKUP(Z187,大会ごとのスコア!$D$44:$E$53,2,FALSE),"")</f>
        <v>42.535200000000003</v>
      </c>
      <c r="AD187" s="9">
        <f t="array" ref="AD187">IFERROR(ROUNDUP(AVERAGE(LARGE(IF($A$3:$Y$3="スコア",$A187:$Y187,""),{1,2,3})),2),0)</f>
        <v>0</v>
      </c>
      <c r="AE187">
        <f t="array" ref="AE187">IFERROR(LARGE(IF($A$3:$Y$3="スコア",$A187:$Y187,""),1),"")</f>
        <v>49.591000000000001</v>
      </c>
      <c r="AF187" t="str">
        <f>IFERROR(INDEX($B$2:$AC$3,1,MATCH(AE187,B187:AC187,0)),"")</f>
        <v>関東SS</v>
      </c>
      <c r="AG187" t="str">
        <f>IFERROR(INDEX($A187:$AE187,1,-2+MATCH(AE187,A187:Y187,0)),"")</f>
        <v>Ms1</v>
      </c>
    </row>
    <row r="188" spans="2:33" x14ac:dyDescent="0.15">
      <c r="B188" t="s">
        <v>625</v>
      </c>
      <c r="C188" t="s">
        <v>17</v>
      </c>
      <c r="E188" s="9" t="str">
        <f>IFERROR(VLOOKUP($B188,根ノ上高原!$B$5:$G$338,6,FALSE),"")</f>
        <v/>
      </c>
      <c r="F188" s="10" t="str">
        <f>IFERROR(VLOOKUP($B188,根ノ上高原!$B$5:$G$338,2,FALSE),"")</f>
        <v/>
      </c>
      <c r="G188" s="10" t="str">
        <f>IFERROR(VLOOKUP($B188,根ノ上高原!$B$5:$G$338,5,FALSE)*VLOOKUP(E188,大会ごとのスコア!$D$4:$E$5,2,FALSE),"")</f>
        <v/>
      </c>
      <c r="H188" s="9" t="str">
        <f>IFERROR(VLOOKUP($B188,東大OLK大会!$B$5:$G$338,6,FALSE),"")</f>
        <v/>
      </c>
      <c r="I188" s="10" t="str">
        <f>IFERROR(VLOOKUP($B188,東大OLK大会!$B$5:$G$338,2,FALSE),"")</f>
        <v/>
      </c>
      <c r="J188" s="10" t="str">
        <f>IFERROR(VLOOKUP($B188,東大OLK大会!$B$5:$G$338,5,FALSE)*VLOOKUP(H188,大会ごとのスコア!$D$7:$E$11,2,FALSE),"")</f>
        <v/>
      </c>
      <c r="K188" s="9" t="str">
        <f>IFERROR(VLOOKUP($B188,全日本ロング!$B$5:$G$338,6,FALSE),"")</f>
        <v/>
      </c>
      <c r="L188" s="10" t="str">
        <f>IFERROR(VLOOKUP($B188,全日本ロング!$B$5:$G$338,2,FALSE),"")</f>
        <v/>
      </c>
      <c r="M188" s="10" t="str">
        <f>IFERROR(VLOOKUP($B188,全日本ロング!$B$5:$G$338,5,FALSE)*VLOOKUP(K188,大会ごとのスコア!$D$12:$E$17,2,FALSE),"")</f>
        <v/>
      </c>
      <c r="N188" s="9" t="str">
        <f>IFERROR(VLOOKUP($B188,関東スプリントセレ!$B$5:$G$338,6,FALSE),"")</f>
        <v>Ms2</v>
      </c>
      <c r="O188" s="10">
        <f>IFERROR(VLOOKUP($B188,関東スプリントセレ!$B$5:$G$338,2,FALSE),"")</f>
        <v>41</v>
      </c>
      <c r="P188" s="10">
        <f>IFERROR(VLOOKUP($B188,関東スプリントセレ!$B$5:$G$338,5,FALSE)*VLOOKUP(N188,大会ごとのスコア!$D$19:$E$21,2,FALSE),"")</f>
        <v>52.358999999999995</v>
      </c>
      <c r="Q188" s="9" t="str">
        <f>IFERROR(VLOOKUP($B188,名椙大会2日目!$B$5:$G$338,6,FALSE),"")</f>
        <v/>
      </c>
      <c r="R188" s="10" t="str">
        <f>IFERROR(VLOOKUP($B188,名椙大会2日目!$B$5:$G$338,2,FALSE),"")</f>
        <v/>
      </c>
      <c r="S188" s="10" t="str">
        <f>IFERROR(VLOOKUP($B188,名椙大会2日目!$B$5:$G$338,5,FALSE)*VLOOKUP(Q188,大会ごとのスコア!$D$28:$E$31,2,FALSE),"")</f>
        <v/>
      </c>
      <c r="T188" s="9" t="str">
        <f>IFERROR(VLOOKUP($B188,インカレスプリント2018!$B$5:$G$400,6,FALSE),"")</f>
        <v/>
      </c>
      <c r="U188" s="10" t="str">
        <f>IFERROR(VLOOKUP($B188,インカレスプリント2018!$B$5:$G$400,2,FALSE),"")</f>
        <v/>
      </c>
      <c r="V188" s="10" t="str">
        <f>IFERROR(VLOOKUP($B188,インカレスプリント2018!$B$5:$G$400,5,FALSE)*VLOOKUP(T188,大会ごとのスコア!$D$33:$E$36,2,FALSE),"")</f>
        <v/>
      </c>
      <c r="W188" s="9" t="str">
        <f>IFERROR(VLOOKUP($B188,インカレロング2018!$B$5:$G$400,6,FALSE),"")</f>
        <v>MUL2</v>
      </c>
      <c r="X188" s="10">
        <f>IFERROR(VLOOKUP($B188,インカレロング2018!$B$5:$G$400,2,FALSE),"")</f>
        <v>11</v>
      </c>
      <c r="Y188" s="10">
        <f ca="1">IFERROR(VLOOKUP($B188,インカレロング2018!$B$5:$G$400,5,FALSE)*VLOOKUP(W188,大会ごとのスコア!$D$38:$E$42,2,FALSE),"")</f>
        <v>59.756999999999998</v>
      </c>
      <c r="Z188" s="9" t="str">
        <f>IFERROR(VLOOKUP($B188,クラブカップミドル!$B$4:$G$400,6,FALSE),"")</f>
        <v>MA-1</v>
      </c>
      <c r="AA188" s="10">
        <f>IFERROR(VLOOKUP($B188,クラブカップミドル!$B$4:$G$400,2,FALSE),"")</f>
        <v>59</v>
      </c>
      <c r="AB188" s="10">
        <f>IFERROR(VLOOKUP($B188,クラブカップミドル!$B$4:$G$400,5,FALSE)*VLOOKUP(Z188,大会ごとのスコア!$D$44:$E$53,2,FALSE),"")</f>
        <v>32.430999999999997</v>
      </c>
      <c r="AD188" s="9">
        <f t="array" aca="1" ref="AD188" ca="1">IFERROR(ROUNDUP(AVERAGE(LARGE(IF($A$3:$Y$3="スコア",$A188:$Y188,""),{1,2,3})),2),0)</f>
        <v>0</v>
      </c>
      <c r="AE188">
        <f t="array" aca="1" ref="AE188" ca="1">IFERROR(LARGE(IF($A$3:$Y$3="スコア",$A188:$Y188,""),1),"")</f>
        <v>59.756999999999998</v>
      </c>
      <c r="AF188" t="str">
        <f ca="1">IFERROR(INDEX($B$2:$AC$3,1,MATCH(AE188,B188:AC188,0)),"")</f>
        <v>ICL</v>
      </c>
      <c r="AG188" t="str">
        <f ca="1">IFERROR(INDEX($A188:$AE188,1,-2+MATCH(AE188,A188:Y188,0)),"")</f>
        <v>MUL2</v>
      </c>
    </row>
    <row r="189" spans="2:33" x14ac:dyDescent="0.15">
      <c r="B189" t="s">
        <v>513</v>
      </c>
      <c r="C189" t="s">
        <v>20</v>
      </c>
      <c r="E189" s="9" t="str">
        <f>IFERROR(VLOOKUP($B189,根ノ上高原!$B$5:$G$338,6,FALSE),"")</f>
        <v/>
      </c>
      <c r="F189" s="10" t="str">
        <f>IFERROR(VLOOKUP($B189,根ノ上高原!$B$5:$G$338,2,FALSE),"")</f>
        <v/>
      </c>
      <c r="G189" s="10" t="str">
        <f>IFERROR(VLOOKUP($B189,根ノ上高原!$B$5:$G$338,5,FALSE)*VLOOKUP(E189,大会ごとのスコア!$D$4:$E$5,2,FALSE),"")</f>
        <v/>
      </c>
      <c r="H189" s="9" t="str">
        <f>IFERROR(VLOOKUP($B189,東大OLK大会!$B$5:$G$338,6,FALSE),"")</f>
        <v>M21A1</v>
      </c>
      <c r="I189" s="10">
        <f>IFERROR(VLOOKUP($B189,東大OLK大会!$B$5:$G$338,2,FALSE),"")</f>
        <v>0</v>
      </c>
      <c r="J189" s="10">
        <f>IFERROR(VLOOKUP($B189,東大OLK大会!$B$5:$G$338,5,FALSE)*VLOOKUP(H189,大会ごとのスコア!$D$7:$E$11,2,FALSE),"")</f>
        <v>35.805999999999997</v>
      </c>
      <c r="K189" s="9" t="str">
        <f>IFERROR(VLOOKUP($B189,全日本ロング!$B$5:$G$338,6,FALSE),"")</f>
        <v/>
      </c>
      <c r="L189" s="10" t="str">
        <f>IFERROR(VLOOKUP($B189,全日本ロング!$B$5:$G$338,2,FALSE),"")</f>
        <v/>
      </c>
      <c r="M189" s="10" t="str">
        <f>IFERROR(VLOOKUP($B189,全日本ロング!$B$5:$G$338,5,FALSE)*VLOOKUP(K189,大会ごとのスコア!$D$12:$E$17,2,FALSE),"")</f>
        <v/>
      </c>
      <c r="N189" s="9" t="str">
        <f>IFERROR(VLOOKUP($B189,関東スプリントセレ!$B$5:$G$338,6,FALSE),"")</f>
        <v>Ms1</v>
      </c>
      <c r="O189" s="10">
        <f>IFERROR(VLOOKUP($B189,関東スプリントセレ!$B$5:$G$338,2,FALSE),"")</f>
        <v>30</v>
      </c>
      <c r="P189" s="10">
        <f>IFERROR(VLOOKUP($B189,関東スプリントセレ!$B$5:$G$338,5,FALSE)*VLOOKUP(N189,大会ごとのスコア!$D$19:$E$21,2,FALSE),"")</f>
        <v>56.294999999999995</v>
      </c>
      <c r="Q189" s="9" t="str">
        <f>IFERROR(VLOOKUP($B189,名椙大会2日目!$B$5:$G$338,6,FALSE),"")</f>
        <v/>
      </c>
      <c r="R189" s="10" t="str">
        <f>IFERROR(VLOOKUP($B189,名椙大会2日目!$B$5:$G$338,2,FALSE),"")</f>
        <v/>
      </c>
      <c r="S189" s="10" t="str">
        <f>IFERROR(VLOOKUP($B189,名椙大会2日目!$B$5:$G$338,5,FALSE)*VLOOKUP(Q189,大会ごとのスコア!$D$28:$E$31,2,FALSE),"")</f>
        <v/>
      </c>
      <c r="T189" s="9" t="str">
        <f>IFERROR(VLOOKUP($B189,インカレスプリント2018!$B$5:$G$400,6,FALSE),"")</f>
        <v/>
      </c>
      <c r="U189" s="10" t="str">
        <f>IFERROR(VLOOKUP($B189,インカレスプリント2018!$B$5:$G$400,2,FALSE),"")</f>
        <v/>
      </c>
      <c r="V189" s="10" t="str">
        <f>IFERROR(VLOOKUP($B189,インカレスプリント2018!$B$5:$G$400,5,FALSE)*VLOOKUP(T189,大会ごとのスコア!$D$33:$E$36,2,FALSE),"")</f>
        <v/>
      </c>
      <c r="W189" s="9" t="str">
        <f>IFERROR(VLOOKUP($B189,インカレロング2018!$B$5:$G$400,6,FALSE),"")</f>
        <v/>
      </c>
      <c r="X189" s="10" t="str">
        <f>IFERROR(VLOOKUP($B189,インカレロング2018!$B$5:$G$400,2,FALSE),"")</f>
        <v/>
      </c>
      <c r="Y189" s="10" t="str">
        <f>IFERROR(VLOOKUP($B189,インカレロング2018!$B$5:$G$400,5,FALSE)*VLOOKUP(W189,大会ごとのスコア!$D$38:$E$42,2,FALSE),"")</f>
        <v/>
      </c>
      <c r="Z189" s="9" t="str">
        <f>IFERROR(VLOOKUP($B189,クラブカップミドル!$B$4:$G$400,6,FALSE),"")</f>
        <v/>
      </c>
      <c r="AA189" s="10" t="str">
        <f>IFERROR(VLOOKUP($B189,クラブカップミドル!$B$4:$G$400,2,FALSE),"")</f>
        <v/>
      </c>
      <c r="AB189" s="10" t="str">
        <f>IFERROR(VLOOKUP($B189,クラブカップミドル!$B$4:$G$400,5,FALSE)*VLOOKUP(Z189,大会ごとのスコア!$D$44:$E$53,2,FALSE),"")</f>
        <v/>
      </c>
      <c r="AD189" s="9">
        <f t="array" ref="AD189">IFERROR(ROUNDUP(AVERAGE(LARGE(IF($A$3:$Y$3="スコア",$A189:$Y189,""),{1,2,3})),2),0)</f>
        <v>0</v>
      </c>
      <c r="AE189">
        <f t="array" ref="AE189">IFERROR(LARGE(IF($A$3:$Y$3="スコア",$A189:$Y189,""),1),"")</f>
        <v>56.294999999999995</v>
      </c>
      <c r="AF189" t="str">
        <f>IFERROR(INDEX($B$2:$AC$3,1,MATCH(AE189,B189:AC189,0)),"")</f>
        <v>関東SS</v>
      </c>
      <c r="AG189" t="str">
        <f>IFERROR(INDEX($A189:$AE189,1,-2+MATCH(AE189,A189:Y189,0)),"")</f>
        <v>Ms1</v>
      </c>
    </row>
    <row r="190" spans="2:33" x14ac:dyDescent="0.15">
      <c r="B190" t="s">
        <v>498</v>
      </c>
      <c r="C190" t="s">
        <v>20</v>
      </c>
      <c r="E190" s="9" t="str">
        <f>IFERROR(VLOOKUP($B190,根ノ上高原!$B$5:$G$338,6,FALSE),"")</f>
        <v/>
      </c>
      <c r="F190" s="10" t="str">
        <f>IFERROR(VLOOKUP($B190,根ノ上高原!$B$5:$G$338,2,FALSE),"")</f>
        <v/>
      </c>
      <c r="G190" s="10" t="str">
        <f>IFERROR(VLOOKUP($B190,根ノ上高原!$B$5:$G$338,5,FALSE)*VLOOKUP(E190,大会ごとのスコア!$D$4:$E$5,2,FALSE),"")</f>
        <v/>
      </c>
      <c r="H190" s="9" t="str">
        <f>IFERROR(VLOOKUP($B190,東大OLK大会!$B$5:$G$338,6,FALSE),"")</f>
        <v>M21A1</v>
      </c>
      <c r="I190" s="10">
        <f>IFERROR(VLOOKUP($B190,東大OLK大会!$B$5:$G$338,2,FALSE),"")</f>
        <v>21</v>
      </c>
      <c r="J190" s="10">
        <f>IFERROR(VLOOKUP($B190,東大OLK大会!$B$5:$G$338,5,FALSE)*VLOOKUP(H190,大会ごとのスコア!$D$7:$E$11,2,FALSE),"")</f>
        <v>54.692</v>
      </c>
      <c r="K190" s="9" t="str">
        <f>IFERROR(VLOOKUP($B190,全日本ロング!$B$5:$G$338,6,FALSE),"")</f>
        <v/>
      </c>
      <c r="L190" s="10" t="str">
        <f>IFERROR(VLOOKUP($B190,全日本ロング!$B$5:$G$338,2,FALSE),"")</f>
        <v/>
      </c>
      <c r="M190" s="10" t="str">
        <f>IFERROR(VLOOKUP($B190,全日本ロング!$B$5:$G$338,5,FALSE)*VLOOKUP(K190,大会ごとのスコア!$D$12:$E$17,2,FALSE),"")</f>
        <v/>
      </c>
      <c r="N190" s="9" t="str">
        <f>IFERROR(VLOOKUP($B190,関東スプリントセレ!$B$5:$G$338,6,FALSE),"")</f>
        <v>Ms1</v>
      </c>
      <c r="O190" s="10">
        <f>IFERROR(VLOOKUP($B190,関東スプリントセレ!$B$5:$G$338,2,FALSE),"")</f>
        <v>39</v>
      </c>
      <c r="P190" s="10">
        <f>IFERROR(VLOOKUP($B190,関東スプリントセレ!$B$5:$G$338,5,FALSE)*VLOOKUP(N190,大会ごとのスコア!$D$19:$E$21,2,FALSE),"")</f>
        <v>54.567</v>
      </c>
      <c r="Q190" s="9" t="str">
        <f>IFERROR(VLOOKUP($B190,名椙大会2日目!$B$5:$G$338,6,FALSE),"")</f>
        <v/>
      </c>
      <c r="R190" s="10" t="str">
        <f>IFERROR(VLOOKUP($B190,名椙大会2日目!$B$5:$G$338,2,FALSE),"")</f>
        <v/>
      </c>
      <c r="S190" s="10" t="str">
        <f>IFERROR(VLOOKUP($B190,名椙大会2日目!$B$5:$G$338,5,FALSE)*VLOOKUP(Q190,大会ごとのスコア!$D$28:$E$31,2,FALSE),"")</f>
        <v/>
      </c>
      <c r="T190" s="9" t="str">
        <f>IFERROR(VLOOKUP($B190,インカレスプリント2018!$B$5:$G$400,6,FALSE),"")</f>
        <v/>
      </c>
      <c r="U190" s="10" t="str">
        <f>IFERROR(VLOOKUP($B190,インカレスプリント2018!$B$5:$G$400,2,FALSE),"")</f>
        <v/>
      </c>
      <c r="V190" s="10" t="str">
        <f>IFERROR(VLOOKUP($B190,インカレスプリント2018!$B$5:$G$400,5,FALSE)*VLOOKUP(T190,大会ごとのスコア!$D$33:$E$36,2,FALSE),"")</f>
        <v/>
      </c>
      <c r="W190" s="9" t="str">
        <f>IFERROR(VLOOKUP($B190,インカレロング2018!$B$5:$G$400,6,FALSE),"")</f>
        <v/>
      </c>
      <c r="X190" s="10" t="str">
        <f>IFERROR(VLOOKUP($B190,インカレロング2018!$B$5:$G$400,2,FALSE),"")</f>
        <v/>
      </c>
      <c r="Y190" s="10" t="str">
        <f>IFERROR(VLOOKUP($B190,インカレロング2018!$B$5:$G$400,5,FALSE)*VLOOKUP(W190,大会ごとのスコア!$D$38:$E$42,2,FALSE),"")</f>
        <v/>
      </c>
      <c r="Z190" s="9" t="str">
        <f>IFERROR(VLOOKUP($B190,クラブカップミドル!$B$4:$G$400,6,FALSE),"")</f>
        <v/>
      </c>
      <c r="AA190" s="10" t="str">
        <f>IFERROR(VLOOKUP($B190,クラブカップミドル!$B$4:$G$400,2,FALSE),"")</f>
        <v/>
      </c>
      <c r="AB190" s="10" t="str">
        <f>IFERROR(VLOOKUP($B190,クラブカップミドル!$B$4:$G$400,5,FALSE)*VLOOKUP(Z190,大会ごとのスコア!$D$44:$E$53,2,FALSE),"")</f>
        <v/>
      </c>
      <c r="AD190" s="9">
        <f t="array" ref="AD190">IFERROR(ROUNDUP(AVERAGE(LARGE(IF($A$3:$Y$3="スコア",$A190:$Y190,""),{1,2,3})),2),0)</f>
        <v>0</v>
      </c>
      <c r="AE190">
        <f t="array" ref="AE190">IFERROR(LARGE(IF($A$3:$Y$3="スコア",$A190:$Y190,""),1),"")</f>
        <v>54.692</v>
      </c>
      <c r="AF190" t="str">
        <f>IFERROR(INDEX($B$2:$AC$3,1,MATCH(AE190,B190:AC190,0)),"")</f>
        <v>東大OLK</v>
      </c>
      <c r="AG190" t="str">
        <f>IFERROR(INDEX($A190:$AE190,1,-2+MATCH(AE190,A190:Y190,0)),"")</f>
        <v>M21A1</v>
      </c>
    </row>
    <row r="191" spans="2:33" x14ac:dyDescent="0.15">
      <c r="B191" t="s">
        <v>912</v>
      </c>
      <c r="C191" t="s">
        <v>20</v>
      </c>
      <c r="E191" s="9" t="str">
        <f>IFERROR(VLOOKUP($B191,根ノ上高原!$B$5:$G$338,6,FALSE),"")</f>
        <v/>
      </c>
      <c r="F191" s="10" t="str">
        <f>IFERROR(VLOOKUP($B191,根ノ上高原!$B$5:$G$338,2,FALSE),"")</f>
        <v/>
      </c>
      <c r="G191" s="10" t="str">
        <f>IFERROR(VLOOKUP($B191,根ノ上高原!$B$5:$G$338,5,FALSE)*VLOOKUP(E191,大会ごとのスコア!$D$4:$E$5,2,FALSE),"")</f>
        <v/>
      </c>
      <c r="H191" s="9" t="str">
        <f>IFERROR(VLOOKUP($B191,東大OLK大会!$B$5:$G$338,6,FALSE),"")</f>
        <v/>
      </c>
      <c r="I191" s="10" t="str">
        <f>IFERROR(VLOOKUP($B191,東大OLK大会!$B$5:$G$338,2,FALSE),"")</f>
        <v/>
      </c>
      <c r="J191" s="10" t="str">
        <f>IFERROR(VLOOKUP($B191,東大OLK大会!$B$5:$G$338,5,FALSE)*VLOOKUP(H191,大会ごとのスコア!$D$7:$E$11,2,FALSE),"")</f>
        <v/>
      </c>
      <c r="K191" s="9" t="str">
        <f>IFERROR(VLOOKUP($B191,全日本ロング!$B$5:$G$338,6,FALSE),"")</f>
        <v/>
      </c>
      <c r="L191" s="10" t="str">
        <f>IFERROR(VLOOKUP($B191,全日本ロング!$B$5:$G$338,2,FALSE),"")</f>
        <v/>
      </c>
      <c r="M191" s="10" t="str">
        <f>IFERROR(VLOOKUP($B191,全日本ロング!$B$5:$G$338,5,FALSE)*VLOOKUP(K191,大会ごとのスコア!$D$12:$E$17,2,FALSE),"")</f>
        <v/>
      </c>
      <c r="N191" s="9" t="str">
        <f>IFERROR(VLOOKUP($B191,関東スプリントセレ!$B$5:$G$338,6,FALSE),"")</f>
        <v>Ms1</v>
      </c>
      <c r="O191" s="10">
        <f>IFERROR(VLOOKUP($B191,関東スプリントセレ!$B$5:$G$338,2,FALSE),"")</f>
        <v>77</v>
      </c>
      <c r="P191" s="10">
        <f>IFERROR(VLOOKUP($B191,関東スプリントセレ!$B$5:$G$338,5,FALSE)*VLOOKUP(N191,大会ごとのスコア!$D$19:$E$21,2,FALSE),"")</f>
        <v>39.867999999999995</v>
      </c>
      <c r="Q191" s="9" t="str">
        <f>IFERROR(VLOOKUP($B191,名椙大会2日目!$B$5:$G$338,6,FALSE),"")</f>
        <v/>
      </c>
      <c r="R191" s="10" t="str">
        <f>IFERROR(VLOOKUP($B191,名椙大会2日目!$B$5:$G$338,2,FALSE),"")</f>
        <v/>
      </c>
      <c r="S191" s="10" t="str">
        <f>IFERROR(VLOOKUP($B191,名椙大会2日目!$B$5:$G$338,5,FALSE)*VLOOKUP(Q191,大会ごとのスコア!$D$28:$E$31,2,FALSE),"")</f>
        <v/>
      </c>
      <c r="T191" s="9" t="str">
        <f>IFERROR(VLOOKUP($B191,インカレスプリント2018!$B$5:$G$400,6,FALSE),"")</f>
        <v/>
      </c>
      <c r="U191" s="10" t="str">
        <f>IFERROR(VLOOKUP($B191,インカレスプリント2018!$B$5:$G$400,2,FALSE),"")</f>
        <v/>
      </c>
      <c r="V191" s="10" t="str">
        <f>IFERROR(VLOOKUP($B191,インカレスプリント2018!$B$5:$G$400,5,FALSE)*VLOOKUP(T191,大会ごとのスコア!$D$33:$E$36,2,FALSE),"")</f>
        <v/>
      </c>
      <c r="W191" s="9" t="str">
        <f>IFERROR(VLOOKUP($B191,インカレロング2018!$B$5:$G$400,6,FALSE),"")</f>
        <v/>
      </c>
      <c r="X191" s="10" t="str">
        <f>IFERROR(VLOOKUP($B191,インカレロング2018!$B$5:$G$400,2,FALSE),"")</f>
        <v/>
      </c>
      <c r="Y191" s="10" t="str">
        <f>IFERROR(VLOOKUP($B191,インカレロング2018!$B$5:$G$400,5,FALSE)*VLOOKUP(W191,大会ごとのスコア!$D$38:$E$42,2,FALSE),"")</f>
        <v/>
      </c>
      <c r="Z191" s="9" t="str">
        <f>IFERROR(VLOOKUP($B191,クラブカップミドル!$B$4:$G$400,6,FALSE),"")</f>
        <v/>
      </c>
      <c r="AA191" s="10" t="str">
        <f>IFERROR(VLOOKUP($B191,クラブカップミドル!$B$4:$G$400,2,FALSE),"")</f>
        <v/>
      </c>
      <c r="AB191" s="10" t="str">
        <f>IFERROR(VLOOKUP($B191,クラブカップミドル!$B$4:$G$400,5,FALSE)*VLOOKUP(Z191,大会ごとのスコア!$D$44:$E$53,2,FALSE),"")</f>
        <v/>
      </c>
      <c r="AD191" s="9">
        <f t="array" ref="AD191">IFERROR(ROUNDUP(AVERAGE(LARGE(IF($A$3:$Y$3="スコア",$A191:$Y191,""),{1,2,3})),2),0)</f>
        <v>0</v>
      </c>
      <c r="AE191">
        <f t="array" ref="AE191">IFERROR(LARGE(IF($A$3:$Y$3="スコア",$A191:$Y191,""),1),"")</f>
        <v>39.867999999999995</v>
      </c>
      <c r="AF191" t="str">
        <f>IFERROR(INDEX($B$2:$AC$3,1,MATCH(AE191,B191:AC191,0)),"")</f>
        <v>関東SS</v>
      </c>
      <c r="AG191" t="str">
        <f>IFERROR(INDEX($A191:$AE191,1,-2+MATCH(AE191,A191:Y191,0)),"")</f>
        <v>Ms1</v>
      </c>
    </row>
    <row r="192" spans="2:33" x14ac:dyDescent="0.15">
      <c r="B192" t="s">
        <v>920</v>
      </c>
      <c r="C192" t="s">
        <v>20</v>
      </c>
      <c r="E192" s="9" t="str">
        <f>IFERROR(VLOOKUP($B192,根ノ上高原!$B$5:$G$338,6,FALSE),"")</f>
        <v/>
      </c>
      <c r="F192" s="10" t="str">
        <f>IFERROR(VLOOKUP($B192,根ノ上高原!$B$5:$G$338,2,FALSE),"")</f>
        <v/>
      </c>
      <c r="G192" s="10" t="str">
        <f>IFERROR(VLOOKUP($B192,根ノ上高原!$B$5:$G$338,5,FALSE)*VLOOKUP(E192,大会ごとのスコア!$D$4:$E$5,2,FALSE),"")</f>
        <v/>
      </c>
      <c r="H192" s="9" t="str">
        <f>IFERROR(VLOOKUP($B192,東大OLK大会!$B$5:$G$338,6,FALSE),"")</f>
        <v/>
      </c>
      <c r="I192" s="10" t="str">
        <f>IFERROR(VLOOKUP($B192,東大OLK大会!$B$5:$G$338,2,FALSE),"")</f>
        <v/>
      </c>
      <c r="J192" s="10" t="str">
        <f>IFERROR(VLOOKUP($B192,東大OLK大会!$B$5:$G$338,5,FALSE)*VLOOKUP(H192,大会ごとのスコア!$D$7:$E$11,2,FALSE),"")</f>
        <v/>
      </c>
      <c r="K192" s="9" t="str">
        <f>IFERROR(VLOOKUP($B192,全日本ロング!$B$5:$G$338,6,FALSE),"")</f>
        <v/>
      </c>
      <c r="L192" s="10" t="str">
        <f>IFERROR(VLOOKUP($B192,全日本ロング!$B$5:$G$338,2,FALSE),"")</f>
        <v/>
      </c>
      <c r="M192" s="10" t="str">
        <f>IFERROR(VLOOKUP($B192,全日本ロング!$B$5:$G$338,5,FALSE)*VLOOKUP(K192,大会ごとのスコア!$D$12:$E$17,2,FALSE),"")</f>
        <v/>
      </c>
      <c r="N192" s="9" t="str">
        <f>IFERROR(VLOOKUP($B192,関東スプリントセレ!$B$5:$G$338,6,FALSE),"")</f>
        <v>Ms1</v>
      </c>
      <c r="O192" s="10">
        <f>IFERROR(VLOOKUP($B192,関東スプリントセレ!$B$5:$G$338,2,FALSE),"")</f>
        <v>85</v>
      </c>
      <c r="P192" s="10">
        <f>IFERROR(VLOOKUP($B192,関東スプリントセレ!$B$5:$G$338,5,FALSE)*VLOOKUP(N192,大会ごとのスコア!$D$19:$E$21,2,FALSE),"")</f>
        <v>32.448999999999998</v>
      </c>
      <c r="Q192" s="9" t="str">
        <f>IFERROR(VLOOKUP($B192,名椙大会2日目!$B$5:$G$338,6,FALSE),"")</f>
        <v/>
      </c>
      <c r="R192" s="10" t="str">
        <f>IFERROR(VLOOKUP($B192,名椙大会2日目!$B$5:$G$338,2,FALSE),"")</f>
        <v/>
      </c>
      <c r="S192" s="10" t="str">
        <f>IFERROR(VLOOKUP($B192,名椙大会2日目!$B$5:$G$338,5,FALSE)*VLOOKUP(Q192,大会ごとのスコア!$D$28:$E$31,2,FALSE),"")</f>
        <v/>
      </c>
      <c r="T192" s="9" t="str">
        <f>IFERROR(VLOOKUP($B192,インカレスプリント2018!$B$5:$G$400,6,FALSE),"")</f>
        <v/>
      </c>
      <c r="U192" s="10" t="str">
        <f>IFERROR(VLOOKUP($B192,インカレスプリント2018!$B$5:$G$400,2,FALSE),"")</f>
        <v/>
      </c>
      <c r="V192" s="10" t="str">
        <f>IFERROR(VLOOKUP($B192,インカレスプリント2018!$B$5:$G$400,5,FALSE)*VLOOKUP(T192,大会ごとのスコア!$D$33:$E$36,2,FALSE),"")</f>
        <v/>
      </c>
      <c r="W192" s="9" t="str">
        <f>IFERROR(VLOOKUP($B192,インカレロング2018!$B$5:$G$400,6,FALSE),"")</f>
        <v/>
      </c>
      <c r="X192" s="10" t="str">
        <f>IFERROR(VLOOKUP($B192,インカレロング2018!$B$5:$G$400,2,FALSE),"")</f>
        <v/>
      </c>
      <c r="Y192" s="10" t="str">
        <f>IFERROR(VLOOKUP($B192,インカレロング2018!$B$5:$G$400,5,FALSE)*VLOOKUP(W192,大会ごとのスコア!$D$38:$E$42,2,FALSE),"")</f>
        <v/>
      </c>
      <c r="Z192" s="9" t="str">
        <f>IFERROR(VLOOKUP($B192,クラブカップミドル!$B$4:$G$400,6,FALSE),"")</f>
        <v/>
      </c>
      <c r="AA192" s="10" t="str">
        <f>IFERROR(VLOOKUP($B192,クラブカップミドル!$B$4:$G$400,2,FALSE),"")</f>
        <v/>
      </c>
      <c r="AB192" s="10" t="str">
        <f>IFERROR(VLOOKUP($B192,クラブカップミドル!$B$4:$G$400,5,FALSE)*VLOOKUP(Z192,大会ごとのスコア!$D$44:$E$53,2,FALSE),"")</f>
        <v/>
      </c>
      <c r="AD192" s="9">
        <f t="array" ref="AD192">IFERROR(ROUNDUP(AVERAGE(LARGE(IF($A$3:$Y$3="スコア",$A192:$Y192,""),{1,2,3})),2),0)</f>
        <v>0</v>
      </c>
      <c r="AE192">
        <f t="array" ref="AE192">IFERROR(LARGE(IF($A$3:$Y$3="スコア",$A192:$Y192,""),1),"")</f>
        <v>32.448999999999998</v>
      </c>
      <c r="AF192" t="str">
        <f>IFERROR(INDEX($B$2:$AC$3,1,MATCH(AE192,B192:AC192,0)),"")</f>
        <v>関東SS</v>
      </c>
      <c r="AG192" t="str">
        <f>IFERROR(INDEX($A192:$AE192,1,-2+MATCH(AE192,A192:Y192,0)),"")</f>
        <v>Ms1</v>
      </c>
    </row>
    <row r="193" spans="2:33" x14ac:dyDescent="0.15">
      <c r="B193" t="s">
        <v>936</v>
      </c>
      <c r="C193" t="s">
        <v>20</v>
      </c>
      <c r="E193" s="9" t="str">
        <f>IFERROR(VLOOKUP($B193,根ノ上高原!$B$5:$G$338,6,FALSE),"")</f>
        <v/>
      </c>
      <c r="F193" s="10" t="str">
        <f>IFERROR(VLOOKUP($B193,根ノ上高原!$B$5:$G$338,2,FALSE),"")</f>
        <v/>
      </c>
      <c r="G193" s="10" t="str">
        <f>IFERROR(VLOOKUP($B193,根ノ上高原!$B$5:$G$338,5,FALSE)*VLOOKUP(E193,大会ごとのスコア!$D$4:$E$5,2,FALSE),"")</f>
        <v/>
      </c>
      <c r="H193" s="9" t="str">
        <f>IFERROR(VLOOKUP($B193,東大OLK大会!$B$5:$G$338,6,FALSE),"")</f>
        <v/>
      </c>
      <c r="I193" s="10" t="str">
        <f>IFERROR(VLOOKUP($B193,東大OLK大会!$B$5:$G$338,2,FALSE),"")</f>
        <v/>
      </c>
      <c r="J193" s="10" t="str">
        <f>IFERROR(VLOOKUP($B193,東大OLK大会!$B$5:$G$338,5,FALSE)*VLOOKUP(H193,大会ごとのスコア!$D$7:$E$11,2,FALSE),"")</f>
        <v/>
      </c>
      <c r="K193" s="9" t="str">
        <f>IFERROR(VLOOKUP($B193,全日本ロング!$B$5:$G$338,6,FALSE),"")</f>
        <v/>
      </c>
      <c r="L193" s="10" t="str">
        <f>IFERROR(VLOOKUP($B193,全日本ロング!$B$5:$G$338,2,FALSE),"")</f>
        <v/>
      </c>
      <c r="M193" s="10" t="str">
        <f>IFERROR(VLOOKUP($B193,全日本ロング!$B$5:$G$338,5,FALSE)*VLOOKUP(K193,大会ごとのスコア!$D$12:$E$17,2,FALSE),"")</f>
        <v/>
      </c>
      <c r="N193" s="9" t="str">
        <f>IFERROR(VLOOKUP($B193,関東スプリントセレ!$B$5:$G$338,6,FALSE),"")</f>
        <v>Ms2</v>
      </c>
      <c r="O193" s="10">
        <f>IFERROR(VLOOKUP($B193,関東スプリントセレ!$B$5:$G$338,2,FALSE),"")</f>
        <v>29</v>
      </c>
      <c r="P193" s="10">
        <f>IFERROR(VLOOKUP($B193,関東スプリントセレ!$B$5:$G$338,5,FALSE)*VLOOKUP(N193,大会ごとのスコア!$D$19:$E$21,2,FALSE),"")</f>
        <v>55.164999999999999</v>
      </c>
      <c r="Q193" s="9" t="str">
        <f>IFERROR(VLOOKUP($B193,名椙大会2日目!$B$5:$G$338,6,FALSE),"")</f>
        <v/>
      </c>
      <c r="R193" s="10" t="str">
        <f>IFERROR(VLOOKUP($B193,名椙大会2日目!$B$5:$G$338,2,FALSE),"")</f>
        <v/>
      </c>
      <c r="S193" s="10" t="str">
        <f>IFERROR(VLOOKUP($B193,名椙大会2日目!$B$5:$G$338,5,FALSE)*VLOOKUP(Q193,大会ごとのスコア!$D$28:$E$31,2,FALSE),"")</f>
        <v/>
      </c>
      <c r="T193" s="9" t="str">
        <f>IFERROR(VLOOKUP($B193,インカレスプリント2018!$B$5:$G$400,6,FALSE),"")</f>
        <v/>
      </c>
      <c r="U193" s="10" t="str">
        <f>IFERROR(VLOOKUP($B193,インカレスプリント2018!$B$5:$G$400,2,FALSE),"")</f>
        <v/>
      </c>
      <c r="V193" s="10" t="str">
        <f>IFERROR(VLOOKUP($B193,インカレスプリント2018!$B$5:$G$400,5,FALSE)*VLOOKUP(T193,大会ごとのスコア!$D$33:$E$36,2,FALSE),"")</f>
        <v/>
      </c>
      <c r="W193" s="9" t="str">
        <f>IFERROR(VLOOKUP($B193,インカレロング2018!$B$5:$G$400,6,FALSE),"")</f>
        <v/>
      </c>
      <c r="X193" s="10" t="str">
        <f>IFERROR(VLOOKUP($B193,インカレロング2018!$B$5:$G$400,2,FALSE),"")</f>
        <v/>
      </c>
      <c r="Y193" s="10" t="str">
        <f>IFERROR(VLOOKUP($B193,インカレロング2018!$B$5:$G$400,5,FALSE)*VLOOKUP(W193,大会ごとのスコア!$D$38:$E$42,2,FALSE),"")</f>
        <v/>
      </c>
      <c r="Z193" s="9" t="str">
        <f>IFERROR(VLOOKUP($B193,クラブカップミドル!$B$4:$G$400,6,FALSE),"")</f>
        <v/>
      </c>
      <c r="AA193" s="10" t="str">
        <f>IFERROR(VLOOKUP($B193,クラブカップミドル!$B$4:$G$400,2,FALSE),"")</f>
        <v/>
      </c>
      <c r="AB193" s="10" t="str">
        <f>IFERROR(VLOOKUP($B193,クラブカップミドル!$B$4:$G$400,5,FALSE)*VLOOKUP(Z193,大会ごとのスコア!$D$44:$E$53,2,FALSE),"")</f>
        <v/>
      </c>
      <c r="AD193" s="9">
        <f t="array" ref="AD193">IFERROR(ROUNDUP(AVERAGE(LARGE(IF($A$3:$Y$3="スコア",$A193:$Y193,""),{1,2,3})),2),0)</f>
        <v>0</v>
      </c>
      <c r="AE193">
        <f t="array" ref="AE193">IFERROR(LARGE(IF($A$3:$Y$3="スコア",$A193:$Y193,""),1),"")</f>
        <v>55.164999999999999</v>
      </c>
      <c r="AF193" t="str">
        <f>IFERROR(INDEX($B$2:$AC$3,1,MATCH(AE193,B193:AC193,0)),"")</f>
        <v>関東SS</v>
      </c>
      <c r="AG193" t="str">
        <f>IFERROR(INDEX($A193:$AE193,1,-2+MATCH(AE193,A193:Y193,0)),"")</f>
        <v>Ms2</v>
      </c>
    </row>
    <row r="194" spans="2:33" x14ac:dyDescent="0.15">
      <c r="B194" t="s">
        <v>944</v>
      </c>
      <c r="C194" t="s">
        <v>20</v>
      </c>
      <c r="E194" s="9" t="str">
        <f>IFERROR(VLOOKUP($B194,根ノ上高原!$B$5:$G$338,6,FALSE),"")</f>
        <v/>
      </c>
      <c r="F194" s="10" t="str">
        <f>IFERROR(VLOOKUP($B194,根ノ上高原!$B$5:$G$338,2,FALSE),"")</f>
        <v/>
      </c>
      <c r="G194" s="10" t="str">
        <f>IFERROR(VLOOKUP($B194,根ノ上高原!$B$5:$G$338,5,FALSE)*VLOOKUP(E194,大会ごとのスコア!$D$4:$E$5,2,FALSE),"")</f>
        <v/>
      </c>
      <c r="H194" s="9" t="str">
        <f>IFERROR(VLOOKUP($B194,東大OLK大会!$B$5:$G$338,6,FALSE),"")</f>
        <v/>
      </c>
      <c r="I194" s="10" t="str">
        <f>IFERROR(VLOOKUP($B194,東大OLK大会!$B$5:$G$338,2,FALSE),"")</f>
        <v/>
      </c>
      <c r="J194" s="10" t="str">
        <f>IFERROR(VLOOKUP($B194,東大OLK大会!$B$5:$G$338,5,FALSE)*VLOOKUP(H194,大会ごとのスコア!$D$7:$E$11,2,FALSE),"")</f>
        <v/>
      </c>
      <c r="K194" s="9" t="str">
        <f>IFERROR(VLOOKUP($B194,全日本ロング!$B$5:$G$338,6,FALSE),"")</f>
        <v/>
      </c>
      <c r="L194" s="10" t="str">
        <f>IFERROR(VLOOKUP($B194,全日本ロング!$B$5:$G$338,2,FALSE),"")</f>
        <v/>
      </c>
      <c r="M194" s="10" t="str">
        <f>IFERROR(VLOOKUP($B194,全日本ロング!$B$5:$G$338,5,FALSE)*VLOOKUP(K194,大会ごとのスコア!$D$12:$E$17,2,FALSE),"")</f>
        <v/>
      </c>
      <c r="N194" s="9" t="str">
        <f>IFERROR(VLOOKUP($B194,関東スプリントセレ!$B$5:$G$338,6,FALSE),"")</f>
        <v>Ms2</v>
      </c>
      <c r="O194" s="10">
        <f>IFERROR(VLOOKUP($B194,関東スプリントセレ!$B$5:$G$338,2,FALSE),"")</f>
        <v>54</v>
      </c>
      <c r="P194" s="10">
        <f>IFERROR(VLOOKUP($B194,関東スプリントセレ!$B$5:$G$338,5,FALSE)*VLOOKUP(N194,大会ごとのスコア!$D$19:$E$21,2,FALSE),"")</f>
        <v>47.677</v>
      </c>
      <c r="Q194" s="9" t="str">
        <f>IFERROR(VLOOKUP($B194,名椙大会2日目!$B$5:$G$338,6,FALSE),"")</f>
        <v/>
      </c>
      <c r="R194" s="10" t="str">
        <f>IFERROR(VLOOKUP($B194,名椙大会2日目!$B$5:$G$338,2,FALSE),"")</f>
        <v/>
      </c>
      <c r="S194" s="10" t="str">
        <f>IFERROR(VLOOKUP($B194,名椙大会2日目!$B$5:$G$338,5,FALSE)*VLOOKUP(Q194,大会ごとのスコア!$D$28:$E$31,2,FALSE),"")</f>
        <v/>
      </c>
      <c r="T194" s="9" t="str">
        <f>IFERROR(VLOOKUP($B194,インカレスプリント2018!$B$5:$G$400,6,FALSE),"")</f>
        <v/>
      </c>
      <c r="U194" s="10" t="str">
        <f>IFERROR(VLOOKUP($B194,インカレスプリント2018!$B$5:$G$400,2,FALSE),"")</f>
        <v/>
      </c>
      <c r="V194" s="10" t="str">
        <f>IFERROR(VLOOKUP($B194,インカレスプリント2018!$B$5:$G$400,5,FALSE)*VLOOKUP(T194,大会ごとのスコア!$D$33:$E$36,2,FALSE),"")</f>
        <v/>
      </c>
      <c r="W194" s="9" t="str">
        <f>IFERROR(VLOOKUP($B194,インカレロング2018!$B$5:$G$400,6,FALSE),"")</f>
        <v/>
      </c>
      <c r="X194" s="10" t="str">
        <f>IFERROR(VLOOKUP($B194,インカレロング2018!$B$5:$G$400,2,FALSE),"")</f>
        <v/>
      </c>
      <c r="Y194" s="10" t="str">
        <f>IFERROR(VLOOKUP($B194,インカレロング2018!$B$5:$G$400,5,FALSE)*VLOOKUP(W194,大会ごとのスコア!$D$38:$E$42,2,FALSE),"")</f>
        <v/>
      </c>
      <c r="Z194" s="9" t="str">
        <f>IFERROR(VLOOKUP($B194,クラブカップミドル!$B$4:$G$400,6,FALSE),"")</f>
        <v/>
      </c>
      <c r="AA194" s="10" t="str">
        <f>IFERROR(VLOOKUP($B194,クラブカップミドル!$B$4:$G$400,2,FALSE),"")</f>
        <v/>
      </c>
      <c r="AB194" s="10" t="str">
        <f>IFERROR(VLOOKUP($B194,クラブカップミドル!$B$4:$G$400,5,FALSE)*VLOOKUP(Z194,大会ごとのスコア!$D$44:$E$53,2,FALSE),"")</f>
        <v/>
      </c>
      <c r="AD194" s="9">
        <f t="array" ref="AD194">IFERROR(ROUNDUP(AVERAGE(LARGE(IF($A$3:$Y$3="スコア",$A194:$Y194,""),{1,2,3})),2),0)</f>
        <v>0</v>
      </c>
      <c r="AE194">
        <f t="array" ref="AE194">IFERROR(LARGE(IF($A$3:$Y$3="スコア",$A194:$Y194,""),1),"")</f>
        <v>47.677</v>
      </c>
      <c r="AF194" t="str">
        <f>IFERROR(INDEX($B$2:$AC$3,1,MATCH(AE194,B194:AC194,0)),"")</f>
        <v>関東SS</v>
      </c>
      <c r="AG194" t="str">
        <f>IFERROR(INDEX($A194:$AE194,1,-2+MATCH(AE194,A194:Y194,0)),"")</f>
        <v>Ms2</v>
      </c>
    </row>
    <row r="195" spans="2:33" x14ac:dyDescent="0.15">
      <c r="B195" t="s">
        <v>953</v>
      </c>
      <c r="C195" t="s">
        <v>20</v>
      </c>
      <c r="E195" s="9" t="str">
        <f>IFERROR(VLOOKUP($B195,根ノ上高原!$B$5:$G$338,6,FALSE),"")</f>
        <v/>
      </c>
      <c r="F195" s="10" t="str">
        <f>IFERROR(VLOOKUP($B195,根ノ上高原!$B$5:$G$338,2,FALSE),"")</f>
        <v/>
      </c>
      <c r="G195" s="10" t="str">
        <f>IFERROR(VLOOKUP($B195,根ノ上高原!$B$5:$G$338,5,FALSE)*VLOOKUP(E195,大会ごとのスコア!$D$4:$E$5,2,FALSE),"")</f>
        <v/>
      </c>
      <c r="H195" s="9" t="str">
        <f>IFERROR(VLOOKUP($B195,東大OLK大会!$B$5:$G$338,6,FALSE),"")</f>
        <v/>
      </c>
      <c r="I195" s="10" t="str">
        <f>IFERROR(VLOOKUP($B195,東大OLK大会!$B$5:$G$338,2,FALSE),"")</f>
        <v/>
      </c>
      <c r="J195" s="10" t="str">
        <f>IFERROR(VLOOKUP($B195,東大OLK大会!$B$5:$G$338,5,FALSE)*VLOOKUP(H195,大会ごとのスコア!$D$7:$E$11,2,FALSE),"")</f>
        <v/>
      </c>
      <c r="K195" s="9" t="str">
        <f>IFERROR(VLOOKUP($B195,全日本ロング!$B$5:$G$338,6,FALSE),"")</f>
        <v/>
      </c>
      <c r="L195" s="10" t="str">
        <f>IFERROR(VLOOKUP($B195,全日本ロング!$B$5:$G$338,2,FALSE),"")</f>
        <v/>
      </c>
      <c r="M195" s="10" t="str">
        <f>IFERROR(VLOOKUP($B195,全日本ロング!$B$5:$G$338,5,FALSE)*VLOOKUP(K195,大会ごとのスコア!$D$12:$E$17,2,FALSE),"")</f>
        <v/>
      </c>
      <c r="N195" s="9" t="str">
        <f>IFERROR(VLOOKUP($B195,関東スプリントセレ!$B$5:$G$338,6,FALSE),"")</f>
        <v>Ms2</v>
      </c>
      <c r="O195" s="10">
        <f>IFERROR(VLOOKUP($B195,関東スプリントセレ!$B$5:$G$338,2,FALSE),"")</f>
        <v>69</v>
      </c>
      <c r="P195" s="10">
        <f>IFERROR(VLOOKUP($B195,関東スプリントセレ!$B$5:$G$338,5,FALSE)*VLOOKUP(N195,大会ごとのスコア!$D$19:$E$21,2,FALSE),"")</f>
        <v>40.579000000000001</v>
      </c>
      <c r="Q195" s="9" t="str">
        <f>IFERROR(VLOOKUP($B195,名椙大会2日目!$B$5:$G$338,6,FALSE),"")</f>
        <v/>
      </c>
      <c r="R195" s="10" t="str">
        <f>IFERROR(VLOOKUP($B195,名椙大会2日目!$B$5:$G$338,2,FALSE),"")</f>
        <v/>
      </c>
      <c r="S195" s="10" t="str">
        <f>IFERROR(VLOOKUP($B195,名椙大会2日目!$B$5:$G$338,5,FALSE)*VLOOKUP(Q195,大会ごとのスコア!$D$28:$E$31,2,FALSE),"")</f>
        <v/>
      </c>
      <c r="T195" s="9" t="str">
        <f>IFERROR(VLOOKUP($B195,インカレスプリント2018!$B$5:$G$400,6,FALSE),"")</f>
        <v/>
      </c>
      <c r="U195" s="10" t="str">
        <f>IFERROR(VLOOKUP($B195,インカレスプリント2018!$B$5:$G$400,2,FALSE),"")</f>
        <v/>
      </c>
      <c r="V195" s="10" t="str">
        <f>IFERROR(VLOOKUP($B195,インカレスプリント2018!$B$5:$G$400,5,FALSE)*VLOOKUP(T195,大会ごとのスコア!$D$33:$E$36,2,FALSE),"")</f>
        <v/>
      </c>
      <c r="W195" s="9" t="str">
        <f>IFERROR(VLOOKUP($B195,インカレロング2018!$B$5:$G$400,6,FALSE),"")</f>
        <v/>
      </c>
      <c r="X195" s="10" t="str">
        <f>IFERROR(VLOOKUP($B195,インカレロング2018!$B$5:$G$400,2,FALSE),"")</f>
        <v/>
      </c>
      <c r="Y195" s="10" t="str">
        <f>IFERROR(VLOOKUP($B195,インカレロング2018!$B$5:$G$400,5,FALSE)*VLOOKUP(W195,大会ごとのスコア!$D$38:$E$42,2,FALSE),"")</f>
        <v/>
      </c>
      <c r="Z195" s="9" t="str">
        <f>IFERROR(VLOOKUP($B195,クラブカップミドル!$B$4:$G$400,6,FALSE),"")</f>
        <v/>
      </c>
      <c r="AA195" s="10" t="str">
        <f>IFERROR(VLOOKUP($B195,クラブカップミドル!$B$4:$G$400,2,FALSE),"")</f>
        <v/>
      </c>
      <c r="AB195" s="10" t="str">
        <f>IFERROR(VLOOKUP($B195,クラブカップミドル!$B$4:$G$400,5,FALSE)*VLOOKUP(Z195,大会ごとのスコア!$D$44:$E$53,2,FALSE),"")</f>
        <v/>
      </c>
      <c r="AD195" s="9">
        <f t="array" ref="AD195">IFERROR(ROUNDUP(AVERAGE(LARGE(IF($A$3:$Y$3="スコア",$A195:$Y195,""),{1,2,3})),2),0)</f>
        <v>0</v>
      </c>
      <c r="AE195">
        <f t="array" ref="AE195">IFERROR(LARGE(IF($A$3:$Y$3="スコア",$A195:$Y195,""),1),"")</f>
        <v>40.579000000000001</v>
      </c>
      <c r="AF195" t="str">
        <f>IFERROR(INDEX($B$2:$AC$3,1,MATCH(AE195,B195:AC195,0)),"")</f>
        <v>関東SS</v>
      </c>
      <c r="AG195" t="str">
        <f>IFERROR(INDEX($A195:$AE195,1,-2+MATCH(AE195,A195:Y195,0)),"")</f>
        <v>Ms2</v>
      </c>
    </row>
    <row r="196" spans="2:33" x14ac:dyDescent="0.15">
      <c r="B196" t="s">
        <v>972</v>
      </c>
      <c r="C196" t="s">
        <v>20</v>
      </c>
      <c r="E196" s="9" t="str">
        <f>IFERROR(VLOOKUP($B196,根ノ上高原!$B$5:$G$338,6,FALSE),"")</f>
        <v/>
      </c>
      <c r="F196" s="10" t="str">
        <f>IFERROR(VLOOKUP($B196,根ノ上高原!$B$5:$G$338,2,FALSE),"")</f>
        <v/>
      </c>
      <c r="G196" s="10" t="str">
        <f>IFERROR(VLOOKUP($B196,根ノ上高原!$B$5:$G$338,5,FALSE)*VLOOKUP(E196,大会ごとのスコア!$D$4:$E$5,2,FALSE),"")</f>
        <v/>
      </c>
      <c r="H196" s="9" t="str">
        <f>IFERROR(VLOOKUP($B196,東大OLK大会!$B$5:$G$338,6,FALSE),"")</f>
        <v/>
      </c>
      <c r="I196" s="10" t="str">
        <f>IFERROR(VLOOKUP($B196,東大OLK大会!$B$5:$G$338,2,FALSE),"")</f>
        <v/>
      </c>
      <c r="J196" s="10" t="str">
        <f>IFERROR(VLOOKUP($B196,東大OLK大会!$B$5:$G$338,5,FALSE)*VLOOKUP(H196,大会ごとのスコア!$D$7:$E$11,2,FALSE),"")</f>
        <v/>
      </c>
      <c r="K196" s="9" t="str">
        <f>IFERROR(VLOOKUP($B196,全日本ロング!$B$5:$G$338,6,FALSE),"")</f>
        <v/>
      </c>
      <c r="L196" s="10" t="str">
        <f>IFERROR(VLOOKUP($B196,全日本ロング!$B$5:$G$338,2,FALSE),"")</f>
        <v/>
      </c>
      <c r="M196" s="10" t="str">
        <f>IFERROR(VLOOKUP($B196,全日本ロング!$B$5:$G$338,5,FALSE)*VLOOKUP(K196,大会ごとのスコア!$D$12:$E$17,2,FALSE),"")</f>
        <v/>
      </c>
      <c r="N196" s="9" t="str">
        <f>IFERROR(VLOOKUP($B196,関東スプリントセレ!$B$5:$G$338,6,FALSE),"")</f>
        <v>M</v>
      </c>
      <c r="O196" s="10">
        <f>IFERROR(VLOOKUP($B196,関東スプリントセレ!$B$5:$G$338,2,FALSE),"")</f>
        <v>1</v>
      </c>
      <c r="P196" s="10">
        <f>IFERROR(VLOOKUP($B196,関東スプリントセレ!$B$5:$G$338,5,FALSE)*VLOOKUP(N196,大会ごとのスコア!$D$19:$E$21,2,FALSE),"")</f>
        <v>51.445600000000006</v>
      </c>
      <c r="Q196" s="9" t="str">
        <f>IFERROR(VLOOKUP($B196,名椙大会2日目!$B$5:$G$338,6,FALSE),"")</f>
        <v/>
      </c>
      <c r="R196" s="10" t="str">
        <f>IFERROR(VLOOKUP($B196,名椙大会2日目!$B$5:$G$338,2,FALSE),"")</f>
        <v/>
      </c>
      <c r="S196" s="10" t="str">
        <f>IFERROR(VLOOKUP($B196,名椙大会2日目!$B$5:$G$338,5,FALSE)*VLOOKUP(Q196,大会ごとのスコア!$D$28:$E$31,2,FALSE),"")</f>
        <v/>
      </c>
      <c r="T196" s="9" t="str">
        <f>IFERROR(VLOOKUP($B196,インカレスプリント2018!$B$5:$G$400,6,FALSE),"")</f>
        <v/>
      </c>
      <c r="U196" s="10" t="str">
        <f>IFERROR(VLOOKUP($B196,インカレスプリント2018!$B$5:$G$400,2,FALSE),"")</f>
        <v/>
      </c>
      <c r="V196" s="10" t="str">
        <f>IFERROR(VLOOKUP($B196,インカレスプリント2018!$B$5:$G$400,5,FALSE)*VLOOKUP(T196,大会ごとのスコア!$D$33:$E$36,2,FALSE),"")</f>
        <v/>
      </c>
      <c r="W196" s="9" t="str">
        <f>IFERROR(VLOOKUP($B196,インカレロング2018!$B$5:$G$400,6,FALSE),"")</f>
        <v/>
      </c>
      <c r="X196" s="10" t="str">
        <f>IFERROR(VLOOKUP($B196,インカレロング2018!$B$5:$G$400,2,FALSE),"")</f>
        <v/>
      </c>
      <c r="Y196" s="10" t="str">
        <f>IFERROR(VLOOKUP($B196,インカレロング2018!$B$5:$G$400,5,FALSE)*VLOOKUP(W196,大会ごとのスコア!$D$38:$E$42,2,FALSE),"")</f>
        <v/>
      </c>
      <c r="Z196" s="9" t="str">
        <f>IFERROR(VLOOKUP($B196,クラブカップミドル!$B$4:$G$400,6,FALSE),"")</f>
        <v>MA-2</v>
      </c>
      <c r="AA196" s="10">
        <f>IFERROR(VLOOKUP($B196,クラブカップミドル!$B$4:$G$400,2,FALSE),"")</f>
        <v>0</v>
      </c>
      <c r="AB196" s="10">
        <f>IFERROR(VLOOKUP($B196,クラブカップミドル!$B$4:$G$400,5,FALSE)*VLOOKUP(Z196,大会ごとのスコア!$D$44:$E$53,2,FALSE),"")</f>
        <v>0</v>
      </c>
      <c r="AD196" s="9">
        <f t="array" ref="AD196">IFERROR(ROUNDUP(AVERAGE(LARGE(IF($A$3:$Y$3="スコア",$A196:$Y196,""),{1,2,3})),2),0)</f>
        <v>0</v>
      </c>
      <c r="AE196">
        <f t="array" ref="AE196">IFERROR(LARGE(IF($A$3:$Y$3="スコア",$A196:$Y196,""),1),"")</f>
        <v>51.445600000000006</v>
      </c>
      <c r="AF196" t="str">
        <f>IFERROR(INDEX($B$2:$AC$3,1,MATCH(AE196,B196:AC196,0)),"")</f>
        <v>関東SS</v>
      </c>
      <c r="AG196" t="str">
        <f>IFERROR(INDEX($A196:$AE196,1,-2+MATCH(AE196,A196:Y196,0)),"")</f>
        <v>M</v>
      </c>
    </row>
    <row r="197" spans="2:33" x14ac:dyDescent="0.15">
      <c r="B197" t="s">
        <v>974</v>
      </c>
      <c r="C197" t="s">
        <v>20</v>
      </c>
      <c r="E197" s="9" t="str">
        <f>IFERROR(VLOOKUP($B197,根ノ上高原!$B$5:$G$338,6,FALSE),"")</f>
        <v/>
      </c>
      <c r="F197" s="10" t="str">
        <f>IFERROR(VLOOKUP($B197,根ノ上高原!$B$5:$G$338,2,FALSE),"")</f>
        <v/>
      </c>
      <c r="G197" s="10" t="str">
        <f>IFERROR(VLOOKUP($B197,根ノ上高原!$B$5:$G$338,5,FALSE)*VLOOKUP(E197,大会ごとのスコア!$D$4:$E$5,2,FALSE),"")</f>
        <v/>
      </c>
      <c r="H197" s="9" t="str">
        <f>IFERROR(VLOOKUP($B197,東大OLK大会!$B$5:$G$338,6,FALSE),"")</f>
        <v/>
      </c>
      <c r="I197" s="10" t="str">
        <f>IFERROR(VLOOKUP($B197,東大OLK大会!$B$5:$G$338,2,FALSE),"")</f>
        <v/>
      </c>
      <c r="J197" s="10" t="str">
        <f>IFERROR(VLOOKUP($B197,東大OLK大会!$B$5:$G$338,5,FALSE)*VLOOKUP(H197,大会ごとのスコア!$D$7:$E$11,2,FALSE),"")</f>
        <v/>
      </c>
      <c r="K197" s="9" t="str">
        <f>IFERROR(VLOOKUP($B197,全日本ロング!$B$5:$G$338,6,FALSE),"")</f>
        <v/>
      </c>
      <c r="L197" s="10" t="str">
        <f>IFERROR(VLOOKUP($B197,全日本ロング!$B$5:$G$338,2,FALSE),"")</f>
        <v/>
      </c>
      <c r="M197" s="10" t="str">
        <f>IFERROR(VLOOKUP($B197,全日本ロング!$B$5:$G$338,5,FALSE)*VLOOKUP(K197,大会ごとのスコア!$D$12:$E$17,2,FALSE),"")</f>
        <v/>
      </c>
      <c r="N197" s="9" t="str">
        <f>IFERROR(VLOOKUP($B197,関東スプリントセレ!$B$5:$G$338,6,FALSE),"")</f>
        <v>M</v>
      </c>
      <c r="O197" s="10">
        <f>IFERROR(VLOOKUP($B197,関東スプリントセレ!$B$5:$G$338,2,FALSE),"")</f>
        <v>3</v>
      </c>
      <c r="P197" s="10">
        <f>IFERROR(VLOOKUP($B197,関東スプリントセレ!$B$5:$G$338,5,FALSE)*VLOOKUP(N197,大会ごとのスコア!$D$19:$E$21,2,FALSE),"")</f>
        <v>47.485600000000005</v>
      </c>
      <c r="Q197" s="9" t="str">
        <f>IFERROR(VLOOKUP($B197,名椙大会2日目!$B$5:$G$338,6,FALSE),"")</f>
        <v/>
      </c>
      <c r="R197" s="10" t="str">
        <f>IFERROR(VLOOKUP($B197,名椙大会2日目!$B$5:$G$338,2,FALSE),"")</f>
        <v/>
      </c>
      <c r="S197" s="10" t="str">
        <f>IFERROR(VLOOKUP($B197,名椙大会2日目!$B$5:$G$338,5,FALSE)*VLOOKUP(Q197,大会ごとのスコア!$D$28:$E$31,2,FALSE),"")</f>
        <v/>
      </c>
      <c r="T197" s="9" t="str">
        <f>IFERROR(VLOOKUP($B197,インカレスプリント2018!$B$5:$G$400,6,FALSE),"")</f>
        <v/>
      </c>
      <c r="U197" s="10" t="str">
        <f>IFERROR(VLOOKUP($B197,インカレスプリント2018!$B$5:$G$400,2,FALSE),"")</f>
        <v/>
      </c>
      <c r="V197" s="10" t="str">
        <f>IFERROR(VLOOKUP($B197,インカレスプリント2018!$B$5:$G$400,5,FALSE)*VLOOKUP(T197,大会ごとのスコア!$D$33:$E$36,2,FALSE),"")</f>
        <v/>
      </c>
      <c r="W197" s="9" t="str">
        <f>IFERROR(VLOOKUP($B197,インカレロング2018!$B$5:$G$400,6,FALSE),"")</f>
        <v/>
      </c>
      <c r="X197" s="10" t="str">
        <f>IFERROR(VLOOKUP($B197,インカレロング2018!$B$5:$G$400,2,FALSE),"")</f>
        <v/>
      </c>
      <c r="Y197" s="10" t="str">
        <f>IFERROR(VLOOKUP($B197,インカレロング2018!$B$5:$G$400,5,FALSE)*VLOOKUP(W197,大会ごとのスコア!$D$38:$E$42,2,FALSE),"")</f>
        <v/>
      </c>
      <c r="Z197" s="9" t="str">
        <f>IFERROR(VLOOKUP($B197,クラブカップミドル!$B$4:$G$400,6,FALSE),"")</f>
        <v>MJ</v>
      </c>
      <c r="AA197" s="10">
        <f>IFERROR(VLOOKUP($B197,クラブカップミドル!$B$4:$G$400,2,FALSE),"")</f>
        <v>12</v>
      </c>
      <c r="AB197" s="10">
        <f>IFERROR(VLOOKUP($B197,クラブカップミドル!$B$4:$G$400,5,FALSE)*VLOOKUP(Z197,大会ごとのスコア!$D$44:$E$53,2,FALSE),"")</f>
        <v>42.924800000000005</v>
      </c>
      <c r="AD197" s="9">
        <f t="array" ref="AD197">IFERROR(ROUNDUP(AVERAGE(LARGE(IF($A$3:$Y$3="スコア",$A197:$Y197,""),{1,2,3})),2),0)</f>
        <v>0</v>
      </c>
      <c r="AE197">
        <f t="array" ref="AE197">IFERROR(LARGE(IF($A$3:$Y$3="スコア",$A197:$Y197,""),1),"")</f>
        <v>47.485600000000005</v>
      </c>
      <c r="AF197" t="str">
        <f>IFERROR(INDEX($B$2:$AC$3,1,MATCH(AE197,B197:AC197,0)),"")</f>
        <v>関東SS</v>
      </c>
      <c r="AG197" t="str">
        <f>IFERROR(INDEX($A197:$AE197,1,-2+MATCH(AE197,A197:Y197,0)),"")</f>
        <v>M</v>
      </c>
    </row>
    <row r="198" spans="2:33" x14ac:dyDescent="0.15">
      <c r="B198" t="s">
        <v>977</v>
      </c>
      <c r="C198" t="s">
        <v>20</v>
      </c>
      <c r="E198" s="9" t="str">
        <f>IFERROR(VLOOKUP($B198,根ノ上高原!$B$5:$G$338,6,FALSE),"")</f>
        <v/>
      </c>
      <c r="F198" s="10" t="str">
        <f>IFERROR(VLOOKUP($B198,根ノ上高原!$B$5:$G$338,2,FALSE),"")</f>
        <v/>
      </c>
      <c r="G198" s="10" t="str">
        <f>IFERROR(VLOOKUP($B198,根ノ上高原!$B$5:$G$338,5,FALSE)*VLOOKUP(E198,大会ごとのスコア!$D$4:$E$5,2,FALSE),"")</f>
        <v/>
      </c>
      <c r="H198" s="9" t="str">
        <f>IFERROR(VLOOKUP($B198,東大OLK大会!$B$5:$G$338,6,FALSE),"")</f>
        <v/>
      </c>
      <c r="I198" s="10" t="str">
        <f>IFERROR(VLOOKUP($B198,東大OLK大会!$B$5:$G$338,2,FALSE),"")</f>
        <v/>
      </c>
      <c r="J198" s="10" t="str">
        <f>IFERROR(VLOOKUP($B198,東大OLK大会!$B$5:$G$338,5,FALSE)*VLOOKUP(H198,大会ごとのスコア!$D$7:$E$11,2,FALSE),"")</f>
        <v/>
      </c>
      <c r="K198" s="9" t="str">
        <f>IFERROR(VLOOKUP($B198,全日本ロング!$B$5:$G$338,6,FALSE),"")</f>
        <v/>
      </c>
      <c r="L198" s="10" t="str">
        <f>IFERROR(VLOOKUP($B198,全日本ロング!$B$5:$G$338,2,FALSE),"")</f>
        <v/>
      </c>
      <c r="M198" s="10" t="str">
        <f>IFERROR(VLOOKUP($B198,全日本ロング!$B$5:$G$338,5,FALSE)*VLOOKUP(K198,大会ごとのスコア!$D$12:$E$17,2,FALSE),"")</f>
        <v/>
      </c>
      <c r="N198" s="9" t="str">
        <f>IFERROR(VLOOKUP($B198,関東スプリントセレ!$B$5:$G$338,6,FALSE),"")</f>
        <v>M</v>
      </c>
      <c r="O198" s="10">
        <f>IFERROR(VLOOKUP($B198,関東スプリントセレ!$B$5:$G$338,2,FALSE),"")</f>
        <v>6</v>
      </c>
      <c r="P198" s="10">
        <f>IFERROR(VLOOKUP($B198,関東スプリントセレ!$B$5:$G$338,5,FALSE)*VLOOKUP(N198,大会ごとのスコア!$D$19:$E$21,2,FALSE),"")</f>
        <v>45.816800000000001</v>
      </c>
      <c r="Q198" s="9" t="str">
        <f>IFERROR(VLOOKUP($B198,名椙大会2日目!$B$5:$G$338,6,FALSE),"")</f>
        <v/>
      </c>
      <c r="R198" s="10" t="str">
        <f>IFERROR(VLOOKUP($B198,名椙大会2日目!$B$5:$G$338,2,FALSE),"")</f>
        <v/>
      </c>
      <c r="S198" s="10" t="str">
        <f>IFERROR(VLOOKUP($B198,名椙大会2日目!$B$5:$G$338,5,FALSE)*VLOOKUP(Q198,大会ごとのスコア!$D$28:$E$31,2,FALSE),"")</f>
        <v/>
      </c>
      <c r="T198" s="9" t="str">
        <f>IFERROR(VLOOKUP($B198,インカレスプリント2018!$B$5:$G$400,6,FALSE),"")</f>
        <v/>
      </c>
      <c r="U198" s="10" t="str">
        <f>IFERROR(VLOOKUP($B198,インカレスプリント2018!$B$5:$G$400,2,FALSE),"")</f>
        <v/>
      </c>
      <c r="V198" s="10" t="str">
        <f>IFERROR(VLOOKUP($B198,インカレスプリント2018!$B$5:$G$400,5,FALSE)*VLOOKUP(T198,大会ごとのスコア!$D$33:$E$36,2,FALSE),"")</f>
        <v/>
      </c>
      <c r="W198" s="9" t="str">
        <f>IFERROR(VLOOKUP($B198,インカレロング2018!$B$5:$G$400,6,FALSE),"")</f>
        <v/>
      </c>
      <c r="X198" s="10" t="str">
        <f>IFERROR(VLOOKUP($B198,インカレロング2018!$B$5:$G$400,2,FALSE),"")</f>
        <v/>
      </c>
      <c r="Y198" s="10" t="str">
        <f>IFERROR(VLOOKUP($B198,インカレロング2018!$B$5:$G$400,5,FALSE)*VLOOKUP(W198,大会ごとのスコア!$D$38:$E$42,2,FALSE),"")</f>
        <v/>
      </c>
      <c r="Z198" s="9" t="str">
        <f>IFERROR(VLOOKUP($B198,クラブカップミドル!$B$4:$G$400,6,FALSE),"")</f>
        <v>MA-1</v>
      </c>
      <c r="AA198" s="10">
        <f>IFERROR(VLOOKUP($B198,クラブカップミドル!$B$4:$G$400,2,FALSE),"")</f>
        <v>0</v>
      </c>
      <c r="AB198" s="10">
        <f>IFERROR(VLOOKUP($B198,クラブカップミドル!$B$4:$G$400,5,FALSE)*VLOOKUP(Z198,大会ごとのスコア!$D$44:$E$53,2,FALSE),"")</f>
        <v>28.349</v>
      </c>
      <c r="AD198" s="9">
        <f t="array" ref="AD198">IFERROR(ROUNDUP(AVERAGE(LARGE(IF($A$3:$Y$3="スコア",$A198:$Y198,""),{1,2,3})),2),0)</f>
        <v>0</v>
      </c>
      <c r="AE198">
        <f t="array" ref="AE198">IFERROR(LARGE(IF($A$3:$Y$3="スコア",$A198:$Y198,""),1),"")</f>
        <v>45.816800000000001</v>
      </c>
      <c r="AF198" t="str">
        <f>IFERROR(INDEX($B$2:$AC$3,1,MATCH(AE198,B198:AC198,0)),"")</f>
        <v>関東SS</v>
      </c>
      <c r="AG198" t="str">
        <f>IFERROR(INDEX($A198:$AE198,1,-2+MATCH(AE198,A198:Y198,0)),"")</f>
        <v>M</v>
      </c>
    </row>
    <row r="199" spans="2:33" x14ac:dyDescent="0.15">
      <c r="B199" t="s">
        <v>988</v>
      </c>
      <c r="C199" t="s">
        <v>20</v>
      </c>
      <c r="E199" s="9" t="str">
        <f>IFERROR(VLOOKUP($B199,根ノ上高原!$B$5:$G$338,6,FALSE),"")</f>
        <v/>
      </c>
      <c r="F199" s="10" t="str">
        <f>IFERROR(VLOOKUP($B199,根ノ上高原!$B$5:$G$338,2,FALSE),"")</f>
        <v/>
      </c>
      <c r="G199" s="10" t="str">
        <f>IFERROR(VLOOKUP($B199,根ノ上高原!$B$5:$G$338,5,FALSE)*VLOOKUP(E199,大会ごとのスコア!$D$4:$E$5,2,FALSE),"")</f>
        <v/>
      </c>
      <c r="H199" s="9" t="str">
        <f>IFERROR(VLOOKUP($B199,東大OLK大会!$B$5:$G$338,6,FALSE),"")</f>
        <v/>
      </c>
      <c r="I199" s="10" t="str">
        <f>IFERROR(VLOOKUP($B199,東大OLK大会!$B$5:$G$338,2,FALSE),"")</f>
        <v/>
      </c>
      <c r="J199" s="10" t="str">
        <f>IFERROR(VLOOKUP($B199,東大OLK大会!$B$5:$G$338,5,FALSE)*VLOOKUP(H199,大会ごとのスコア!$D$7:$E$11,2,FALSE),"")</f>
        <v/>
      </c>
      <c r="K199" s="9" t="str">
        <f>IFERROR(VLOOKUP($B199,全日本ロング!$B$5:$G$338,6,FALSE),"")</f>
        <v/>
      </c>
      <c r="L199" s="10" t="str">
        <f>IFERROR(VLOOKUP($B199,全日本ロング!$B$5:$G$338,2,FALSE),"")</f>
        <v/>
      </c>
      <c r="M199" s="10" t="str">
        <f>IFERROR(VLOOKUP($B199,全日本ロング!$B$5:$G$338,5,FALSE)*VLOOKUP(K199,大会ごとのスコア!$D$12:$E$17,2,FALSE),"")</f>
        <v/>
      </c>
      <c r="N199" s="9" t="str">
        <f>IFERROR(VLOOKUP($B199,関東スプリントセレ!$B$5:$G$338,6,FALSE),"")</f>
        <v>M</v>
      </c>
      <c r="O199" s="10">
        <f>IFERROR(VLOOKUP($B199,関東スプリントセレ!$B$5:$G$338,2,FALSE),"")</f>
        <v>0</v>
      </c>
      <c r="P199" s="10">
        <f>IFERROR(VLOOKUP($B199,関東スプリントセレ!$B$5:$G$338,5,FALSE)*VLOOKUP(N199,大会ごとのスコア!$D$19:$E$21,2,FALSE),"")</f>
        <v>0</v>
      </c>
      <c r="Q199" s="9" t="str">
        <f>IFERROR(VLOOKUP($B199,名椙大会2日目!$B$5:$G$338,6,FALSE),"")</f>
        <v/>
      </c>
      <c r="R199" s="10" t="str">
        <f>IFERROR(VLOOKUP($B199,名椙大会2日目!$B$5:$G$338,2,FALSE),"")</f>
        <v/>
      </c>
      <c r="S199" s="10" t="str">
        <f>IFERROR(VLOOKUP($B199,名椙大会2日目!$B$5:$G$338,5,FALSE)*VLOOKUP(Q199,大会ごとのスコア!$D$28:$E$31,2,FALSE),"")</f>
        <v/>
      </c>
      <c r="T199" s="9" t="str">
        <f>IFERROR(VLOOKUP($B199,インカレスプリント2018!$B$5:$G$400,6,FALSE),"")</f>
        <v/>
      </c>
      <c r="U199" s="10" t="str">
        <f>IFERROR(VLOOKUP($B199,インカレスプリント2018!$B$5:$G$400,2,FALSE),"")</f>
        <v/>
      </c>
      <c r="V199" s="10" t="str">
        <f>IFERROR(VLOOKUP($B199,インカレスプリント2018!$B$5:$G$400,5,FALSE)*VLOOKUP(T199,大会ごとのスコア!$D$33:$E$36,2,FALSE),"")</f>
        <v/>
      </c>
      <c r="W199" s="9" t="str">
        <f>IFERROR(VLOOKUP($B199,インカレロング2018!$B$5:$G$400,6,FALSE),"")</f>
        <v/>
      </c>
      <c r="X199" s="10" t="str">
        <f>IFERROR(VLOOKUP($B199,インカレロング2018!$B$5:$G$400,2,FALSE),"")</f>
        <v/>
      </c>
      <c r="Y199" s="10" t="str">
        <f>IFERROR(VLOOKUP($B199,インカレロング2018!$B$5:$G$400,5,FALSE)*VLOOKUP(W199,大会ごとのスコア!$D$38:$E$42,2,FALSE),"")</f>
        <v/>
      </c>
      <c r="Z199" s="9" t="str">
        <f>IFERROR(VLOOKUP($B199,クラブカップミドル!$B$4:$G$400,6,FALSE),"")</f>
        <v>MA-1</v>
      </c>
      <c r="AA199" s="10">
        <f>IFERROR(VLOOKUP($B199,クラブカップミドル!$B$4:$G$400,2,FALSE),"")</f>
        <v>54</v>
      </c>
      <c r="AB199" s="10">
        <f>IFERROR(VLOOKUP($B199,クラブカップミドル!$B$4:$G$400,5,FALSE)*VLOOKUP(Z199,大会ごとのスコア!$D$44:$E$53,2,FALSE),"")</f>
        <v>42.019999999999996</v>
      </c>
      <c r="AD199" s="9">
        <f t="array" ref="AD199">IFERROR(ROUNDUP(AVERAGE(LARGE(IF($A$3:$Y$3="スコア",$A199:$Y199,""),{1,2,3})),2),0)</f>
        <v>0</v>
      </c>
      <c r="AE199">
        <f t="array" ref="AE199">IFERROR(LARGE(IF($A$3:$Y$3="スコア",$A199:$Y199,""),1),"")</f>
        <v>0</v>
      </c>
      <c r="AF199">
        <f>IFERROR(INDEX($B$2:$AC$3,1,MATCH(AE199,B199:AC199,0)),"")</f>
        <v>0</v>
      </c>
      <c r="AG199" t="str">
        <f>IFERROR(INDEX($A199:$AE199,1,-2+MATCH(AE199,A199:Y199,0)),"")</f>
        <v/>
      </c>
    </row>
    <row r="200" spans="2:33" x14ac:dyDescent="0.15">
      <c r="B200" t="s">
        <v>931</v>
      </c>
      <c r="C200" t="s">
        <v>21</v>
      </c>
      <c r="E200" s="9" t="str">
        <f>IFERROR(VLOOKUP($B200,根ノ上高原!$B$5:$G$338,6,FALSE),"")</f>
        <v/>
      </c>
      <c r="F200" s="10" t="str">
        <f>IFERROR(VLOOKUP($B200,根ノ上高原!$B$5:$G$338,2,FALSE),"")</f>
        <v/>
      </c>
      <c r="G200" s="10" t="str">
        <f>IFERROR(VLOOKUP($B200,根ノ上高原!$B$5:$G$338,5,FALSE)*VLOOKUP(E200,大会ごとのスコア!$D$4:$E$5,2,FALSE),"")</f>
        <v/>
      </c>
      <c r="H200" s="9" t="str">
        <f>IFERROR(VLOOKUP($B200,東大OLK大会!$B$5:$G$338,6,FALSE),"")</f>
        <v/>
      </c>
      <c r="I200" s="10" t="str">
        <f>IFERROR(VLOOKUP($B200,東大OLK大会!$B$5:$G$338,2,FALSE),"")</f>
        <v/>
      </c>
      <c r="J200" s="10" t="str">
        <f>IFERROR(VLOOKUP($B200,東大OLK大会!$B$5:$G$338,5,FALSE)*VLOOKUP(H200,大会ごとのスコア!$D$7:$E$11,2,FALSE),"")</f>
        <v/>
      </c>
      <c r="K200" s="9" t="str">
        <f>IFERROR(VLOOKUP($B200,全日本ロング!$B$5:$G$338,6,FALSE),"")</f>
        <v/>
      </c>
      <c r="L200" s="10" t="str">
        <f>IFERROR(VLOOKUP($B200,全日本ロング!$B$5:$G$338,2,FALSE),"")</f>
        <v/>
      </c>
      <c r="M200" s="10" t="str">
        <f>IFERROR(VLOOKUP($B200,全日本ロング!$B$5:$G$338,5,FALSE)*VLOOKUP(K200,大会ごとのスコア!$D$12:$E$17,2,FALSE),"")</f>
        <v/>
      </c>
      <c r="N200" s="9" t="str">
        <f>IFERROR(VLOOKUP($B200,関東スプリントセレ!$B$5:$G$338,6,FALSE),"")</f>
        <v>Ms1</v>
      </c>
      <c r="O200" s="10">
        <f>IFERROR(VLOOKUP($B200,関東スプリントセレ!$B$5:$G$338,2,FALSE),"")</f>
        <v>0</v>
      </c>
      <c r="P200" s="10">
        <f>IFERROR(VLOOKUP($B200,関東スプリントセレ!$B$5:$G$338,5,FALSE)*VLOOKUP(N200,大会ごとのスコア!$D$19:$E$21,2,FALSE),"")</f>
        <v>45.857999999999997</v>
      </c>
      <c r="Q200" s="9" t="str">
        <f>IFERROR(VLOOKUP($B200,名椙大会2日目!$B$5:$G$338,6,FALSE),"")</f>
        <v/>
      </c>
      <c r="R200" s="10" t="str">
        <f>IFERROR(VLOOKUP($B200,名椙大会2日目!$B$5:$G$338,2,FALSE),"")</f>
        <v/>
      </c>
      <c r="S200" s="10" t="str">
        <f>IFERROR(VLOOKUP($B200,名椙大会2日目!$B$5:$G$338,5,FALSE)*VLOOKUP(Q200,大会ごとのスコア!$D$28:$E$31,2,FALSE),"")</f>
        <v/>
      </c>
      <c r="T200" s="9" t="str">
        <f>IFERROR(VLOOKUP($B200,インカレスプリント2018!$B$5:$G$400,6,FALSE),"")</f>
        <v/>
      </c>
      <c r="U200" s="10" t="str">
        <f>IFERROR(VLOOKUP($B200,インカレスプリント2018!$B$5:$G$400,2,FALSE),"")</f>
        <v/>
      </c>
      <c r="V200" s="10" t="str">
        <f>IFERROR(VLOOKUP($B200,インカレスプリント2018!$B$5:$G$400,5,FALSE)*VLOOKUP(T200,大会ごとのスコア!$D$33:$E$36,2,FALSE),"")</f>
        <v/>
      </c>
      <c r="W200" s="9" t="str">
        <f>IFERROR(VLOOKUP($B200,インカレロング2018!$B$5:$G$400,6,FALSE),"")</f>
        <v/>
      </c>
      <c r="X200" s="10" t="str">
        <f>IFERROR(VLOOKUP($B200,インカレロング2018!$B$5:$G$400,2,FALSE),"")</f>
        <v/>
      </c>
      <c r="Y200" s="10" t="str">
        <f>IFERROR(VLOOKUP($B200,インカレロング2018!$B$5:$G$400,5,FALSE)*VLOOKUP(W200,大会ごとのスコア!$D$38:$E$42,2,FALSE),"")</f>
        <v/>
      </c>
      <c r="Z200" s="9" t="str">
        <f>IFERROR(VLOOKUP($B200,クラブカップミドル!$B$4:$G$400,6,FALSE),"")</f>
        <v/>
      </c>
      <c r="AA200" s="10" t="str">
        <f>IFERROR(VLOOKUP($B200,クラブカップミドル!$B$4:$G$400,2,FALSE),"")</f>
        <v/>
      </c>
      <c r="AB200" s="10" t="str">
        <f>IFERROR(VLOOKUP($B200,クラブカップミドル!$B$4:$G$400,5,FALSE)*VLOOKUP(Z200,大会ごとのスコア!$D$44:$E$53,2,FALSE),"")</f>
        <v/>
      </c>
      <c r="AD200" s="9">
        <f t="array" ref="AD200">IFERROR(ROUNDUP(AVERAGE(LARGE(IF($A$3:$Y$3="スコア",$A200:$Y200,""),{1,2,3})),2),0)</f>
        <v>0</v>
      </c>
      <c r="AE200">
        <f t="array" ref="AE200">IFERROR(LARGE(IF($A$3:$Y$3="スコア",$A200:$Y200,""),1),"")</f>
        <v>45.857999999999997</v>
      </c>
      <c r="AF200" t="str">
        <f>IFERROR(INDEX($B$2:$AC$3,1,MATCH(AE200,B200:AC200,0)),"")</f>
        <v>関東SS</v>
      </c>
      <c r="AG200" t="str">
        <f>IFERROR(INDEX($A200:$AE200,1,-2+MATCH(AE200,A200:Y200,0)),"")</f>
        <v>Ms1</v>
      </c>
    </row>
    <row r="201" spans="2:33" x14ac:dyDescent="0.15">
      <c r="B201" t="s">
        <v>975</v>
      </c>
      <c r="C201" t="s">
        <v>21</v>
      </c>
      <c r="E201" s="9" t="str">
        <f>IFERROR(VLOOKUP($B201,根ノ上高原!$B$5:$G$338,6,FALSE),"")</f>
        <v/>
      </c>
      <c r="F201" s="10" t="str">
        <f>IFERROR(VLOOKUP($B201,根ノ上高原!$B$5:$G$338,2,FALSE),"")</f>
        <v/>
      </c>
      <c r="G201" s="10" t="str">
        <f>IFERROR(VLOOKUP($B201,根ノ上高原!$B$5:$G$338,5,FALSE)*VLOOKUP(E201,大会ごとのスコア!$D$4:$E$5,2,FALSE),"")</f>
        <v/>
      </c>
      <c r="H201" s="9" t="str">
        <f>IFERROR(VLOOKUP($B201,東大OLK大会!$B$5:$G$338,6,FALSE),"")</f>
        <v/>
      </c>
      <c r="I201" s="10" t="str">
        <f>IFERROR(VLOOKUP($B201,東大OLK大会!$B$5:$G$338,2,FALSE),"")</f>
        <v/>
      </c>
      <c r="J201" s="10" t="str">
        <f>IFERROR(VLOOKUP($B201,東大OLK大会!$B$5:$G$338,5,FALSE)*VLOOKUP(H201,大会ごとのスコア!$D$7:$E$11,2,FALSE),"")</f>
        <v/>
      </c>
      <c r="K201" s="9" t="str">
        <f>IFERROR(VLOOKUP($B201,全日本ロング!$B$5:$G$338,6,FALSE),"")</f>
        <v/>
      </c>
      <c r="L201" s="10" t="str">
        <f>IFERROR(VLOOKUP($B201,全日本ロング!$B$5:$G$338,2,FALSE),"")</f>
        <v/>
      </c>
      <c r="M201" s="10" t="str">
        <f>IFERROR(VLOOKUP($B201,全日本ロング!$B$5:$G$338,5,FALSE)*VLOOKUP(K201,大会ごとのスコア!$D$12:$E$17,2,FALSE),"")</f>
        <v/>
      </c>
      <c r="N201" s="9" t="str">
        <f>IFERROR(VLOOKUP($B201,関東スプリントセレ!$B$5:$G$338,6,FALSE),"")</f>
        <v>M</v>
      </c>
      <c r="O201" s="10">
        <f>IFERROR(VLOOKUP($B201,関東スプリントセレ!$B$5:$G$338,2,FALSE),"")</f>
        <v>4</v>
      </c>
      <c r="P201" s="10">
        <f>IFERROR(VLOOKUP($B201,関東スプリントセレ!$B$5:$G$338,5,FALSE)*VLOOKUP(N201,大会ごとのスコア!$D$19:$E$21,2,FALSE),"")</f>
        <v>46.288800000000002</v>
      </c>
      <c r="Q201" s="9" t="str">
        <f>IFERROR(VLOOKUP($B201,名椙大会2日目!$B$5:$G$338,6,FALSE),"")</f>
        <v/>
      </c>
      <c r="R201" s="10" t="str">
        <f>IFERROR(VLOOKUP($B201,名椙大会2日目!$B$5:$G$338,2,FALSE),"")</f>
        <v/>
      </c>
      <c r="S201" s="10" t="str">
        <f>IFERROR(VLOOKUP($B201,名椙大会2日目!$B$5:$G$338,5,FALSE)*VLOOKUP(Q201,大会ごとのスコア!$D$28:$E$31,2,FALSE),"")</f>
        <v/>
      </c>
      <c r="T201" s="9" t="str">
        <f>IFERROR(VLOOKUP($B201,インカレスプリント2018!$B$5:$G$400,6,FALSE),"")</f>
        <v/>
      </c>
      <c r="U201" s="10" t="str">
        <f>IFERROR(VLOOKUP($B201,インカレスプリント2018!$B$5:$G$400,2,FALSE),"")</f>
        <v/>
      </c>
      <c r="V201" s="10" t="str">
        <f>IFERROR(VLOOKUP($B201,インカレスプリント2018!$B$5:$G$400,5,FALSE)*VLOOKUP(T201,大会ごとのスコア!$D$33:$E$36,2,FALSE),"")</f>
        <v/>
      </c>
      <c r="W201" s="9" t="str">
        <f>IFERROR(VLOOKUP($B201,インカレロング2018!$B$5:$G$400,6,FALSE),"")</f>
        <v/>
      </c>
      <c r="X201" s="10" t="str">
        <f>IFERROR(VLOOKUP($B201,インカレロング2018!$B$5:$G$400,2,FALSE),"")</f>
        <v/>
      </c>
      <c r="Y201" s="10" t="str">
        <f>IFERROR(VLOOKUP($B201,インカレロング2018!$B$5:$G$400,5,FALSE)*VLOOKUP(W201,大会ごとのスコア!$D$38:$E$42,2,FALSE),"")</f>
        <v/>
      </c>
      <c r="Z201" s="9" t="str">
        <f>IFERROR(VLOOKUP($B201,クラブカップミドル!$B$4:$G$400,6,FALSE),"")</f>
        <v/>
      </c>
      <c r="AA201" s="10" t="str">
        <f>IFERROR(VLOOKUP($B201,クラブカップミドル!$B$4:$G$400,2,FALSE),"")</f>
        <v/>
      </c>
      <c r="AB201" s="10" t="str">
        <f>IFERROR(VLOOKUP($B201,クラブカップミドル!$B$4:$G$400,5,FALSE)*VLOOKUP(Z201,大会ごとのスコア!$D$44:$E$53,2,FALSE),"")</f>
        <v/>
      </c>
      <c r="AD201" s="9">
        <f t="array" ref="AD201">IFERROR(ROUNDUP(AVERAGE(LARGE(IF($A$3:$Y$3="スコア",$A201:$Y201,""),{1,2,3})),2),0)</f>
        <v>0</v>
      </c>
      <c r="AE201">
        <f t="array" ref="AE201">IFERROR(LARGE(IF($A$3:$Y$3="スコア",$A201:$Y201,""),1),"")</f>
        <v>46.288800000000002</v>
      </c>
      <c r="AF201" t="str">
        <f>IFERROR(INDEX($B$2:$AC$3,1,MATCH(AE201,B201:AC201,0)),"")</f>
        <v>関東SS</v>
      </c>
      <c r="AG201" t="str">
        <f>IFERROR(INDEX($A201:$AE201,1,-2+MATCH(AE201,A201:Y201,0)),"")</f>
        <v>M</v>
      </c>
    </row>
    <row r="202" spans="2:33" x14ac:dyDescent="0.15">
      <c r="B202" t="s">
        <v>981</v>
      </c>
      <c r="C202" t="s">
        <v>21</v>
      </c>
      <c r="E202" s="9" t="str">
        <f>IFERROR(VLOOKUP($B202,根ノ上高原!$B$5:$G$338,6,FALSE),"")</f>
        <v/>
      </c>
      <c r="F202" s="10" t="str">
        <f>IFERROR(VLOOKUP($B202,根ノ上高原!$B$5:$G$338,2,FALSE),"")</f>
        <v/>
      </c>
      <c r="G202" s="10" t="str">
        <f>IFERROR(VLOOKUP($B202,根ノ上高原!$B$5:$G$338,5,FALSE)*VLOOKUP(E202,大会ごとのスコア!$D$4:$E$5,2,FALSE),"")</f>
        <v/>
      </c>
      <c r="H202" s="9" t="str">
        <f>IFERROR(VLOOKUP($B202,東大OLK大会!$B$5:$G$338,6,FALSE),"")</f>
        <v/>
      </c>
      <c r="I202" s="10" t="str">
        <f>IFERROR(VLOOKUP($B202,東大OLK大会!$B$5:$G$338,2,FALSE),"")</f>
        <v/>
      </c>
      <c r="J202" s="10" t="str">
        <f>IFERROR(VLOOKUP($B202,東大OLK大会!$B$5:$G$338,5,FALSE)*VLOOKUP(H202,大会ごとのスコア!$D$7:$E$11,2,FALSE),"")</f>
        <v/>
      </c>
      <c r="K202" s="9" t="str">
        <f>IFERROR(VLOOKUP($B202,全日本ロング!$B$5:$G$338,6,FALSE),"")</f>
        <v/>
      </c>
      <c r="L202" s="10" t="str">
        <f>IFERROR(VLOOKUP($B202,全日本ロング!$B$5:$G$338,2,FALSE),"")</f>
        <v/>
      </c>
      <c r="M202" s="10" t="str">
        <f>IFERROR(VLOOKUP($B202,全日本ロング!$B$5:$G$338,5,FALSE)*VLOOKUP(K202,大会ごとのスコア!$D$12:$E$17,2,FALSE),"")</f>
        <v/>
      </c>
      <c r="N202" s="9" t="str">
        <f>IFERROR(VLOOKUP($B202,関東スプリントセレ!$B$5:$G$338,6,FALSE),"")</f>
        <v>M</v>
      </c>
      <c r="O202" s="10">
        <f>IFERROR(VLOOKUP($B202,関東スプリントセレ!$B$5:$G$338,2,FALSE),"")</f>
        <v>10</v>
      </c>
      <c r="P202" s="10">
        <f>IFERROR(VLOOKUP($B202,関東スプリントセレ!$B$5:$G$338,5,FALSE)*VLOOKUP(N202,大会ごとのスコア!$D$19:$E$21,2,FALSE),"")</f>
        <v>40.020800000000001</v>
      </c>
      <c r="Q202" s="9" t="str">
        <f>IFERROR(VLOOKUP($B202,名椙大会2日目!$B$5:$G$338,6,FALSE),"")</f>
        <v/>
      </c>
      <c r="R202" s="10" t="str">
        <f>IFERROR(VLOOKUP($B202,名椙大会2日目!$B$5:$G$338,2,FALSE),"")</f>
        <v/>
      </c>
      <c r="S202" s="10" t="str">
        <f>IFERROR(VLOOKUP($B202,名椙大会2日目!$B$5:$G$338,5,FALSE)*VLOOKUP(Q202,大会ごとのスコア!$D$28:$E$31,2,FALSE),"")</f>
        <v/>
      </c>
      <c r="T202" s="9" t="str">
        <f>IFERROR(VLOOKUP($B202,インカレスプリント2018!$B$5:$G$400,6,FALSE),"")</f>
        <v/>
      </c>
      <c r="U202" s="10" t="str">
        <f>IFERROR(VLOOKUP($B202,インカレスプリント2018!$B$5:$G$400,2,FALSE),"")</f>
        <v/>
      </c>
      <c r="V202" s="10" t="str">
        <f>IFERROR(VLOOKUP($B202,インカレスプリント2018!$B$5:$G$400,5,FALSE)*VLOOKUP(T202,大会ごとのスコア!$D$33:$E$36,2,FALSE),"")</f>
        <v/>
      </c>
      <c r="W202" s="9" t="str">
        <f>IFERROR(VLOOKUP($B202,インカレロング2018!$B$5:$G$400,6,FALSE),"")</f>
        <v/>
      </c>
      <c r="X202" s="10" t="str">
        <f>IFERROR(VLOOKUP($B202,インカレロング2018!$B$5:$G$400,2,FALSE),"")</f>
        <v/>
      </c>
      <c r="Y202" s="10" t="str">
        <f>IFERROR(VLOOKUP($B202,インカレロング2018!$B$5:$G$400,5,FALSE)*VLOOKUP(W202,大会ごとのスコア!$D$38:$E$42,2,FALSE),"")</f>
        <v/>
      </c>
      <c r="Z202" s="9" t="str">
        <f>IFERROR(VLOOKUP($B202,クラブカップミドル!$B$4:$G$400,6,FALSE),"")</f>
        <v/>
      </c>
      <c r="AA202" s="10" t="str">
        <f>IFERROR(VLOOKUP($B202,クラブカップミドル!$B$4:$G$400,2,FALSE),"")</f>
        <v/>
      </c>
      <c r="AB202" s="10" t="str">
        <f>IFERROR(VLOOKUP($B202,クラブカップミドル!$B$4:$G$400,5,FALSE)*VLOOKUP(Z202,大会ごとのスコア!$D$44:$E$53,2,FALSE),"")</f>
        <v/>
      </c>
      <c r="AD202" s="9">
        <f t="array" ref="AD202">IFERROR(ROUNDUP(AVERAGE(LARGE(IF($A$3:$Y$3="スコア",$A202:$Y202,""),{1,2,3})),2),0)</f>
        <v>0</v>
      </c>
      <c r="AE202">
        <f t="array" ref="AE202">IFERROR(LARGE(IF($A$3:$Y$3="スコア",$A202:$Y202,""),1),"")</f>
        <v>40.020800000000001</v>
      </c>
      <c r="AF202" t="str">
        <f>IFERROR(INDEX($B$2:$AC$3,1,MATCH(AE202,B202:AC202,0)),"")</f>
        <v>関東SS</v>
      </c>
      <c r="AG202" t="str">
        <f>IFERROR(INDEX($A202:$AE202,1,-2+MATCH(AE202,A202:Y202,0)),"")</f>
        <v>M</v>
      </c>
    </row>
    <row r="203" spans="2:33" x14ac:dyDescent="0.15">
      <c r="B203" t="s">
        <v>982</v>
      </c>
      <c r="C203" t="s">
        <v>21</v>
      </c>
      <c r="E203" s="9" t="str">
        <f>IFERROR(VLOOKUP($B203,根ノ上高原!$B$5:$G$338,6,FALSE),"")</f>
        <v/>
      </c>
      <c r="F203" s="10" t="str">
        <f>IFERROR(VLOOKUP($B203,根ノ上高原!$B$5:$G$338,2,FALSE),"")</f>
        <v/>
      </c>
      <c r="G203" s="10" t="str">
        <f>IFERROR(VLOOKUP($B203,根ノ上高原!$B$5:$G$338,5,FALSE)*VLOOKUP(E203,大会ごとのスコア!$D$4:$E$5,2,FALSE),"")</f>
        <v/>
      </c>
      <c r="H203" s="9" t="str">
        <f>IFERROR(VLOOKUP($B203,東大OLK大会!$B$5:$G$338,6,FALSE),"")</f>
        <v/>
      </c>
      <c r="I203" s="10" t="str">
        <f>IFERROR(VLOOKUP($B203,東大OLK大会!$B$5:$G$338,2,FALSE),"")</f>
        <v/>
      </c>
      <c r="J203" s="10" t="str">
        <f>IFERROR(VLOOKUP($B203,東大OLK大会!$B$5:$G$338,5,FALSE)*VLOOKUP(H203,大会ごとのスコア!$D$7:$E$11,2,FALSE),"")</f>
        <v/>
      </c>
      <c r="K203" s="9" t="str">
        <f>IFERROR(VLOOKUP($B203,全日本ロング!$B$5:$G$338,6,FALSE),"")</f>
        <v/>
      </c>
      <c r="L203" s="10" t="str">
        <f>IFERROR(VLOOKUP($B203,全日本ロング!$B$5:$G$338,2,FALSE),"")</f>
        <v/>
      </c>
      <c r="M203" s="10" t="str">
        <f>IFERROR(VLOOKUP($B203,全日本ロング!$B$5:$G$338,5,FALSE)*VLOOKUP(K203,大会ごとのスコア!$D$12:$E$17,2,FALSE),"")</f>
        <v/>
      </c>
      <c r="N203" s="9" t="str">
        <f>IFERROR(VLOOKUP($B203,関東スプリントセレ!$B$5:$G$338,6,FALSE),"")</f>
        <v>M</v>
      </c>
      <c r="O203" s="10">
        <f>IFERROR(VLOOKUP($B203,関東スプリントセレ!$B$5:$G$338,2,FALSE),"")</f>
        <v>11</v>
      </c>
      <c r="P203" s="10">
        <f>IFERROR(VLOOKUP($B203,関東スプリントセレ!$B$5:$G$338,5,FALSE)*VLOOKUP(N203,大会ごとのスコア!$D$19:$E$21,2,FALSE),"")</f>
        <v>36.835999999999999</v>
      </c>
      <c r="Q203" s="9" t="str">
        <f>IFERROR(VLOOKUP($B203,名椙大会2日目!$B$5:$G$338,6,FALSE),"")</f>
        <v/>
      </c>
      <c r="R203" s="10" t="str">
        <f>IFERROR(VLOOKUP($B203,名椙大会2日目!$B$5:$G$338,2,FALSE),"")</f>
        <v/>
      </c>
      <c r="S203" s="10" t="str">
        <f>IFERROR(VLOOKUP($B203,名椙大会2日目!$B$5:$G$338,5,FALSE)*VLOOKUP(Q203,大会ごとのスコア!$D$28:$E$31,2,FALSE),"")</f>
        <v/>
      </c>
      <c r="T203" s="9" t="str">
        <f>IFERROR(VLOOKUP($B203,インカレスプリント2018!$B$5:$G$400,6,FALSE),"")</f>
        <v/>
      </c>
      <c r="U203" s="10" t="str">
        <f>IFERROR(VLOOKUP($B203,インカレスプリント2018!$B$5:$G$400,2,FALSE),"")</f>
        <v/>
      </c>
      <c r="V203" s="10" t="str">
        <f>IFERROR(VLOOKUP($B203,インカレスプリント2018!$B$5:$G$400,5,FALSE)*VLOOKUP(T203,大会ごとのスコア!$D$33:$E$36,2,FALSE),"")</f>
        <v/>
      </c>
      <c r="W203" s="9" t="str">
        <f>IFERROR(VLOOKUP($B203,インカレロング2018!$B$5:$G$400,6,FALSE),"")</f>
        <v/>
      </c>
      <c r="X203" s="10" t="str">
        <f>IFERROR(VLOOKUP($B203,インカレロング2018!$B$5:$G$400,2,FALSE),"")</f>
        <v/>
      </c>
      <c r="Y203" s="10" t="str">
        <f>IFERROR(VLOOKUP($B203,インカレロング2018!$B$5:$G$400,5,FALSE)*VLOOKUP(W203,大会ごとのスコア!$D$38:$E$42,2,FALSE),"")</f>
        <v/>
      </c>
      <c r="Z203" s="9" t="str">
        <f>IFERROR(VLOOKUP($B203,クラブカップミドル!$B$4:$G$400,6,FALSE),"")</f>
        <v/>
      </c>
      <c r="AA203" s="10" t="str">
        <f>IFERROR(VLOOKUP($B203,クラブカップミドル!$B$4:$G$400,2,FALSE),"")</f>
        <v/>
      </c>
      <c r="AB203" s="10" t="str">
        <f>IFERROR(VLOOKUP($B203,クラブカップミドル!$B$4:$G$400,5,FALSE)*VLOOKUP(Z203,大会ごとのスコア!$D$44:$E$53,2,FALSE),"")</f>
        <v/>
      </c>
      <c r="AD203" s="9">
        <f t="array" ref="AD203">IFERROR(ROUNDUP(AVERAGE(LARGE(IF($A$3:$Y$3="スコア",$A203:$Y203,""),{1,2,3})),2),0)</f>
        <v>0</v>
      </c>
      <c r="AE203">
        <f t="array" ref="AE203">IFERROR(LARGE(IF($A$3:$Y$3="スコア",$A203:$Y203,""),1),"")</f>
        <v>36.835999999999999</v>
      </c>
      <c r="AF203" t="str">
        <f>IFERROR(INDEX($B$2:$AC$3,1,MATCH(AE203,B203:AC203,0)),"")</f>
        <v>関東SS</v>
      </c>
      <c r="AG203" t="str">
        <f>IFERROR(INDEX($A203:$AE203,1,-2+MATCH(AE203,A203:Y203,0)),"")</f>
        <v>M</v>
      </c>
    </row>
    <row r="204" spans="2:33" x14ac:dyDescent="0.15">
      <c r="B204" t="s">
        <v>984</v>
      </c>
      <c r="C204" t="s">
        <v>21</v>
      </c>
      <c r="E204" s="9" t="str">
        <f>IFERROR(VLOOKUP($B204,根ノ上高原!$B$5:$G$338,6,FALSE),"")</f>
        <v/>
      </c>
      <c r="F204" s="10" t="str">
        <f>IFERROR(VLOOKUP($B204,根ノ上高原!$B$5:$G$338,2,FALSE),"")</f>
        <v/>
      </c>
      <c r="G204" s="10" t="str">
        <f>IFERROR(VLOOKUP($B204,根ノ上高原!$B$5:$G$338,5,FALSE)*VLOOKUP(E204,大会ごとのスコア!$D$4:$E$5,2,FALSE),"")</f>
        <v/>
      </c>
      <c r="H204" s="9" t="str">
        <f>IFERROR(VLOOKUP($B204,東大OLK大会!$B$5:$G$338,6,FALSE),"")</f>
        <v/>
      </c>
      <c r="I204" s="10" t="str">
        <f>IFERROR(VLOOKUP($B204,東大OLK大会!$B$5:$G$338,2,FALSE),"")</f>
        <v/>
      </c>
      <c r="J204" s="10" t="str">
        <f>IFERROR(VLOOKUP($B204,東大OLK大会!$B$5:$G$338,5,FALSE)*VLOOKUP(H204,大会ごとのスコア!$D$7:$E$11,2,FALSE),"")</f>
        <v/>
      </c>
      <c r="K204" s="9" t="str">
        <f>IFERROR(VLOOKUP($B204,全日本ロング!$B$5:$G$338,6,FALSE),"")</f>
        <v/>
      </c>
      <c r="L204" s="10" t="str">
        <f>IFERROR(VLOOKUP($B204,全日本ロング!$B$5:$G$338,2,FALSE),"")</f>
        <v/>
      </c>
      <c r="M204" s="10" t="str">
        <f>IFERROR(VLOOKUP($B204,全日本ロング!$B$5:$G$338,5,FALSE)*VLOOKUP(K204,大会ごとのスコア!$D$12:$E$17,2,FALSE),"")</f>
        <v/>
      </c>
      <c r="N204" s="9" t="str">
        <f>IFERROR(VLOOKUP($B204,関東スプリントセレ!$B$5:$G$338,6,FALSE),"")</f>
        <v>M</v>
      </c>
      <c r="O204" s="10">
        <f>IFERROR(VLOOKUP($B204,関東スプリントセレ!$B$5:$G$338,2,FALSE),"")</f>
        <v>13</v>
      </c>
      <c r="P204" s="10">
        <f>IFERROR(VLOOKUP($B204,関東スプリントセレ!$B$5:$G$338,5,FALSE)*VLOOKUP(N204,大会ごとのスコア!$D$19:$E$21,2,FALSE),"")</f>
        <v>29.691199999999998</v>
      </c>
      <c r="Q204" s="9" t="str">
        <f>IFERROR(VLOOKUP($B204,名椙大会2日目!$B$5:$G$338,6,FALSE),"")</f>
        <v/>
      </c>
      <c r="R204" s="10" t="str">
        <f>IFERROR(VLOOKUP($B204,名椙大会2日目!$B$5:$G$338,2,FALSE),"")</f>
        <v/>
      </c>
      <c r="S204" s="10" t="str">
        <f>IFERROR(VLOOKUP($B204,名椙大会2日目!$B$5:$G$338,5,FALSE)*VLOOKUP(Q204,大会ごとのスコア!$D$28:$E$31,2,FALSE),"")</f>
        <v/>
      </c>
      <c r="T204" s="9" t="str">
        <f>IFERROR(VLOOKUP($B204,インカレスプリント2018!$B$5:$G$400,6,FALSE),"")</f>
        <v/>
      </c>
      <c r="U204" s="10" t="str">
        <f>IFERROR(VLOOKUP($B204,インカレスプリント2018!$B$5:$G$400,2,FALSE),"")</f>
        <v/>
      </c>
      <c r="V204" s="10" t="str">
        <f>IFERROR(VLOOKUP($B204,インカレスプリント2018!$B$5:$G$400,5,FALSE)*VLOOKUP(T204,大会ごとのスコア!$D$33:$E$36,2,FALSE),"")</f>
        <v/>
      </c>
      <c r="W204" s="9" t="str">
        <f>IFERROR(VLOOKUP($B204,インカレロング2018!$B$5:$G$400,6,FALSE),"")</f>
        <v/>
      </c>
      <c r="X204" s="10" t="str">
        <f>IFERROR(VLOOKUP($B204,インカレロング2018!$B$5:$G$400,2,FALSE),"")</f>
        <v/>
      </c>
      <c r="Y204" s="10" t="str">
        <f>IFERROR(VLOOKUP($B204,インカレロング2018!$B$5:$G$400,5,FALSE)*VLOOKUP(W204,大会ごとのスコア!$D$38:$E$42,2,FALSE),"")</f>
        <v/>
      </c>
      <c r="Z204" s="9" t="str">
        <f>IFERROR(VLOOKUP($B204,クラブカップミドル!$B$4:$G$400,6,FALSE),"")</f>
        <v/>
      </c>
      <c r="AA204" s="10" t="str">
        <f>IFERROR(VLOOKUP($B204,クラブカップミドル!$B$4:$G$400,2,FALSE),"")</f>
        <v/>
      </c>
      <c r="AB204" s="10" t="str">
        <f>IFERROR(VLOOKUP($B204,クラブカップミドル!$B$4:$G$400,5,FALSE)*VLOOKUP(Z204,大会ごとのスコア!$D$44:$E$53,2,FALSE),"")</f>
        <v/>
      </c>
      <c r="AD204" s="9">
        <f t="array" ref="AD204">IFERROR(ROUNDUP(AVERAGE(LARGE(IF($A$3:$Y$3="スコア",$A204:$Y204,""),{1,2,3})),2),0)</f>
        <v>0</v>
      </c>
      <c r="AE204">
        <f t="array" ref="AE204">IFERROR(LARGE(IF($A$3:$Y$3="スコア",$A204:$Y204,""),1),"")</f>
        <v>29.691199999999998</v>
      </c>
      <c r="AF204" t="str">
        <f>IFERROR(INDEX($B$2:$AC$3,1,MATCH(AE204,B204:AC204,0)),"")</f>
        <v>関東SS</v>
      </c>
      <c r="AG204" t="str">
        <f>IFERROR(INDEX($A204:$AE204,1,-2+MATCH(AE204,A204:Y204,0)),"")</f>
        <v>M</v>
      </c>
    </row>
    <row r="205" spans="2:33" x14ac:dyDescent="0.15">
      <c r="B205" t="s">
        <v>989</v>
      </c>
      <c r="C205" t="s">
        <v>21</v>
      </c>
      <c r="E205" s="9" t="str">
        <f>IFERROR(VLOOKUP($B205,根ノ上高原!$B$5:$G$338,6,FALSE),"")</f>
        <v/>
      </c>
      <c r="F205" s="10" t="str">
        <f>IFERROR(VLOOKUP($B205,根ノ上高原!$B$5:$G$338,2,FALSE),"")</f>
        <v/>
      </c>
      <c r="G205" s="10" t="str">
        <f>IFERROR(VLOOKUP($B205,根ノ上高原!$B$5:$G$338,5,FALSE)*VLOOKUP(E205,大会ごとのスコア!$D$4:$E$5,2,FALSE),"")</f>
        <v/>
      </c>
      <c r="H205" s="9" t="str">
        <f>IFERROR(VLOOKUP($B205,東大OLK大会!$B$5:$G$338,6,FALSE),"")</f>
        <v/>
      </c>
      <c r="I205" s="10" t="str">
        <f>IFERROR(VLOOKUP($B205,東大OLK大会!$B$5:$G$338,2,FALSE),"")</f>
        <v/>
      </c>
      <c r="J205" s="10" t="str">
        <f>IFERROR(VLOOKUP($B205,東大OLK大会!$B$5:$G$338,5,FALSE)*VLOOKUP(H205,大会ごとのスコア!$D$7:$E$11,2,FALSE),"")</f>
        <v/>
      </c>
      <c r="K205" s="9" t="str">
        <f>IFERROR(VLOOKUP($B205,全日本ロング!$B$5:$G$338,6,FALSE),"")</f>
        <v/>
      </c>
      <c r="L205" s="10" t="str">
        <f>IFERROR(VLOOKUP($B205,全日本ロング!$B$5:$G$338,2,FALSE),"")</f>
        <v/>
      </c>
      <c r="M205" s="10" t="str">
        <f>IFERROR(VLOOKUP($B205,全日本ロング!$B$5:$G$338,5,FALSE)*VLOOKUP(K205,大会ごとのスコア!$D$12:$E$17,2,FALSE),"")</f>
        <v/>
      </c>
      <c r="N205" s="9" t="str">
        <f>IFERROR(VLOOKUP($B205,関東スプリントセレ!$B$5:$G$338,6,FALSE),"")</f>
        <v>M</v>
      </c>
      <c r="O205" s="10">
        <f>IFERROR(VLOOKUP($B205,関東スプリントセレ!$B$5:$G$338,2,FALSE),"")</f>
        <v>0</v>
      </c>
      <c r="P205" s="10">
        <f>IFERROR(VLOOKUP($B205,関東スプリントセレ!$B$5:$G$338,5,FALSE)*VLOOKUP(N205,大会ごとのスコア!$D$19:$E$21,2,FALSE),"")</f>
        <v>0</v>
      </c>
      <c r="Q205" s="9" t="str">
        <f>IFERROR(VLOOKUP($B205,名椙大会2日目!$B$5:$G$338,6,FALSE),"")</f>
        <v/>
      </c>
      <c r="R205" s="10" t="str">
        <f>IFERROR(VLOOKUP($B205,名椙大会2日目!$B$5:$G$338,2,FALSE),"")</f>
        <v/>
      </c>
      <c r="S205" s="10" t="str">
        <f>IFERROR(VLOOKUP($B205,名椙大会2日目!$B$5:$G$338,5,FALSE)*VLOOKUP(Q205,大会ごとのスコア!$D$28:$E$31,2,FALSE),"")</f>
        <v/>
      </c>
      <c r="T205" s="9" t="str">
        <f>IFERROR(VLOOKUP($B205,インカレスプリント2018!$B$5:$G$400,6,FALSE),"")</f>
        <v/>
      </c>
      <c r="U205" s="10" t="str">
        <f>IFERROR(VLOOKUP($B205,インカレスプリント2018!$B$5:$G$400,2,FALSE),"")</f>
        <v/>
      </c>
      <c r="V205" s="10" t="str">
        <f>IFERROR(VLOOKUP($B205,インカレスプリント2018!$B$5:$G$400,5,FALSE)*VLOOKUP(T205,大会ごとのスコア!$D$33:$E$36,2,FALSE),"")</f>
        <v/>
      </c>
      <c r="W205" s="9" t="str">
        <f>IFERROR(VLOOKUP($B205,インカレロング2018!$B$5:$G$400,6,FALSE),"")</f>
        <v/>
      </c>
      <c r="X205" s="10" t="str">
        <f>IFERROR(VLOOKUP($B205,インカレロング2018!$B$5:$G$400,2,FALSE),"")</f>
        <v/>
      </c>
      <c r="Y205" s="10" t="str">
        <f>IFERROR(VLOOKUP($B205,インカレロング2018!$B$5:$G$400,5,FALSE)*VLOOKUP(W205,大会ごとのスコア!$D$38:$E$42,2,FALSE),"")</f>
        <v/>
      </c>
      <c r="Z205" s="9" t="str">
        <f>IFERROR(VLOOKUP($B205,クラブカップミドル!$B$4:$G$400,6,FALSE),"")</f>
        <v/>
      </c>
      <c r="AA205" s="10" t="str">
        <f>IFERROR(VLOOKUP($B205,クラブカップミドル!$B$4:$G$400,2,FALSE),"")</f>
        <v/>
      </c>
      <c r="AB205" s="10" t="str">
        <f>IFERROR(VLOOKUP($B205,クラブカップミドル!$B$4:$G$400,5,FALSE)*VLOOKUP(Z205,大会ごとのスコア!$D$44:$E$53,2,FALSE),"")</f>
        <v/>
      </c>
      <c r="AD205" s="9">
        <f t="array" ref="AD205">IFERROR(ROUNDUP(AVERAGE(LARGE(IF($A$3:$Y$3="スコア",$A205:$Y205,""),{1,2,3})),2),0)</f>
        <v>0</v>
      </c>
      <c r="AE205">
        <f t="array" ref="AE205">IFERROR(LARGE(IF($A$3:$Y$3="スコア",$A205:$Y205,""),1),"")</f>
        <v>0</v>
      </c>
      <c r="AF205">
        <f>IFERROR(INDEX($B$2:$AC$3,1,MATCH(AE205,B205:AC205,0)),"")</f>
        <v>0</v>
      </c>
      <c r="AG205" t="str">
        <f>IFERROR(INDEX($A205:$AE205,1,-2+MATCH(AE205,A205:Y205,0)),"")</f>
        <v/>
      </c>
    </row>
    <row r="206" spans="2:33" x14ac:dyDescent="0.15">
      <c r="B206" t="s">
        <v>990</v>
      </c>
      <c r="C206" t="s">
        <v>21</v>
      </c>
      <c r="E206" s="9" t="str">
        <f>IFERROR(VLOOKUP($B206,根ノ上高原!$B$5:$G$338,6,FALSE),"")</f>
        <v/>
      </c>
      <c r="F206" s="10" t="str">
        <f>IFERROR(VLOOKUP($B206,根ノ上高原!$B$5:$G$338,2,FALSE),"")</f>
        <v/>
      </c>
      <c r="G206" s="10" t="str">
        <f>IFERROR(VLOOKUP($B206,根ノ上高原!$B$5:$G$338,5,FALSE)*VLOOKUP(E206,大会ごとのスコア!$D$4:$E$5,2,FALSE),"")</f>
        <v/>
      </c>
      <c r="H206" s="9" t="str">
        <f>IFERROR(VLOOKUP($B206,東大OLK大会!$B$5:$G$338,6,FALSE),"")</f>
        <v/>
      </c>
      <c r="I206" s="10" t="str">
        <f>IFERROR(VLOOKUP($B206,東大OLK大会!$B$5:$G$338,2,FALSE),"")</f>
        <v/>
      </c>
      <c r="J206" s="10" t="str">
        <f>IFERROR(VLOOKUP($B206,東大OLK大会!$B$5:$G$338,5,FALSE)*VLOOKUP(H206,大会ごとのスコア!$D$7:$E$11,2,FALSE),"")</f>
        <v/>
      </c>
      <c r="K206" s="9" t="str">
        <f>IFERROR(VLOOKUP($B206,全日本ロング!$B$5:$G$338,6,FALSE),"")</f>
        <v/>
      </c>
      <c r="L206" s="10" t="str">
        <f>IFERROR(VLOOKUP($B206,全日本ロング!$B$5:$G$338,2,FALSE),"")</f>
        <v/>
      </c>
      <c r="M206" s="10" t="str">
        <f>IFERROR(VLOOKUP($B206,全日本ロング!$B$5:$G$338,5,FALSE)*VLOOKUP(K206,大会ごとのスコア!$D$12:$E$17,2,FALSE),"")</f>
        <v/>
      </c>
      <c r="N206" s="9" t="str">
        <f>IFERROR(VLOOKUP($B206,関東スプリントセレ!$B$5:$G$338,6,FALSE),"")</f>
        <v>M</v>
      </c>
      <c r="O206" s="10">
        <f>IFERROR(VLOOKUP($B206,関東スプリントセレ!$B$5:$G$338,2,FALSE),"")</f>
        <v>0</v>
      </c>
      <c r="P206" s="10">
        <f>IFERROR(VLOOKUP($B206,関東スプリントセレ!$B$5:$G$338,5,FALSE)*VLOOKUP(N206,大会ごとのスコア!$D$19:$E$21,2,FALSE),"")</f>
        <v>0</v>
      </c>
      <c r="Q206" s="9" t="str">
        <f>IFERROR(VLOOKUP($B206,名椙大会2日目!$B$5:$G$338,6,FALSE),"")</f>
        <v/>
      </c>
      <c r="R206" s="10" t="str">
        <f>IFERROR(VLOOKUP($B206,名椙大会2日目!$B$5:$G$338,2,FALSE),"")</f>
        <v/>
      </c>
      <c r="S206" s="10" t="str">
        <f>IFERROR(VLOOKUP($B206,名椙大会2日目!$B$5:$G$338,5,FALSE)*VLOOKUP(Q206,大会ごとのスコア!$D$28:$E$31,2,FALSE),"")</f>
        <v/>
      </c>
      <c r="T206" s="9" t="str">
        <f>IFERROR(VLOOKUP($B206,インカレスプリント2018!$B$5:$G$400,6,FALSE),"")</f>
        <v/>
      </c>
      <c r="U206" s="10" t="str">
        <f>IFERROR(VLOOKUP($B206,インカレスプリント2018!$B$5:$G$400,2,FALSE),"")</f>
        <v/>
      </c>
      <c r="V206" s="10" t="str">
        <f>IFERROR(VLOOKUP($B206,インカレスプリント2018!$B$5:$G$400,5,FALSE)*VLOOKUP(T206,大会ごとのスコア!$D$33:$E$36,2,FALSE),"")</f>
        <v/>
      </c>
      <c r="W206" s="9" t="str">
        <f>IFERROR(VLOOKUP($B206,インカレロング2018!$B$5:$G$400,6,FALSE),"")</f>
        <v/>
      </c>
      <c r="X206" s="10" t="str">
        <f>IFERROR(VLOOKUP($B206,インカレロング2018!$B$5:$G$400,2,FALSE),"")</f>
        <v/>
      </c>
      <c r="Y206" s="10" t="str">
        <f>IFERROR(VLOOKUP($B206,インカレロング2018!$B$5:$G$400,5,FALSE)*VLOOKUP(W206,大会ごとのスコア!$D$38:$E$42,2,FALSE),"")</f>
        <v/>
      </c>
      <c r="Z206" s="9" t="str">
        <f>IFERROR(VLOOKUP($B206,クラブカップミドル!$B$4:$G$400,6,FALSE),"")</f>
        <v/>
      </c>
      <c r="AA206" s="10" t="str">
        <f>IFERROR(VLOOKUP($B206,クラブカップミドル!$B$4:$G$400,2,FALSE),"")</f>
        <v/>
      </c>
      <c r="AB206" s="10" t="str">
        <f>IFERROR(VLOOKUP($B206,クラブカップミドル!$B$4:$G$400,5,FALSE)*VLOOKUP(Z206,大会ごとのスコア!$D$44:$E$53,2,FALSE),"")</f>
        <v/>
      </c>
      <c r="AD206" s="9">
        <f t="array" ref="AD206">IFERROR(ROUNDUP(AVERAGE(LARGE(IF($A$3:$Y$3="スコア",$A206:$Y206,""),{1,2,3})),2),0)</f>
        <v>0</v>
      </c>
      <c r="AE206">
        <f t="array" ref="AE206">IFERROR(LARGE(IF($A$3:$Y$3="スコア",$A206:$Y206,""),1),"")</f>
        <v>0</v>
      </c>
      <c r="AF206">
        <f>IFERROR(INDEX($B$2:$AC$3,1,MATCH(AE206,B206:AC206,0)),"")</f>
        <v>0</v>
      </c>
      <c r="AG206" t="str">
        <f>IFERROR(INDEX($A206:$AE206,1,-2+MATCH(AE206,A206:Y206,0)),"")</f>
        <v/>
      </c>
    </row>
    <row r="207" spans="2:33" x14ac:dyDescent="0.15">
      <c r="B207" t="s">
        <v>907</v>
      </c>
      <c r="C207" t="s">
        <v>14</v>
      </c>
      <c r="E207" s="9" t="str">
        <f>IFERROR(VLOOKUP($B207,根ノ上高原!$B$5:$G$338,6,FALSE),"")</f>
        <v/>
      </c>
      <c r="F207" s="10" t="str">
        <f>IFERROR(VLOOKUP($B207,根ノ上高原!$B$5:$G$338,2,FALSE),"")</f>
        <v/>
      </c>
      <c r="G207" s="10" t="str">
        <f>IFERROR(VLOOKUP($B207,根ノ上高原!$B$5:$G$338,5,FALSE)*VLOOKUP(E207,大会ごとのスコア!$D$4:$E$5,2,FALSE),"")</f>
        <v/>
      </c>
      <c r="H207" s="9" t="str">
        <f>IFERROR(VLOOKUP($B207,東大OLK大会!$B$5:$G$338,6,FALSE),"")</f>
        <v/>
      </c>
      <c r="I207" s="10" t="str">
        <f>IFERROR(VLOOKUP($B207,東大OLK大会!$B$5:$G$338,2,FALSE),"")</f>
        <v/>
      </c>
      <c r="J207" s="10" t="str">
        <f>IFERROR(VLOOKUP($B207,東大OLK大会!$B$5:$G$338,5,FALSE)*VLOOKUP(H207,大会ごとのスコア!$D$7:$E$11,2,FALSE),"")</f>
        <v/>
      </c>
      <c r="K207" s="9" t="str">
        <f>IFERROR(VLOOKUP($B207,全日本ロング!$B$5:$G$338,6,FALSE),"")</f>
        <v/>
      </c>
      <c r="L207" s="10" t="str">
        <f>IFERROR(VLOOKUP($B207,全日本ロング!$B$5:$G$338,2,FALSE),"")</f>
        <v/>
      </c>
      <c r="M207" s="10" t="str">
        <f>IFERROR(VLOOKUP($B207,全日本ロング!$B$5:$G$338,5,FALSE)*VLOOKUP(K207,大会ごとのスコア!$D$12:$E$17,2,FALSE),"")</f>
        <v/>
      </c>
      <c r="N207" s="9" t="str">
        <f>IFERROR(VLOOKUP($B207,関東スプリントセレ!$B$5:$G$338,6,FALSE),"")</f>
        <v>Ms1</v>
      </c>
      <c r="O207" s="10">
        <f>IFERROR(VLOOKUP($B207,関東スプリントセレ!$B$5:$G$338,2,FALSE),"")</f>
        <v>67</v>
      </c>
      <c r="P207" s="10">
        <f>IFERROR(VLOOKUP($B207,関東スプリントセレ!$B$5:$G$338,5,FALSE)*VLOOKUP(N207,大会ごとのスコア!$D$19:$E$21,2,FALSE),"")</f>
        <v>46.226999999999997</v>
      </c>
      <c r="Q207" s="9" t="str">
        <f>IFERROR(VLOOKUP($B207,名椙大会2日目!$B$5:$G$338,6,FALSE),"")</f>
        <v/>
      </c>
      <c r="R207" s="10" t="str">
        <f>IFERROR(VLOOKUP($B207,名椙大会2日目!$B$5:$G$338,2,FALSE),"")</f>
        <v/>
      </c>
      <c r="S207" s="10" t="str">
        <f>IFERROR(VLOOKUP($B207,名椙大会2日目!$B$5:$G$338,5,FALSE)*VLOOKUP(Q207,大会ごとのスコア!$D$28:$E$31,2,FALSE),"")</f>
        <v/>
      </c>
      <c r="T207" s="9" t="str">
        <f>IFERROR(VLOOKUP($B207,インカレスプリント2018!$B$5:$G$400,6,FALSE),"")</f>
        <v/>
      </c>
      <c r="U207" s="10" t="str">
        <f>IFERROR(VLOOKUP($B207,インカレスプリント2018!$B$5:$G$400,2,FALSE),"")</f>
        <v/>
      </c>
      <c r="V207" s="10" t="str">
        <f>IFERROR(VLOOKUP($B207,インカレスプリント2018!$B$5:$G$400,5,FALSE)*VLOOKUP(T207,大会ごとのスコア!$D$33:$E$36,2,FALSE),"")</f>
        <v/>
      </c>
      <c r="W207" s="9" t="str">
        <f>IFERROR(VLOOKUP($B207,インカレロング2018!$B$5:$G$400,6,FALSE),"")</f>
        <v/>
      </c>
      <c r="X207" s="10" t="str">
        <f>IFERROR(VLOOKUP($B207,インカレロング2018!$B$5:$G$400,2,FALSE),"")</f>
        <v/>
      </c>
      <c r="Y207" s="10" t="str">
        <f>IFERROR(VLOOKUP($B207,インカレロング2018!$B$5:$G$400,5,FALSE)*VLOOKUP(W207,大会ごとのスコア!$D$38:$E$42,2,FALSE),"")</f>
        <v/>
      </c>
      <c r="Z207" s="9" t="str">
        <f>IFERROR(VLOOKUP($B207,クラブカップミドル!$B$4:$G$400,6,FALSE),"")</f>
        <v/>
      </c>
      <c r="AA207" s="10" t="str">
        <f>IFERROR(VLOOKUP($B207,クラブカップミドル!$B$4:$G$400,2,FALSE),"")</f>
        <v/>
      </c>
      <c r="AB207" s="10" t="str">
        <f>IFERROR(VLOOKUP($B207,クラブカップミドル!$B$4:$G$400,5,FALSE)*VLOOKUP(Z207,大会ごとのスコア!$D$44:$E$53,2,FALSE),"")</f>
        <v/>
      </c>
      <c r="AD207" s="9">
        <f t="array" ref="AD207">IFERROR(ROUNDUP(AVERAGE(LARGE(IF($A$3:$Y$3="スコア",$A207:$Y207,""),{1,2,3})),2),0)</f>
        <v>0</v>
      </c>
      <c r="AE207">
        <f t="array" ref="AE207">IFERROR(LARGE(IF($A$3:$Y$3="スコア",$A207:$Y207,""),1),"")</f>
        <v>46.226999999999997</v>
      </c>
      <c r="AF207" t="str">
        <f>IFERROR(INDEX($B$2:$AC$3,1,MATCH(AE207,B207:AC207,0)),"")</f>
        <v>関東SS</v>
      </c>
      <c r="AG207" t="str">
        <f>IFERROR(INDEX($A207:$AE207,1,-2+MATCH(AE207,A207:Y207,0)),"")</f>
        <v>Ms1</v>
      </c>
    </row>
    <row r="208" spans="2:33" x14ac:dyDescent="0.15">
      <c r="B208" t="s">
        <v>910</v>
      </c>
      <c r="C208" t="s">
        <v>14</v>
      </c>
      <c r="E208" s="9" t="str">
        <f>IFERROR(VLOOKUP($B208,根ノ上高原!$B$5:$G$338,6,FALSE),"")</f>
        <v/>
      </c>
      <c r="F208" s="10" t="str">
        <f>IFERROR(VLOOKUP($B208,根ノ上高原!$B$5:$G$338,2,FALSE),"")</f>
        <v/>
      </c>
      <c r="G208" s="10" t="str">
        <f>IFERROR(VLOOKUP($B208,根ノ上高原!$B$5:$G$338,5,FALSE)*VLOOKUP(E208,大会ごとのスコア!$D$4:$E$5,2,FALSE),"")</f>
        <v/>
      </c>
      <c r="H208" s="9" t="str">
        <f>IFERROR(VLOOKUP($B208,東大OLK大会!$B$5:$G$338,6,FALSE),"")</f>
        <v/>
      </c>
      <c r="I208" s="10" t="str">
        <f>IFERROR(VLOOKUP($B208,東大OLK大会!$B$5:$G$338,2,FALSE),"")</f>
        <v/>
      </c>
      <c r="J208" s="10" t="str">
        <f>IFERROR(VLOOKUP($B208,東大OLK大会!$B$5:$G$338,5,FALSE)*VLOOKUP(H208,大会ごとのスコア!$D$7:$E$11,2,FALSE),"")</f>
        <v/>
      </c>
      <c r="K208" s="9" t="str">
        <f>IFERROR(VLOOKUP($B208,全日本ロング!$B$5:$G$338,6,FALSE),"")</f>
        <v/>
      </c>
      <c r="L208" s="10" t="str">
        <f>IFERROR(VLOOKUP($B208,全日本ロング!$B$5:$G$338,2,FALSE),"")</f>
        <v/>
      </c>
      <c r="M208" s="10" t="str">
        <f>IFERROR(VLOOKUP($B208,全日本ロング!$B$5:$G$338,5,FALSE)*VLOOKUP(K208,大会ごとのスコア!$D$12:$E$17,2,FALSE),"")</f>
        <v/>
      </c>
      <c r="N208" s="9" t="str">
        <f>IFERROR(VLOOKUP($B208,関東スプリントセレ!$B$5:$G$338,6,FALSE),"")</f>
        <v>Ms1</v>
      </c>
      <c r="O208" s="10">
        <f>IFERROR(VLOOKUP($B208,関東スプリントセレ!$B$5:$G$338,2,FALSE),"")</f>
        <v>75</v>
      </c>
      <c r="P208" s="10">
        <f>IFERROR(VLOOKUP($B208,関東スプリントセレ!$B$5:$G$338,5,FALSE)*VLOOKUP(N208,大会ごとのスコア!$D$19:$E$21,2,FALSE),"")</f>
        <v>42.608999999999995</v>
      </c>
      <c r="Q208" s="9" t="str">
        <f>IFERROR(VLOOKUP($B208,名椙大会2日目!$B$5:$G$338,6,FALSE),"")</f>
        <v/>
      </c>
      <c r="R208" s="10" t="str">
        <f>IFERROR(VLOOKUP($B208,名椙大会2日目!$B$5:$G$338,2,FALSE),"")</f>
        <v/>
      </c>
      <c r="S208" s="10" t="str">
        <f>IFERROR(VLOOKUP($B208,名椙大会2日目!$B$5:$G$338,5,FALSE)*VLOOKUP(Q208,大会ごとのスコア!$D$28:$E$31,2,FALSE),"")</f>
        <v/>
      </c>
      <c r="T208" s="9" t="str">
        <f>IFERROR(VLOOKUP($B208,インカレスプリント2018!$B$5:$G$400,6,FALSE),"")</f>
        <v/>
      </c>
      <c r="U208" s="10" t="str">
        <f>IFERROR(VLOOKUP($B208,インカレスプリント2018!$B$5:$G$400,2,FALSE),"")</f>
        <v/>
      </c>
      <c r="V208" s="10" t="str">
        <f>IFERROR(VLOOKUP($B208,インカレスプリント2018!$B$5:$G$400,5,FALSE)*VLOOKUP(T208,大会ごとのスコア!$D$33:$E$36,2,FALSE),"")</f>
        <v/>
      </c>
      <c r="W208" s="9" t="str">
        <f>IFERROR(VLOOKUP($B208,インカレロング2018!$B$5:$G$400,6,FALSE),"")</f>
        <v/>
      </c>
      <c r="X208" s="10" t="str">
        <f>IFERROR(VLOOKUP($B208,インカレロング2018!$B$5:$G$400,2,FALSE),"")</f>
        <v/>
      </c>
      <c r="Y208" s="10" t="str">
        <f>IFERROR(VLOOKUP($B208,インカレロング2018!$B$5:$G$400,5,FALSE)*VLOOKUP(W208,大会ごとのスコア!$D$38:$E$42,2,FALSE),"")</f>
        <v/>
      </c>
      <c r="Z208" s="9" t="str">
        <f>IFERROR(VLOOKUP($B208,クラブカップミドル!$B$4:$G$400,6,FALSE),"")</f>
        <v/>
      </c>
      <c r="AA208" s="10" t="str">
        <f>IFERROR(VLOOKUP($B208,クラブカップミドル!$B$4:$G$400,2,FALSE),"")</f>
        <v/>
      </c>
      <c r="AB208" s="10" t="str">
        <f>IFERROR(VLOOKUP($B208,クラブカップミドル!$B$4:$G$400,5,FALSE)*VLOOKUP(Z208,大会ごとのスコア!$D$44:$E$53,2,FALSE),"")</f>
        <v/>
      </c>
      <c r="AD208" s="9">
        <f t="array" ref="AD208">IFERROR(ROUNDUP(AVERAGE(LARGE(IF($A$3:$Y$3="スコア",$A208:$Y208,""),{1,2,3})),2),0)</f>
        <v>0</v>
      </c>
      <c r="AE208">
        <f t="array" ref="AE208">IFERROR(LARGE(IF($A$3:$Y$3="スコア",$A208:$Y208,""),1),"")</f>
        <v>42.608999999999995</v>
      </c>
      <c r="AF208" t="str">
        <f>IFERROR(INDEX($B$2:$AC$3,1,MATCH(AE208,B208:AC208,0)),"")</f>
        <v>関東SS</v>
      </c>
      <c r="AG208" t="str">
        <f>IFERROR(INDEX($A208:$AE208,1,-2+MATCH(AE208,A208:Y208,0)),"")</f>
        <v>Ms1</v>
      </c>
    </row>
    <row r="209" spans="2:33" x14ac:dyDescent="0.15">
      <c r="B209" t="s">
        <v>911</v>
      </c>
      <c r="C209" t="s">
        <v>14</v>
      </c>
      <c r="E209" s="9" t="str">
        <f>IFERROR(VLOOKUP($B209,根ノ上高原!$B$5:$G$338,6,FALSE),"")</f>
        <v/>
      </c>
      <c r="F209" s="10" t="str">
        <f>IFERROR(VLOOKUP($B209,根ノ上高原!$B$5:$G$338,2,FALSE),"")</f>
        <v/>
      </c>
      <c r="G209" s="10" t="str">
        <f>IFERROR(VLOOKUP($B209,根ノ上高原!$B$5:$G$338,5,FALSE)*VLOOKUP(E209,大会ごとのスコア!$D$4:$E$5,2,FALSE),"")</f>
        <v/>
      </c>
      <c r="H209" s="9" t="str">
        <f>IFERROR(VLOOKUP($B209,東大OLK大会!$B$5:$G$338,6,FALSE),"")</f>
        <v/>
      </c>
      <c r="I209" s="10" t="str">
        <f>IFERROR(VLOOKUP($B209,東大OLK大会!$B$5:$G$338,2,FALSE),"")</f>
        <v/>
      </c>
      <c r="J209" s="10" t="str">
        <f>IFERROR(VLOOKUP($B209,東大OLK大会!$B$5:$G$338,5,FALSE)*VLOOKUP(H209,大会ごとのスコア!$D$7:$E$11,2,FALSE),"")</f>
        <v/>
      </c>
      <c r="K209" s="9" t="str">
        <f>IFERROR(VLOOKUP($B209,全日本ロング!$B$5:$G$338,6,FALSE),"")</f>
        <v/>
      </c>
      <c r="L209" s="10" t="str">
        <f>IFERROR(VLOOKUP($B209,全日本ロング!$B$5:$G$338,2,FALSE),"")</f>
        <v/>
      </c>
      <c r="M209" s="10" t="str">
        <f>IFERROR(VLOOKUP($B209,全日本ロング!$B$5:$G$338,5,FALSE)*VLOOKUP(K209,大会ごとのスコア!$D$12:$E$17,2,FALSE),"")</f>
        <v/>
      </c>
      <c r="N209" s="9" t="str">
        <f>IFERROR(VLOOKUP($B209,関東スプリントセレ!$B$5:$G$338,6,FALSE),"")</f>
        <v>Ms1</v>
      </c>
      <c r="O209" s="10">
        <f>IFERROR(VLOOKUP($B209,関東スプリントセレ!$B$5:$G$338,2,FALSE),"")</f>
        <v>76</v>
      </c>
      <c r="P209" s="10">
        <f>IFERROR(VLOOKUP($B209,関東スプリントセレ!$B$5:$G$338,5,FALSE)*VLOOKUP(N209,大会ごとのスコア!$D$19:$E$21,2,FALSE),"")</f>
        <v>40.512999999999998</v>
      </c>
      <c r="Q209" s="9" t="str">
        <f>IFERROR(VLOOKUP($B209,名椙大会2日目!$B$5:$G$338,6,FALSE),"")</f>
        <v/>
      </c>
      <c r="R209" s="10" t="str">
        <f>IFERROR(VLOOKUP($B209,名椙大会2日目!$B$5:$G$338,2,FALSE),"")</f>
        <v/>
      </c>
      <c r="S209" s="10" t="str">
        <f>IFERROR(VLOOKUP($B209,名椙大会2日目!$B$5:$G$338,5,FALSE)*VLOOKUP(Q209,大会ごとのスコア!$D$28:$E$31,2,FALSE),"")</f>
        <v/>
      </c>
      <c r="T209" s="9" t="str">
        <f>IFERROR(VLOOKUP($B209,インカレスプリント2018!$B$5:$G$400,6,FALSE),"")</f>
        <v/>
      </c>
      <c r="U209" s="10" t="str">
        <f>IFERROR(VLOOKUP($B209,インカレスプリント2018!$B$5:$G$400,2,FALSE),"")</f>
        <v/>
      </c>
      <c r="V209" s="10" t="str">
        <f>IFERROR(VLOOKUP($B209,インカレスプリント2018!$B$5:$G$400,5,FALSE)*VLOOKUP(T209,大会ごとのスコア!$D$33:$E$36,2,FALSE),"")</f>
        <v/>
      </c>
      <c r="W209" s="9" t="str">
        <f>IFERROR(VLOOKUP($B209,インカレロング2018!$B$5:$G$400,6,FALSE),"")</f>
        <v/>
      </c>
      <c r="X209" s="10" t="str">
        <f>IFERROR(VLOOKUP($B209,インカレロング2018!$B$5:$G$400,2,FALSE),"")</f>
        <v/>
      </c>
      <c r="Y209" s="10" t="str">
        <f>IFERROR(VLOOKUP($B209,インカレロング2018!$B$5:$G$400,5,FALSE)*VLOOKUP(W209,大会ごとのスコア!$D$38:$E$42,2,FALSE),"")</f>
        <v/>
      </c>
      <c r="Z209" s="9" t="str">
        <f>IFERROR(VLOOKUP($B209,クラブカップミドル!$B$4:$G$400,6,FALSE),"")</f>
        <v/>
      </c>
      <c r="AA209" s="10" t="str">
        <f>IFERROR(VLOOKUP($B209,クラブカップミドル!$B$4:$G$400,2,FALSE),"")</f>
        <v/>
      </c>
      <c r="AB209" s="10" t="str">
        <f>IFERROR(VLOOKUP($B209,クラブカップミドル!$B$4:$G$400,5,FALSE)*VLOOKUP(Z209,大会ごとのスコア!$D$44:$E$53,2,FALSE),"")</f>
        <v/>
      </c>
      <c r="AD209" s="9">
        <f t="array" ref="AD209">IFERROR(ROUNDUP(AVERAGE(LARGE(IF($A$3:$Y$3="スコア",$A209:$Y209,""),{1,2,3})),2),0)</f>
        <v>0</v>
      </c>
      <c r="AE209">
        <f t="array" ref="AE209">IFERROR(LARGE(IF($A$3:$Y$3="スコア",$A209:$Y209,""),1),"")</f>
        <v>40.512999999999998</v>
      </c>
      <c r="AF209" t="str">
        <f>IFERROR(INDEX($B$2:$AC$3,1,MATCH(AE209,B209:AC209,0)),"")</f>
        <v>関東SS</v>
      </c>
      <c r="AG209" t="str">
        <f>IFERROR(INDEX($A209:$AE209,1,-2+MATCH(AE209,A209:Y209,0)),"")</f>
        <v>Ms1</v>
      </c>
    </row>
    <row r="210" spans="2:33" x14ac:dyDescent="0.15">
      <c r="B210" t="s">
        <v>917</v>
      </c>
      <c r="C210" t="s">
        <v>14</v>
      </c>
      <c r="E210" s="9" t="str">
        <f>IFERROR(VLOOKUP($B210,根ノ上高原!$B$5:$G$338,6,FALSE),"")</f>
        <v/>
      </c>
      <c r="F210" s="10" t="str">
        <f>IFERROR(VLOOKUP($B210,根ノ上高原!$B$5:$G$338,2,FALSE),"")</f>
        <v/>
      </c>
      <c r="G210" s="10" t="str">
        <f>IFERROR(VLOOKUP($B210,根ノ上高原!$B$5:$G$338,5,FALSE)*VLOOKUP(E210,大会ごとのスコア!$D$4:$E$5,2,FALSE),"")</f>
        <v/>
      </c>
      <c r="H210" s="9" t="str">
        <f>IFERROR(VLOOKUP($B210,東大OLK大会!$B$5:$G$338,6,FALSE),"")</f>
        <v/>
      </c>
      <c r="I210" s="10" t="str">
        <f>IFERROR(VLOOKUP($B210,東大OLK大会!$B$5:$G$338,2,FALSE),"")</f>
        <v/>
      </c>
      <c r="J210" s="10" t="str">
        <f>IFERROR(VLOOKUP($B210,東大OLK大会!$B$5:$G$338,5,FALSE)*VLOOKUP(H210,大会ごとのスコア!$D$7:$E$11,2,FALSE),"")</f>
        <v/>
      </c>
      <c r="K210" s="9" t="str">
        <f>IFERROR(VLOOKUP($B210,全日本ロング!$B$5:$G$338,6,FALSE),"")</f>
        <v/>
      </c>
      <c r="L210" s="10" t="str">
        <f>IFERROR(VLOOKUP($B210,全日本ロング!$B$5:$G$338,2,FALSE),"")</f>
        <v/>
      </c>
      <c r="M210" s="10" t="str">
        <f>IFERROR(VLOOKUP($B210,全日本ロング!$B$5:$G$338,5,FALSE)*VLOOKUP(K210,大会ごとのスコア!$D$12:$E$17,2,FALSE),"")</f>
        <v/>
      </c>
      <c r="N210" s="9" t="str">
        <f>IFERROR(VLOOKUP($B210,関東スプリントセレ!$B$5:$G$338,6,FALSE),"")</f>
        <v>Ms1</v>
      </c>
      <c r="O210" s="10">
        <f>IFERROR(VLOOKUP($B210,関東スプリントセレ!$B$5:$G$338,2,FALSE),"")</f>
        <v>82</v>
      </c>
      <c r="P210" s="10">
        <f>IFERROR(VLOOKUP($B210,関東スプリントセレ!$B$5:$G$338,5,FALSE)*VLOOKUP(N210,大会ごとのスコア!$D$19:$E$21,2,FALSE),"")</f>
        <v>34.544999999999995</v>
      </c>
      <c r="Q210" s="9" t="str">
        <f>IFERROR(VLOOKUP($B210,名椙大会2日目!$B$5:$G$338,6,FALSE),"")</f>
        <v/>
      </c>
      <c r="R210" s="10" t="str">
        <f>IFERROR(VLOOKUP($B210,名椙大会2日目!$B$5:$G$338,2,FALSE),"")</f>
        <v/>
      </c>
      <c r="S210" s="10" t="str">
        <f>IFERROR(VLOOKUP($B210,名椙大会2日目!$B$5:$G$338,5,FALSE)*VLOOKUP(Q210,大会ごとのスコア!$D$28:$E$31,2,FALSE),"")</f>
        <v/>
      </c>
      <c r="T210" s="9" t="str">
        <f>IFERROR(VLOOKUP($B210,インカレスプリント2018!$B$5:$G$400,6,FALSE),"")</f>
        <v/>
      </c>
      <c r="U210" s="10" t="str">
        <f>IFERROR(VLOOKUP($B210,インカレスプリント2018!$B$5:$G$400,2,FALSE),"")</f>
        <v/>
      </c>
      <c r="V210" s="10" t="str">
        <f>IFERROR(VLOOKUP($B210,インカレスプリント2018!$B$5:$G$400,5,FALSE)*VLOOKUP(T210,大会ごとのスコア!$D$33:$E$36,2,FALSE),"")</f>
        <v/>
      </c>
      <c r="W210" s="9" t="str">
        <f>IFERROR(VLOOKUP($B210,インカレロング2018!$B$5:$G$400,6,FALSE),"")</f>
        <v/>
      </c>
      <c r="X210" s="10" t="str">
        <f>IFERROR(VLOOKUP($B210,インカレロング2018!$B$5:$G$400,2,FALSE),"")</f>
        <v/>
      </c>
      <c r="Y210" s="10" t="str">
        <f>IFERROR(VLOOKUP($B210,インカレロング2018!$B$5:$G$400,5,FALSE)*VLOOKUP(W210,大会ごとのスコア!$D$38:$E$42,2,FALSE),"")</f>
        <v/>
      </c>
      <c r="Z210" s="9" t="str">
        <f>IFERROR(VLOOKUP($B210,クラブカップミドル!$B$4:$G$400,6,FALSE),"")</f>
        <v/>
      </c>
      <c r="AA210" s="10" t="str">
        <f>IFERROR(VLOOKUP($B210,クラブカップミドル!$B$4:$G$400,2,FALSE),"")</f>
        <v/>
      </c>
      <c r="AB210" s="10" t="str">
        <f>IFERROR(VLOOKUP($B210,クラブカップミドル!$B$4:$G$400,5,FALSE)*VLOOKUP(Z210,大会ごとのスコア!$D$44:$E$53,2,FALSE),"")</f>
        <v/>
      </c>
      <c r="AD210" s="9">
        <f t="array" ref="AD210">IFERROR(ROUNDUP(AVERAGE(LARGE(IF($A$3:$Y$3="スコア",$A210:$Y210,""),{1,2,3})),2),0)</f>
        <v>0</v>
      </c>
      <c r="AE210">
        <f t="array" ref="AE210">IFERROR(LARGE(IF($A$3:$Y$3="スコア",$A210:$Y210,""),1),"")</f>
        <v>34.544999999999995</v>
      </c>
      <c r="AF210" t="str">
        <f>IFERROR(INDEX($B$2:$AC$3,1,MATCH(AE210,B210:AC210,0)),"")</f>
        <v>関東SS</v>
      </c>
      <c r="AG210" t="str">
        <f>IFERROR(INDEX($A210:$AE210,1,-2+MATCH(AE210,A210:Y210,0)),"")</f>
        <v>Ms1</v>
      </c>
    </row>
    <row r="211" spans="2:33" x14ac:dyDescent="0.15">
      <c r="B211" t="s">
        <v>919</v>
      </c>
      <c r="C211" t="s">
        <v>14</v>
      </c>
      <c r="E211" s="9" t="str">
        <f>IFERROR(VLOOKUP($B211,根ノ上高原!$B$5:$G$338,6,FALSE),"")</f>
        <v/>
      </c>
      <c r="F211" s="10" t="str">
        <f>IFERROR(VLOOKUP($B211,根ノ上高原!$B$5:$G$338,2,FALSE),"")</f>
        <v/>
      </c>
      <c r="G211" s="10" t="str">
        <f>IFERROR(VLOOKUP($B211,根ノ上高原!$B$5:$G$338,5,FALSE)*VLOOKUP(E211,大会ごとのスコア!$D$4:$E$5,2,FALSE),"")</f>
        <v/>
      </c>
      <c r="H211" s="9" t="str">
        <f>IFERROR(VLOOKUP($B211,東大OLK大会!$B$5:$G$338,6,FALSE),"")</f>
        <v/>
      </c>
      <c r="I211" s="10" t="str">
        <f>IFERROR(VLOOKUP($B211,東大OLK大会!$B$5:$G$338,2,FALSE),"")</f>
        <v/>
      </c>
      <c r="J211" s="10" t="str">
        <f>IFERROR(VLOOKUP($B211,東大OLK大会!$B$5:$G$338,5,FALSE)*VLOOKUP(H211,大会ごとのスコア!$D$7:$E$11,2,FALSE),"")</f>
        <v/>
      </c>
      <c r="K211" s="9" t="str">
        <f>IFERROR(VLOOKUP($B211,全日本ロング!$B$5:$G$338,6,FALSE),"")</f>
        <v/>
      </c>
      <c r="L211" s="10" t="str">
        <f>IFERROR(VLOOKUP($B211,全日本ロング!$B$5:$G$338,2,FALSE),"")</f>
        <v/>
      </c>
      <c r="M211" s="10" t="str">
        <f>IFERROR(VLOOKUP($B211,全日本ロング!$B$5:$G$338,5,FALSE)*VLOOKUP(K211,大会ごとのスコア!$D$12:$E$17,2,FALSE),"")</f>
        <v/>
      </c>
      <c r="N211" s="9" t="str">
        <f>IFERROR(VLOOKUP($B211,関東スプリントセレ!$B$5:$G$338,6,FALSE),"")</f>
        <v>Ms1</v>
      </c>
      <c r="O211" s="10">
        <f>IFERROR(VLOOKUP($B211,関東スプリントセレ!$B$5:$G$338,2,FALSE),"")</f>
        <v>84</v>
      </c>
      <c r="P211" s="10">
        <f>IFERROR(VLOOKUP($B211,関東スプリントセレ!$B$5:$G$338,5,FALSE)*VLOOKUP(N211,大会ごとのスコア!$D$19:$E$21,2,FALSE),"")</f>
        <v>32.632999999999996</v>
      </c>
      <c r="Q211" s="9" t="str">
        <f>IFERROR(VLOOKUP($B211,名椙大会2日目!$B$5:$G$338,6,FALSE),"")</f>
        <v/>
      </c>
      <c r="R211" s="10" t="str">
        <f>IFERROR(VLOOKUP($B211,名椙大会2日目!$B$5:$G$338,2,FALSE),"")</f>
        <v/>
      </c>
      <c r="S211" s="10" t="str">
        <f>IFERROR(VLOOKUP($B211,名椙大会2日目!$B$5:$G$338,5,FALSE)*VLOOKUP(Q211,大会ごとのスコア!$D$28:$E$31,2,FALSE),"")</f>
        <v/>
      </c>
      <c r="T211" s="9" t="str">
        <f>IFERROR(VLOOKUP($B211,インカレスプリント2018!$B$5:$G$400,6,FALSE),"")</f>
        <v/>
      </c>
      <c r="U211" s="10" t="str">
        <f>IFERROR(VLOOKUP($B211,インカレスプリント2018!$B$5:$G$400,2,FALSE),"")</f>
        <v/>
      </c>
      <c r="V211" s="10" t="str">
        <f>IFERROR(VLOOKUP($B211,インカレスプリント2018!$B$5:$G$400,5,FALSE)*VLOOKUP(T211,大会ごとのスコア!$D$33:$E$36,2,FALSE),"")</f>
        <v/>
      </c>
      <c r="W211" s="9" t="str">
        <f>IFERROR(VLOOKUP($B211,インカレロング2018!$B$5:$G$400,6,FALSE),"")</f>
        <v/>
      </c>
      <c r="X211" s="10" t="str">
        <f>IFERROR(VLOOKUP($B211,インカレロング2018!$B$5:$G$400,2,FALSE),"")</f>
        <v/>
      </c>
      <c r="Y211" s="10" t="str">
        <f>IFERROR(VLOOKUP($B211,インカレロング2018!$B$5:$G$400,5,FALSE)*VLOOKUP(W211,大会ごとのスコア!$D$38:$E$42,2,FALSE),"")</f>
        <v/>
      </c>
      <c r="Z211" s="9" t="str">
        <f>IFERROR(VLOOKUP($B211,クラブカップミドル!$B$4:$G$400,6,FALSE),"")</f>
        <v/>
      </c>
      <c r="AA211" s="10" t="str">
        <f>IFERROR(VLOOKUP($B211,クラブカップミドル!$B$4:$G$400,2,FALSE),"")</f>
        <v/>
      </c>
      <c r="AB211" s="10" t="str">
        <f>IFERROR(VLOOKUP($B211,クラブカップミドル!$B$4:$G$400,5,FALSE)*VLOOKUP(Z211,大会ごとのスコア!$D$44:$E$53,2,FALSE),"")</f>
        <v/>
      </c>
      <c r="AD211" s="9">
        <f t="array" ref="AD211">IFERROR(ROUNDUP(AVERAGE(LARGE(IF($A$3:$Y$3="スコア",$A211:$Y211,""),{1,2,3})),2),0)</f>
        <v>0</v>
      </c>
      <c r="AE211">
        <f t="array" ref="AE211">IFERROR(LARGE(IF($A$3:$Y$3="スコア",$A211:$Y211,""),1),"")</f>
        <v>32.632999999999996</v>
      </c>
      <c r="AF211" t="str">
        <f>IFERROR(INDEX($B$2:$AC$3,1,MATCH(AE211,B211:AC211,0)),"")</f>
        <v>関東SS</v>
      </c>
      <c r="AG211" t="str">
        <f>IFERROR(INDEX($A211:$AE211,1,-2+MATCH(AE211,A211:Y211,0)),"")</f>
        <v>Ms1</v>
      </c>
    </row>
    <row r="212" spans="2:33" x14ac:dyDescent="0.15">
      <c r="B212" t="s">
        <v>930</v>
      </c>
      <c r="C212" t="s">
        <v>14</v>
      </c>
      <c r="E212" s="9" t="str">
        <f>IFERROR(VLOOKUP($B212,根ノ上高原!$B$5:$G$338,6,FALSE),"")</f>
        <v/>
      </c>
      <c r="F212" s="10" t="str">
        <f>IFERROR(VLOOKUP($B212,根ノ上高原!$B$5:$G$338,2,FALSE),"")</f>
        <v/>
      </c>
      <c r="G212" s="10" t="str">
        <f>IFERROR(VLOOKUP($B212,根ノ上高原!$B$5:$G$338,5,FALSE)*VLOOKUP(E212,大会ごとのスコア!$D$4:$E$5,2,FALSE),"")</f>
        <v/>
      </c>
      <c r="H212" s="9" t="str">
        <f>IFERROR(VLOOKUP($B212,東大OLK大会!$B$5:$G$338,6,FALSE),"")</f>
        <v/>
      </c>
      <c r="I212" s="10" t="str">
        <f>IFERROR(VLOOKUP($B212,東大OLK大会!$B$5:$G$338,2,FALSE),"")</f>
        <v/>
      </c>
      <c r="J212" s="10" t="str">
        <f>IFERROR(VLOOKUP($B212,東大OLK大会!$B$5:$G$338,5,FALSE)*VLOOKUP(H212,大会ごとのスコア!$D$7:$E$11,2,FALSE),"")</f>
        <v/>
      </c>
      <c r="K212" s="9" t="str">
        <f>IFERROR(VLOOKUP($B212,全日本ロング!$B$5:$G$338,6,FALSE),"")</f>
        <v/>
      </c>
      <c r="L212" s="10" t="str">
        <f>IFERROR(VLOOKUP($B212,全日本ロング!$B$5:$G$338,2,FALSE),"")</f>
        <v/>
      </c>
      <c r="M212" s="10" t="str">
        <f>IFERROR(VLOOKUP($B212,全日本ロング!$B$5:$G$338,5,FALSE)*VLOOKUP(K212,大会ごとのスコア!$D$12:$E$17,2,FALSE),"")</f>
        <v/>
      </c>
      <c r="N212" s="9" t="str">
        <f>IFERROR(VLOOKUP($B212,関東スプリントセレ!$B$5:$G$338,6,FALSE),"")</f>
        <v>Ms1</v>
      </c>
      <c r="O212" s="10">
        <f>IFERROR(VLOOKUP($B212,関東スプリントセレ!$B$5:$G$338,2,FALSE),"")</f>
        <v>0</v>
      </c>
      <c r="P212" s="10">
        <f>IFERROR(VLOOKUP($B212,関東スプリントセレ!$B$5:$G$338,5,FALSE)*VLOOKUP(N212,大会ごとのスコア!$D$19:$E$21,2,FALSE),"")</f>
        <v>26.09</v>
      </c>
      <c r="Q212" s="9" t="str">
        <f>IFERROR(VLOOKUP($B212,名椙大会2日目!$B$5:$G$338,6,FALSE),"")</f>
        <v/>
      </c>
      <c r="R212" s="10" t="str">
        <f>IFERROR(VLOOKUP($B212,名椙大会2日目!$B$5:$G$338,2,FALSE),"")</f>
        <v/>
      </c>
      <c r="S212" s="10" t="str">
        <f>IFERROR(VLOOKUP($B212,名椙大会2日目!$B$5:$G$338,5,FALSE)*VLOOKUP(Q212,大会ごとのスコア!$D$28:$E$31,2,FALSE),"")</f>
        <v/>
      </c>
      <c r="T212" s="9" t="str">
        <f>IFERROR(VLOOKUP($B212,インカレスプリント2018!$B$5:$G$400,6,FALSE),"")</f>
        <v/>
      </c>
      <c r="U212" s="10" t="str">
        <f>IFERROR(VLOOKUP($B212,インカレスプリント2018!$B$5:$G$400,2,FALSE),"")</f>
        <v/>
      </c>
      <c r="V212" s="10" t="str">
        <f>IFERROR(VLOOKUP($B212,インカレスプリント2018!$B$5:$G$400,5,FALSE)*VLOOKUP(T212,大会ごとのスコア!$D$33:$E$36,2,FALSE),"")</f>
        <v/>
      </c>
      <c r="W212" s="9" t="str">
        <f>IFERROR(VLOOKUP($B212,インカレロング2018!$B$5:$G$400,6,FALSE),"")</f>
        <v/>
      </c>
      <c r="X212" s="10" t="str">
        <f>IFERROR(VLOOKUP($B212,インカレロング2018!$B$5:$G$400,2,FALSE),"")</f>
        <v/>
      </c>
      <c r="Y212" s="10" t="str">
        <f>IFERROR(VLOOKUP($B212,インカレロング2018!$B$5:$G$400,5,FALSE)*VLOOKUP(W212,大会ごとのスコア!$D$38:$E$42,2,FALSE),"")</f>
        <v/>
      </c>
      <c r="Z212" s="9" t="str">
        <f>IFERROR(VLOOKUP($B212,クラブカップミドル!$B$4:$G$400,6,FALSE),"")</f>
        <v/>
      </c>
      <c r="AA212" s="10" t="str">
        <f>IFERROR(VLOOKUP($B212,クラブカップミドル!$B$4:$G$400,2,FALSE),"")</f>
        <v/>
      </c>
      <c r="AB212" s="10" t="str">
        <f>IFERROR(VLOOKUP($B212,クラブカップミドル!$B$4:$G$400,5,FALSE)*VLOOKUP(Z212,大会ごとのスコア!$D$44:$E$53,2,FALSE),"")</f>
        <v/>
      </c>
      <c r="AD212" s="9">
        <f t="array" ref="AD212">IFERROR(ROUNDUP(AVERAGE(LARGE(IF($A$3:$Y$3="スコア",$A212:$Y212,""),{1,2,3})),2),0)</f>
        <v>0</v>
      </c>
      <c r="AE212">
        <f t="array" ref="AE212">IFERROR(LARGE(IF($A$3:$Y$3="スコア",$A212:$Y212,""),1),"")</f>
        <v>26.09</v>
      </c>
      <c r="AF212" t="str">
        <f>IFERROR(INDEX($B$2:$AC$3,1,MATCH(AE212,B212:AC212,0)),"")</f>
        <v>関東SS</v>
      </c>
      <c r="AG212" t="str">
        <f>IFERROR(INDEX($A212:$AE212,1,-2+MATCH(AE212,A212:Y212,0)),"")</f>
        <v>Ms1</v>
      </c>
    </row>
    <row r="213" spans="2:33" x14ac:dyDescent="0.15">
      <c r="B213" t="s">
        <v>940</v>
      </c>
      <c r="C213" t="s">
        <v>14</v>
      </c>
      <c r="E213" s="9" t="str">
        <f>IFERROR(VLOOKUP($B213,根ノ上高原!$B$5:$G$338,6,FALSE),"")</f>
        <v/>
      </c>
      <c r="F213" s="10" t="str">
        <f>IFERROR(VLOOKUP($B213,根ノ上高原!$B$5:$G$338,2,FALSE),"")</f>
        <v/>
      </c>
      <c r="G213" s="10" t="str">
        <f>IFERROR(VLOOKUP($B213,根ノ上高原!$B$5:$G$338,5,FALSE)*VLOOKUP(E213,大会ごとのスコア!$D$4:$E$5,2,FALSE),"")</f>
        <v/>
      </c>
      <c r="H213" s="9" t="str">
        <f>IFERROR(VLOOKUP($B213,東大OLK大会!$B$5:$G$338,6,FALSE),"")</f>
        <v/>
      </c>
      <c r="I213" s="10" t="str">
        <f>IFERROR(VLOOKUP($B213,東大OLK大会!$B$5:$G$338,2,FALSE),"")</f>
        <v/>
      </c>
      <c r="J213" s="10" t="str">
        <f>IFERROR(VLOOKUP($B213,東大OLK大会!$B$5:$G$338,5,FALSE)*VLOOKUP(H213,大会ごとのスコア!$D$7:$E$11,2,FALSE),"")</f>
        <v/>
      </c>
      <c r="K213" s="9" t="str">
        <f>IFERROR(VLOOKUP($B213,全日本ロング!$B$5:$G$338,6,FALSE),"")</f>
        <v/>
      </c>
      <c r="L213" s="10" t="str">
        <f>IFERROR(VLOOKUP($B213,全日本ロング!$B$5:$G$338,2,FALSE),"")</f>
        <v/>
      </c>
      <c r="M213" s="10" t="str">
        <f>IFERROR(VLOOKUP($B213,全日本ロング!$B$5:$G$338,5,FALSE)*VLOOKUP(K213,大会ごとのスコア!$D$12:$E$17,2,FALSE),"")</f>
        <v/>
      </c>
      <c r="N213" s="9" t="str">
        <f>IFERROR(VLOOKUP($B213,関東スプリントセレ!$B$5:$G$338,6,FALSE),"")</f>
        <v>Ms2</v>
      </c>
      <c r="O213" s="10">
        <f>IFERROR(VLOOKUP($B213,関東スプリントセレ!$B$5:$G$338,2,FALSE),"")</f>
        <v>46</v>
      </c>
      <c r="P213" s="10">
        <f>IFERROR(VLOOKUP($B213,関東スプリントセレ!$B$5:$G$338,5,FALSE)*VLOOKUP(N213,大会ごとのスコア!$D$19:$E$21,2,FALSE),"")</f>
        <v>50.110999999999997</v>
      </c>
      <c r="Q213" s="9" t="str">
        <f>IFERROR(VLOOKUP($B213,名椙大会2日目!$B$5:$G$338,6,FALSE),"")</f>
        <v/>
      </c>
      <c r="R213" s="10" t="str">
        <f>IFERROR(VLOOKUP($B213,名椙大会2日目!$B$5:$G$338,2,FALSE),"")</f>
        <v/>
      </c>
      <c r="S213" s="10" t="str">
        <f>IFERROR(VLOOKUP($B213,名椙大会2日目!$B$5:$G$338,5,FALSE)*VLOOKUP(Q213,大会ごとのスコア!$D$28:$E$31,2,FALSE),"")</f>
        <v/>
      </c>
      <c r="T213" s="9" t="str">
        <f>IFERROR(VLOOKUP($B213,インカレスプリント2018!$B$5:$G$400,6,FALSE),"")</f>
        <v/>
      </c>
      <c r="U213" s="10" t="str">
        <f>IFERROR(VLOOKUP($B213,インカレスプリント2018!$B$5:$G$400,2,FALSE),"")</f>
        <v/>
      </c>
      <c r="V213" s="10" t="str">
        <f>IFERROR(VLOOKUP($B213,インカレスプリント2018!$B$5:$G$400,5,FALSE)*VLOOKUP(T213,大会ごとのスコア!$D$33:$E$36,2,FALSE),"")</f>
        <v/>
      </c>
      <c r="W213" s="9" t="str">
        <f>IFERROR(VLOOKUP($B213,インカレロング2018!$B$5:$G$400,6,FALSE),"")</f>
        <v/>
      </c>
      <c r="X213" s="10" t="str">
        <f>IFERROR(VLOOKUP($B213,インカレロング2018!$B$5:$G$400,2,FALSE),"")</f>
        <v/>
      </c>
      <c r="Y213" s="10" t="str">
        <f>IFERROR(VLOOKUP($B213,インカレロング2018!$B$5:$G$400,5,FALSE)*VLOOKUP(W213,大会ごとのスコア!$D$38:$E$42,2,FALSE),"")</f>
        <v/>
      </c>
      <c r="Z213" s="9" t="str">
        <f>IFERROR(VLOOKUP($B213,クラブカップミドル!$B$4:$G$400,6,FALSE),"")</f>
        <v/>
      </c>
      <c r="AA213" s="10" t="str">
        <f>IFERROR(VLOOKUP($B213,クラブカップミドル!$B$4:$G$400,2,FALSE),"")</f>
        <v/>
      </c>
      <c r="AB213" s="10" t="str">
        <f>IFERROR(VLOOKUP($B213,クラブカップミドル!$B$4:$G$400,5,FALSE)*VLOOKUP(Z213,大会ごとのスコア!$D$44:$E$53,2,FALSE),"")</f>
        <v/>
      </c>
      <c r="AD213" s="9">
        <f t="array" ref="AD213">IFERROR(ROUNDUP(AVERAGE(LARGE(IF($A$3:$Y$3="スコア",$A213:$Y213,""),{1,2,3})),2),0)</f>
        <v>0</v>
      </c>
      <c r="AE213">
        <f t="array" ref="AE213">IFERROR(LARGE(IF($A$3:$Y$3="スコア",$A213:$Y213,""),1),"")</f>
        <v>50.110999999999997</v>
      </c>
      <c r="AF213" t="str">
        <f>IFERROR(INDEX($B$2:$AC$3,1,MATCH(AE213,B213:AC213,0)),"")</f>
        <v>関東SS</v>
      </c>
      <c r="AG213" t="str">
        <f>IFERROR(INDEX($A213:$AE213,1,-2+MATCH(AE213,A213:Y213,0)),"")</f>
        <v>Ms2</v>
      </c>
    </row>
    <row r="214" spans="2:33" x14ac:dyDescent="0.15">
      <c r="B214" t="s">
        <v>941</v>
      </c>
      <c r="C214" t="s">
        <v>14</v>
      </c>
      <c r="E214" s="9" t="str">
        <f>IFERROR(VLOOKUP($B214,根ノ上高原!$B$5:$G$338,6,FALSE),"")</f>
        <v/>
      </c>
      <c r="F214" s="10" t="str">
        <f>IFERROR(VLOOKUP($B214,根ノ上高原!$B$5:$G$338,2,FALSE),"")</f>
        <v/>
      </c>
      <c r="G214" s="10" t="str">
        <f>IFERROR(VLOOKUP($B214,根ノ上高原!$B$5:$G$338,5,FALSE)*VLOOKUP(E214,大会ごとのスコア!$D$4:$E$5,2,FALSE),"")</f>
        <v/>
      </c>
      <c r="H214" s="9" t="str">
        <f>IFERROR(VLOOKUP($B214,東大OLK大会!$B$5:$G$338,6,FALSE),"")</f>
        <v/>
      </c>
      <c r="I214" s="10" t="str">
        <f>IFERROR(VLOOKUP($B214,東大OLK大会!$B$5:$G$338,2,FALSE),"")</f>
        <v/>
      </c>
      <c r="J214" s="10" t="str">
        <f>IFERROR(VLOOKUP($B214,東大OLK大会!$B$5:$G$338,5,FALSE)*VLOOKUP(H214,大会ごとのスコア!$D$7:$E$11,2,FALSE),"")</f>
        <v/>
      </c>
      <c r="K214" s="9" t="str">
        <f>IFERROR(VLOOKUP($B214,全日本ロング!$B$5:$G$338,6,FALSE),"")</f>
        <v/>
      </c>
      <c r="L214" s="10" t="str">
        <f>IFERROR(VLOOKUP($B214,全日本ロング!$B$5:$G$338,2,FALSE),"")</f>
        <v/>
      </c>
      <c r="M214" s="10" t="str">
        <f>IFERROR(VLOOKUP($B214,全日本ロング!$B$5:$G$338,5,FALSE)*VLOOKUP(K214,大会ごとのスコア!$D$12:$E$17,2,FALSE),"")</f>
        <v/>
      </c>
      <c r="N214" s="9" t="str">
        <f>IFERROR(VLOOKUP($B214,関東スプリントセレ!$B$5:$G$338,6,FALSE),"")</f>
        <v>Ms2</v>
      </c>
      <c r="O214" s="10">
        <f>IFERROR(VLOOKUP($B214,関東スプリントセレ!$B$5:$G$338,2,FALSE),"")</f>
        <v>47</v>
      </c>
      <c r="P214" s="10">
        <f>IFERROR(VLOOKUP($B214,関東スプリントセレ!$B$5:$G$338,5,FALSE)*VLOOKUP(N214,大会ごとのスコア!$D$19:$E$21,2,FALSE),"")</f>
        <v>49.841000000000001</v>
      </c>
      <c r="Q214" s="9" t="str">
        <f>IFERROR(VLOOKUP($B214,名椙大会2日目!$B$5:$G$338,6,FALSE),"")</f>
        <v/>
      </c>
      <c r="R214" s="10" t="str">
        <f>IFERROR(VLOOKUP($B214,名椙大会2日目!$B$5:$G$338,2,FALSE),"")</f>
        <v/>
      </c>
      <c r="S214" s="10" t="str">
        <f>IFERROR(VLOOKUP($B214,名椙大会2日目!$B$5:$G$338,5,FALSE)*VLOOKUP(Q214,大会ごとのスコア!$D$28:$E$31,2,FALSE),"")</f>
        <v/>
      </c>
      <c r="T214" s="9" t="str">
        <f>IFERROR(VLOOKUP($B214,インカレスプリント2018!$B$5:$G$400,6,FALSE),"")</f>
        <v/>
      </c>
      <c r="U214" s="10" t="str">
        <f>IFERROR(VLOOKUP($B214,インカレスプリント2018!$B$5:$G$400,2,FALSE),"")</f>
        <v/>
      </c>
      <c r="V214" s="10" t="str">
        <f>IFERROR(VLOOKUP($B214,インカレスプリント2018!$B$5:$G$400,5,FALSE)*VLOOKUP(T214,大会ごとのスコア!$D$33:$E$36,2,FALSE),"")</f>
        <v/>
      </c>
      <c r="W214" s="9" t="str">
        <f>IFERROR(VLOOKUP($B214,インカレロング2018!$B$5:$G$400,6,FALSE),"")</f>
        <v/>
      </c>
      <c r="X214" s="10" t="str">
        <f>IFERROR(VLOOKUP($B214,インカレロング2018!$B$5:$G$400,2,FALSE),"")</f>
        <v/>
      </c>
      <c r="Y214" s="10" t="str">
        <f>IFERROR(VLOOKUP($B214,インカレロング2018!$B$5:$G$400,5,FALSE)*VLOOKUP(W214,大会ごとのスコア!$D$38:$E$42,2,FALSE),"")</f>
        <v/>
      </c>
      <c r="Z214" s="9" t="str">
        <f>IFERROR(VLOOKUP($B214,クラブカップミドル!$B$4:$G$400,6,FALSE),"")</f>
        <v/>
      </c>
      <c r="AA214" s="10" t="str">
        <f>IFERROR(VLOOKUP($B214,クラブカップミドル!$B$4:$G$400,2,FALSE),"")</f>
        <v/>
      </c>
      <c r="AB214" s="10" t="str">
        <f>IFERROR(VLOOKUP($B214,クラブカップミドル!$B$4:$G$400,5,FALSE)*VLOOKUP(Z214,大会ごとのスコア!$D$44:$E$53,2,FALSE),"")</f>
        <v/>
      </c>
      <c r="AD214" s="9">
        <f t="array" ref="AD214">IFERROR(ROUNDUP(AVERAGE(LARGE(IF($A$3:$Y$3="スコア",$A214:$Y214,""),{1,2,3})),2),0)</f>
        <v>0</v>
      </c>
      <c r="AE214">
        <f t="array" ref="AE214">IFERROR(LARGE(IF($A$3:$Y$3="スコア",$A214:$Y214,""),1),"")</f>
        <v>49.841000000000001</v>
      </c>
      <c r="AF214" t="str">
        <f>IFERROR(INDEX($B$2:$AC$3,1,MATCH(AE214,B214:AC214,0)),"")</f>
        <v>関東SS</v>
      </c>
      <c r="AG214" t="str">
        <f>IFERROR(INDEX($A214:$AE214,1,-2+MATCH(AE214,A214:Y214,0)),"")</f>
        <v>Ms2</v>
      </c>
    </row>
    <row r="215" spans="2:33" x14ac:dyDescent="0.15">
      <c r="B215" t="s">
        <v>945</v>
      </c>
      <c r="C215" t="s">
        <v>14</v>
      </c>
      <c r="E215" s="9" t="str">
        <f>IFERROR(VLOOKUP($B215,根ノ上高原!$B$5:$G$338,6,FALSE),"")</f>
        <v/>
      </c>
      <c r="F215" s="10" t="str">
        <f>IFERROR(VLOOKUP($B215,根ノ上高原!$B$5:$G$338,2,FALSE),"")</f>
        <v/>
      </c>
      <c r="G215" s="10" t="str">
        <f>IFERROR(VLOOKUP($B215,根ノ上高原!$B$5:$G$338,5,FALSE)*VLOOKUP(E215,大会ごとのスコア!$D$4:$E$5,2,FALSE),"")</f>
        <v/>
      </c>
      <c r="H215" s="9" t="str">
        <f>IFERROR(VLOOKUP($B215,東大OLK大会!$B$5:$G$338,6,FALSE),"")</f>
        <v/>
      </c>
      <c r="I215" s="10" t="str">
        <f>IFERROR(VLOOKUP($B215,東大OLK大会!$B$5:$G$338,2,FALSE),"")</f>
        <v/>
      </c>
      <c r="J215" s="10" t="str">
        <f>IFERROR(VLOOKUP($B215,東大OLK大会!$B$5:$G$338,5,FALSE)*VLOOKUP(H215,大会ごとのスコア!$D$7:$E$11,2,FALSE),"")</f>
        <v/>
      </c>
      <c r="K215" s="9" t="str">
        <f>IFERROR(VLOOKUP($B215,全日本ロング!$B$5:$G$338,6,FALSE),"")</f>
        <v/>
      </c>
      <c r="L215" s="10" t="str">
        <f>IFERROR(VLOOKUP($B215,全日本ロング!$B$5:$G$338,2,FALSE),"")</f>
        <v/>
      </c>
      <c r="M215" s="10" t="str">
        <f>IFERROR(VLOOKUP($B215,全日本ロング!$B$5:$G$338,5,FALSE)*VLOOKUP(K215,大会ごとのスコア!$D$12:$E$17,2,FALSE),"")</f>
        <v/>
      </c>
      <c r="N215" s="9" t="str">
        <f>IFERROR(VLOOKUP($B215,関東スプリントセレ!$B$5:$G$338,6,FALSE),"")</f>
        <v>Ms2</v>
      </c>
      <c r="O215" s="10">
        <f>IFERROR(VLOOKUP($B215,関東スプリントセレ!$B$5:$G$338,2,FALSE),"")</f>
        <v>55</v>
      </c>
      <c r="P215" s="10">
        <f>IFERROR(VLOOKUP($B215,関東スプリントセレ!$B$5:$G$338,5,FALSE)*VLOOKUP(N215,大会ごとのスコア!$D$19:$E$21,2,FALSE),"")</f>
        <v>47.626999999999995</v>
      </c>
      <c r="Q215" s="9" t="str">
        <f>IFERROR(VLOOKUP($B215,名椙大会2日目!$B$5:$G$338,6,FALSE),"")</f>
        <v/>
      </c>
      <c r="R215" s="10" t="str">
        <f>IFERROR(VLOOKUP($B215,名椙大会2日目!$B$5:$G$338,2,FALSE),"")</f>
        <v/>
      </c>
      <c r="S215" s="10" t="str">
        <f>IFERROR(VLOOKUP($B215,名椙大会2日目!$B$5:$G$338,5,FALSE)*VLOOKUP(Q215,大会ごとのスコア!$D$28:$E$31,2,FALSE),"")</f>
        <v/>
      </c>
      <c r="T215" s="9" t="str">
        <f>IFERROR(VLOOKUP($B215,インカレスプリント2018!$B$5:$G$400,6,FALSE),"")</f>
        <v/>
      </c>
      <c r="U215" s="10" t="str">
        <f>IFERROR(VLOOKUP($B215,インカレスプリント2018!$B$5:$G$400,2,FALSE),"")</f>
        <v/>
      </c>
      <c r="V215" s="10" t="str">
        <f>IFERROR(VLOOKUP($B215,インカレスプリント2018!$B$5:$G$400,5,FALSE)*VLOOKUP(T215,大会ごとのスコア!$D$33:$E$36,2,FALSE),"")</f>
        <v/>
      </c>
      <c r="W215" s="9" t="str">
        <f>IFERROR(VLOOKUP($B215,インカレロング2018!$B$5:$G$400,6,FALSE),"")</f>
        <v/>
      </c>
      <c r="X215" s="10" t="str">
        <f>IFERROR(VLOOKUP($B215,インカレロング2018!$B$5:$G$400,2,FALSE),"")</f>
        <v/>
      </c>
      <c r="Y215" s="10" t="str">
        <f>IFERROR(VLOOKUP($B215,インカレロング2018!$B$5:$G$400,5,FALSE)*VLOOKUP(W215,大会ごとのスコア!$D$38:$E$42,2,FALSE),"")</f>
        <v/>
      </c>
      <c r="Z215" s="9" t="str">
        <f>IFERROR(VLOOKUP($B215,クラブカップミドル!$B$4:$G$400,6,FALSE),"")</f>
        <v/>
      </c>
      <c r="AA215" s="10" t="str">
        <f>IFERROR(VLOOKUP($B215,クラブカップミドル!$B$4:$G$400,2,FALSE),"")</f>
        <v/>
      </c>
      <c r="AB215" s="10" t="str">
        <f>IFERROR(VLOOKUP($B215,クラブカップミドル!$B$4:$G$400,5,FALSE)*VLOOKUP(Z215,大会ごとのスコア!$D$44:$E$53,2,FALSE),"")</f>
        <v/>
      </c>
      <c r="AD215" s="9">
        <f t="array" ref="AD215">IFERROR(ROUNDUP(AVERAGE(LARGE(IF($A$3:$Y$3="スコア",$A215:$Y215,""),{1,2,3})),2),0)</f>
        <v>0</v>
      </c>
      <c r="AE215">
        <f t="array" ref="AE215">IFERROR(LARGE(IF($A$3:$Y$3="スコア",$A215:$Y215,""),1),"")</f>
        <v>47.626999999999995</v>
      </c>
      <c r="AF215" t="str">
        <f>IFERROR(INDEX($B$2:$AC$3,1,MATCH(AE215,B215:AC215,0)),"")</f>
        <v>関東SS</v>
      </c>
      <c r="AG215" t="str">
        <f>IFERROR(INDEX($A215:$AE215,1,-2+MATCH(AE215,A215:Y215,0)),"")</f>
        <v>Ms2</v>
      </c>
    </row>
    <row r="216" spans="2:33" x14ac:dyDescent="0.15">
      <c r="B216" t="s">
        <v>949</v>
      </c>
      <c r="C216" t="s">
        <v>14</v>
      </c>
      <c r="E216" s="9" t="str">
        <f>IFERROR(VLOOKUP($B216,根ノ上高原!$B$5:$G$338,6,FALSE),"")</f>
        <v/>
      </c>
      <c r="F216" s="10" t="str">
        <f>IFERROR(VLOOKUP($B216,根ノ上高原!$B$5:$G$338,2,FALSE),"")</f>
        <v/>
      </c>
      <c r="G216" s="10" t="str">
        <f>IFERROR(VLOOKUP($B216,根ノ上高原!$B$5:$G$338,5,FALSE)*VLOOKUP(E216,大会ごとのスコア!$D$4:$E$5,2,FALSE),"")</f>
        <v/>
      </c>
      <c r="H216" s="9" t="str">
        <f>IFERROR(VLOOKUP($B216,東大OLK大会!$B$5:$G$338,6,FALSE),"")</f>
        <v/>
      </c>
      <c r="I216" s="10" t="str">
        <f>IFERROR(VLOOKUP($B216,東大OLK大会!$B$5:$G$338,2,FALSE),"")</f>
        <v/>
      </c>
      <c r="J216" s="10" t="str">
        <f>IFERROR(VLOOKUP($B216,東大OLK大会!$B$5:$G$338,5,FALSE)*VLOOKUP(H216,大会ごとのスコア!$D$7:$E$11,2,FALSE),"")</f>
        <v/>
      </c>
      <c r="K216" s="9" t="str">
        <f>IFERROR(VLOOKUP($B216,全日本ロング!$B$5:$G$338,6,FALSE),"")</f>
        <v/>
      </c>
      <c r="L216" s="10" t="str">
        <f>IFERROR(VLOOKUP($B216,全日本ロング!$B$5:$G$338,2,FALSE),"")</f>
        <v/>
      </c>
      <c r="M216" s="10" t="str">
        <f>IFERROR(VLOOKUP($B216,全日本ロング!$B$5:$G$338,5,FALSE)*VLOOKUP(K216,大会ごとのスコア!$D$12:$E$17,2,FALSE),"")</f>
        <v/>
      </c>
      <c r="N216" s="9" t="str">
        <f>IFERROR(VLOOKUP($B216,関東スプリントセレ!$B$5:$G$338,6,FALSE),"")</f>
        <v>Ms2</v>
      </c>
      <c r="O216" s="10">
        <f>IFERROR(VLOOKUP($B216,関東スプリントセレ!$B$5:$G$338,2,FALSE),"")</f>
        <v>64</v>
      </c>
      <c r="P216" s="10">
        <f>IFERROR(VLOOKUP($B216,関東スプリントセレ!$B$5:$G$338,5,FALSE)*VLOOKUP(N216,大会ごとのスコア!$D$19:$E$21,2,FALSE),"")</f>
        <v>43.349999999999994</v>
      </c>
      <c r="Q216" s="9" t="str">
        <f>IFERROR(VLOOKUP($B216,名椙大会2日目!$B$5:$G$338,6,FALSE),"")</f>
        <v/>
      </c>
      <c r="R216" s="10" t="str">
        <f>IFERROR(VLOOKUP($B216,名椙大会2日目!$B$5:$G$338,2,FALSE),"")</f>
        <v/>
      </c>
      <c r="S216" s="10" t="str">
        <f>IFERROR(VLOOKUP($B216,名椙大会2日目!$B$5:$G$338,5,FALSE)*VLOOKUP(Q216,大会ごとのスコア!$D$28:$E$31,2,FALSE),"")</f>
        <v/>
      </c>
      <c r="T216" s="9" t="str">
        <f>IFERROR(VLOOKUP($B216,インカレスプリント2018!$B$5:$G$400,6,FALSE),"")</f>
        <v/>
      </c>
      <c r="U216" s="10" t="str">
        <f>IFERROR(VLOOKUP($B216,インカレスプリント2018!$B$5:$G$400,2,FALSE),"")</f>
        <v/>
      </c>
      <c r="V216" s="10" t="str">
        <f>IFERROR(VLOOKUP($B216,インカレスプリント2018!$B$5:$G$400,5,FALSE)*VLOOKUP(T216,大会ごとのスコア!$D$33:$E$36,2,FALSE),"")</f>
        <v/>
      </c>
      <c r="W216" s="9" t="str">
        <f>IFERROR(VLOOKUP($B216,インカレロング2018!$B$5:$G$400,6,FALSE),"")</f>
        <v/>
      </c>
      <c r="X216" s="10" t="str">
        <f>IFERROR(VLOOKUP($B216,インカレロング2018!$B$5:$G$400,2,FALSE),"")</f>
        <v/>
      </c>
      <c r="Y216" s="10" t="str">
        <f>IFERROR(VLOOKUP($B216,インカレロング2018!$B$5:$G$400,5,FALSE)*VLOOKUP(W216,大会ごとのスコア!$D$38:$E$42,2,FALSE),"")</f>
        <v/>
      </c>
      <c r="Z216" s="9" t="str">
        <f>IFERROR(VLOOKUP($B216,クラブカップミドル!$B$4:$G$400,6,FALSE),"")</f>
        <v/>
      </c>
      <c r="AA216" s="10" t="str">
        <f>IFERROR(VLOOKUP($B216,クラブカップミドル!$B$4:$G$400,2,FALSE),"")</f>
        <v/>
      </c>
      <c r="AB216" s="10" t="str">
        <f>IFERROR(VLOOKUP($B216,クラブカップミドル!$B$4:$G$400,5,FALSE)*VLOOKUP(Z216,大会ごとのスコア!$D$44:$E$53,2,FALSE),"")</f>
        <v/>
      </c>
      <c r="AD216" s="9">
        <f t="array" ref="AD216">IFERROR(ROUNDUP(AVERAGE(LARGE(IF($A$3:$Y$3="スコア",$A216:$Y216,""),{1,2,3})),2),0)</f>
        <v>0</v>
      </c>
      <c r="AE216">
        <f t="array" ref="AE216">IFERROR(LARGE(IF($A$3:$Y$3="スコア",$A216:$Y216,""),1),"")</f>
        <v>43.349999999999994</v>
      </c>
      <c r="AF216" t="str">
        <f>IFERROR(INDEX($B$2:$AC$3,1,MATCH(AE216,B216:AC216,0)),"")</f>
        <v>関東SS</v>
      </c>
      <c r="AG216" t="str">
        <f>IFERROR(INDEX($A216:$AE216,1,-2+MATCH(AE216,A216:Y216,0)),"")</f>
        <v>Ms2</v>
      </c>
    </row>
    <row r="217" spans="2:33" x14ac:dyDescent="0.15">
      <c r="B217" t="s">
        <v>950</v>
      </c>
      <c r="C217" t="s">
        <v>14</v>
      </c>
      <c r="E217" s="9" t="str">
        <f>IFERROR(VLOOKUP($B217,根ノ上高原!$B$5:$G$338,6,FALSE),"")</f>
        <v/>
      </c>
      <c r="F217" s="10" t="str">
        <f>IFERROR(VLOOKUP($B217,根ノ上高原!$B$5:$G$338,2,FALSE),"")</f>
        <v/>
      </c>
      <c r="G217" s="10" t="str">
        <f>IFERROR(VLOOKUP($B217,根ノ上高原!$B$5:$G$338,5,FALSE)*VLOOKUP(E217,大会ごとのスコア!$D$4:$E$5,2,FALSE),"")</f>
        <v/>
      </c>
      <c r="H217" s="9" t="str">
        <f>IFERROR(VLOOKUP($B217,東大OLK大会!$B$5:$G$338,6,FALSE),"")</f>
        <v/>
      </c>
      <c r="I217" s="10" t="str">
        <f>IFERROR(VLOOKUP($B217,東大OLK大会!$B$5:$G$338,2,FALSE),"")</f>
        <v/>
      </c>
      <c r="J217" s="10" t="str">
        <f>IFERROR(VLOOKUP($B217,東大OLK大会!$B$5:$G$338,5,FALSE)*VLOOKUP(H217,大会ごとのスコア!$D$7:$E$11,2,FALSE),"")</f>
        <v/>
      </c>
      <c r="K217" s="9" t="str">
        <f>IFERROR(VLOOKUP($B217,全日本ロング!$B$5:$G$338,6,FALSE),"")</f>
        <v/>
      </c>
      <c r="L217" s="10" t="str">
        <f>IFERROR(VLOOKUP($B217,全日本ロング!$B$5:$G$338,2,FALSE),"")</f>
        <v/>
      </c>
      <c r="M217" s="10" t="str">
        <f>IFERROR(VLOOKUP($B217,全日本ロング!$B$5:$G$338,5,FALSE)*VLOOKUP(K217,大会ごとのスコア!$D$12:$E$17,2,FALSE),"")</f>
        <v/>
      </c>
      <c r="N217" s="9" t="str">
        <f>IFERROR(VLOOKUP($B217,関東スプリントセレ!$B$5:$G$338,6,FALSE),"")</f>
        <v>Ms2</v>
      </c>
      <c r="O217" s="10">
        <f>IFERROR(VLOOKUP($B217,関東スプリントセレ!$B$5:$G$338,2,FALSE),"")</f>
        <v>65</v>
      </c>
      <c r="P217" s="10">
        <f>IFERROR(VLOOKUP($B217,関東スプリントセレ!$B$5:$G$338,5,FALSE)*VLOOKUP(N217,大会ごとのスコア!$D$19:$E$21,2,FALSE),"")</f>
        <v>42.437999999999995</v>
      </c>
      <c r="Q217" s="9" t="str">
        <f>IFERROR(VLOOKUP($B217,名椙大会2日目!$B$5:$G$338,6,FALSE),"")</f>
        <v/>
      </c>
      <c r="R217" s="10" t="str">
        <f>IFERROR(VLOOKUP($B217,名椙大会2日目!$B$5:$G$338,2,FALSE),"")</f>
        <v/>
      </c>
      <c r="S217" s="10" t="str">
        <f>IFERROR(VLOOKUP($B217,名椙大会2日目!$B$5:$G$338,5,FALSE)*VLOOKUP(Q217,大会ごとのスコア!$D$28:$E$31,2,FALSE),"")</f>
        <v/>
      </c>
      <c r="T217" s="9" t="str">
        <f>IFERROR(VLOOKUP($B217,インカレスプリント2018!$B$5:$G$400,6,FALSE),"")</f>
        <v/>
      </c>
      <c r="U217" s="10" t="str">
        <f>IFERROR(VLOOKUP($B217,インカレスプリント2018!$B$5:$G$400,2,FALSE),"")</f>
        <v/>
      </c>
      <c r="V217" s="10" t="str">
        <f>IFERROR(VLOOKUP($B217,インカレスプリント2018!$B$5:$G$400,5,FALSE)*VLOOKUP(T217,大会ごとのスコア!$D$33:$E$36,2,FALSE),"")</f>
        <v/>
      </c>
      <c r="W217" s="9" t="str">
        <f>IFERROR(VLOOKUP($B217,インカレロング2018!$B$5:$G$400,6,FALSE),"")</f>
        <v/>
      </c>
      <c r="X217" s="10" t="str">
        <f>IFERROR(VLOOKUP($B217,インカレロング2018!$B$5:$G$400,2,FALSE),"")</f>
        <v/>
      </c>
      <c r="Y217" s="10" t="str">
        <f>IFERROR(VLOOKUP($B217,インカレロング2018!$B$5:$G$400,5,FALSE)*VLOOKUP(W217,大会ごとのスコア!$D$38:$E$42,2,FALSE),"")</f>
        <v/>
      </c>
      <c r="Z217" s="9" t="str">
        <f>IFERROR(VLOOKUP($B217,クラブカップミドル!$B$4:$G$400,6,FALSE),"")</f>
        <v/>
      </c>
      <c r="AA217" s="10" t="str">
        <f>IFERROR(VLOOKUP($B217,クラブカップミドル!$B$4:$G$400,2,FALSE),"")</f>
        <v/>
      </c>
      <c r="AB217" s="10" t="str">
        <f>IFERROR(VLOOKUP($B217,クラブカップミドル!$B$4:$G$400,5,FALSE)*VLOOKUP(Z217,大会ごとのスコア!$D$44:$E$53,2,FALSE),"")</f>
        <v/>
      </c>
      <c r="AD217" s="9">
        <f t="array" ref="AD217">IFERROR(ROUNDUP(AVERAGE(LARGE(IF($A$3:$Y$3="スコア",$A217:$Y217,""),{1,2,3})),2),0)</f>
        <v>0</v>
      </c>
      <c r="AE217">
        <f t="array" ref="AE217">IFERROR(LARGE(IF($A$3:$Y$3="スコア",$A217:$Y217,""),1),"")</f>
        <v>42.437999999999995</v>
      </c>
      <c r="AF217" t="str">
        <f>IFERROR(INDEX($B$2:$AC$3,1,MATCH(AE217,B217:AC217,0)),"")</f>
        <v>関東SS</v>
      </c>
      <c r="AG217" t="str">
        <f>IFERROR(INDEX($A217:$AE217,1,-2+MATCH(AE217,A217:Y217,0)),"")</f>
        <v>Ms2</v>
      </c>
    </row>
    <row r="218" spans="2:33" x14ac:dyDescent="0.15">
      <c r="B218" t="s">
        <v>956</v>
      </c>
      <c r="C218" t="s">
        <v>14</v>
      </c>
      <c r="E218" s="9" t="str">
        <f>IFERROR(VLOOKUP($B218,根ノ上高原!$B$5:$G$338,6,FALSE),"")</f>
        <v/>
      </c>
      <c r="F218" s="10" t="str">
        <f>IFERROR(VLOOKUP($B218,根ノ上高原!$B$5:$G$338,2,FALSE),"")</f>
        <v/>
      </c>
      <c r="G218" s="10" t="str">
        <f>IFERROR(VLOOKUP($B218,根ノ上高原!$B$5:$G$338,5,FALSE)*VLOOKUP(E218,大会ごとのスコア!$D$4:$E$5,2,FALSE),"")</f>
        <v/>
      </c>
      <c r="H218" s="9" t="str">
        <f>IFERROR(VLOOKUP($B218,東大OLK大会!$B$5:$G$338,6,FALSE),"")</f>
        <v/>
      </c>
      <c r="I218" s="10" t="str">
        <f>IFERROR(VLOOKUP($B218,東大OLK大会!$B$5:$G$338,2,FALSE),"")</f>
        <v/>
      </c>
      <c r="J218" s="10" t="str">
        <f>IFERROR(VLOOKUP($B218,東大OLK大会!$B$5:$G$338,5,FALSE)*VLOOKUP(H218,大会ごとのスコア!$D$7:$E$11,2,FALSE),"")</f>
        <v/>
      </c>
      <c r="K218" s="9" t="str">
        <f>IFERROR(VLOOKUP($B218,全日本ロング!$B$5:$G$338,6,FALSE),"")</f>
        <v/>
      </c>
      <c r="L218" s="10" t="str">
        <f>IFERROR(VLOOKUP($B218,全日本ロング!$B$5:$G$338,2,FALSE),"")</f>
        <v/>
      </c>
      <c r="M218" s="10" t="str">
        <f>IFERROR(VLOOKUP($B218,全日本ロング!$B$5:$G$338,5,FALSE)*VLOOKUP(K218,大会ごとのスコア!$D$12:$E$17,2,FALSE),"")</f>
        <v/>
      </c>
      <c r="N218" s="9" t="str">
        <f>IFERROR(VLOOKUP($B218,関東スプリントセレ!$B$5:$G$338,6,FALSE),"")</f>
        <v>Ms2</v>
      </c>
      <c r="O218" s="10">
        <f>IFERROR(VLOOKUP($B218,関東スプリントセレ!$B$5:$G$338,2,FALSE),"")</f>
        <v>72</v>
      </c>
      <c r="P218" s="10">
        <f>IFERROR(VLOOKUP($B218,関東スプリントセレ!$B$5:$G$338,5,FALSE)*VLOOKUP(N218,大会ごとのスコア!$D$19:$E$21,2,FALSE),"")</f>
        <v>38.414999999999999</v>
      </c>
      <c r="Q218" s="9" t="str">
        <f>IFERROR(VLOOKUP($B218,名椙大会2日目!$B$5:$G$338,6,FALSE),"")</f>
        <v/>
      </c>
      <c r="R218" s="10" t="str">
        <f>IFERROR(VLOOKUP($B218,名椙大会2日目!$B$5:$G$338,2,FALSE),"")</f>
        <v/>
      </c>
      <c r="S218" s="10" t="str">
        <f>IFERROR(VLOOKUP($B218,名椙大会2日目!$B$5:$G$338,5,FALSE)*VLOOKUP(Q218,大会ごとのスコア!$D$28:$E$31,2,FALSE),"")</f>
        <v/>
      </c>
      <c r="T218" s="9" t="str">
        <f>IFERROR(VLOOKUP($B218,インカレスプリント2018!$B$5:$G$400,6,FALSE),"")</f>
        <v/>
      </c>
      <c r="U218" s="10" t="str">
        <f>IFERROR(VLOOKUP($B218,インカレスプリント2018!$B$5:$G$400,2,FALSE),"")</f>
        <v/>
      </c>
      <c r="V218" s="10" t="str">
        <f>IFERROR(VLOOKUP($B218,インカレスプリント2018!$B$5:$G$400,5,FALSE)*VLOOKUP(T218,大会ごとのスコア!$D$33:$E$36,2,FALSE),"")</f>
        <v/>
      </c>
      <c r="W218" s="9" t="str">
        <f>IFERROR(VLOOKUP($B218,インカレロング2018!$B$5:$G$400,6,FALSE),"")</f>
        <v/>
      </c>
      <c r="X218" s="10" t="str">
        <f>IFERROR(VLOOKUP($B218,インカレロング2018!$B$5:$G$400,2,FALSE),"")</f>
        <v/>
      </c>
      <c r="Y218" s="10" t="str">
        <f>IFERROR(VLOOKUP($B218,インカレロング2018!$B$5:$G$400,5,FALSE)*VLOOKUP(W218,大会ごとのスコア!$D$38:$E$42,2,FALSE),"")</f>
        <v/>
      </c>
      <c r="Z218" s="9" t="str">
        <f>IFERROR(VLOOKUP($B218,クラブカップミドル!$B$4:$G$400,6,FALSE),"")</f>
        <v/>
      </c>
      <c r="AA218" s="10" t="str">
        <f>IFERROR(VLOOKUP($B218,クラブカップミドル!$B$4:$G$400,2,FALSE),"")</f>
        <v/>
      </c>
      <c r="AB218" s="10" t="str">
        <f>IFERROR(VLOOKUP($B218,クラブカップミドル!$B$4:$G$400,5,FALSE)*VLOOKUP(Z218,大会ごとのスコア!$D$44:$E$53,2,FALSE),"")</f>
        <v/>
      </c>
      <c r="AD218" s="9">
        <f t="array" ref="AD218">IFERROR(ROUNDUP(AVERAGE(LARGE(IF($A$3:$Y$3="スコア",$A218:$Y218,""),{1,2,3})),2),0)</f>
        <v>0</v>
      </c>
      <c r="AE218">
        <f t="array" ref="AE218">IFERROR(LARGE(IF($A$3:$Y$3="スコア",$A218:$Y218,""),1),"")</f>
        <v>38.414999999999999</v>
      </c>
      <c r="AF218" t="str">
        <f>IFERROR(INDEX($B$2:$AC$3,1,MATCH(AE218,B218:AC218,0)),"")</f>
        <v>関東SS</v>
      </c>
      <c r="AG218" t="str">
        <f>IFERROR(INDEX($A218:$AE218,1,-2+MATCH(AE218,A218:Y218,0)),"")</f>
        <v>Ms2</v>
      </c>
    </row>
    <row r="219" spans="2:33" x14ac:dyDescent="0.15">
      <c r="B219" t="s">
        <v>958</v>
      </c>
      <c r="C219" t="s">
        <v>14</v>
      </c>
      <c r="E219" s="9" t="str">
        <f>IFERROR(VLOOKUP($B219,根ノ上高原!$B$5:$G$338,6,FALSE),"")</f>
        <v/>
      </c>
      <c r="F219" s="10" t="str">
        <f>IFERROR(VLOOKUP($B219,根ノ上高原!$B$5:$G$338,2,FALSE),"")</f>
        <v/>
      </c>
      <c r="G219" s="10" t="str">
        <f>IFERROR(VLOOKUP($B219,根ノ上高原!$B$5:$G$338,5,FALSE)*VLOOKUP(E219,大会ごとのスコア!$D$4:$E$5,2,FALSE),"")</f>
        <v/>
      </c>
      <c r="H219" s="9" t="str">
        <f>IFERROR(VLOOKUP($B219,東大OLK大会!$B$5:$G$338,6,FALSE),"")</f>
        <v/>
      </c>
      <c r="I219" s="10" t="str">
        <f>IFERROR(VLOOKUP($B219,東大OLK大会!$B$5:$G$338,2,FALSE),"")</f>
        <v/>
      </c>
      <c r="J219" s="10" t="str">
        <f>IFERROR(VLOOKUP($B219,東大OLK大会!$B$5:$G$338,5,FALSE)*VLOOKUP(H219,大会ごとのスコア!$D$7:$E$11,2,FALSE),"")</f>
        <v/>
      </c>
      <c r="K219" s="9" t="str">
        <f>IFERROR(VLOOKUP($B219,全日本ロング!$B$5:$G$338,6,FALSE),"")</f>
        <v/>
      </c>
      <c r="L219" s="10" t="str">
        <f>IFERROR(VLOOKUP($B219,全日本ロング!$B$5:$G$338,2,FALSE),"")</f>
        <v/>
      </c>
      <c r="M219" s="10" t="str">
        <f>IFERROR(VLOOKUP($B219,全日本ロング!$B$5:$G$338,5,FALSE)*VLOOKUP(K219,大会ごとのスコア!$D$12:$E$17,2,FALSE),"")</f>
        <v/>
      </c>
      <c r="N219" s="9" t="str">
        <f>IFERROR(VLOOKUP($B219,関東スプリントセレ!$B$5:$G$338,6,FALSE),"")</f>
        <v>Ms2</v>
      </c>
      <c r="O219" s="10">
        <f>IFERROR(VLOOKUP($B219,関東スプリントセレ!$B$5:$G$338,2,FALSE),"")</f>
        <v>74</v>
      </c>
      <c r="P219" s="10">
        <f>IFERROR(VLOOKUP($B219,関東スプリントセレ!$B$5:$G$338,5,FALSE)*VLOOKUP(N219,大会ごとのスコア!$D$19:$E$21,2,FALSE),"")</f>
        <v>37.535999999999994</v>
      </c>
      <c r="Q219" s="9" t="str">
        <f>IFERROR(VLOOKUP($B219,名椙大会2日目!$B$5:$G$338,6,FALSE),"")</f>
        <v/>
      </c>
      <c r="R219" s="10" t="str">
        <f>IFERROR(VLOOKUP($B219,名椙大会2日目!$B$5:$G$338,2,FALSE),"")</f>
        <v/>
      </c>
      <c r="S219" s="10" t="str">
        <f>IFERROR(VLOOKUP($B219,名椙大会2日目!$B$5:$G$338,5,FALSE)*VLOOKUP(Q219,大会ごとのスコア!$D$28:$E$31,2,FALSE),"")</f>
        <v/>
      </c>
      <c r="T219" s="9" t="str">
        <f>IFERROR(VLOOKUP($B219,インカレスプリント2018!$B$5:$G$400,6,FALSE),"")</f>
        <v/>
      </c>
      <c r="U219" s="10" t="str">
        <f>IFERROR(VLOOKUP($B219,インカレスプリント2018!$B$5:$G$400,2,FALSE),"")</f>
        <v/>
      </c>
      <c r="V219" s="10" t="str">
        <f>IFERROR(VLOOKUP($B219,インカレスプリント2018!$B$5:$G$400,5,FALSE)*VLOOKUP(T219,大会ごとのスコア!$D$33:$E$36,2,FALSE),"")</f>
        <v/>
      </c>
      <c r="W219" s="9" t="str">
        <f>IFERROR(VLOOKUP($B219,インカレロング2018!$B$5:$G$400,6,FALSE),"")</f>
        <v/>
      </c>
      <c r="X219" s="10" t="str">
        <f>IFERROR(VLOOKUP($B219,インカレロング2018!$B$5:$G$400,2,FALSE),"")</f>
        <v/>
      </c>
      <c r="Y219" s="10" t="str">
        <f>IFERROR(VLOOKUP($B219,インカレロング2018!$B$5:$G$400,5,FALSE)*VLOOKUP(W219,大会ごとのスコア!$D$38:$E$42,2,FALSE),"")</f>
        <v/>
      </c>
      <c r="Z219" s="9" t="str">
        <f>IFERROR(VLOOKUP($B219,クラブカップミドル!$B$4:$G$400,6,FALSE),"")</f>
        <v/>
      </c>
      <c r="AA219" s="10" t="str">
        <f>IFERROR(VLOOKUP($B219,クラブカップミドル!$B$4:$G$400,2,FALSE),"")</f>
        <v/>
      </c>
      <c r="AB219" s="10" t="str">
        <f>IFERROR(VLOOKUP($B219,クラブカップミドル!$B$4:$G$400,5,FALSE)*VLOOKUP(Z219,大会ごとのスコア!$D$44:$E$53,2,FALSE),"")</f>
        <v/>
      </c>
      <c r="AD219" s="9">
        <f t="array" ref="AD219">IFERROR(ROUNDUP(AVERAGE(LARGE(IF($A$3:$Y$3="スコア",$A219:$Y219,""),{1,2,3})),2),0)</f>
        <v>0</v>
      </c>
      <c r="AE219">
        <f t="array" ref="AE219">IFERROR(LARGE(IF($A$3:$Y$3="スコア",$A219:$Y219,""),1),"")</f>
        <v>37.535999999999994</v>
      </c>
      <c r="AF219" t="str">
        <f>IFERROR(INDEX($B$2:$AC$3,1,MATCH(AE219,B219:AC219,0)),"")</f>
        <v>関東SS</v>
      </c>
      <c r="AG219" t="str">
        <f>IFERROR(INDEX($A219:$AE219,1,-2+MATCH(AE219,A219:Y219,0)),"")</f>
        <v>Ms2</v>
      </c>
    </row>
    <row r="220" spans="2:33" x14ac:dyDescent="0.15">
      <c r="B220" t="s">
        <v>960</v>
      </c>
      <c r="C220" t="s">
        <v>14</v>
      </c>
      <c r="E220" s="9" t="str">
        <f>IFERROR(VLOOKUP($B220,根ノ上高原!$B$5:$G$338,6,FALSE),"")</f>
        <v/>
      </c>
      <c r="F220" s="10" t="str">
        <f>IFERROR(VLOOKUP($B220,根ノ上高原!$B$5:$G$338,2,FALSE),"")</f>
        <v/>
      </c>
      <c r="G220" s="10" t="str">
        <f>IFERROR(VLOOKUP($B220,根ノ上高原!$B$5:$G$338,5,FALSE)*VLOOKUP(E220,大会ごとのスコア!$D$4:$E$5,2,FALSE),"")</f>
        <v/>
      </c>
      <c r="H220" s="9" t="str">
        <f>IFERROR(VLOOKUP($B220,東大OLK大会!$B$5:$G$338,6,FALSE),"")</f>
        <v/>
      </c>
      <c r="I220" s="10" t="str">
        <f>IFERROR(VLOOKUP($B220,東大OLK大会!$B$5:$G$338,2,FALSE),"")</f>
        <v/>
      </c>
      <c r="J220" s="10" t="str">
        <f>IFERROR(VLOOKUP($B220,東大OLK大会!$B$5:$G$338,5,FALSE)*VLOOKUP(H220,大会ごとのスコア!$D$7:$E$11,2,FALSE),"")</f>
        <v/>
      </c>
      <c r="K220" s="9" t="str">
        <f>IFERROR(VLOOKUP($B220,全日本ロング!$B$5:$G$338,6,FALSE),"")</f>
        <v/>
      </c>
      <c r="L220" s="10" t="str">
        <f>IFERROR(VLOOKUP($B220,全日本ロング!$B$5:$G$338,2,FALSE),"")</f>
        <v/>
      </c>
      <c r="M220" s="10" t="str">
        <f>IFERROR(VLOOKUP($B220,全日本ロング!$B$5:$G$338,5,FALSE)*VLOOKUP(K220,大会ごとのスコア!$D$12:$E$17,2,FALSE),"")</f>
        <v/>
      </c>
      <c r="N220" s="9" t="str">
        <f>IFERROR(VLOOKUP($B220,関東スプリントセレ!$B$5:$G$338,6,FALSE),"")</f>
        <v>Ms2</v>
      </c>
      <c r="O220" s="10">
        <f>IFERROR(VLOOKUP($B220,関東スプリントセレ!$B$5:$G$338,2,FALSE),"")</f>
        <v>78</v>
      </c>
      <c r="P220" s="10">
        <f>IFERROR(VLOOKUP($B220,関東スプリントセレ!$B$5:$G$338,5,FALSE)*VLOOKUP(N220,大会ごとのスコア!$D$19:$E$21,2,FALSE),"")</f>
        <v>34.476999999999997</v>
      </c>
      <c r="Q220" s="9" t="str">
        <f>IFERROR(VLOOKUP($B220,名椙大会2日目!$B$5:$G$338,6,FALSE),"")</f>
        <v/>
      </c>
      <c r="R220" s="10" t="str">
        <f>IFERROR(VLOOKUP($B220,名椙大会2日目!$B$5:$G$338,2,FALSE),"")</f>
        <v/>
      </c>
      <c r="S220" s="10" t="str">
        <f>IFERROR(VLOOKUP($B220,名椙大会2日目!$B$5:$G$338,5,FALSE)*VLOOKUP(Q220,大会ごとのスコア!$D$28:$E$31,2,FALSE),"")</f>
        <v/>
      </c>
      <c r="T220" s="9" t="str">
        <f>IFERROR(VLOOKUP($B220,インカレスプリント2018!$B$5:$G$400,6,FALSE),"")</f>
        <v/>
      </c>
      <c r="U220" s="10" t="str">
        <f>IFERROR(VLOOKUP($B220,インカレスプリント2018!$B$5:$G$400,2,FALSE),"")</f>
        <v/>
      </c>
      <c r="V220" s="10" t="str">
        <f>IFERROR(VLOOKUP($B220,インカレスプリント2018!$B$5:$G$400,5,FALSE)*VLOOKUP(T220,大会ごとのスコア!$D$33:$E$36,2,FALSE),"")</f>
        <v/>
      </c>
      <c r="W220" s="9" t="str">
        <f>IFERROR(VLOOKUP($B220,インカレロング2018!$B$5:$G$400,6,FALSE),"")</f>
        <v/>
      </c>
      <c r="X220" s="10" t="str">
        <f>IFERROR(VLOOKUP($B220,インカレロング2018!$B$5:$G$400,2,FALSE),"")</f>
        <v/>
      </c>
      <c r="Y220" s="10" t="str">
        <f>IFERROR(VLOOKUP($B220,インカレロング2018!$B$5:$G$400,5,FALSE)*VLOOKUP(W220,大会ごとのスコア!$D$38:$E$42,2,FALSE),"")</f>
        <v/>
      </c>
      <c r="Z220" s="9" t="str">
        <f>IFERROR(VLOOKUP($B220,クラブカップミドル!$B$4:$G$400,6,FALSE),"")</f>
        <v/>
      </c>
      <c r="AA220" s="10" t="str">
        <f>IFERROR(VLOOKUP($B220,クラブカップミドル!$B$4:$G$400,2,FALSE),"")</f>
        <v/>
      </c>
      <c r="AB220" s="10" t="str">
        <f>IFERROR(VLOOKUP($B220,クラブカップミドル!$B$4:$G$400,5,FALSE)*VLOOKUP(Z220,大会ごとのスコア!$D$44:$E$53,2,FALSE),"")</f>
        <v/>
      </c>
      <c r="AD220" s="9">
        <f t="array" ref="AD220">IFERROR(ROUNDUP(AVERAGE(LARGE(IF($A$3:$Y$3="スコア",$A220:$Y220,""),{1,2,3})),2),0)</f>
        <v>0</v>
      </c>
      <c r="AE220">
        <f t="array" ref="AE220">IFERROR(LARGE(IF($A$3:$Y$3="スコア",$A220:$Y220,""),1),"")</f>
        <v>34.476999999999997</v>
      </c>
      <c r="AF220" t="str">
        <f>IFERROR(INDEX($B$2:$AC$3,1,MATCH(AE220,B220:AC220,0)),"")</f>
        <v>関東SS</v>
      </c>
      <c r="AG220" t="str">
        <f>IFERROR(INDEX($A220:$AE220,1,-2+MATCH(AE220,A220:Y220,0)),"")</f>
        <v>Ms2</v>
      </c>
    </row>
    <row r="221" spans="2:33" x14ac:dyDescent="0.15">
      <c r="B221" t="s">
        <v>964</v>
      </c>
      <c r="C221" t="s">
        <v>14</v>
      </c>
      <c r="E221" s="9" t="str">
        <f>IFERROR(VLOOKUP($B221,根ノ上高原!$B$5:$G$338,6,FALSE),"")</f>
        <v/>
      </c>
      <c r="F221" s="10" t="str">
        <f>IFERROR(VLOOKUP($B221,根ノ上高原!$B$5:$G$338,2,FALSE),"")</f>
        <v/>
      </c>
      <c r="G221" s="10" t="str">
        <f>IFERROR(VLOOKUP($B221,根ノ上高原!$B$5:$G$338,5,FALSE)*VLOOKUP(E221,大会ごとのスコア!$D$4:$E$5,2,FALSE),"")</f>
        <v/>
      </c>
      <c r="H221" s="9" t="str">
        <f>IFERROR(VLOOKUP($B221,東大OLK大会!$B$5:$G$338,6,FALSE),"")</f>
        <v/>
      </c>
      <c r="I221" s="10" t="str">
        <f>IFERROR(VLOOKUP($B221,東大OLK大会!$B$5:$G$338,2,FALSE),"")</f>
        <v/>
      </c>
      <c r="J221" s="10" t="str">
        <f>IFERROR(VLOOKUP($B221,東大OLK大会!$B$5:$G$338,5,FALSE)*VLOOKUP(H221,大会ごとのスコア!$D$7:$E$11,2,FALSE),"")</f>
        <v/>
      </c>
      <c r="K221" s="9" t="str">
        <f>IFERROR(VLOOKUP($B221,全日本ロング!$B$5:$G$338,6,FALSE),"")</f>
        <v/>
      </c>
      <c r="L221" s="10" t="str">
        <f>IFERROR(VLOOKUP($B221,全日本ロング!$B$5:$G$338,2,FALSE),"")</f>
        <v/>
      </c>
      <c r="M221" s="10" t="str">
        <f>IFERROR(VLOOKUP($B221,全日本ロング!$B$5:$G$338,5,FALSE)*VLOOKUP(K221,大会ごとのスコア!$D$12:$E$17,2,FALSE),"")</f>
        <v/>
      </c>
      <c r="N221" s="9" t="str">
        <f>IFERROR(VLOOKUP($B221,関東スプリントセレ!$B$5:$G$338,6,FALSE),"")</f>
        <v>Ms2</v>
      </c>
      <c r="O221" s="10">
        <f>IFERROR(VLOOKUP($B221,関東スプリントセレ!$B$5:$G$338,2,FALSE),"")</f>
        <v>0</v>
      </c>
      <c r="P221" s="10">
        <f>IFERROR(VLOOKUP($B221,関東スプリントセレ!$B$5:$G$338,5,FALSE)*VLOOKUP(N221,大会ごとのスコア!$D$19:$E$21,2,FALSE),"")</f>
        <v>34.476999999999997</v>
      </c>
      <c r="Q221" s="9" t="str">
        <f>IFERROR(VLOOKUP($B221,名椙大会2日目!$B$5:$G$338,6,FALSE),"")</f>
        <v/>
      </c>
      <c r="R221" s="10" t="str">
        <f>IFERROR(VLOOKUP($B221,名椙大会2日目!$B$5:$G$338,2,FALSE),"")</f>
        <v/>
      </c>
      <c r="S221" s="10" t="str">
        <f>IFERROR(VLOOKUP($B221,名椙大会2日目!$B$5:$G$338,5,FALSE)*VLOOKUP(Q221,大会ごとのスコア!$D$28:$E$31,2,FALSE),"")</f>
        <v/>
      </c>
      <c r="T221" s="9" t="str">
        <f>IFERROR(VLOOKUP($B221,インカレスプリント2018!$B$5:$G$400,6,FALSE),"")</f>
        <v/>
      </c>
      <c r="U221" s="10" t="str">
        <f>IFERROR(VLOOKUP($B221,インカレスプリント2018!$B$5:$G$400,2,FALSE),"")</f>
        <v/>
      </c>
      <c r="V221" s="10" t="str">
        <f>IFERROR(VLOOKUP($B221,インカレスプリント2018!$B$5:$G$400,5,FALSE)*VLOOKUP(T221,大会ごとのスコア!$D$33:$E$36,2,FALSE),"")</f>
        <v/>
      </c>
      <c r="W221" s="9" t="str">
        <f>IFERROR(VLOOKUP($B221,インカレロング2018!$B$5:$G$400,6,FALSE),"")</f>
        <v/>
      </c>
      <c r="X221" s="10" t="str">
        <f>IFERROR(VLOOKUP($B221,インカレロング2018!$B$5:$G$400,2,FALSE),"")</f>
        <v/>
      </c>
      <c r="Y221" s="10" t="str">
        <f>IFERROR(VLOOKUP($B221,インカレロング2018!$B$5:$G$400,5,FALSE)*VLOOKUP(W221,大会ごとのスコア!$D$38:$E$42,2,FALSE),"")</f>
        <v/>
      </c>
      <c r="Z221" s="9" t="str">
        <f>IFERROR(VLOOKUP($B221,クラブカップミドル!$B$4:$G$400,6,FALSE),"")</f>
        <v/>
      </c>
      <c r="AA221" s="10" t="str">
        <f>IFERROR(VLOOKUP($B221,クラブカップミドル!$B$4:$G$400,2,FALSE),"")</f>
        <v/>
      </c>
      <c r="AB221" s="10" t="str">
        <f>IFERROR(VLOOKUP($B221,クラブカップミドル!$B$4:$G$400,5,FALSE)*VLOOKUP(Z221,大会ごとのスコア!$D$44:$E$53,2,FALSE),"")</f>
        <v/>
      </c>
      <c r="AD221" s="9">
        <f t="array" ref="AD221">IFERROR(ROUNDUP(AVERAGE(LARGE(IF($A$3:$Y$3="スコア",$A221:$Y221,""),{1,2,3})),2),0)</f>
        <v>0</v>
      </c>
      <c r="AE221">
        <f t="array" ref="AE221">IFERROR(LARGE(IF($A$3:$Y$3="スコア",$A221:$Y221,""),1),"")</f>
        <v>34.476999999999997</v>
      </c>
      <c r="AF221" t="str">
        <f>IFERROR(INDEX($B$2:$AC$3,1,MATCH(AE221,B221:AC221,0)),"")</f>
        <v>関東SS</v>
      </c>
      <c r="AG221" t="str">
        <f>IFERROR(INDEX($A221:$AE221,1,-2+MATCH(AE221,A221:Y221,0)),"")</f>
        <v>Ms2</v>
      </c>
    </row>
    <row r="222" spans="2:33" x14ac:dyDescent="0.15">
      <c r="B222" t="s">
        <v>415</v>
      </c>
      <c r="C222" t="s">
        <v>745</v>
      </c>
      <c r="E222" s="9" t="str">
        <f>IFERROR(VLOOKUP($B222,根ノ上高原!$B$5:$G$338,6,FALSE),"")</f>
        <v/>
      </c>
      <c r="F222" s="10" t="str">
        <f>IFERROR(VLOOKUP($B222,根ノ上高原!$B$5:$G$338,2,FALSE),"")</f>
        <v/>
      </c>
      <c r="G222" s="10" t="str">
        <f>IFERROR(VLOOKUP($B222,根ノ上高原!$B$5:$G$338,5,FALSE)*VLOOKUP(E222,大会ごとのスコア!$D$4:$E$5,2,FALSE),"")</f>
        <v/>
      </c>
      <c r="H222" s="9" t="str">
        <f>IFERROR(VLOOKUP($B222,東大OLK大会!$B$5:$G$338,6,FALSE),"")</f>
        <v/>
      </c>
      <c r="I222" s="10" t="str">
        <f>IFERROR(VLOOKUP($B222,東大OLK大会!$B$5:$G$338,2,FALSE),"")</f>
        <v/>
      </c>
      <c r="J222" s="10" t="str">
        <f>IFERROR(VLOOKUP($B222,東大OLK大会!$B$5:$G$338,5,FALSE)*VLOOKUP(H222,大会ごとのスコア!$D$7:$E$11,2,FALSE),"")</f>
        <v/>
      </c>
      <c r="K222" s="9" t="str">
        <f>IFERROR(VLOOKUP($B222,全日本ロング!$B$5:$G$338,6,FALSE),"")</f>
        <v>M20A</v>
      </c>
      <c r="L222" s="10">
        <f>IFERROR(VLOOKUP($B222,全日本ロング!$B$5:$G$338,2,FALSE),"")</f>
        <v>5</v>
      </c>
      <c r="M222" s="10">
        <f>IFERROR(VLOOKUP($B222,全日本ロング!$B$5:$G$338,5,FALSE)*VLOOKUP(K222,大会ごとのスコア!$D$12:$E$17,2,FALSE),"")</f>
        <v>46.603999999999999</v>
      </c>
      <c r="N222" s="9" t="str">
        <f>IFERROR(VLOOKUP($B222,関東スプリントセレ!$B$5:$G$338,6,FALSE),"")</f>
        <v>Ms1</v>
      </c>
      <c r="O222" s="10">
        <f>IFERROR(VLOOKUP($B222,関東スプリントセレ!$B$5:$G$338,2,FALSE),"")</f>
        <v>21</v>
      </c>
      <c r="P222" s="10">
        <f>IFERROR(VLOOKUP($B222,関東スプリントセレ!$B$5:$G$338,5,FALSE)*VLOOKUP(N222,大会ごとのスコア!$D$19:$E$21,2,FALSE),"")</f>
        <v>58.506999999999998</v>
      </c>
      <c r="Q222" s="9" t="str">
        <f>IFERROR(VLOOKUP($B222,名椙大会2日目!$B$5:$G$338,6,FALSE),"")</f>
        <v/>
      </c>
      <c r="R222" s="10" t="str">
        <f>IFERROR(VLOOKUP($B222,名椙大会2日目!$B$5:$G$338,2,FALSE),"")</f>
        <v/>
      </c>
      <c r="S222" s="10" t="str">
        <f>IFERROR(VLOOKUP($B222,名椙大会2日目!$B$5:$G$338,5,FALSE)*VLOOKUP(Q222,大会ごとのスコア!$D$28:$E$31,2,FALSE),"")</f>
        <v/>
      </c>
      <c r="T222" s="9" t="str">
        <f>IFERROR(VLOOKUP($B222,インカレスプリント2018!$B$5:$G$400,6,FALSE),"")</f>
        <v/>
      </c>
      <c r="U222" s="10" t="str">
        <f>IFERROR(VLOOKUP($B222,インカレスプリント2018!$B$5:$G$400,2,FALSE),"")</f>
        <v/>
      </c>
      <c r="V222" s="10" t="str">
        <f>IFERROR(VLOOKUP($B222,インカレスプリント2018!$B$5:$G$400,5,FALSE)*VLOOKUP(T222,大会ごとのスコア!$D$33:$E$36,2,FALSE),"")</f>
        <v/>
      </c>
      <c r="W222" s="9" t="str">
        <f>IFERROR(VLOOKUP($B222,インカレロング2018!$B$5:$G$400,6,FALSE),"")</f>
        <v/>
      </c>
      <c r="X222" s="10" t="str">
        <f>IFERROR(VLOOKUP($B222,インカレロング2018!$B$5:$G$400,2,FALSE),"")</f>
        <v/>
      </c>
      <c r="Y222" s="10" t="str">
        <f>IFERROR(VLOOKUP($B222,インカレロング2018!$B$5:$G$400,5,FALSE)*VLOOKUP(W222,大会ごとのスコア!$D$38:$E$42,2,FALSE),"")</f>
        <v/>
      </c>
      <c r="Z222" s="9" t="str">
        <f>IFERROR(VLOOKUP($B222,クラブカップミドル!$B$4:$G$400,6,FALSE),"")</f>
        <v/>
      </c>
      <c r="AA222" s="10" t="str">
        <f>IFERROR(VLOOKUP($B222,クラブカップミドル!$B$4:$G$400,2,FALSE),"")</f>
        <v/>
      </c>
      <c r="AB222" s="10" t="str">
        <f>IFERROR(VLOOKUP($B222,クラブカップミドル!$B$4:$G$400,5,FALSE)*VLOOKUP(Z222,大会ごとのスコア!$D$44:$E$53,2,FALSE),"")</f>
        <v/>
      </c>
      <c r="AD222" s="9">
        <f t="array" ref="AD222">IFERROR(ROUNDUP(AVERAGE(LARGE(IF($A$3:$Y$3="スコア",$A222:$Y222,""),{1,2,3})),2),0)</f>
        <v>0</v>
      </c>
      <c r="AE222">
        <f t="array" ref="AE222">IFERROR(LARGE(IF($A$3:$Y$3="スコア",$A222:$Y222,""),1),"")</f>
        <v>58.506999999999998</v>
      </c>
      <c r="AF222" t="str">
        <f>IFERROR(INDEX($B$2:$AC$3,1,MATCH(AE222,B222:AC222,0)),"")</f>
        <v>関東SS</v>
      </c>
      <c r="AG222" t="str">
        <f>IFERROR(INDEX($A222:$AE222,1,-2+MATCH(AE222,A222:Y222,0)),"")</f>
        <v>Ms1</v>
      </c>
    </row>
    <row r="223" spans="2:33" x14ac:dyDescent="0.15">
      <c r="B223" t="s">
        <v>915</v>
      </c>
      <c r="C223" t="s">
        <v>745</v>
      </c>
      <c r="E223" s="9" t="str">
        <f>IFERROR(VLOOKUP($B223,根ノ上高原!$B$5:$G$338,6,FALSE),"")</f>
        <v/>
      </c>
      <c r="F223" s="10" t="str">
        <f>IFERROR(VLOOKUP($B223,根ノ上高原!$B$5:$G$338,2,FALSE),"")</f>
        <v/>
      </c>
      <c r="G223" s="10" t="str">
        <f>IFERROR(VLOOKUP($B223,根ノ上高原!$B$5:$G$338,5,FALSE)*VLOOKUP(E223,大会ごとのスコア!$D$4:$E$5,2,FALSE),"")</f>
        <v/>
      </c>
      <c r="H223" s="9" t="str">
        <f>IFERROR(VLOOKUP($B223,東大OLK大会!$B$5:$G$338,6,FALSE),"")</f>
        <v/>
      </c>
      <c r="I223" s="10" t="str">
        <f>IFERROR(VLOOKUP($B223,東大OLK大会!$B$5:$G$338,2,FALSE),"")</f>
        <v/>
      </c>
      <c r="J223" s="10" t="str">
        <f>IFERROR(VLOOKUP($B223,東大OLK大会!$B$5:$G$338,5,FALSE)*VLOOKUP(H223,大会ごとのスコア!$D$7:$E$11,2,FALSE),"")</f>
        <v/>
      </c>
      <c r="K223" s="9" t="str">
        <f>IFERROR(VLOOKUP($B223,全日本ロング!$B$5:$G$338,6,FALSE),"")</f>
        <v/>
      </c>
      <c r="L223" s="10" t="str">
        <f>IFERROR(VLOOKUP($B223,全日本ロング!$B$5:$G$338,2,FALSE),"")</f>
        <v/>
      </c>
      <c r="M223" s="10" t="str">
        <f>IFERROR(VLOOKUP($B223,全日本ロング!$B$5:$G$338,5,FALSE)*VLOOKUP(K223,大会ごとのスコア!$D$12:$E$17,2,FALSE),"")</f>
        <v/>
      </c>
      <c r="N223" s="9" t="str">
        <f>IFERROR(VLOOKUP($B223,関東スプリントセレ!$B$5:$G$338,6,FALSE),"")</f>
        <v>Ms1</v>
      </c>
      <c r="O223" s="10">
        <f>IFERROR(VLOOKUP($B223,関東スプリントセレ!$B$5:$G$338,2,FALSE),"")</f>
        <v>80</v>
      </c>
      <c r="P223" s="10">
        <f>IFERROR(VLOOKUP($B223,関東スプリントセレ!$B$5:$G$338,5,FALSE)*VLOOKUP(N223,大会ごとのスコア!$D$19:$E$21,2,FALSE),"")</f>
        <v>37.355999999999995</v>
      </c>
      <c r="Q223" s="9" t="str">
        <f>IFERROR(VLOOKUP($B223,名椙大会2日目!$B$5:$G$338,6,FALSE),"")</f>
        <v/>
      </c>
      <c r="R223" s="10" t="str">
        <f>IFERROR(VLOOKUP($B223,名椙大会2日目!$B$5:$G$338,2,FALSE),"")</f>
        <v/>
      </c>
      <c r="S223" s="10" t="str">
        <f>IFERROR(VLOOKUP($B223,名椙大会2日目!$B$5:$G$338,5,FALSE)*VLOOKUP(Q223,大会ごとのスコア!$D$28:$E$31,2,FALSE),"")</f>
        <v/>
      </c>
      <c r="T223" s="9" t="str">
        <f>IFERROR(VLOOKUP($B223,インカレスプリント2018!$B$5:$G$400,6,FALSE),"")</f>
        <v/>
      </c>
      <c r="U223" s="10" t="str">
        <f>IFERROR(VLOOKUP($B223,インカレスプリント2018!$B$5:$G$400,2,FALSE),"")</f>
        <v/>
      </c>
      <c r="V223" s="10" t="str">
        <f>IFERROR(VLOOKUP($B223,インカレスプリント2018!$B$5:$G$400,5,FALSE)*VLOOKUP(T223,大会ごとのスコア!$D$33:$E$36,2,FALSE),"")</f>
        <v/>
      </c>
      <c r="W223" s="9" t="str">
        <f>IFERROR(VLOOKUP($B223,インカレロング2018!$B$5:$G$400,6,FALSE),"")</f>
        <v/>
      </c>
      <c r="X223" s="10" t="str">
        <f>IFERROR(VLOOKUP($B223,インカレロング2018!$B$5:$G$400,2,FALSE),"")</f>
        <v/>
      </c>
      <c r="Y223" s="10" t="str">
        <f>IFERROR(VLOOKUP($B223,インカレロング2018!$B$5:$G$400,5,FALSE)*VLOOKUP(W223,大会ごとのスコア!$D$38:$E$42,2,FALSE),"")</f>
        <v/>
      </c>
      <c r="Z223" s="9" t="str">
        <f>IFERROR(VLOOKUP($B223,クラブカップミドル!$B$4:$G$400,6,FALSE),"")</f>
        <v/>
      </c>
      <c r="AA223" s="10" t="str">
        <f>IFERROR(VLOOKUP($B223,クラブカップミドル!$B$4:$G$400,2,FALSE),"")</f>
        <v/>
      </c>
      <c r="AB223" s="10" t="str">
        <f>IFERROR(VLOOKUP($B223,クラブカップミドル!$B$4:$G$400,5,FALSE)*VLOOKUP(Z223,大会ごとのスコア!$D$44:$E$53,2,FALSE),"")</f>
        <v/>
      </c>
      <c r="AD223" s="9">
        <f t="array" ref="AD223">IFERROR(ROUNDUP(AVERAGE(LARGE(IF($A$3:$Y$3="スコア",$A223:$Y223,""),{1,2,3})),2),0)</f>
        <v>0</v>
      </c>
      <c r="AE223">
        <f t="array" ref="AE223">IFERROR(LARGE(IF($A$3:$Y$3="スコア",$A223:$Y223,""),1),"")</f>
        <v>37.355999999999995</v>
      </c>
      <c r="AF223" t="str">
        <f>IFERROR(INDEX($B$2:$AC$3,1,MATCH(AE223,B223:AC223,0)),"")</f>
        <v>関東SS</v>
      </c>
      <c r="AG223" t="str">
        <f>IFERROR(INDEX($A223:$AE223,1,-2+MATCH(AE223,A223:Y223,0)),"")</f>
        <v>Ms1</v>
      </c>
    </row>
    <row r="224" spans="2:33" x14ac:dyDescent="0.15">
      <c r="B224" t="s">
        <v>976</v>
      </c>
      <c r="C224" t="s">
        <v>684</v>
      </c>
      <c r="E224" s="9" t="str">
        <f>IFERROR(VLOOKUP($B224,根ノ上高原!$B$5:$G$338,6,FALSE),"")</f>
        <v/>
      </c>
      <c r="F224" s="10" t="str">
        <f>IFERROR(VLOOKUP($B224,根ノ上高原!$B$5:$G$338,2,FALSE),"")</f>
        <v/>
      </c>
      <c r="G224" s="10" t="str">
        <f>IFERROR(VLOOKUP($B224,根ノ上高原!$B$5:$G$338,5,FALSE)*VLOOKUP(E224,大会ごとのスコア!$D$4:$E$5,2,FALSE),"")</f>
        <v/>
      </c>
      <c r="H224" s="9" t="str">
        <f>IFERROR(VLOOKUP($B224,東大OLK大会!$B$5:$G$338,6,FALSE),"")</f>
        <v/>
      </c>
      <c r="I224" s="10" t="str">
        <f>IFERROR(VLOOKUP($B224,東大OLK大会!$B$5:$G$338,2,FALSE),"")</f>
        <v/>
      </c>
      <c r="J224" s="10" t="str">
        <f>IFERROR(VLOOKUP($B224,東大OLK大会!$B$5:$G$338,5,FALSE)*VLOOKUP(H224,大会ごとのスコア!$D$7:$E$11,2,FALSE),"")</f>
        <v/>
      </c>
      <c r="K224" s="9" t="str">
        <f>IFERROR(VLOOKUP($B224,全日本ロング!$B$5:$G$338,6,FALSE),"")</f>
        <v/>
      </c>
      <c r="L224" s="10" t="str">
        <f>IFERROR(VLOOKUP($B224,全日本ロング!$B$5:$G$338,2,FALSE),"")</f>
        <v/>
      </c>
      <c r="M224" s="10" t="str">
        <f>IFERROR(VLOOKUP($B224,全日本ロング!$B$5:$G$338,5,FALSE)*VLOOKUP(K224,大会ごとのスコア!$D$12:$E$17,2,FALSE),"")</f>
        <v/>
      </c>
      <c r="N224" s="9" t="str">
        <f>IFERROR(VLOOKUP($B224,関東スプリントセレ!$B$5:$G$338,6,FALSE),"")</f>
        <v>M</v>
      </c>
      <c r="O224" s="10">
        <f>IFERROR(VLOOKUP($B224,関東スプリントセレ!$B$5:$G$338,2,FALSE),"")</f>
        <v>5</v>
      </c>
      <c r="P224" s="10">
        <f>IFERROR(VLOOKUP($B224,関東スプリントセレ!$B$5:$G$338,5,FALSE)*VLOOKUP(N224,大会ごとのスコア!$D$19:$E$21,2,FALSE),"")</f>
        <v>45.951999999999998</v>
      </c>
      <c r="Q224" s="9" t="str">
        <f>IFERROR(VLOOKUP($B224,名椙大会2日目!$B$5:$G$338,6,FALSE),"")</f>
        <v/>
      </c>
      <c r="R224" s="10" t="str">
        <f>IFERROR(VLOOKUP($B224,名椙大会2日目!$B$5:$G$338,2,FALSE),"")</f>
        <v/>
      </c>
      <c r="S224" s="10" t="str">
        <f>IFERROR(VLOOKUP($B224,名椙大会2日目!$B$5:$G$338,5,FALSE)*VLOOKUP(Q224,大会ごとのスコア!$D$28:$E$31,2,FALSE),"")</f>
        <v/>
      </c>
      <c r="T224" s="9" t="str">
        <f>IFERROR(VLOOKUP($B224,インカレスプリント2018!$B$5:$G$400,6,FALSE),"")</f>
        <v/>
      </c>
      <c r="U224" s="10" t="str">
        <f>IFERROR(VLOOKUP($B224,インカレスプリント2018!$B$5:$G$400,2,FALSE),"")</f>
        <v/>
      </c>
      <c r="V224" s="10" t="str">
        <f>IFERROR(VLOOKUP($B224,インカレスプリント2018!$B$5:$G$400,5,FALSE)*VLOOKUP(T224,大会ごとのスコア!$D$33:$E$36,2,FALSE),"")</f>
        <v/>
      </c>
      <c r="W224" s="9" t="str">
        <f>IFERROR(VLOOKUP($B224,インカレロング2018!$B$5:$G$400,6,FALSE),"")</f>
        <v/>
      </c>
      <c r="X224" s="10" t="str">
        <f>IFERROR(VLOOKUP($B224,インカレロング2018!$B$5:$G$400,2,FALSE),"")</f>
        <v/>
      </c>
      <c r="Y224" s="10" t="str">
        <f>IFERROR(VLOOKUP($B224,インカレロング2018!$B$5:$G$400,5,FALSE)*VLOOKUP(W224,大会ごとのスコア!$D$38:$E$42,2,FALSE),"")</f>
        <v/>
      </c>
      <c r="Z224" s="9" t="str">
        <f>IFERROR(VLOOKUP($B224,クラブカップミドル!$B$4:$G$400,6,FALSE),"")</f>
        <v/>
      </c>
      <c r="AA224" s="10" t="str">
        <f>IFERROR(VLOOKUP($B224,クラブカップミドル!$B$4:$G$400,2,FALSE),"")</f>
        <v/>
      </c>
      <c r="AB224" s="10" t="str">
        <f>IFERROR(VLOOKUP($B224,クラブカップミドル!$B$4:$G$400,5,FALSE)*VLOOKUP(Z224,大会ごとのスコア!$D$44:$E$53,2,FALSE),"")</f>
        <v/>
      </c>
      <c r="AD224" s="9">
        <f t="array" ref="AD224">IFERROR(ROUNDUP(AVERAGE(LARGE(IF($A$3:$Y$3="スコア",$A224:$Y224,""),{1,2,3})),2),0)</f>
        <v>0</v>
      </c>
      <c r="AE224">
        <f t="array" ref="AE224">IFERROR(LARGE(IF($A$3:$Y$3="スコア",$A224:$Y224,""),1),"")</f>
        <v>45.951999999999998</v>
      </c>
      <c r="AF224" t="str">
        <f>IFERROR(INDEX($B$2:$AC$3,1,MATCH(AE224,B224:AC224,0)),"")</f>
        <v>関東SS</v>
      </c>
      <c r="AG224" t="str">
        <f>IFERROR(INDEX($A224:$AE224,1,-2+MATCH(AE224,A224:Y224,0)),"")</f>
        <v>M</v>
      </c>
    </row>
    <row r="225" spans="2:33" x14ac:dyDescent="0.15">
      <c r="B225" t="s">
        <v>983</v>
      </c>
      <c r="C225" t="s">
        <v>684</v>
      </c>
      <c r="E225" s="9" t="str">
        <f>IFERROR(VLOOKUP($B225,根ノ上高原!$B$5:$G$338,6,FALSE),"")</f>
        <v/>
      </c>
      <c r="F225" s="10" t="str">
        <f>IFERROR(VLOOKUP($B225,根ノ上高原!$B$5:$G$338,2,FALSE),"")</f>
        <v/>
      </c>
      <c r="G225" s="10" t="str">
        <f>IFERROR(VLOOKUP($B225,根ノ上高原!$B$5:$G$338,5,FALSE)*VLOOKUP(E225,大会ごとのスコア!$D$4:$E$5,2,FALSE),"")</f>
        <v/>
      </c>
      <c r="H225" s="9" t="str">
        <f>IFERROR(VLOOKUP($B225,東大OLK大会!$B$5:$G$338,6,FALSE),"")</f>
        <v/>
      </c>
      <c r="I225" s="10" t="str">
        <f>IFERROR(VLOOKUP($B225,東大OLK大会!$B$5:$G$338,2,FALSE),"")</f>
        <v/>
      </c>
      <c r="J225" s="10" t="str">
        <f>IFERROR(VLOOKUP($B225,東大OLK大会!$B$5:$G$338,5,FALSE)*VLOOKUP(H225,大会ごとのスコア!$D$7:$E$11,2,FALSE),"")</f>
        <v/>
      </c>
      <c r="K225" s="9" t="str">
        <f>IFERROR(VLOOKUP($B225,全日本ロング!$B$5:$G$338,6,FALSE),"")</f>
        <v/>
      </c>
      <c r="L225" s="10" t="str">
        <f>IFERROR(VLOOKUP($B225,全日本ロング!$B$5:$G$338,2,FALSE),"")</f>
        <v/>
      </c>
      <c r="M225" s="10" t="str">
        <f>IFERROR(VLOOKUP($B225,全日本ロング!$B$5:$G$338,5,FALSE)*VLOOKUP(K225,大会ごとのスコア!$D$12:$E$17,2,FALSE),"")</f>
        <v/>
      </c>
      <c r="N225" s="9" t="str">
        <f>IFERROR(VLOOKUP($B225,関東スプリントセレ!$B$5:$G$338,6,FALSE),"")</f>
        <v>M</v>
      </c>
      <c r="O225" s="10">
        <f>IFERROR(VLOOKUP($B225,関東スプリントセレ!$B$5:$G$338,2,FALSE),"")</f>
        <v>12</v>
      </c>
      <c r="P225" s="10">
        <f>IFERROR(VLOOKUP($B225,関東スプリントセレ!$B$5:$G$338,5,FALSE)*VLOOKUP(N225,大会ごとのスコア!$D$19:$E$21,2,FALSE),"")</f>
        <v>34.004800000000003</v>
      </c>
      <c r="Q225" s="9" t="str">
        <f>IFERROR(VLOOKUP($B225,名椙大会2日目!$B$5:$G$338,6,FALSE),"")</f>
        <v/>
      </c>
      <c r="R225" s="10" t="str">
        <f>IFERROR(VLOOKUP($B225,名椙大会2日目!$B$5:$G$338,2,FALSE),"")</f>
        <v/>
      </c>
      <c r="S225" s="10" t="str">
        <f>IFERROR(VLOOKUP($B225,名椙大会2日目!$B$5:$G$338,5,FALSE)*VLOOKUP(Q225,大会ごとのスコア!$D$28:$E$31,2,FALSE),"")</f>
        <v/>
      </c>
      <c r="T225" s="9" t="str">
        <f>IFERROR(VLOOKUP($B225,インカレスプリント2018!$B$5:$G$400,6,FALSE),"")</f>
        <v/>
      </c>
      <c r="U225" s="10" t="str">
        <f>IFERROR(VLOOKUP($B225,インカレスプリント2018!$B$5:$G$400,2,FALSE),"")</f>
        <v/>
      </c>
      <c r="V225" s="10" t="str">
        <f>IFERROR(VLOOKUP($B225,インカレスプリント2018!$B$5:$G$400,5,FALSE)*VLOOKUP(T225,大会ごとのスコア!$D$33:$E$36,2,FALSE),"")</f>
        <v/>
      </c>
      <c r="W225" s="9" t="str">
        <f>IFERROR(VLOOKUP($B225,インカレロング2018!$B$5:$G$400,6,FALSE),"")</f>
        <v/>
      </c>
      <c r="X225" s="10" t="str">
        <f>IFERROR(VLOOKUP($B225,インカレロング2018!$B$5:$G$400,2,FALSE),"")</f>
        <v/>
      </c>
      <c r="Y225" s="10" t="str">
        <f>IFERROR(VLOOKUP($B225,インカレロング2018!$B$5:$G$400,5,FALSE)*VLOOKUP(W225,大会ごとのスコア!$D$38:$E$42,2,FALSE),"")</f>
        <v/>
      </c>
      <c r="Z225" s="9" t="str">
        <f>IFERROR(VLOOKUP($B225,クラブカップミドル!$B$4:$G$400,6,FALSE),"")</f>
        <v/>
      </c>
      <c r="AA225" s="10" t="str">
        <f>IFERROR(VLOOKUP($B225,クラブカップミドル!$B$4:$G$400,2,FALSE),"")</f>
        <v/>
      </c>
      <c r="AB225" s="10" t="str">
        <f>IFERROR(VLOOKUP($B225,クラブカップミドル!$B$4:$G$400,5,FALSE)*VLOOKUP(Z225,大会ごとのスコア!$D$44:$E$53,2,FALSE),"")</f>
        <v/>
      </c>
      <c r="AD225" s="9">
        <f t="array" ref="AD225">IFERROR(ROUNDUP(AVERAGE(LARGE(IF($A$3:$Y$3="スコア",$A225:$Y225,""),{1,2,3})),2),0)</f>
        <v>0</v>
      </c>
      <c r="AE225">
        <f t="array" ref="AE225">IFERROR(LARGE(IF($A$3:$Y$3="スコア",$A225:$Y225,""),1),"")</f>
        <v>34.004800000000003</v>
      </c>
      <c r="AF225" t="str">
        <f>IFERROR(INDEX($B$2:$AC$3,1,MATCH(AE225,B225:AC225,0)),"")</f>
        <v>関東SS</v>
      </c>
      <c r="AG225" t="str">
        <f>IFERROR(INDEX($A225:$AE225,1,-2+MATCH(AE225,A225:Y225,0)),"")</f>
        <v>M</v>
      </c>
    </row>
    <row r="226" spans="2:33" x14ac:dyDescent="0.15">
      <c r="B226" t="s">
        <v>903</v>
      </c>
      <c r="C226" t="s">
        <v>901</v>
      </c>
      <c r="E226" s="9" t="str">
        <f>IFERROR(VLOOKUP($B226,根ノ上高原!$B$5:$G$338,6,FALSE),"")</f>
        <v/>
      </c>
      <c r="F226" s="10" t="str">
        <f>IFERROR(VLOOKUP($B226,根ノ上高原!$B$5:$G$338,2,FALSE),"")</f>
        <v/>
      </c>
      <c r="G226" s="10" t="str">
        <f>IFERROR(VLOOKUP($B226,根ノ上高原!$B$5:$G$338,5,FALSE)*VLOOKUP(E226,大会ごとのスコア!$D$4:$E$5,2,FALSE),"")</f>
        <v/>
      </c>
      <c r="H226" s="9" t="str">
        <f>IFERROR(VLOOKUP($B226,東大OLK大会!$B$5:$G$338,6,FALSE),"")</f>
        <v/>
      </c>
      <c r="I226" s="10" t="str">
        <f>IFERROR(VLOOKUP($B226,東大OLK大会!$B$5:$G$338,2,FALSE),"")</f>
        <v/>
      </c>
      <c r="J226" s="10" t="str">
        <f>IFERROR(VLOOKUP($B226,東大OLK大会!$B$5:$G$338,5,FALSE)*VLOOKUP(H226,大会ごとのスコア!$D$7:$E$11,2,FALSE),"")</f>
        <v/>
      </c>
      <c r="K226" s="9" t="str">
        <f>IFERROR(VLOOKUP($B226,全日本ロング!$B$5:$G$338,6,FALSE),"")</f>
        <v/>
      </c>
      <c r="L226" s="10" t="str">
        <f>IFERROR(VLOOKUP($B226,全日本ロング!$B$5:$G$338,2,FALSE),"")</f>
        <v/>
      </c>
      <c r="M226" s="10" t="str">
        <f>IFERROR(VLOOKUP($B226,全日本ロング!$B$5:$G$338,5,FALSE)*VLOOKUP(K226,大会ごとのスコア!$D$12:$E$17,2,FALSE),"")</f>
        <v/>
      </c>
      <c r="N226" s="9" t="str">
        <f>IFERROR(VLOOKUP($B226,関東スプリントセレ!$B$5:$G$338,6,FALSE),"")</f>
        <v>Ms1</v>
      </c>
      <c r="O226" s="10">
        <f>IFERROR(VLOOKUP($B226,関東スプリントセレ!$B$5:$G$338,2,FALSE),"")</f>
        <v>49</v>
      </c>
      <c r="P226" s="10">
        <f>IFERROR(VLOOKUP($B226,関東スプリントセレ!$B$5:$G$338,5,FALSE)*VLOOKUP(N226,大会ごとのスコア!$D$19:$E$21,2,FALSE),"")</f>
        <v>50.512</v>
      </c>
      <c r="Q226" s="9" t="str">
        <f>IFERROR(VLOOKUP($B226,名椙大会2日目!$B$5:$G$338,6,FALSE),"")</f>
        <v/>
      </c>
      <c r="R226" s="10" t="str">
        <f>IFERROR(VLOOKUP($B226,名椙大会2日目!$B$5:$G$338,2,FALSE),"")</f>
        <v/>
      </c>
      <c r="S226" s="10" t="str">
        <f>IFERROR(VLOOKUP($B226,名椙大会2日目!$B$5:$G$338,5,FALSE)*VLOOKUP(Q226,大会ごとのスコア!$D$28:$E$31,2,FALSE),"")</f>
        <v/>
      </c>
      <c r="T226" s="9" t="str">
        <f>IFERROR(VLOOKUP($B226,インカレスプリント2018!$B$5:$G$400,6,FALSE),"")</f>
        <v/>
      </c>
      <c r="U226" s="10" t="str">
        <f>IFERROR(VLOOKUP($B226,インカレスプリント2018!$B$5:$G$400,2,FALSE),"")</f>
        <v/>
      </c>
      <c r="V226" s="10" t="str">
        <f>IFERROR(VLOOKUP($B226,インカレスプリント2018!$B$5:$G$400,5,FALSE)*VLOOKUP(T226,大会ごとのスコア!$D$33:$E$36,2,FALSE),"")</f>
        <v/>
      </c>
      <c r="W226" s="9" t="str">
        <f>IFERROR(VLOOKUP($B226,インカレロング2018!$B$5:$G$400,6,FALSE),"")</f>
        <v/>
      </c>
      <c r="X226" s="10" t="str">
        <f>IFERROR(VLOOKUP($B226,インカレロング2018!$B$5:$G$400,2,FALSE),"")</f>
        <v/>
      </c>
      <c r="Y226" s="10" t="str">
        <f>IFERROR(VLOOKUP($B226,インカレロング2018!$B$5:$G$400,5,FALSE)*VLOOKUP(W226,大会ごとのスコア!$D$38:$E$42,2,FALSE),"")</f>
        <v/>
      </c>
      <c r="Z226" s="9" t="str">
        <f>IFERROR(VLOOKUP($B226,クラブカップミドル!$B$4:$G$400,6,FALSE),"")</f>
        <v/>
      </c>
      <c r="AA226" s="10" t="str">
        <f>IFERROR(VLOOKUP($B226,クラブカップミドル!$B$4:$G$400,2,FALSE),"")</f>
        <v/>
      </c>
      <c r="AB226" s="10" t="str">
        <f>IFERROR(VLOOKUP($B226,クラブカップミドル!$B$4:$G$400,5,FALSE)*VLOOKUP(Z226,大会ごとのスコア!$D$44:$E$53,2,FALSE),"")</f>
        <v/>
      </c>
      <c r="AD226" s="9">
        <f t="array" ref="AD226">IFERROR(ROUNDUP(AVERAGE(LARGE(IF($A$3:$Y$3="スコア",$A226:$Y226,""),{1,2,3})),2),0)</f>
        <v>0</v>
      </c>
      <c r="AE226">
        <f t="array" ref="AE226">IFERROR(LARGE(IF($A$3:$Y$3="スコア",$A226:$Y226,""),1),"")</f>
        <v>50.512</v>
      </c>
      <c r="AF226" t="str">
        <f>IFERROR(INDEX($B$2:$AC$3,1,MATCH(AE226,B226:AC226,0)),"")</f>
        <v>関東SS</v>
      </c>
      <c r="AG226" t="str">
        <f>IFERROR(INDEX($A226:$AE226,1,-2+MATCH(AE226,A226:Y226,0)),"")</f>
        <v>Ms1</v>
      </c>
    </row>
    <row r="227" spans="2:33" x14ac:dyDescent="0.15">
      <c r="E227" s="9" t="str">
        <f>IFERROR(VLOOKUP($B227,根ノ上高原!$B$5:$G$338,6,FALSE),"")</f>
        <v/>
      </c>
      <c r="F227" s="10" t="str">
        <f>IFERROR(VLOOKUP($B227,根ノ上高原!$B$5:$G$338,2,FALSE),"")</f>
        <v/>
      </c>
      <c r="G227" s="10" t="str">
        <f>IFERROR(VLOOKUP($B227,根ノ上高原!$B$5:$G$338,5,FALSE)*VLOOKUP(E227,大会ごとのスコア!$D$4:$E$5,2,FALSE),"")</f>
        <v/>
      </c>
      <c r="H227" s="9" t="str">
        <f>IFERROR(VLOOKUP($B227,東大OLK大会!$B$5:$G$338,6,FALSE),"")</f>
        <v/>
      </c>
      <c r="I227" s="10" t="str">
        <f>IFERROR(VLOOKUP($B227,東大OLK大会!$B$5:$G$338,2,FALSE),"")</f>
        <v/>
      </c>
      <c r="J227" s="10" t="str">
        <f>IFERROR(VLOOKUP($B227,東大OLK大会!$B$5:$G$338,5,FALSE)*VLOOKUP(H227,大会ごとのスコア!$D$7:$E$11,2,FALSE),"")</f>
        <v/>
      </c>
      <c r="K227" s="9" t="str">
        <f>IFERROR(VLOOKUP($B227,全日本ロング!$B$5:$G$338,6,FALSE),"")</f>
        <v/>
      </c>
      <c r="L227" s="10" t="str">
        <f>IFERROR(VLOOKUP($B227,全日本ロング!$B$5:$G$338,2,FALSE),"")</f>
        <v/>
      </c>
      <c r="M227" s="10" t="str">
        <f>IFERROR(VLOOKUP($B227,全日本ロング!$B$5:$G$338,5,FALSE)*VLOOKUP(K227,大会ごとのスコア!$D$12:$E$17,2,FALSE),"")</f>
        <v/>
      </c>
      <c r="N227" s="9" t="str">
        <f>IFERROR(VLOOKUP($B227,関東スプリントセレ!$B$5:$G$338,6,FALSE),"")</f>
        <v/>
      </c>
      <c r="O227" s="10" t="str">
        <f>IFERROR(VLOOKUP($B227,関東スプリントセレ!$B$5:$G$338,2,FALSE),"")</f>
        <v/>
      </c>
      <c r="P227" s="10" t="str">
        <f>IFERROR(VLOOKUP($B227,関東スプリントセレ!$B$5:$G$338,5,FALSE)*VLOOKUP(N227,大会ごとのスコア!$D$19:$E$21,2,FALSE),"")</f>
        <v/>
      </c>
      <c r="Q227" s="9" t="str">
        <f>IFERROR(VLOOKUP($B227,名椙大会2日目!$B$5:$G$338,6,FALSE),"")</f>
        <v/>
      </c>
      <c r="R227" s="10" t="str">
        <f>IFERROR(VLOOKUP($B227,名椙大会2日目!$B$5:$G$338,2,FALSE),"")</f>
        <v/>
      </c>
      <c r="S227" s="10" t="str">
        <f>IFERROR(VLOOKUP($B227,名椙大会2日目!$B$5:$G$338,5,FALSE)*VLOOKUP(Q227,大会ごとのスコア!$D$28:$E$31,2,FALSE),"")</f>
        <v/>
      </c>
      <c r="T227" s="9" t="str">
        <f>IFERROR(VLOOKUP($B227,インカレスプリント2018!$B$5:$G$400,6,FALSE),"")</f>
        <v/>
      </c>
      <c r="U227" s="10" t="str">
        <f>IFERROR(VLOOKUP($B227,インカレスプリント2018!$B$5:$G$400,2,FALSE),"")</f>
        <v/>
      </c>
      <c r="V227" s="10" t="str">
        <f>IFERROR(VLOOKUP($B227,インカレスプリント2018!$B$5:$G$400,5,FALSE)*VLOOKUP(T227,大会ごとのスコア!$D$33:$E$36,2,FALSE),"")</f>
        <v/>
      </c>
      <c r="W227" s="9" t="str">
        <f>IFERROR(VLOOKUP($B227,インカレロング2018!$B$5:$G$400,6,FALSE),"")</f>
        <v/>
      </c>
      <c r="X227" s="10" t="str">
        <f>IFERROR(VLOOKUP($B227,インカレロング2018!$B$5:$G$400,2,FALSE),"")</f>
        <v/>
      </c>
      <c r="Y227" s="10" t="str">
        <f>IFERROR(VLOOKUP($B227,インカレロング2018!$B$5:$G$400,5,FALSE)*VLOOKUP(W227,大会ごとのスコア!$D$38:$E$42,2,FALSE),"")</f>
        <v/>
      </c>
      <c r="AA227" s="10"/>
      <c r="AB227" s="10"/>
      <c r="AD227" s="9">
        <f t="array" ref="AD227">IFERROR(ROUNDUP(AVERAGE(LARGE(IF($A$3:$Y$3="スコア",$A227:$Y227,""),{1,2,3})),2),0)</f>
        <v>0</v>
      </c>
      <c r="AE227" t="str">
        <f t="array" ref="AE227">IFERROR(LARGE(IF($A$3:$Y$3="スコア",$A227:$Y227,""),1),"")</f>
        <v/>
      </c>
      <c r="AF227">
        <f t="shared" ref="AF226:AF234" si="0">IFERROR(INDEX($B$2:$AC$3,1,MATCH(AE227,B227:AC227,0)),"")</f>
        <v>0</v>
      </c>
      <c r="AG227">
        <f t="shared" ref="AG226:AG234" si="1">IFERROR(INDEX($A227:$AE227,1,-2+MATCH(AE227,A227:Y227,0)),"")</f>
        <v>0</v>
      </c>
    </row>
    <row r="228" spans="2:33" x14ac:dyDescent="0.15">
      <c r="E228" s="9" t="str">
        <f>IFERROR(VLOOKUP($B228,根ノ上高原!$B$5:$G$338,6,FALSE),"")</f>
        <v/>
      </c>
      <c r="F228" s="10" t="str">
        <f>IFERROR(VLOOKUP($B228,根ノ上高原!$B$5:$G$338,2,FALSE),"")</f>
        <v/>
      </c>
      <c r="G228" s="10" t="str">
        <f>IFERROR(VLOOKUP($B228,根ノ上高原!$B$5:$G$338,5,FALSE)*VLOOKUP(E228,大会ごとのスコア!$D$4:$E$5,2,FALSE),"")</f>
        <v/>
      </c>
      <c r="H228" s="9" t="str">
        <f>IFERROR(VLOOKUP($B228,東大OLK大会!$B$5:$G$338,6,FALSE),"")</f>
        <v/>
      </c>
      <c r="I228" s="10" t="str">
        <f>IFERROR(VLOOKUP($B228,東大OLK大会!$B$5:$G$338,2,FALSE),"")</f>
        <v/>
      </c>
      <c r="J228" s="10" t="str">
        <f>IFERROR(VLOOKUP($B228,東大OLK大会!$B$5:$G$338,5,FALSE)*VLOOKUP(H228,大会ごとのスコア!$D$7:$E$11,2,FALSE),"")</f>
        <v/>
      </c>
      <c r="K228" s="9" t="str">
        <f>IFERROR(VLOOKUP($B228,全日本ロング!$B$5:$G$338,6,FALSE),"")</f>
        <v/>
      </c>
      <c r="L228" s="10" t="str">
        <f>IFERROR(VLOOKUP($B228,全日本ロング!$B$5:$G$338,2,FALSE),"")</f>
        <v/>
      </c>
      <c r="M228" s="10" t="str">
        <f>IFERROR(VLOOKUP($B228,全日本ロング!$B$5:$G$338,5,FALSE)*VLOOKUP(K228,大会ごとのスコア!$D$12:$E$17,2,FALSE),"")</f>
        <v/>
      </c>
      <c r="N228" s="9" t="str">
        <f>IFERROR(VLOOKUP($B228,関東スプリントセレ!$B$5:$G$338,6,FALSE),"")</f>
        <v/>
      </c>
      <c r="O228" s="10" t="str">
        <f>IFERROR(VLOOKUP($B228,関東スプリントセレ!$B$5:$G$338,2,FALSE),"")</f>
        <v/>
      </c>
      <c r="P228" s="10" t="str">
        <f>IFERROR(VLOOKUP($B228,関東スプリントセレ!$B$5:$G$338,5,FALSE)*VLOOKUP(N228,大会ごとのスコア!$D$19:$E$21,2,FALSE),"")</f>
        <v/>
      </c>
      <c r="Q228" s="9" t="str">
        <f>IFERROR(VLOOKUP($B228,名椙大会2日目!$B$5:$G$338,6,FALSE),"")</f>
        <v/>
      </c>
      <c r="R228" s="10" t="str">
        <f>IFERROR(VLOOKUP($B228,名椙大会2日目!$B$5:$G$338,2,FALSE),"")</f>
        <v/>
      </c>
      <c r="S228" s="10" t="str">
        <f>IFERROR(VLOOKUP($B228,名椙大会2日目!$B$5:$G$338,5,FALSE)*VLOOKUP(Q228,大会ごとのスコア!$D$28:$E$31,2,FALSE),"")</f>
        <v/>
      </c>
      <c r="T228" s="9" t="str">
        <f>IFERROR(VLOOKUP($B228,インカレスプリント2018!$B$5:$G$400,6,FALSE),"")</f>
        <v/>
      </c>
      <c r="U228" s="10" t="str">
        <f>IFERROR(VLOOKUP($B228,インカレスプリント2018!$B$5:$G$400,2,FALSE),"")</f>
        <v/>
      </c>
      <c r="V228" s="10" t="str">
        <f>IFERROR(VLOOKUP($B228,インカレスプリント2018!$B$5:$G$400,5,FALSE)*VLOOKUP(T228,大会ごとのスコア!$D$33:$E$36,2,FALSE),"")</f>
        <v/>
      </c>
      <c r="W228" s="9" t="str">
        <f>IFERROR(VLOOKUP($B228,インカレロング2018!$B$5:$G$400,6,FALSE),"")</f>
        <v/>
      </c>
      <c r="X228" s="10" t="str">
        <f>IFERROR(VLOOKUP($B228,インカレロング2018!$B$5:$G$400,2,FALSE),"")</f>
        <v/>
      </c>
      <c r="Y228" s="10" t="str">
        <f>IFERROR(VLOOKUP($B228,インカレロング2018!$B$5:$G$400,5,FALSE)*VLOOKUP(W228,大会ごとのスコア!$D$38:$E$42,2,FALSE),"")</f>
        <v/>
      </c>
      <c r="AD228" s="9">
        <f t="array" ref="AD228">IFERROR(ROUNDUP(AVERAGE(LARGE(IF($A$3:$Y$3="スコア",$A228:$Y228,""),{1,2,3})),2),0)</f>
        <v>0</v>
      </c>
      <c r="AE228" t="str">
        <f t="array" ref="AE228">IFERROR(LARGE(IF($A$3:$Y$3="スコア",$A228:$Y228,""),1),"")</f>
        <v/>
      </c>
      <c r="AF228">
        <f t="shared" si="0"/>
        <v>0</v>
      </c>
      <c r="AG228">
        <f t="shared" si="1"/>
        <v>0</v>
      </c>
    </row>
    <row r="229" spans="2:33" x14ac:dyDescent="0.15">
      <c r="E229" s="9" t="str">
        <f>IFERROR(VLOOKUP($B229,根ノ上高原!$B$5:$G$338,6,FALSE),"")</f>
        <v/>
      </c>
      <c r="F229" s="10" t="str">
        <f>IFERROR(VLOOKUP($B229,根ノ上高原!$B$5:$G$338,2,FALSE),"")</f>
        <v/>
      </c>
      <c r="G229" s="10" t="str">
        <f>IFERROR(VLOOKUP($B229,根ノ上高原!$B$5:$G$338,5,FALSE)*VLOOKUP(E229,大会ごとのスコア!$D$4:$E$5,2,FALSE),"")</f>
        <v/>
      </c>
      <c r="H229" s="9" t="str">
        <f>IFERROR(VLOOKUP($B229,東大OLK大会!$B$5:$G$338,6,FALSE),"")</f>
        <v/>
      </c>
      <c r="I229" s="10" t="str">
        <f>IFERROR(VLOOKUP($B229,東大OLK大会!$B$5:$G$338,2,FALSE),"")</f>
        <v/>
      </c>
      <c r="J229" s="10" t="str">
        <f>IFERROR(VLOOKUP($B229,東大OLK大会!$B$5:$G$338,5,FALSE)*VLOOKUP(H229,大会ごとのスコア!$D$7:$E$11,2,FALSE),"")</f>
        <v/>
      </c>
      <c r="K229" s="9" t="str">
        <f>IFERROR(VLOOKUP($B229,全日本ロング!$B$5:$G$338,6,FALSE),"")</f>
        <v/>
      </c>
      <c r="L229" s="10" t="str">
        <f>IFERROR(VLOOKUP($B229,全日本ロング!$B$5:$G$338,2,FALSE),"")</f>
        <v/>
      </c>
      <c r="M229" s="10" t="str">
        <f>IFERROR(VLOOKUP($B229,全日本ロング!$B$5:$G$338,5,FALSE)*VLOOKUP(K229,大会ごとのスコア!$D$12:$E$17,2,FALSE),"")</f>
        <v/>
      </c>
      <c r="N229" s="9" t="str">
        <f>IFERROR(VLOOKUP($B229,関東スプリントセレ!$B$5:$G$338,6,FALSE),"")</f>
        <v/>
      </c>
      <c r="O229" s="10" t="str">
        <f>IFERROR(VLOOKUP($B229,関東スプリントセレ!$B$5:$G$338,2,FALSE),"")</f>
        <v/>
      </c>
      <c r="P229" s="10" t="str">
        <f>IFERROR(VLOOKUP($B229,関東スプリントセレ!$B$5:$G$338,5,FALSE)*VLOOKUP(N229,大会ごとのスコア!$D$19:$E$21,2,FALSE),"")</f>
        <v/>
      </c>
      <c r="Q229" s="9" t="str">
        <f>IFERROR(VLOOKUP($B229,名椙大会2日目!$B$5:$G$338,6,FALSE),"")</f>
        <v/>
      </c>
      <c r="R229" s="10" t="str">
        <f>IFERROR(VLOOKUP($B229,名椙大会2日目!$B$5:$G$338,2,FALSE),"")</f>
        <v/>
      </c>
      <c r="S229" s="10" t="str">
        <f>IFERROR(VLOOKUP($B229,名椙大会2日目!$B$5:$G$338,5,FALSE)*VLOOKUP(Q229,大会ごとのスコア!$D$28:$E$31,2,FALSE),"")</f>
        <v/>
      </c>
      <c r="T229" s="9" t="str">
        <f>IFERROR(VLOOKUP($B229,インカレスプリント2018!$B$5:$G$400,6,FALSE),"")</f>
        <v/>
      </c>
      <c r="U229" s="10" t="str">
        <f>IFERROR(VLOOKUP($B229,インカレスプリント2018!$B$5:$G$400,2,FALSE),"")</f>
        <v/>
      </c>
      <c r="V229" s="10" t="str">
        <f>IFERROR(VLOOKUP($B229,インカレスプリント2018!$B$5:$G$400,5,FALSE)*VLOOKUP(T229,大会ごとのスコア!$D$33:$E$36,2,FALSE),"")</f>
        <v/>
      </c>
      <c r="W229" s="9" t="str">
        <f>IFERROR(VLOOKUP($B229,インカレロング2018!$B$5:$G$400,6,FALSE),"")</f>
        <v/>
      </c>
      <c r="X229" s="10" t="str">
        <f>IFERROR(VLOOKUP($B229,インカレロング2018!$B$5:$G$400,2,FALSE),"")</f>
        <v/>
      </c>
      <c r="Y229" s="10" t="str">
        <f>IFERROR(VLOOKUP($B229,インカレロング2018!$B$5:$G$400,5,FALSE)*VLOOKUP(W229,大会ごとのスコア!$D$38:$E$42,2,FALSE),"")</f>
        <v/>
      </c>
      <c r="AD229" s="9">
        <f t="array" ref="AD229">IFERROR(ROUNDUP(AVERAGE(LARGE(IF($A$3:$Y$3="スコア",$A229:$Y229,""),{1,2,3})),2),0)</f>
        <v>0</v>
      </c>
      <c r="AE229" t="str">
        <f t="array" ref="AE229">IFERROR(LARGE(IF($A$3:$Y$3="スコア",$A229:$Y229,""),1),"")</f>
        <v/>
      </c>
      <c r="AF229">
        <f t="shared" si="0"/>
        <v>0</v>
      </c>
      <c r="AG229">
        <f t="shared" si="1"/>
        <v>0</v>
      </c>
    </row>
    <row r="230" spans="2:33" x14ac:dyDescent="0.15">
      <c r="E230" s="9" t="str">
        <f>IFERROR(VLOOKUP($B230,根ノ上高原!$B$5:$G$338,6,FALSE),"")</f>
        <v/>
      </c>
      <c r="F230" s="10" t="str">
        <f>IFERROR(VLOOKUP($B230,根ノ上高原!$B$5:$G$338,2,FALSE),"")</f>
        <v/>
      </c>
      <c r="G230" s="10" t="str">
        <f>IFERROR(VLOOKUP($B230,根ノ上高原!$B$5:$G$338,5,FALSE)*VLOOKUP(E230,大会ごとのスコア!$D$4:$E$5,2,FALSE),"")</f>
        <v/>
      </c>
      <c r="N230" s="9" t="str">
        <f>IFERROR(VLOOKUP($B230,関東スプリントセレ!$B$5:$G$338,6,FALSE),"")</f>
        <v/>
      </c>
      <c r="O230" s="10" t="str">
        <f>IFERROR(VLOOKUP($B230,関東スプリントセレ!$B$5:$G$338,2,FALSE),"")</f>
        <v/>
      </c>
      <c r="P230" s="10" t="str">
        <f>IFERROR(VLOOKUP($B230,関東スプリントセレ!$B$5:$G$338,5,FALSE)*VLOOKUP(N230,大会ごとのスコア!$D$19:$E$21,2,FALSE),"")</f>
        <v/>
      </c>
      <c r="Q230" s="9" t="str">
        <f>IFERROR(VLOOKUP($B230,関東スプリントセレ!$B$5:$G$338,6,FALSE),"")</f>
        <v/>
      </c>
      <c r="R230" s="10" t="str">
        <f>IFERROR(VLOOKUP($B230,関東スプリントセレ!$B$5:$G$338,2,FALSE),"")</f>
        <v/>
      </c>
      <c r="S230" s="10" t="str">
        <f>IFERROR(VLOOKUP($B230,関東スプリントセレ!$B$5:$G$338,5,FALSE)*VLOOKUP(Q230,大会ごとのスコア!$D$19:$E$21,2,FALSE),"")</f>
        <v/>
      </c>
      <c r="T230" s="9" t="str">
        <f>IFERROR(VLOOKUP($B230,インカレスプリント2018!$B$5:$G$400,6,FALSE),"")</f>
        <v/>
      </c>
      <c r="U230" s="10" t="str">
        <f>IFERROR(VLOOKUP($B230,インカレスプリント2018!$B$5:$G$400,2,FALSE),"")</f>
        <v/>
      </c>
      <c r="V230" s="10" t="str">
        <f>IFERROR(VLOOKUP($B230,インカレスプリント2018!$B$5:$G$400,5,FALSE)*VLOOKUP(T230,大会ごとのスコア!$D$33:$E$36,2,FALSE),"")</f>
        <v/>
      </c>
      <c r="W230" s="9" t="str">
        <f>IFERROR(VLOOKUP($B230,インカレロング2018!$B$5:$G$400,6,FALSE),"")</f>
        <v/>
      </c>
      <c r="X230" s="10" t="str">
        <f>IFERROR(VLOOKUP($B230,インカレロング2018!$B$5:$G$400,2,FALSE),"")</f>
        <v/>
      </c>
      <c r="Y230" s="10" t="str">
        <f>IFERROR(VLOOKUP($B230,インカレロング2018!$B$5:$G$400,5,FALSE)*VLOOKUP(W230,大会ごとのスコア!$D$38:$E$42,2,FALSE),"")</f>
        <v/>
      </c>
      <c r="AD230" s="9">
        <f t="array" ref="AD230">IFERROR(ROUNDUP(AVERAGE(LARGE(IF($A$3:$Y$3="スコア",$A230:$Y230,""),{1,2,3})),2),0)</f>
        <v>0</v>
      </c>
      <c r="AE230">
        <f t="array" ref="AE230">IFERROR(LARGE(IF($A$3:$Y$3="スコア",$A230:$Y230,""),1),"")</f>
        <v>0</v>
      </c>
      <c r="AF230" t="str">
        <f t="shared" si="0"/>
        <v/>
      </c>
      <c r="AG230" t="str">
        <f t="shared" si="1"/>
        <v/>
      </c>
    </row>
    <row r="231" spans="2:33" x14ac:dyDescent="0.15">
      <c r="E231" s="9" t="str">
        <f>IFERROR(VLOOKUP($B231,根ノ上高原!$B$5:$G$338,6,FALSE),"")</f>
        <v/>
      </c>
      <c r="F231" s="10" t="str">
        <f>IFERROR(VLOOKUP($B231,根ノ上高原!$B$5:$G$338,2,FALSE),"")</f>
        <v/>
      </c>
      <c r="G231" s="10" t="str">
        <f>IFERROR(VLOOKUP($B231,根ノ上高原!$B$5:$G$338,5,FALSE)*VLOOKUP(E231,大会ごとのスコア!$D$4:$E$5,2,FALSE),"")</f>
        <v/>
      </c>
      <c r="N231" s="9" t="str">
        <f>IFERROR(VLOOKUP($B231,関東スプリントセレ!$B$5:$G$338,6,FALSE),"")</f>
        <v/>
      </c>
      <c r="O231" s="10" t="str">
        <f>IFERROR(VLOOKUP($B231,関東スプリントセレ!$B$5:$G$338,2,FALSE),"")</f>
        <v/>
      </c>
      <c r="P231" s="10" t="str">
        <f>IFERROR(VLOOKUP($B231,関東スプリントセレ!$B$5:$G$338,5,FALSE)*VLOOKUP(N231,大会ごとのスコア!$D$19:$E$21,2,FALSE),"")</f>
        <v/>
      </c>
      <c r="Q231" s="9" t="str">
        <f>IFERROR(VLOOKUP($B231,関東スプリントセレ!$B$5:$G$338,6,FALSE),"")</f>
        <v/>
      </c>
      <c r="R231" s="10" t="str">
        <f>IFERROR(VLOOKUP($B231,関東スプリントセレ!$B$5:$G$338,2,FALSE),"")</f>
        <v/>
      </c>
      <c r="S231" s="10" t="str">
        <f>IFERROR(VLOOKUP($B231,関東スプリントセレ!$B$5:$G$338,5,FALSE)*VLOOKUP(Q231,大会ごとのスコア!$D$19:$E$21,2,FALSE),"")</f>
        <v/>
      </c>
      <c r="T231" s="9" t="str">
        <f>IFERROR(VLOOKUP($B231,インカレスプリント2018!$B$5:$G$400,6,FALSE),"")</f>
        <v/>
      </c>
      <c r="U231" s="10" t="str">
        <f>IFERROR(VLOOKUP($B231,インカレスプリント2018!$B$5:$G$400,2,FALSE),"")</f>
        <v/>
      </c>
      <c r="V231" s="10" t="str">
        <f>IFERROR(VLOOKUP($B231,インカレスプリント2018!$B$5:$G$400,5,FALSE)*VLOOKUP(T231,大会ごとのスコア!$D$33:$E$36,2,FALSE),"")</f>
        <v/>
      </c>
      <c r="W231" s="9" t="str">
        <f>IFERROR(VLOOKUP($B231,インカレロング2018!$B$5:$G$400,6,FALSE),"")</f>
        <v/>
      </c>
      <c r="X231" s="10" t="str">
        <f>IFERROR(VLOOKUP($B231,インカレロング2018!$B$5:$G$400,2,FALSE),"")</f>
        <v/>
      </c>
      <c r="Y231" s="10" t="str">
        <f>IFERROR(VLOOKUP($B231,インカレロング2018!$B$5:$G$400,5,FALSE)*VLOOKUP(W231,大会ごとのスコア!$D$38:$E$42,2,FALSE),"")</f>
        <v/>
      </c>
      <c r="AD231" s="9">
        <f t="array" ref="AD231">IFERROR(ROUNDUP(AVERAGE(LARGE(IF($A$3:$Y$3="スコア",$A231:$Y231,""),{1,2,3})),2),0)</f>
        <v>0</v>
      </c>
      <c r="AE231">
        <f t="array" ref="AE231">IFERROR(LARGE(IF($A$3:$Y$3="スコア",$A231:$Y231,""),1),"")</f>
        <v>0</v>
      </c>
      <c r="AF231" t="str">
        <f t="shared" si="0"/>
        <v/>
      </c>
      <c r="AG231" t="str">
        <f t="shared" si="1"/>
        <v/>
      </c>
    </row>
    <row r="232" spans="2:33" x14ac:dyDescent="0.15">
      <c r="E232" s="9" t="str">
        <f>IFERROR(VLOOKUP($B232,根ノ上高原!$B$5:$G$338,6,FALSE),"")</f>
        <v/>
      </c>
      <c r="F232" s="10" t="str">
        <f>IFERROR(VLOOKUP($B232,根ノ上高原!$B$5:$G$338,2,FALSE),"")</f>
        <v/>
      </c>
      <c r="G232" s="10" t="str">
        <f>IFERROR(VLOOKUP($B232,根ノ上高原!$B$5:$G$338,5,FALSE)*VLOOKUP(E232,大会ごとのスコア!$D$4:$E$5,2,FALSE),"")</f>
        <v/>
      </c>
      <c r="N232" s="9" t="str">
        <f>IFERROR(VLOOKUP($B232,関東スプリントセレ!$B$5:$G$338,6,FALSE),"")</f>
        <v/>
      </c>
      <c r="O232" s="10" t="str">
        <f>IFERROR(VLOOKUP($B232,関東スプリントセレ!$B$5:$G$338,2,FALSE),"")</f>
        <v/>
      </c>
      <c r="P232" s="10" t="str">
        <f>IFERROR(VLOOKUP($B232,関東スプリントセレ!$B$5:$G$338,5,FALSE)*VLOOKUP(N232,大会ごとのスコア!$D$19:$E$21,2,FALSE),"")</f>
        <v/>
      </c>
      <c r="Q232" s="9" t="str">
        <f>IFERROR(VLOOKUP($B232,関東スプリントセレ!$B$5:$G$338,6,FALSE),"")</f>
        <v/>
      </c>
      <c r="R232" s="10" t="str">
        <f>IFERROR(VLOOKUP($B232,関東スプリントセレ!$B$5:$G$338,2,FALSE),"")</f>
        <v/>
      </c>
      <c r="S232" s="10" t="str">
        <f>IFERROR(VLOOKUP($B232,関東スプリントセレ!$B$5:$G$338,5,FALSE)*VLOOKUP(Q232,大会ごとのスコア!$D$19:$E$21,2,FALSE),"")</f>
        <v/>
      </c>
      <c r="T232" s="9" t="str">
        <f>IFERROR(VLOOKUP($B232,インカレスプリント2018!$B$5:$G$400,6,FALSE),"")</f>
        <v/>
      </c>
      <c r="U232" s="10" t="str">
        <f>IFERROR(VLOOKUP($B232,インカレスプリント2018!$B$5:$G$400,2,FALSE),"")</f>
        <v/>
      </c>
      <c r="V232" s="10" t="str">
        <f>IFERROR(VLOOKUP($B232,インカレスプリント2018!$B$5:$G$400,5,FALSE)*VLOOKUP(T232,大会ごとのスコア!$D$33:$E$36,2,FALSE),"")</f>
        <v/>
      </c>
      <c r="W232" s="9" t="str">
        <f>IFERROR(VLOOKUP($B232,インカレロング2018!$B$5:$G$400,6,FALSE),"")</f>
        <v/>
      </c>
      <c r="X232" s="10" t="str">
        <f>IFERROR(VLOOKUP($B232,インカレロング2018!$B$5:$G$400,2,FALSE),"")</f>
        <v/>
      </c>
      <c r="Y232" s="10" t="str">
        <f>IFERROR(VLOOKUP($B232,インカレロング2018!$B$5:$G$400,5,FALSE)*VLOOKUP(W232,大会ごとのスコア!$D$38:$E$42,2,FALSE),"")</f>
        <v/>
      </c>
      <c r="AD232" s="9">
        <f t="array" ref="AD232">IFERROR(ROUNDUP(AVERAGE(LARGE(IF($A$3:$Y$3="スコア",$A232:$Y232,""),{1,2,3})),2),0)</f>
        <v>0</v>
      </c>
      <c r="AE232">
        <f t="array" ref="AE232">IFERROR(LARGE(IF($A$3:$Y$3="スコア",$A232:$Y232,""),1),"")</f>
        <v>0</v>
      </c>
      <c r="AF232" t="str">
        <f t="shared" si="0"/>
        <v/>
      </c>
      <c r="AG232" t="str">
        <f t="shared" si="1"/>
        <v/>
      </c>
    </row>
    <row r="233" spans="2:33" x14ac:dyDescent="0.15">
      <c r="E233" s="9" t="str">
        <f>IFERROR(VLOOKUP($B233,根ノ上高原!$B$5:$G$338,6,FALSE),"")</f>
        <v/>
      </c>
      <c r="F233" s="10" t="str">
        <f>IFERROR(VLOOKUP($B233,根ノ上高原!$B$5:$G$338,2,FALSE),"")</f>
        <v/>
      </c>
      <c r="G233" s="10" t="str">
        <f>IFERROR(VLOOKUP($B233,根ノ上高原!$B$5:$G$338,5,FALSE)*VLOOKUP(E233,大会ごとのスコア!$D$4:$E$5,2,FALSE),"")</f>
        <v/>
      </c>
      <c r="N233" s="9" t="str">
        <f>IFERROR(VLOOKUP($B233,関東スプリントセレ!$B$5:$G$338,6,FALSE),"")</f>
        <v/>
      </c>
      <c r="O233" s="10" t="str">
        <f>IFERROR(VLOOKUP($B233,関東スプリントセレ!$B$5:$G$338,2,FALSE),"")</f>
        <v/>
      </c>
      <c r="P233" s="10" t="str">
        <f>IFERROR(VLOOKUP($B233,関東スプリントセレ!$B$5:$G$338,5,FALSE)*VLOOKUP(N233,大会ごとのスコア!$D$19:$E$21,2,FALSE),"")</f>
        <v/>
      </c>
      <c r="Q233" s="9" t="str">
        <f>IFERROR(VLOOKUP($B233,関東スプリントセレ!$B$5:$G$338,6,FALSE),"")</f>
        <v/>
      </c>
      <c r="R233" s="10" t="str">
        <f>IFERROR(VLOOKUP($B233,関東スプリントセレ!$B$5:$G$338,2,FALSE),"")</f>
        <v/>
      </c>
      <c r="S233" s="10" t="str">
        <f>IFERROR(VLOOKUP($B233,関東スプリントセレ!$B$5:$G$338,5,FALSE)*VLOOKUP(Q233,大会ごとのスコア!$D$19:$E$21,2,FALSE),"")</f>
        <v/>
      </c>
      <c r="T233" s="9" t="str">
        <f>IFERROR(VLOOKUP($B233,インカレスプリント2018!$B$5:$G$400,6,FALSE),"")</f>
        <v/>
      </c>
      <c r="U233" s="10" t="str">
        <f>IFERROR(VLOOKUP($B233,インカレスプリント2018!$B$5:$G$400,2,FALSE),"")</f>
        <v/>
      </c>
      <c r="V233" s="10" t="str">
        <f>IFERROR(VLOOKUP($B233,インカレスプリント2018!$B$5:$G$400,5,FALSE)*VLOOKUP(T233,大会ごとのスコア!$D$33:$E$36,2,FALSE),"")</f>
        <v/>
      </c>
      <c r="W233" s="9" t="str">
        <f>IFERROR(VLOOKUP($B233,インカレロング2018!$B$5:$G$400,6,FALSE),"")</f>
        <v/>
      </c>
      <c r="X233" s="10" t="str">
        <f>IFERROR(VLOOKUP($B233,インカレロング2018!$B$5:$G$400,2,FALSE),"")</f>
        <v/>
      </c>
      <c r="Y233" s="10" t="str">
        <f>IFERROR(VLOOKUP($B233,インカレロング2018!$B$5:$G$400,5,FALSE)*VLOOKUP(W233,大会ごとのスコア!$D$38:$E$42,2,FALSE),"")</f>
        <v/>
      </c>
      <c r="AD233" s="9">
        <f t="array" ref="AD233">IFERROR(ROUNDUP(AVERAGE(LARGE(IF($A$3:$Y$3="スコア",$A233:$Y233,""),{1,2,3})),2),0)</f>
        <v>0</v>
      </c>
      <c r="AE233">
        <f t="array" ref="AE233">IFERROR(LARGE(IF($A$3:$Y$3="スコア",$A233:$Y233,""),1),"")</f>
        <v>0</v>
      </c>
      <c r="AF233" t="str">
        <f t="shared" si="0"/>
        <v/>
      </c>
      <c r="AG233" t="str">
        <f t="shared" si="1"/>
        <v/>
      </c>
    </row>
    <row r="234" spans="2:33" x14ac:dyDescent="0.15">
      <c r="E234" s="9" t="str">
        <f>IFERROR(VLOOKUP($B234,根ノ上高原!$B$5:$G$338,6,FALSE),"")</f>
        <v/>
      </c>
      <c r="F234" s="10" t="str">
        <f>IFERROR(VLOOKUP($B234,根ノ上高原!$B$5:$G$338,2,FALSE),"")</f>
        <v/>
      </c>
      <c r="G234" s="10" t="str">
        <f>IFERROR(VLOOKUP($B234,根ノ上高原!$B$5:$G$338,5,FALSE)*VLOOKUP(E234,大会ごとのスコア!$D$4:$E$5,2,FALSE),"")</f>
        <v/>
      </c>
      <c r="N234" s="9" t="str">
        <f>IFERROR(VLOOKUP($B234,関東スプリントセレ!$B$5:$G$338,6,FALSE),"")</f>
        <v/>
      </c>
      <c r="O234" s="10" t="str">
        <f>IFERROR(VLOOKUP($B234,関東スプリントセレ!$B$5:$G$338,2,FALSE),"")</f>
        <v/>
      </c>
      <c r="P234" s="10" t="str">
        <f>IFERROR(VLOOKUP($B234,関東スプリントセレ!$B$5:$G$338,5,FALSE)*VLOOKUP(N234,大会ごとのスコア!$D$19:$E$21,2,FALSE),"")</f>
        <v/>
      </c>
      <c r="Q234" s="9" t="str">
        <f>IFERROR(VLOOKUP($B234,関東スプリントセレ!$B$5:$G$338,6,FALSE),"")</f>
        <v/>
      </c>
      <c r="R234" s="10" t="str">
        <f>IFERROR(VLOOKUP($B234,関東スプリントセレ!$B$5:$G$338,2,FALSE),"")</f>
        <v/>
      </c>
      <c r="S234" s="10" t="str">
        <f>IFERROR(VLOOKUP($B234,関東スプリントセレ!$B$5:$G$338,5,FALSE)*VLOOKUP(Q234,大会ごとのスコア!$D$19:$E$21,2,FALSE),"")</f>
        <v/>
      </c>
      <c r="T234" s="9" t="str">
        <f>IFERROR(VLOOKUP($B234,インカレスプリント2018!$B$5:$G$400,6,FALSE),"")</f>
        <v/>
      </c>
      <c r="U234" s="10" t="str">
        <f>IFERROR(VLOOKUP($B234,インカレスプリント2018!$B$5:$G$400,2,FALSE),"")</f>
        <v/>
      </c>
      <c r="V234" s="10" t="str">
        <f>IFERROR(VLOOKUP($B234,インカレスプリント2018!$B$5:$G$400,5,FALSE)*VLOOKUP(T234,大会ごとのスコア!$D$33:$E$36,2,FALSE),"")</f>
        <v/>
      </c>
      <c r="W234" s="9" t="str">
        <f>IFERROR(VLOOKUP($B234,インカレロング2018!$B$5:$G$400,6,FALSE),"")</f>
        <v/>
      </c>
      <c r="X234" s="10" t="str">
        <f>IFERROR(VLOOKUP($B234,インカレロング2018!$B$5:$G$400,2,FALSE),"")</f>
        <v/>
      </c>
      <c r="Y234" s="10" t="str">
        <f>IFERROR(VLOOKUP($B234,インカレロング2018!$B$5:$G$400,5,FALSE)*VLOOKUP(W234,大会ごとのスコア!$D$38:$E$42,2,FALSE),"")</f>
        <v/>
      </c>
      <c r="AD234" s="9">
        <f t="array" ref="AD234">IFERROR(ROUNDUP(AVERAGE(LARGE(IF($A$3:$Y$3="スコア",$A234:$Y234,""),{1,2,3})),2),0)</f>
        <v>0</v>
      </c>
      <c r="AE234">
        <f t="array" ref="AE234">IFERROR(LARGE(IF($A$3:$Y$3="スコア",$A234:$Y234,""),1),"")</f>
        <v>0</v>
      </c>
      <c r="AF234" t="str">
        <f t="shared" si="0"/>
        <v/>
      </c>
      <c r="AG234" t="str">
        <f t="shared" si="1"/>
        <v/>
      </c>
    </row>
    <row r="235" spans="2:33" x14ac:dyDescent="0.15">
      <c r="E235" s="9" t="str">
        <f>IFERROR(VLOOKUP($B235,根ノ上高原!$B$5:$G$338,6,FALSE),"")</f>
        <v/>
      </c>
      <c r="F235" s="10" t="str">
        <f>IFERROR(VLOOKUP($B235,根ノ上高原!$B$5:$G$338,2,FALSE),"")</f>
        <v/>
      </c>
      <c r="G235" s="10" t="str">
        <f>IFERROR(VLOOKUP($B235,根ノ上高原!$B$5:$G$338,5,FALSE)*VLOOKUP(E235,大会ごとのスコア!$D$4:$E$5,2,FALSE),"")</f>
        <v/>
      </c>
      <c r="N235" s="9" t="str">
        <f>IFERROR(VLOOKUP($B235,関東スプリントセレ!$B$5:$G$338,6,FALSE),"")</f>
        <v/>
      </c>
      <c r="O235" s="10" t="str">
        <f>IFERROR(VLOOKUP($B235,関東スプリントセレ!$B$5:$G$338,2,FALSE),"")</f>
        <v/>
      </c>
      <c r="P235" s="10" t="str">
        <f>IFERROR(VLOOKUP($B235,関東スプリントセレ!$B$5:$G$338,5,FALSE)*VLOOKUP(N235,大会ごとのスコア!$D$19:$E$21,2,FALSE),"")</f>
        <v/>
      </c>
      <c r="Q235" s="9" t="str">
        <f>IFERROR(VLOOKUP($B235,関東スプリントセレ!$B$5:$G$338,6,FALSE),"")</f>
        <v/>
      </c>
      <c r="R235" s="10" t="str">
        <f>IFERROR(VLOOKUP($B235,関東スプリントセレ!$B$5:$G$338,2,FALSE),"")</f>
        <v/>
      </c>
      <c r="S235" s="10" t="str">
        <f>IFERROR(VLOOKUP($B235,関東スプリントセレ!$B$5:$G$338,5,FALSE)*VLOOKUP(Q235,大会ごとのスコア!$D$19:$E$21,2,FALSE),"")</f>
        <v/>
      </c>
      <c r="T235" s="9" t="str">
        <f>IFERROR(VLOOKUP($B235,インカレスプリント2018!$B$5:$G$400,6,FALSE),"")</f>
        <v/>
      </c>
      <c r="U235" s="10" t="str">
        <f>IFERROR(VLOOKUP($B235,インカレスプリント2018!$B$5:$G$400,2,FALSE),"")</f>
        <v/>
      </c>
      <c r="V235" s="10" t="str">
        <f>IFERROR(VLOOKUP($B235,インカレスプリント2018!$B$5:$G$400,5,FALSE)*VLOOKUP(T235,大会ごとのスコア!$D$33:$E$36,2,FALSE),"")</f>
        <v/>
      </c>
      <c r="W235" s="9" t="str">
        <f>IFERROR(VLOOKUP($B235,インカレロング2018!$B$5:$G$400,6,FALSE),"")</f>
        <v/>
      </c>
      <c r="X235" s="10" t="str">
        <f>IFERROR(VLOOKUP($B235,インカレロング2018!$B$5:$G$400,2,FALSE),"")</f>
        <v/>
      </c>
      <c r="Y235" s="10" t="str">
        <f>IFERROR(VLOOKUP($B235,インカレロング2018!$B$5:$G$400,5,FALSE)*VLOOKUP(W235,大会ごとのスコア!$D$38:$E$42,2,FALSE),"")</f>
        <v/>
      </c>
    </row>
    <row r="236" spans="2:33" x14ac:dyDescent="0.15">
      <c r="E236" s="9" t="str">
        <f>IFERROR(VLOOKUP($B236,根ノ上高原!$B$5:$G$338,6,FALSE),"")</f>
        <v/>
      </c>
      <c r="F236" s="10" t="str">
        <f>IFERROR(VLOOKUP($B236,根ノ上高原!$B$5:$G$338,2,FALSE),"")</f>
        <v/>
      </c>
      <c r="G236" s="10" t="str">
        <f>IFERROR(VLOOKUP($B236,根ノ上高原!$B$5:$G$338,5,FALSE)*VLOOKUP(E236,大会ごとのスコア!$D$4:$E$5,2,FALSE),"")</f>
        <v/>
      </c>
      <c r="N236" s="9" t="str">
        <f>IFERROR(VLOOKUP($B236,関東スプリントセレ!$B$5:$G$338,6,FALSE),"")</f>
        <v/>
      </c>
      <c r="O236" s="10" t="str">
        <f>IFERROR(VLOOKUP($B236,関東スプリントセレ!$B$5:$G$338,2,FALSE),"")</f>
        <v/>
      </c>
      <c r="P236" s="10" t="str">
        <f>IFERROR(VLOOKUP($B236,関東スプリントセレ!$B$5:$G$338,5,FALSE)*VLOOKUP(N236,大会ごとのスコア!$D$19:$E$21,2,FALSE),"")</f>
        <v/>
      </c>
      <c r="Q236" s="9" t="str">
        <f>IFERROR(VLOOKUP($B236,関東スプリントセレ!$B$5:$G$338,6,FALSE),"")</f>
        <v/>
      </c>
      <c r="R236" s="10" t="str">
        <f>IFERROR(VLOOKUP($B236,関東スプリントセレ!$B$5:$G$338,2,FALSE),"")</f>
        <v/>
      </c>
      <c r="S236" s="10" t="str">
        <f>IFERROR(VLOOKUP($B236,関東スプリントセレ!$B$5:$G$338,5,FALSE)*VLOOKUP(Q236,大会ごとのスコア!$D$19:$E$21,2,FALSE),"")</f>
        <v/>
      </c>
      <c r="T236" s="9" t="str">
        <f>IFERROR(VLOOKUP($B236,インカレスプリント2018!$B$5:$G$400,6,FALSE),"")</f>
        <v/>
      </c>
      <c r="U236" s="10" t="str">
        <f>IFERROR(VLOOKUP($B236,インカレスプリント2018!$B$5:$G$400,2,FALSE),"")</f>
        <v/>
      </c>
      <c r="V236" s="10" t="str">
        <f>IFERROR(VLOOKUP($B236,インカレスプリント2018!$B$5:$G$400,5,FALSE)*VLOOKUP(T236,大会ごとのスコア!$D$33:$E$36,2,FALSE),"")</f>
        <v/>
      </c>
      <c r="W236" s="9" t="str">
        <f>IFERROR(VLOOKUP($B236,インカレロング2018!$B$5:$G$400,6,FALSE),"")</f>
        <v/>
      </c>
      <c r="X236" s="10" t="str">
        <f>IFERROR(VLOOKUP($B236,インカレロング2018!$B$5:$G$400,2,FALSE),"")</f>
        <v/>
      </c>
      <c r="Y236" s="10" t="str">
        <f>IFERROR(VLOOKUP($B236,インカレロング2018!$B$5:$G$400,5,FALSE)*VLOOKUP(W236,大会ごとのスコア!$D$38:$E$42,2,FALSE),"")</f>
        <v/>
      </c>
    </row>
    <row r="237" spans="2:33" x14ac:dyDescent="0.15">
      <c r="E237" s="9" t="str">
        <f>IFERROR(VLOOKUP($B237,根ノ上高原!$B$5:$G$338,6,FALSE),"")</f>
        <v/>
      </c>
      <c r="F237" s="10" t="str">
        <f>IFERROR(VLOOKUP($B237,根ノ上高原!$B$5:$G$338,2,FALSE),"")</f>
        <v/>
      </c>
      <c r="G237" s="10" t="str">
        <f>IFERROR(VLOOKUP($B237,根ノ上高原!$B$5:$G$338,5,FALSE)*VLOOKUP(E237,大会ごとのスコア!$D$4:$E$5,2,FALSE),"")</f>
        <v/>
      </c>
      <c r="N237" s="9" t="str">
        <f>IFERROR(VLOOKUP($B237,関東スプリントセレ!$B$5:$G$338,6,FALSE),"")</f>
        <v/>
      </c>
      <c r="O237" s="10" t="str">
        <f>IFERROR(VLOOKUP($B237,関東スプリントセレ!$B$5:$G$338,2,FALSE),"")</f>
        <v/>
      </c>
      <c r="P237" s="10" t="str">
        <f>IFERROR(VLOOKUP($B237,関東スプリントセレ!$B$5:$G$338,5,FALSE)*VLOOKUP(N237,大会ごとのスコア!$D$19:$E$21,2,FALSE),"")</f>
        <v/>
      </c>
      <c r="Q237" s="9" t="str">
        <f>IFERROR(VLOOKUP($B237,関東スプリントセレ!$B$5:$G$338,6,FALSE),"")</f>
        <v/>
      </c>
      <c r="R237" s="10" t="str">
        <f>IFERROR(VLOOKUP($B237,関東スプリントセレ!$B$5:$G$338,2,FALSE),"")</f>
        <v/>
      </c>
      <c r="S237" s="10" t="str">
        <f>IFERROR(VLOOKUP($B237,関東スプリントセレ!$B$5:$G$338,5,FALSE)*VLOOKUP(Q237,大会ごとのスコア!$D$19:$E$21,2,FALSE),"")</f>
        <v/>
      </c>
      <c r="T237" s="9" t="str">
        <f>IFERROR(VLOOKUP($B237,インカレスプリント2018!$B$5:$G$400,6,FALSE),"")</f>
        <v/>
      </c>
      <c r="U237" s="10" t="str">
        <f>IFERROR(VLOOKUP($B237,インカレスプリント2018!$B$5:$G$400,2,FALSE),"")</f>
        <v/>
      </c>
      <c r="V237" s="10" t="str">
        <f>IFERROR(VLOOKUP($B237,インカレスプリント2018!$B$5:$G$400,5,FALSE)*VLOOKUP(T237,大会ごとのスコア!$D$33:$E$36,2,FALSE),"")</f>
        <v/>
      </c>
      <c r="W237" s="9" t="str">
        <f>IFERROR(VLOOKUP($B237,インカレロング2018!$B$5:$G$400,6,FALSE),"")</f>
        <v/>
      </c>
      <c r="X237" s="10" t="str">
        <f>IFERROR(VLOOKUP($B237,インカレロング2018!$B$5:$G$400,2,FALSE),"")</f>
        <v/>
      </c>
      <c r="Y237" s="10" t="str">
        <f>IFERROR(VLOOKUP($B237,インカレロング2018!$B$5:$G$400,5,FALSE)*VLOOKUP(W237,大会ごとのスコア!$D$38:$E$42,2,FALSE),"")</f>
        <v/>
      </c>
    </row>
    <row r="238" spans="2:33" x14ac:dyDescent="0.15">
      <c r="E238" s="9" t="str">
        <f>IFERROR(VLOOKUP($B238,根ノ上高原!$B$5:$G$338,6,FALSE),"")</f>
        <v/>
      </c>
      <c r="F238" s="10" t="str">
        <f>IFERROR(VLOOKUP($B238,根ノ上高原!$B$5:$G$338,2,FALSE),"")</f>
        <v/>
      </c>
      <c r="G238" s="10" t="str">
        <f>IFERROR(VLOOKUP($B238,根ノ上高原!$B$5:$G$338,5,FALSE)*VLOOKUP(E238,大会ごとのスコア!$D$4:$E$5,2,FALSE),"")</f>
        <v/>
      </c>
      <c r="N238" s="9" t="str">
        <f>IFERROR(VLOOKUP($B238,関東スプリントセレ!$B$5:$G$338,6,FALSE),"")</f>
        <v/>
      </c>
      <c r="O238" s="10" t="str">
        <f>IFERROR(VLOOKUP($B238,関東スプリントセレ!$B$5:$G$338,2,FALSE),"")</f>
        <v/>
      </c>
      <c r="P238" s="10" t="str">
        <f>IFERROR(VLOOKUP($B238,関東スプリントセレ!$B$5:$G$338,5,FALSE)*VLOOKUP(N238,大会ごとのスコア!$D$19:$E$21,2,FALSE),"")</f>
        <v/>
      </c>
      <c r="Q238" s="9" t="str">
        <f>IFERROR(VLOOKUP($B238,関東スプリントセレ!$B$5:$G$338,6,FALSE),"")</f>
        <v/>
      </c>
      <c r="R238" s="10" t="str">
        <f>IFERROR(VLOOKUP($B238,関東スプリントセレ!$B$5:$G$338,2,FALSE),"")</f>
        <v/>
      </c>
      <c r="S238" s="10" t="str">
        <f>IFERROR(VLOOKUP($B238,関東スプリントセレ!$B$5:$G$338,5,FALSE)*VLOOKUP(Q238,大会ごとのスコア!$D$19:$E$21,2,FALSE),"")</f>
        <v/>
      </c>
      <c r="T238" s="9" t="str">
        <f>IFERROR(VLOOKUP($B238,インカレスプリント2018!$B$5:$G$400,6,FALSE),"")</f>
        <v/>
      </c>
      <c r="U238" s="10" t="str">
        <f>IFERROR(VLOOKUP($B238,インカレスプリント2018!$B$5:$G$400,2,FALSE),"")</f>
        <v/>
      </c>
      <c r="V238" s="10" t="str">
        <f>IFERROR(VLOOKUP($B238,インカレスプリント2018!$B$5:$G$400,5,FALSE)*VLOOKUP(T238,大会ごとのスコア!$D$33:$E$36,2,FALSE),"")</f>
        <v/>
      </c>
      <c r="W238" s="9" t="str">
        <f>IFERROR(VLOOKUP($B238,インカレロング2018!$B$5:$G$400,6,FALSE),"")</f>
        <v/>
      </c>
      <c r="X238" s="10" t="str">
        <f>IFERROR(VLOOKUP($B238,インカレロング2018!$B$5:$G$400,2,FALSE),"")</f>
        <v/>
      </c>
      <c r="Y238" s="10" t="str">
        <f>IFERROR(VLOOKUP($B238,インカレロング2018!$B$5:$G$400,5,FALSE)*VLOOKUP(W238,大会ごとのスコア!$D$38:$E$42,2,FALSE),"")</f>
        <v/>
      </c>
    </row>
    <row r="239" spans="2:33" x14ac:dyDescent="0.15">
      <c r="E239" s="9" t="str">
        <f>IFERROR(VLOOKUP($B239,根ノ上高原!$B$5:$G$338,6,FALSE),"")</f>
        <v/>
      </c>
      <c r="F239" s="10" t="str">
        <f>IFERROR(VLOOKUP($B239,根ノ上高原!$B$5:$G$338,2,FALSE),"")</f>
        <v/>
      </c>
      <c r="G239" s="10" t="str">
        <f>IFERROR(VLOOKUP($B239,根ノ上高原!$B$5:$G$338,5,FALSE)*VLOOKUP(E239,大会ごとのスコア!$D$4:$E$5,2,FALSE),"")</f>
        <v/>
      </c>
      <c r="N239" s="9" t="str">
        <f>IFERROR(VLOOKUP($B239,関東スプリントセレ!$B$5:$G$338,6,FALSE),"")</f>
        <v/>
      </c>
      <c r="O239" s="10" t="str">
        <f>IFERROR(VLOOKUP($B239,関東スプリントセレ!$B$5:$G$338,2,FALSE),"")</f>
        <v/>
      </c>
      <c r="P239" s="10" t="str">
        <f>IFERROR(VLOOKUP($B239,関東スプリントセレ!$B$5:$G$338,5,FALSE)*VLOOKUP(N239,大会ごとのスコア!$D$19:$E$21,2,FALSE),"")</f>
        <v/>
      </c>
      <c r="Q239" s="9" t="str">
        <f>IFERROR(VLOOKUP($B239,関東スプリントセレ!$B$5:$G$338,6,FALSE),"")</f>
        <v/>
      </c>
      <c r="R239" s="10" t="str">
        <f>IFERROR(VLOOKUP($B239,関東スプリントセレ!$B$5:$G$338,2,FALSE),"")</f>
        <v/>
      </c>
      <c r="S239" s="10" t="str">
        <f>IFERROR(VLOOKUP($B239,関東スプリントセレ!$B$5:$G$338,5,FALSE)*VLOOKUP(Q239,大会ごとのスコア!$D$19:$E$21,2,FALSE),"")</f>
        <v/>
      </c>
      <c r="T239" s="9" t="str">
        <f>IFERROR(VLOOKUP($B239,インカレスプリント2018!$B$5:$G$400,6,FALSE),"")</f>
        <v/>
      </c>
      <c r="U239" s="10" t="str">
        <f>IFERROR(VLOOKUP($B239,インカレスプリント2018!$B$5:$G$400,2,FALSE),"")</f>
        <v/>
      </c>
      <c r="V239" s="10" t="str">
        <f>IFERROR(VLOOKUP($B239,インカレスプリント2018!$B$5:$G$400,5,FALSE)*VLOOKUP(T239,大会ごとのスコア!$D$33:$E$36,2,FALSE),"")</f>
        <v/>
      </c>
      <c r="W239" s="9" t="str">
        <f>IFERROR(VLOOKUP($B239,インカレロング2018!$B$5:$G$400,6,FALSE),"")</f>
        <v/>
      </c>
      <c r="X239" s="10" t="str">
        <f>IFERROR(VLOOKUP($B239,インカレロング2018!$B$5:$G$400,2,FALSE),"")</f>
        <v/>
      </c>
      <c r="Y239" s="10" t="str">
        <f>IFERROR(VLOOKUP($B239,インカレロング2018!$B$5:$G$400,5,FALSE)*VLOOKUP(W239,大会ごとのスコア!$D$38:$E$42,2,FALSE),"")</f>
        <v/>
      </c>
    </row>
    <row r="240" spans="2:33" x14ac:dyDescent="0.15">
      <c r="E240" s="9" t="str">
        <f>IFERROR(VLOOKUP($B240,根ノ上高原!$B$5:$G$338,6,FALSE),"")</f>
        <v/>
      </c>
      <c r="F240" s="10" t="str">
        <f>IFERROR(VLOOKUP($B240,根ノ上高原!$B$5:$G$338,2,FALSE),"")</f>
        <v/>
      </c>
      <c r="G240" s="10" t="str">
        <f>IFERROR(VLOOKUP($B240,根ノ上高原!$B$5:$G$338,5,FALSE)*VLOOKUP(E240,大会ごとのスコア!$D$4:$E$5,2,FALSE),"")</f>
        <v/>
      </c>
      <c r="N240" s="9" t="str">
        <f>IFERROR(VLOOKUP($B240,関東スプリントセレ!$B$5:$G$338,6,FALSE),"")</f>
        <v/>
      </c>
      <c r="O240" s="10" t="str">
        <f>IFERROR(VLOOKUP($B240,関東スプリントセレ!$B$5:$G$338,2,FALSE),"")</f>
        <v/>
      </c>
      <c r="P240" s="10" t="str">
        <f>IFERROR(VLOOKUP($B240,関東スプリントセレ!$B$5:$G$338,5,FALSE)*VLOOKUP(N240,大会ごとのスコア!$D$19:$E$21,2,FALSE),"")</f>
        <v/>
      </c>
      <c r="Q240" s="9" t="str">
        <f>IFERROR(VLOOKUP($B240,関東スプリントセレ!$B$5:$G$338,6,FALSE),"")</f>
        <v/>
      </c>
      <c r="R240" s="10" t="str">
        <f>IFERROR(VLOOKUP($B240,関東スプリントセレ!$B$5:$G$338,2,FALSE),"")</f>
        <v/>
      </c>
      <c r="S240" s="10" t="str">
        <f>IFERROR(VLOOKUP($B240,関東スプリントセレ!$B$5:$G$338,5,FALSE)*VLOOKUP(Q240,大会ごとのスコア!$D$19:$E$21,2,FALSE),"")</f>
        <v/>
      </c>
      <c r="T240" s="9" t="str">
        <f>IFERROR(VLOOKUP($B240,インカレスプリント2018!$B$5:$G$400,6,FALSE),"")</f>
        <v/>
      </c>
      <c r="U240" s="10" t="str">
        <f>IFERROR(VLOOKUP($B240,インカレスプリント2018!$B$5:$G$400,2,FALSE),"")</f>
        <v/>
      </c>
      <c r="V240" s="10" t="str">
        <f>IFERROR(VLOOKUP($B240,インカレスプリント2018!$B$5:$G$400,5,FALSE)*VLOOKUP(T240,大会ごとのスコア!$D$33:$E$36,2,FALSE),"")</f>
        <v/>
      </c>
      <c r="W240" s="9" t="str">
        <f>IFERROR(VLOOKUP($B240,インカレロング2018!$B$5:$G$400,6,FALSE),"")</f>
        <v/>
      </c>
      <c r="X240" s="10" t="str">
        <f>IFERROR(VLOOKUP($B240,インカレロング2018!$B$5:$G$400,2,FALSE),"")</f>
        <v/>
      </c>
      <c r="Y240" s="10" t="str">
        <f>IFERROR(VLOOKUP($B240,インカレロング2018!$B$5:$G$400,5,FALSE)*VLOOKUP(W240,大会ごとのスコア!$D$38:$E$42,2,FALSE),"")</f>
        <v/>
      </c>
    </row>
    <row r="241" spans="5:25" x14ac:dyDescent="0.15">
      <c r="E241" s="9" t="str">
        <f>IFERROR(VLOOKUP($B241,根ノ上高原!$B$5:$G$338,6,FALSE),"")</f>
        <v/>
      </c>
      <c r="F241" s="10" t="str">
        <f>IFERROR(VLOOKUP($B241,根ノ上高原!$B$5:$G$338,2,FALSE),"")</f>
        <v/>
      </c>
      <c r="G241" s="10" t="str">
        <f>IFERROR(VLOOKUP($B241,根ノ上高原!$B$5:$G$338,5,FALSE)*VLOOKUP(E241,大会ごとのスコア!$D$4:$E$5,2,FALSE),"")</f>
        <v/>
      </c>
      <c r="N241" s="9" t="str">
        <f>IFERROR(VLOOKUP($B241,関東スプリントセレ!$B$5:$G$338,6,FALSE),"")</f>
        <v/>
      </c>
      <c r="O241" s="10" t="str">
        <f>IFERROR(VLOOKUP($B241,関東スプリントセレ!$B$5:$G$338,2,FALSE),"")</f>
        <v/>
      </c>
      <c r="P241" s="10" t="str">
        <f>IFERROR(VLOOKUP($B241,関東スプリントセレ!$B$5:$G$338,5,FALSE)*VLOOKUP(N241,大会ごとのスコア!$D$19:$E$21,2,FALSE),"")</f>
        <v/>
      </c>
      <c r="Q241" s="9" t="str">
        <f>IFERROR(VLOOKUP($B241,関東スプリントセレ!$B$5:$G$338,6,FALSE),"")</f>
        <v/>
      </c>
      <c r="R241" s="10" t="str">
        <f>IFERROR(VLOOKUP($B241,関東スプリントセレ!$B$5:$G$338,2,FALSE),"")</f>
        <v/>
      </c>
      <c r="S241" s="10" t="str">
        <f>IFERROR(VLOOKUP($B241,関東スプリントセレ!$B$5:$G$338,5,FALSE)*VLOOKUP(Q241,大会ごとのスコア!$D$19:$E$21,2,FALSE),"")</f>
        <v/>
      </c>
      <c r="T241" s="9" t="str">
        <f>IFERROR(VLOOKUP($B241,インカレスプリント2018!$B$5:$G$400,6,FALSE),"")</f>
        <v/>
      </c>
      <c r="U241" s="10" t="str">
        <f>IFERROR(VLOOKUP($B241,インカレスプリント2018!$B$5:$G$400,2,FALSE),"")</f>
        <v/>
      </c>
      <c r="V241" s="10" t="str">
        <f>IFERROR(VLOOKUP($B241,インカレスプリント2018!$B$5:$G$400,5,FALSE)*VLOOKUP(T241,大会ごとのスコア!$D$33:$E$36,2,FALSE),"")</f>
        <v/>
      </c>
      <c r="W241" s="9" t="str">
        <f>IFERROR(VLOOKUP($B241,インカレロング2018!$B$5:$G$400,6,FALSE),"")</f>
        <v/>
      </c>
      <c r="X241" s="10" t="str">
        <f>IFERROR(VLOOKUP($B241,インカレロング2018!$B$5:$G$400,2,FALSE),"")</f>
        <v/>
      </c>
      <c r="Y241" s="10" t="str">
        <f>IFERROR(VLOOKUP($B241,インカレロング2018!$B$5:$G$400,5,FALSE)*VLOOKUP(W241,大会ごとのスコア!$D$38:$E$42,2,FALSE),"")</f>
        <v/>
      </c>
    </row>
    <row r="242" spans="5:25" x14ac:dyDescent="0.15">
      <c r="N242" s="9" t="str">
        <f>IFERROR(VLOOKUP($B242,関東スプリントセレ!$B$5:$G$338,6,FALSE),"")</f>
        <v/>
      </c>
      <c r="Q242" s="9" t="str">
        <f>IFERROR(VLOOKUP($B242,関東スプリントセレ!$B$5:$G$338,6,FALSE),"")</f>
        <v/>
      </c>
    </row>
  </sheetData>
  <sortState ref="B4:AG226">
    <sortCondition descending="1" ref="AD4:AD226"/>
  </sortState>
  <phoneticPr fontId="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4"/>
  <sheetViews>
    <sheetView workbookViewId="0">
      <selection activeCell="P18" sqref="P18"/>
    </sheetView>
  </sheetViews>
  <sheetFormatPr defaultRowHeight="13.5" x14ac:dyDescent="0.15"/>
  <cols>
    <col min="1" max="1" width="6.375" customWidth="1"/>
    <col min="2" max="2" width="6.25" customWidth="1"/>
    <col min="3" max="3" width="11.125" customWidth="1"/>
    <col min="4" max="4" width="12.875" customWidth="1"/>
    <col min="5" max="5" width="3.625" customWidth="1"/>
    <col min="6" max="6" width="7" customWidth="1"/>
    <col min="7" max="7" width="8.125" customWidth="1"/>
    <col min="8" max="8" width="7.5" customWidth="1"/>
    <col min="9" max="9" width="6.25" customWidth="1"/>
    <col min="10" max="10" width="4.875" customWidth="1"/>
    <col min="11" max="11" width="12.75" customWidth="1"/>
    <col min="13" max="13" width="3.25" customWidth="1"/>
    <col min="14" max="14" width="6.75" customWidth="1"/>
    <col min="16" max="16" width="7.375" customWidth="1"/>
    <col min="17" max="17" width="6.375" customWidth="1"/>
    <col min="18" max="18" width="4.75" customWidth="1"/>
    <col min="19" max="19" width="10.625" customWidth="1"/>
    <col min="20" max="20" width="13.375" customWidth="1"/>
    <col min="21" max="21" width="4.5" customWidth="1"/>
    <col min="22" max="22" width="7.375" customWidth="1"/>
    <col min="23" max="23" width="7.625" customWidth="1"/>
    <col min="24" max="24" width="9.5" customWidth="1"/>
    <col min="25" max="25" width="5.875" customWidth="1"/>
  </cols>
  <sheetData>
    <row r="2" spans="2:25" x14ac:dyDescent="0.15">
      <c r="C2" s="15" t="s">
        <v>1083</v>
      </c>
      <c r="F2" t="s">
        <v>1084</v>
      </c>
      <c r="G2" t="s">
        <v>1085</v>
      </c>
      <c r="H2" t="s">
        <v>447</v>
      </c>
      <c r="I2" t="s">
        <v>448</v>
      </c>
      <c r="K2" t="s">
        <v>1087</v>
      </c>
      <c r="N2" t="s">
        <v>1084</v>
      </c>
      <c r="O2" t="s">
        <v>1085</v>
      </c>
      <c r="P2" t="s">
        <v>447</v>
      </c>
      <c r="Q2" t="s">
        <v>448</v>
      </c>
      <c r="S2" t="s">
        <v>1088</v>
      </c>
      <c r="V2" t="s">
        <v>1084</v>
      </c>
      <c r="W2" t="s">
        <v>1085</v>
      </c>
      <c r="X2" t="s">
        <v>447</v>
      </c>
      <c r="Y2" t="s">
        <v>448</v>
      </c>
    </row>
    <row r="3" spans="2:25" x14ac:dyDescent="0.15">
      <c r="B3">
        <v>1</v>
      </c>
      <c r="C3" s="17" t="str">
        <f>東海!B4</f>
        <v>竹内公一</v>
      </c>
      <c r="D3" t="str">
        <f>東海!C4</f>
        <v>名古屋大学</v>
      </c>
      <c r="E3">
        <f>東海!D4</f>
        <v>4</v>
      </c>
      <c r="F3" s="19">
        <f ca="1">東海!AJ4</f>
        <v>70.08</v>
      </c>
      <c r="G3">
        <f ca="1">東海!AK4</f>
        <v>72.253199999999993</v>
      </c>
      <c r="H3" t="str">
        <f ca="1">東海!AL4</f>
        <v>ICS</v>
      </c>
      <c r="I3" t="str">
        <f ca="1">東海!AM4</f>
        <v>ME</v>
      </c>
      <c r="K3" t="str">
        <f>関西!B4</f>
        <v>伴広輝</v>
      </c>
      <c r="L3" t="str">
        <f>関西!C4</f>
        <v>京都大学</v>
      </c>
      <c r="M3">
        <f>関西!D4</f>
        <v>4</v>
      </c>
      <c r="N3" s="19">
        <f ca="1">関西!AG4</f>
        <v>75.160000000000011</v>
      </c>
      <c r="O3">
        <f ca="1">関西!AH4</f>
        <v>75.769199999999998</v>
      </c>
      <c r="P3" t="str">
        <f ca="1">関西!AI4</f>
        <v>全日本</v>
      </c>
      <c r="Q3" t="str">
        <f ca="1">関西!AJ4</f>
        <v>M21E</v>
      </c>
      <c r="S3" t="str">
        <f>関東!B4</f>
        <v>種市雅也</v>
      </c>
      <c r="T3" t="str">
        <f>関東!C4</f>
        <v>東京大学</v>
      </c>
      <c r="U3">
        <f>関東!D4</f>
        <v>3</v>
      </c>
      <c r="V3" s="19">
        <f ca="1">関東!AD4</f>
        <v>74.86</v>
      </c>
      <c r="W3">
        <f ca="1">関東!AE4</f>
        <v>79.403999999999996</v>
      </c>
      <c r="X3" t="str">
        <f ca="1">関東!AF4</f>
        <v>ICS</v>
      </c>
      <c r="Y3" t="str">
        <f ca="1">関東!AG4</f>
        <v>ME</v>
      </c>
    </row>
    <row r="4" spans="2:25" x14ac:dyDescent="0.15">
      <c r="B4">
        <v>2</v>
      </c>
      <c r="C4" s="17" t="str">
        <f>東海!B5</f>
        <v>前野達也</v>
      </c>
      <c r="D4" t="str">
        <f>東海!C5</f>
        <v>名古屋大学</v>
      </c>
      <c r="E4">
        <f>東海!D5</f>
        <v>4</v>
      </c>
      <c r="F4" s="16">
        <f ca="1">東海!AJ5</f>
        <v>68.850000000000009</v>
      </c>
      <c r="G4">
        <f ca="1">東海!AK5</f>
        <v>73.405199999999994</v>
      </c>
      <c r="H4" t="str">
        <f ca="1">東海!AL5</f>
        <v>ICS</v>
      </c>
      <c r="I4" t="str">
        <f ca="1">東海!AM5</f>
        <v>ME</v>
      </c>
      <c r="K4" t="str">
        <f>関西!B5</f>
        <v>森河俊成</v>
      </c>
      <c r="L4" t="str">
        <f>関西!C5</f>
        <v>京都大学</v>
      </c>
      <c r="M4">
        <f>関西!D5</f>
        <v>3</v>
      </c>
      <c r="N4" s="19">
        <f ca="1">関西!AG5</f>
        <v>72.23</v>
      </c>
      <c r="O4">
        <f ca="1">関西!AH5</f>
        <v>76.191599999999994</v>
      </c>
      <c r="P4" t="str">
        <f ca="1">関西!AI5</f>
        <v>関西IC</v>
      </c>
      <c r="Q4" t="str">
        <f ca="1">関西!AJ5</f>
        <v>ME</v>
      </c>
      <c r="S4" t="str">
        <f>関東!B5</f>
        <v>伊藤樹</v>
      </c>
      <c r="T4" t="str">
        <f>関東!C5</f>
        <v>横浜国立大学</v>
      </c>
      <c r="U4">
        <f>関東!D5</f>
        <v>0</v>
      </c>
      <c r="V4" s="19">
        <f ca="1">関東!AD5</f>
        <v>74.760000000000005</v>
      </c>
      <c r="W4">
        <f ca="1">関東!AE5</f>
        <v>78.210000000000008</v>
      </c>
      <c r="X4" t="str">
        <f ca="1">関東!AF5</f>
        <v>ICS</v>
      </c>
      <c r="Y4" t="str">
        <f ca="1">関東!AG5</f>
        <v>ME</v>
      </c>
    </row>
    <row r="5" spans="2:25" x14ac:dyDescent="0.15">
      <c r="B5">
        <v>3</v>
      </c>
      <c r="C5" s="17" t="str">
        <f>東海!B6</f>
        <v>三浦一将</v>
      </c>
      <c r="D5" t="str">
        <f>東海!C6</f>
        <v>名古屋大学</v>
      </c>
      <c r="E5">
        <f>東海!D6</f>
        <v>3</v>
      </c>
      <c r="F5" s="18">
        <f ca="1">東海!AJ6</f>
        <v>64.350000000000009</v>
      </c>
      <c r="G5">
        <f ca="1">東海!AK6</f>
        <v>66.822000000000003</v>
      </c>
      <c r="H5" t="str">
        <f ca="1">東海!AL6</f>
        <v>東海IC</v>
      </c>
      <c r="I5" t="str">
        <f ca="1">東海!AM6</f>
        <v>ME</v>
      </c>
      <c r="K5" t="str">
        <f>関西!B6</f>
        <v>岩井龍之介</v>
      </c>
      <c r="L5" t="str">
        <f>関西!C6</f>
        <v>京都大学</v>
      </c>
      <c r="M5">
        <f>関西!D6</f>
        <v>3</v>
      </c>
      <c r="N5" s="19">
        <f ca="1">関西!AG6</f>
        <v>71.84</v>
      </c>
      <c r="O5">
        <f ca="1">関西!AH6</f>
        <v>75.2376</v>
      </c>
      <c r="P5" t="str">
        <f ca="1">関西!AI6</f>
        <v>関西IC</v>
      </c>
      <c r="Q5" t="str">
        <f ca="1">関西!AJ6</f>
        <v>ME</v>
      </c>
      <c r="S5" t="str">
        <f>関東!B6</f>
        <v>柴沼健</v>
      </c>
      <c r="T5" t="str">
        <f>関東!C6</f>
        <v>早稲田大学</v>
      </c>
      <c r="U5">
        <f>関東!D6</f>
        <v>0</v>
      </c>
      <c r="V5" s="19">
        <f ca="1">関東!AD6</f>
        <v>73.97</v>
      </c>
      <c r="W5">
        <f ca="1">関東!AE6</f>
        <v>78.283200000000008</v>
      </c>
      <c r="X5" t="str">
        <f ca="1">関東!AF6</f>
        <v>ICL</v>
      </c>
      <c r="Y5" t="str">
        <f ca="1">関東!AG6</f>
        <v>ME</v>
      </c>
    </row>
    <row r="6" spans="2:25" x14ac:dyDescent="0.15">
      <c r="B6">
        <v>4</v>
      </c>
      <c r="C6" s="17" t="str">
        <f>東海!B7</f>
        <v>林雅人</v>
      </c>
      <c r="D6" t="str">
        <f>東海!C7</f>
        <v>名古屋大学</v>
      </c>
      <c r="E6">
        <f>東海!D7</f>
        <v>4</v>
      </c>
      <c r="F6" s="18">
        <f ca="1">東海!AJ7</f>
        <v>63.559999999999995</v>
      </c>
      <c r="G6">
        <f ca="1">東海!AK7</f>
        <v>66.031000000000006</v>
      </c>
      <c r="H6" t="str">
        <f ca="1">東海!AL7</f>
        <v>東海IC</v>
      </c>
      <c r="I6" t="str">
        <f ca="1">東海!AM7</f>
        <v>ME</v>
      </c>
      <c r="K6" t="str">
        <f>関西!B7</f>
        <v>川島聖也</v>
      </c>
      <c r="L6" t="str">
        <f>関西!C7</f>
        <v>神戸大学</v>
      </c>
      <c r="M6">
        <f>関西!D7</f>
        <v>3</v>
      </c>
      <c r="N6" s="16">
        <f ca="1">関西!AG7</f>
        <v>68.58</v>
      </c>
      <c r="O6">
        <f ca="1">関西!AH7</f>
        <v>71.828400000000002</v>
      </c>
      <c r="P6" t="str">
        <f ca="1">関西!AI7</f>
        <v>関西IC</v>
      </c>
      <c r="Q6" t="str">
        <f ca="1">関西!AJ7</f>
        <v>ME</v>
      </c>
      <c r="S6" t="str">
        <f>関東!B7</f>
        <v>大橋陽樹</v>
      </c>
      <c r="T6" t="str">
        <f>関東!C7</f>
        <v>東京大学</v>
      </c>
      <c r="U6">
        <f>関東!D7</f>
        <v>0</v>
      </c>
      <c r="V6" s="19">
        <f ca="1">関東!AD7</f>
        <v>72.67</v>
      </c>
      <c r="W6">
        <f ca="1">関東!AE7</f>
        <v>76.987200000000001</v>
      </c>
      <c r="X6" t="str">
        <f ca="1">関東!AF7</f>
        <v>ICS</v>
      </c>
      <c r="Y6" t="str">
        <f ca="1">関東!AG7</f>
        <v>ME</v>
      </c>
    </row>
    <row r="7" spans="2:25" x14ac:dyDescent="0.15">
      <c r="B7">
        <v>5</v>
      </c>
      <c r="C7" s="17" t="str">
        <f>東海!B8</f>
        <v>岩垣和也</v>
      </c>
      <c r="D7" t="str">
        <f>東海!C8</f>
        <v>名古屋大学</v>
      </c>
      <c r="E7">
        <f>東海!D8</f>
        <v>3</v>
      </c>
      <c r="F7" s="18">
        <f ca="1">東海!AJ8</f>
        <v>63.53</v>
      </c>
      <c r="G7">
        <f ca="1">東海!AK8</f>
        <v>64.956000000000003</v>
      </c>
      <c r="H7" t="str">
        <f ca="1">東海!AL8</f>
        <v>東海IC</v>
      </c>
      <c r="I7" t="str">
        <f ca="1">東海!AM8</f>
        <v>ME</v>
      </c>
      <c r="K7" t="str">
        <f>関西!B8</f>
        <v>田中創</v>
      </c>
      <c r="L7" t="str">
        <f>関西!C8</f>
        <v>大阪大学</v>
      </c>
      <c r="M7">
        <f>関西!D8</f>
        <v>4</v>
      </c>
      <c r="N7" s="16">
        <f ca="1">関西!AG8</f>
        <v>67.92</v>
      </c>
      <c r="O7">
        <f ca="1">関西!AH8</f>
        <v>71.921999999999997</v>
      </c>
      <c r="P7" t="str">
        <f ca="1">関西!AI8</f>
        <v>関西IC</v>
      </c>
      <c r="Q7" t="str">
        <f ca="1">関西!AJ8</f>
        <v>ME</v>
      </c>
      <c r="S7" t="str">
        <f>関東!B8</f>
        <v>上島浩平</v>
      </c>
      <c r="T7" t="str">
        <f>関東!C8</f>
        <v>慶應義塾大学</v>
      </c>
      <c r="U7">
        <f>関東!D8</f>
        <v>0</v>
      </c>
      <c r="V7" s="19">
        <f ca="1">関東!AD8</f>
        <v>71.72</v>
      </c>
      <c r="W7">
        <f ca="1">関東!AE8</f>
        <v>76.134</v>
      </c>
      <c r="X7" t="str">
        <f ca="1">関東!AF8</f>
        <v>ICS</v>
      </c>
      <c r="Y7" t="str">
        <f ca="1">関東!AG8</f>
        <v>ME</v>
      </c>
    </row>
    <row r="8" spans="2:25" x14ac:dyDescent="0.15">
      <c r="B8">
        <v>6</v>
      </c>
      <c r="C8" t="str">
        <f>東海!B9</f>
        <v>川口真司</v>
      </c>
      <c r="D8" t="str">
        <f>東海!C9</f>
        <v>名古屋大学</v>
      </c>
      <c r="E8">
        <f>東海!D9</f>
        <v>3</v>
      </c>
      <c r="F8">
        <f ca="1">東海!AJ9</f>
        <v>58.73</v>
      </c>
      <c r="G8">
        <f ca="1">東海!AK9</f>
        <v>60.336999999999996</v>
      </c>
      <c r="H8" t="str">
        <f ca="1">東海!AL9</f>
        <v>東海IC</v>
      </c>
      <c r="I8" t="str">
        <f ca="1">東海!AM9</f>
        <v>ME</v>
      </c>
      <c r="K8" t="str">
        <f>関西!B9</f>
        <v>山本明史</v>
      </c>
      <c r="L8" t="str">
        <f>関西!C9</f>
        <v>京都大学</v>
      </c>
      <c r="M8">
        <f>関西!D9</f>
        <v>4</v>
      </c>
      <c r="N8" s="16">
        <f ca="1">関西!AG9</f>
        <v>67.820000000000007</v>
      </c>
      <c r="O8">
        <f ca="1">関西!AH9</f>
        <v>71.855999999999995</v>
      </c>
      <c r="P8" t="str">
        <f ca="1">関西!AI9</f>
        <v>関西IC</v>
      </c>
      <c r="Q8" t="str">
        <f ca="1">関西!AJ9</f>
        <v>ME</v>
      </c>
      <c r="S8" t="str">
        <f>関東!B9</f>
        <v>稲森剛</v>
      </c>
      <c r="T8" t="str">
        <f>関東!C9</f>
        <v>横浜国立大学</v>
      </c>
      <c r="U8">
        <f>関東!D9</f>
        <v>0</v>
      </c>
      <c r="V8" s="16">
        <f ca="1">関東!AD9</f>
        <v>70.760000000000005</v>
      </c>
      <c r="W8">
        <f ca="1">関東!AE9</f>
        <v>71.968799999999987</v>
      </c>
      <c r="X8" t="str">
        <f ca="1">関東!AF9</f>
        <v>ICL</v>
      </c>
      <c r="Y8" t="str">
        <f ca="1">関東!AG9</f>
        <v>ME</v>
      </c>
    </row>
    <row r="9" spans="2:25" x14ac:dyDescent="0.15">
      <c r="B9">
        <v>7</v>
      </c>
      <c r="C9" t="str">
        <f>東海!B10</f>
        <v>棚橋一樹</v>
      </c>
      <c r="D9" t="str">
        <f>東海!C10</f>
        <v>名古屋大学</v>
      </c>
      <c r="E9">
        <f>東海!D10</f>
        <v>2</v>
      </c>
      <c r="F9">
        <f ca="1">東海!AJ10</f>
        <v>58.61</v>
      </c>
      <c r="G9">
        <f ca="1">東海!AK10</f>
        <v>62.308999999999997</v>
      </c>
      <c r="H9" t="str">
        <f ca="1">東海!AL10</f>
        <v>東海SS</v>
      </c>
      <c r="I9" t="str">
        <f ca="1">東海!AM10</f>
        <v>MS</v>
      </c>
      <c r="K9" t="str">
        <f>関西!B10</f>
        <v>松本萌希</v>
      </c>
      <c r="L9" t="str">
        <f>関西!C10</f>
        <v>京都大学</v>
      </c>
      <c r="M9">
        <f>関西!D10</f>
        <v>4</v>
      </c>
      <c r="N9" s="16">
        <f ca="1">関西!AG10</f>
        <v>66</v>
      </c>
      <c r="O9">
        <f ca="1">関西!AH10</f>
        <v>74.183999999999997</v>
      </c>
      <c r="P9" t="str">
        <f ca="1">関西!AI10</f>
        <v>関西IC</v>
      </c>
      <c r="Q9" t="str">
        <f ca="1">関西!AJ10</f>
        <v>ME</v>
      </c>
      <c r="S9" t="str">
        <f>関東!B10</f>
        <v>佐藤遼平</v>
      </c>
      <c r="T9" t="str">
        <f>関東!C10</f>
        <v>東京大学</v>
      </c>
      <c r="U9">
        <f>関東!D10</f>
        <v>0</v>
      </c>
      <c r="V9" s="16">
        <f ca="1">関東!AD10</f>
        <v>69.48</v>
      </c>
      <c r="W9">
        <f ca="1">関東!AE10</f>
        <v>73.526399999999995</v>
      </c>
      <c r="X9" t="str">
        <f ca="1">関東!AF10</f>
        <v>ICL</v>
      </c>
      <c r="Y9" t="str">
        <f ca="1">関東!AG10</f>
        <v>ME</v>
      </c>
    </row>
    <row r="10" spans="2:25" x14ac:dyDescent="0.15">
      <c r="B10">
        <v>8</v>
      </c>
      <c r="C10" t="str">
        <f>東海!B11</f>
        <v>瀧下真一</v>
      </c>
      <c r="D10" t="str">
        <f>東海!C11</f>
        <v>静岡大学</v>
      </c>
      <c r="E10">
        <f>東海!D11</f>
        <v>4</v>
      </c>
      <c r="F10">
        <f ca="1">東海!AJ11</f>
        <v>61.66</v>
      </c>
      <c r="G10">
        <f ca="1">東海!AK11</f>
        <v>63.623999999999995</v>
      </c>
      <c r="H10" t="str">
        <f ca="1">東海!AL11</f>
        <v>ICL</v>
      </c>
      <c r="I10" t="str">
        <f ca="1">東海!AM11</f>
        <v>MUL1</v>
      </c>
      <c r="K10" t="str">
        <f>関西!B11</f>
        <v>衣笠舜登</v>
      </c>
      <c r="L10" t="str">
        <f>関西!C11</f>
        <v>京都大学</v>
      </c>
      <c r="M10">
        <f>関西!D11</f>
        <v>2</v>
      </c>
      <c r="N10" s="18">
        <f ca="1">関西!AG11</f>
        <v>65.61</v>
      </c>
      <c r="O10">
        <f ca="1">関西!AH11</f>
        <v>71.834399999999988</v>
      </c>
      <c r="P10" t="str">
        <f ca="1">関西!AI11</f>
        <v>関西IC</v>
      </c>
      <c r="Q10" t="str">
        <f ca="1">関西!AJ11</f>
        <v>ME</v>
      </c>
      <c r="S10" t="str">
        <f>関東!B11</f>
        <v>宮本樹</v>
      </c>
      <c r="T10" t="str">
        <f>関東!C11</f>
        <v>東京大学</v>
      </c>
      <c r="U10">
        <f>関東!D11</f>
        <v>0</v>
      </c>
      <c r="V10" s="16">
        <f ca="1">関東!AD11</f>
        <v>68.400000000000006</v>
      </c>
      <c r="W10">
        <f ca="1">関東!AE11</f>
        <v>68.8536</v>
      </c>
      <c r="X10" t="str">
        <f ca="1">関東!AF11</f>
        <v>ICL</v>
      </c>
      <c r="Y10" t="str">
        <f ca="1">関東!AG11</f>
        <v>ME</v>
      </c>
    </row>
    <row r="11" spans="2:25" x14ac:dyDescent="0.15">
      <c r="B11">
        <v>9</v>
      </c>
      <c r="C11" t="str">
        <f>東海!B12</f>
        <v>西嶋就平</v>
      </c>
      <c r="D11" t="str">
        <f>東海!C12</f>
        <v>名古屋大学</v>
      </c>
      <c r="E11">
        <f>東海!D12</f>
        <v>4</v>
      </c>
      <c r="F11">
        <f ca="1">東海!AJ12</f>
        <v>59.66</v>
      </c>
      <c r="G11">
        <f ca="1">東海!AK12</f>
        <v>61.367999999999995</v>
      </c>
      <c r="H11" t="str">
        <f ca="1">東海!AL12</f>
        <v>ICL</v>
      </c>
      <c r="I11" t="str">
        <f ca="1">東海!AM12</f>
        <v>MUL3</v>
      </c>
      <c r="K11" t="str">
        <f>関西!B12</f>
        <v>丸山ゆう</v>
      </c>
      <c r="L11" t="str">
        <f>関西!C12</f>
        <v>京都大学</v>
      </c>
      <c r="M11">
        <f>関西!D12</f>
        <v>2</v>
      </c>
      <c r="N11" s="18">
        <f>関西!AG12</f>
        <v>62.94</v>
      </c>
      <c r="O11">
        <f>関西!AH12</f>
        <v>69.727199999999996</v>
      </c>
      <c r="P11" t="str">
        <f>関西!AI12</f>
        <v>関西IC</v>
      </c>
      <c r="Q11" t="str">
        <f>関西!AJ12</f>
        <v>ME</v>
      </c>
      <c r="S11" t="str">
        <f>関東!B12</f>
        <v>桃井陽佑</v>
      </c>
      <c r="T11" t="str">
        <f>関東!C12</f>
        <v>慶應義塾大学</v>
      </c>
      <c r="U11">
        <f>関東!D12</f>
        <v>0</v>
      </c>
      <c r="V11" s="16">
        <f ca="1">関東!AD12</f>
        <v>67.22</v>
      </c>
      <c r="W11">
        <f ca="1">関東!AE12</f>
        <v>72.476399999999998</v>
      </c>
      <c r="X11" t="str">
        <f ca="1">関東!AF12</f>
        <v>名椙大会2</v>
      </c>
      <c r="Y11" t="str">
        <f ca="1">関東!AG12</f>
        <v>ME</v>
      </c>
    </row>
    <row r="12" spans="2:25" x14ac:dyDescent="0.15">
      <c r="B12">
        <v>10</v>
      </c>
      <c r="C12" t="str">
        <f>東海!B13</f>
        <v>住吉将英</v>
      </c>
      <c r="D12" t="str">
        <f>東海!C13</f>
        <v>名古屋大学</v>
      </c>
      <c r="E12">
        <f>東海!D13</f>
        <v>2</v>
      </c>
      <c r="F12">
        <f ca="1">東海!AJ13</f>
        <v>57.89</v>
      </c>
      <c r="G12">
        <f ca="1">東海!AK13</f>
        <v>59.201000000000001</v>
      </c>
      <c r="H12" t="str">
        <f ca="1">東海!AL13</f>
        <v>東海SS</v>
      </c>
      <c r="I12" t="str">
        <f ca="1">東海!AM13</f>
        <v>MS</v>
      </c>
      <c r="K12" t="str">
        <f>関西!B13</f>
        <v>古池将樹</v>
      </c>
      <c r="L12" t="str">
        <f>関西!C13</f>
        <v>京都大学</v>
      </c>
      <c r="M12">
        <f>関西!D13</f>
        <v>2</v>
      </c>
      <c r="N12" s="18">
        <f ca="1">関西!AG13</f>
        <v>62.94</v>
      </c>
      <c r="O12">
        <f ca="1">関西!AH13</f>
        <v>68.58</v>
      </c>
      <c r="P12" t="str">
        <f ca="1">関西!AI13</f>
        <v>関西IC</v>
      </c>
      <c r="Q12" t="str">
        <f ca="1">関西!AJ13</f>
        <v>ME</v>
      </c>
      <c r="S12" t="str">
        <f>関東!B13</f>
        <v>濱宇津佑亮</v>
      </c>
      <c r="T12" t="str">
        <f>関東!C13</f>
        <v>東京大学</v>
      </c>
      <c r="U12">
        <f>関東!D13</f>
        <v>0</v>
      </c>
      <c r="V12" s="16">
        <f ca="1">関東!AD13</f>
        <v>66.820000000000007</v>
      </c>
      <c r="W12">
        <f ca="1">関東!AE13</f>
        <v>73.821600000000004</v>
      </c>
      <c r="X12" t="str">
        <f ca="1">関東!AF13</f>
        <v>ICL</v>
      </c>
      <c r="Y12" t="str">
        <f ca="1">関東!AG13</f>
        <v>ME</v>
      </c>
    </row>
    <row r="13" spans="2:25" x14ac:dyDescent="0.15">
      <c r="B13">
        <v>11</v>
      </c>
      <c r="C13" t="str">
        <f>東海!B14</f>
        <v>虎走脩平</v>
      </c>
      <c r="D13" t="str">
        <f>東海!C14</f>
        <v>静岡大学</v>
      </c>
      <c r="E13">
        <f>東海!D14</f>
        <v>3</v>
      </c>
      <c r="F13">
        <f ca="1">東海!AJ14</f>
        <v>57.26</v>
      </c>
      <c r="G13">
        <f ca="1">東海!AK14</f>
        <v>58.354999999999997</v>
      </c>
      <c r="H13" t="str">
        <f ca="1">東海!AL14</f>
        <v>東海IC</v>
      </c>
      <c r="I13" t="str">
        <f ca="1">東海!AM14</f>
        <v>ME</v>
      </c>
      <c r="K13" t="str">
        <f>関西!B14</f>
        <v>亀家貴志</v>
      </c>
      <c r="L13" t="str">
        <f>関西!C14</f>
        <v>京都大学</v>
      </c>
      <c r="M13">
        <f>関西!D14</f>
        <v>2</v>
      </c>
      <c r="N13" s="18">
        <f ca="1">関西!AG14</f>
        <v>62.08</v>
      </c>
      <c r="O13">
        <f ca="1">関西!AH14</f>
        <v>66.992399999999989</v>
      </c>
      <c r="P13" t="str">
        <f ca="1">関西!AI14</f>
        <v>関西IC</v>
      </c>
      <c r="Q13" t="str">
        <f ca="1">関西!AJ14</f>
        <v>ME</v>
      </c>
      <c r="S13" t="str">
        <f>関東!B14</f>
        <v>殿垣佳治</v>
      </c>
      <c r="T13" t="str">
        <f>関東!C14</f>
        <v>東京大学</v>
      </c>
      <c r="U13">
        <f>関東!D14</f>
        <v>0</v>
      </c>
      <c r="V13" s="16">
        <f ca="1">関東!AD14</f>
        <v>64.38000000000001</v>
      </c>
      <c r="W13">
        <f ca="1">関東!AE14</f>
        <v>69.176400000000001</v>
      </c>
      <c r="X13" t="str">
        <f ca="1">関東!AF14</f>
        <v>ICL</v>
      </c>
      <c r="Y13" t="str">
        <f ca="1">関東!AG14</f>
        <v>ME</v>
      </c>
    </row>
    <row r="14" spans="2:25" x14ac:dyDescent="0.15">
      <c r="B14">
        <v>12</v>
      </c>
      <c r="C14" t="str">
        <f>東海!B15</f>
        <v>石川創也</v>
      </c>
      <c r="D14" t="str">
        <f>東海!C15</f>
        <v>名古屋大学</v>
      </c>
      <c r="E14">
        <f>東海!D15</f>
        <v>2</v>
      </c>
      <c r="F14">
        <f ca="1">東海!AJ15</f>
        <v>61.15</v>
      </c>
      <c r="G14">
        <f ca="1">東海!AK15</f>
        <v>63.869</v>
      </c>
      <c r="H14" t="str">
        <f ca="1">東海!AL15</f>
        <v>東海IC</v>
      </c>
      <c r="I14" t="str">
        <f ca="1">東海!AM15</f>
        <v>ME</v>
      </c>
      <c r="K14" t="str">
        <f>関西!B15</f>
        <v>和佐田祥太朗</v>
      </c>
      <c r="L14" t="str">
        <f>関西!C15</f>
        <v>京都大学</v>
      </c>
      <c r="M14">
        <f>関西!D15</f>
        <v>1</v>
      </c>
      <c r="N14" s="18">
        <f ca="1">関西!AG15</f>
        <v>61.669999999999995</v>
      </c>
      <c r="O14">
        <f ca="1">関西!AH15</f>
        <v>68.652000000000001</v>
      </c>
      <c r="P14" t="str">
        <f ca="1">関西!AI15</f>
        <v>関西IC</v>
      </c>
      <c r="Q14" t="str">
        <f ca="1">関西!AJ15</f>
        <v>ME</v>
      </c>
      <c r="S14" t="str">
        <f>関東!B15</f>
        <v>椎名晃丈</v>
      </c>
      <c r="T14" t="str">
        <f>関東!C15</f>
        <v>東京大学</v>
      </c>
      <c r="U14">
        <f>関東!D15</f>
        <v>0</v>
      </c>
      <c r="V14" s="18">
        <f ca="1">関東!AD15</f>
        <v>64.12</v>
      </c>
      <c r="W14">
        <f ca="1">関東!AE15</f>
        <v>66.097199999999987</v>
      </c>
      <c r="X14" t="str">
        <f ca="1">関東!AF15</f>
        <v>ICS</v>
      </c>
      <c r="Y14" t="str">
        <f ca="1">関東!AG15</f>
        <v>ME</v>
      </c>
    </row>
    <row r="15" spans="2:25" x14ac:dyDescent="0.15">
      <c r="B15">
        <v>13</v>
      </c>
      <c r="C15" t="str">
        <f>東海!B16</f>
        <v>南雲裕貴</v>
      </c>
      <c r="D15" t="str">
        <f>東海!C16</f>
        <v>名古屋大学</v>
      </c>
      <c r="E15">
        <f>東海!D16</f>
        <v>3</v>
      </c>
      <c r="F15">
        <f ca="1">東海!AJ16</f>
        <v>58.169999999999995</v>
      </c>
      <c r="G15">
        <f ca="1">東海!AK16</f>
        <v>58.867999999999995</v>
      </c>
      <c r="H15" t="str">
        <f ca="1">東海!AL16</f>
        <v>東海SS</v>
      </c>
      <c r="I15" t="str">
        <f ca="1">東海!AM16</f>
        <v>MS</v>
      </c>
      <c r="K15" t="str">
        <f>関西!B16</f>
        <v>小池椋介</v>
      </c>
      <c r="L15" t="str">
        <f>関西!C16</f>
        <v>京都大学</v>
      </c>
      <c r="M15">
        <f>関西!D16</f>
        <v>3</v>
      </c>
      <c r="N15" s="18">
        <f ca="1">関西!AG16</f>
        <v>60.69</v>
      </c>
      <c r="O15">
        <f ca="1">関西!AH16</f>
        <v>62.652000000000001</v>
      </c>
      <c r="P15" t="str">
        <f ca="1">関西!AI16</f>
        <v>ICL</v>
      </c>
      <c r="Q15" t="str">
        <f ca="1">関西!AJ16</f>
        <v>ME</v>
      </c>
      <c r="S15" t="str">
        <f>関東!B16</f>
        <v>中村僚宏</v>
      </c>
      <c r="T15" t="str">
        <f>関東!C16</f>
        <v>東京大学</v>
      </c>
      <c r="U15">
        <f>関東!D16</f>
        <v>0</v>
      </c>
      <c r="V15" s="18">
        <f ca="1">関東!AD16</f>
        <v>64.09</v>
      </c>
      <c r="W15">
        <f ca="1">関東!AE16</f>
        <v>68.039999999999992</v>
      </c>
      <c r="X15" t="str">
        <f ca="1">関東!AF16</f>
        <v>ICL</v>
      </c>
      <c r="Y15" t="str">
        <f ca="1">関東!AG16</f>
        <v>ME</v>
      </c>
    </row>
    <row r="16" spans="2:25" x14ac:dyDescent="0.15">
      <c r="B16">
        <v>14</v>
      </c>
      <c r="C16" t="str">
        <f>東海!B17</f>
        <v>大森総司</v>
      </c>
      <c r="D16" t="str">
        <f>東海!C17</f>
        <v>名古屋大学</v>
      </c>
      <c r="E16">
        <f>東海!D17</f>
        <v>2</v>
      </c>
      <c r="F16">
        <f ca="1">東海!AJ17</f>
        <v>56.089999999999996</v>
      </c>
      <c r="G16">
        <f ca="1">東海!AK17</f>
        <v>60.214999999999996</v>
      </c>
      <c r="H16" t="str">
        <f ca="1">東海!AL17</f>
        <v>東海SS</v>
      </c>
      <c r="I16" t="str">
        <f ca="1">東海!AM17</f>
        <v>MS</v>
      </c>
      <c r="K16" t="str">
        <f>関西!B17</f>
        <v>太田知也</v>
      </c>
      <c r="L16" t="str">
        <f>関西!C17</f>
        <v>京都大学</v>
      </c>
      <c r="M16">
        <f>関西!D17</f>
        <v>2</v>
      </c>
      <c r="N16" s="18">
        <f ca="1">関西!AG17</f>
        <v>62.12</v>
      </c>
      <c r="O16">
        <f ca="1">関西!AH17</f>
        <v>67.130399999999995</v>
      </c>
      <c r="P16" t="str">
        <f ca="1">関西!AI17</f>
        <v>関西IC</v>
      </c>
      <c r="Q16" t="str">
        <f ca="1">関西!AJ17</f>
        <v>ME</v>
      </c>
      <c r="S16" t="str">
        <f>関東!B17</f>
        <v>長井健太</v>
      </c>
      <c r="T16" t="str">
        <f>関東!C17</f>
        <v>東京農工大学</v>
      </c>
      <c r="U16">
        <f>関東!D17</f>
        <v>0</v>
      </c>
      <c r="V16" s="18">
        <f ca="1">関東!AD17</f>
        <v>63.54</v>
      </c>
      <c r="W16">
        <f ca="1">関東!AE17</f>
        <v>65.494799999999998</v>
      </c>
      <c r="X16" t="str">
        <f ca="1">関東!AF17</f>
        <v>名椙大会2</v>
      </c>
      <c r="Y16" t="str">
        <f ca="1">関東!AG17</f>
        <v>ME</v>
      </c>
    </row>
    <row r="17" spans="2:25" x14ac:dyDescent="0.15">
      <c r="B17">
        <v>15</v>
      </c>
      <c r="C17" t="str">
        <f>東海!B18</f>
        <v>澤田陸</v>
      </c>
      <c r="D17" t="str">
        <f>東海!C18</f>
        <v>名古屋大学</v>
      </c>
      <c r="E17">
        <f>東海!D18</f>
        <v>3</v>
      </c>
      <c r="F17">
        <f ca="1">東海!AJ18</f>
        <v>56.83</v>
      </c>
      <c r="G17">
        <f ca="1">東海!AK18</f>
        <v>59.061</v>
      </c>
      <c r="H17" t="str">
        <f ca="1">東海!AL18</f>
        <v>東海IC</v>
      </c>
      <c r="I17" t="str">
        <f ca="1">東海!AM18</f>
        <v>ME</v>
      </c>
      <c r="K17" t="str">
        <f>関西!B18</f>
        <v>片岡佑太</v>
      </c>
      <c r="L17" t="str">
        <f>関西!C18</f>
        <v>大阪大学</v>
      </c>
      <c r="M17">
        <f>関西!D18</f>
        <v>2</v>
      </c>
      <c r="N17" s="17">
        <f ca="1">関西!AG18</f>
        <v>60.79</v>
      </c>
      <c r="O17">
        <f ca="1">関西!AH18</f>
        <v>62.177999999999997</v>
      </c>
      <c r="P17" t="str">
        <f ca="1">関西!AI18</f>
        <v>関西IC</v>
      </c>
      <c r="Q17" t="str">
        <f ca="1">関西!AJ18</f>
        <v>ME</v>
      </c>
      <c r="S17" t="str">
        <f>関東!B18</f>
        <v>村井智也</v>
      </c>
      <c r="T17" t="str">
        <f>関東!C18</f>
        <v>東京大学</v>
      </c>
      <c r="U17">
        <f>関東!D18</f>
        <v>0</v>
      </c>
      <c r="V17" s="18">
        <f ca="1">関東!AD18</f>
        <v>63.28</v>
      </c>
      <c r="W17">
        <f ca="1">関東!AE18</f>
        <v>71.492399999999989</v>
      </c>
      <c r="X17" t="str">
        <f ca="1">関東!AF18</f>
        <v>ICL</v>
      </c>
      <c r="Y17" t="str">
        <f ca="1">関東!AG18</f>
        <v>ME</v>
      </c>
    </row>
    <row r="18" spans="2:25" x14ac:dyDescent="0.15">
      <c r="B18">
        <v>16</v>
      </c>
      <c r="K18" t="str">
        <f>関西!B19</f>
        <v>沖中陽幸</v>
      </c>
      <c r="L18" t="str">
        <f>関西!C19</f>
        <v>京都大学</v>
      </c>
      <c r="M18">
        <f>関西!D19</f>
        <v>3</v>
      </c>
      <c r="N18" s="17">
        <f ca="1">関西!AG19</f>
        <v>62.39</v>
      </c>
      <c r="O18">
        <f ca="1">関西!AH19</f>
        <v>65.745599999999996</v>
      </c>
      <c r="P18" t="str">
        <f ca="1">関西!AI19</f>
        <v>関西IC</v>
      </c>
      <c r="Q18" t="str">
        <f ca="1">関西!AJ19</f>
        <v>ME</v>
      </c>
      <c r="S18" t="str">
        <f>関東!B19</f>
        <v>小原和彦</v>
      </c>
      <c r="T18" t="str">
        <f>関東!C19</f>
        <v>東京工業大学</v>
      </c>
      <c r="U18">
        <f>関東!D19</f>
        <v>0</v>
      </c>
      <c r="V18" s="18">
        <f ca="1">関東!AD19</f>
        <v>63.03</v>
      </c>
      <c r="W18">
        <f ca="1">関東!AE19</f>
        <v>67.717199999999991</v>
      </c>
      <c r="X18" t="str">
        <f ca="1">関東!AF19</f>
        <v>ICL</v>
      </c>
      <c r="Y18" t="str">
        <f ca="1">関東!AG19</f>
        <v>ME</v>
      </c>
    </row>
    <row r="19" spans="2:25" x14ac:dyDescent="0.15">
      <c r="B19">
        <v>17</v>
      </c>
      <c r="K19" t="str">
        <f>関西!B20</f>
        <v>篠原幹博</v>
      </c>
      <c r="L19" t="str">
        <f>関西!C20</f>
        <v>京都大学</v>
      </c>
      <c r="M19">
        <f>関西!D20</f>
        <v>2</v>
      </c>
      <c r="N19" s="17">
        <f ca="1">関西!AG20</f>
        <v>61.35</v>
      </c>
      <c r="O19">
        <f ca="1">関西!AH20</f>
        <v>63.63839999999999</v>
      </c>
      <c r="P19" t="str">
        <f ca="1">関西!AI20</f>
        <v>関西IC</v>
      </c>
      <c r="Q19" t="str">
        <f ca="1">関西!AJ20</f>
        <v>ME</v>
      </c>
      <c r="S19" t="str">
        <f>関東!B20</f>
        <v>大石洋輔</v>
      </c>
      <c r="T19" t="str">
        <f>関東!C20</f>
        <v>早稲田大学</v>
      </c>
      <c r="U19">
        <f>関東!D20</f>
        <v>0</v>
      </c>
      <c r="V19" s="18">
        <f ca="1">関東!AD20</f>
        <v>62.85</v>
      </c>
      <c r="W19">
        <f ca="1">関東!AE20</f>
        <v>66.482399999999998</v>
      </c>
      <c r="X19" t="str">
        <f ca="1">関東!AF20</f>
        <v>ICL</v>
      </c>
      <c r="Y19" t="str">
        <f ca="1">関東!AG20</f>
        <v>ME</v>
      </c>
    </row>
    <row r="20" spans="2:25" x14ac:dyDescent="0.15">
      <c r="B20">
        <v>18</v>
      </c>
      <c r="K20" t="str">
        <f>関西!B21</f>
        <v>杉本舜</v>
      </c>
      <c r="L20" t="str">
        <f>関西!C21</f>
        <v>大阪大学</v>
      </c>
      <c r="M20">
        <f>関西!D21</f>
        <v>3</v>
      </c>
      <c r="N20" s="17">
        <f ca="1">関西!AG21</f>
        <v>59.14</v>
      </c>
      <c r="O20">
        <f ca="1">関西!AH21</f>
        <v>65.293199999999985</v>
      </c>
      <c r="P20" t="str">
        <f ca="1">関西!AI21</f>
        <v>関西IC</v>
      </c>
      <c r="Q20" t="str">
        <f ca="1">関西!AJ21</f>
        <v>ME</v>
      </c>
      <c r="S20" t="str">
        <f>関東!B21</f>
        <v>豊田健登</v>
      </c>
      <c r="T20" t="str">
        <f>関東!C21</f>
        <v>茨城大学</v>
      </c>
      <c r="U20">
        <f>関東!D21</f>
        <v>0</v>
      </c>
      <c r="V20" s="18">
        <f ca="1">関東!AD21</f>
        <v>62.01</v>
      </c>
      <c r="W20">
        <f ca="1">関東!AE21</f>
        <v>62.870399999999989</v>
      </c>
      <c r="X20" t="str">
        <f ca="1">関東!AF21</f>
        <v>ICS</v>
      </c>
      <c r="Y20" t="str">
        <f ca="1">関東!AG21</f>
        <v>ME</v>
      </c>
    </row>
    <row r="21" spans="2:25" x14ac:dyDescent="0.15">
      <c r="B21">
        <v>19</v>
      </c>
      <c r="K21" t="str">
        <f>関西!B22</f>
        <v>田中駿行</v>
      </c>
      <c r="L21" t="str">
        <f>関西!C22</f>
        <v>大阪大学</v>
      </c>
      <c r="M21">
        <f>関西!D22</f>
        <v>3</v>
      </c>
      <c r="N21" s="17">
        <f ca="1">関西!AG22</f>
        <v>59.559999999999995</v>
      </c>
      <c r="O21">
        <f ca="1">関西!AH22</f>
        <v>63.076799999999999</v>
      </c>
      <c r="P21" t="str">
        <f ca="1">関西!AI22</f>
        <v>関西IC</v>
      </c>
      <c r="Q21" t="str">
        <f ca="1">関西!AJ22</f>
        <v>ME</v>
      </c>
      <c r="S21" t="str">
        <f>関東!B22</f>
        <v>小牧弘季</v>
      </c>
      <c r="T21" t="str">
        <f>関東!C22</f>
        <v>筑波大学</v>
      </c>
      <c r="U21">
        <f>関東!D22</f>
        <v>0</v>
      </c>
      <c r="V21" s="18">
        <f ca="1">関東!AD22</f>
        <v>61.8</v>
      </c>
      <c r="W21">
        <f ca="1">関東!AE22</f>
        <v>66.103200000000001</v>
      </c>
      <c r="X21" t="str">
        <f ca="1">関東!AF22</f>
        <v>ICL</v>
      </c>
      <c r="Y21" t="str">
        <f ca="1">関東!AG22</f>
        <v>ME</v>
      </c>
    </row>
    <row r="22" spans="2:25" x14ac:dyDescent="0.15">
      <c r="B22">
        <v>20</v>
      </c>
      <c r="K22" t="str">
        <f>関西!B23</f>
        <v>桃本一輝</v>
      </c>
      <c r="L22" t="str">
        <f>関西!C23</f>
        <v>大阪大学</v>
      </c>
      <c r="M22">
        <f>関西!D23</f>
        <v>2</v>
      </c>
      <c r="N22" s="17">
        <f ca="1">関西!AG23</f>
        <v>59.449999999999996</v>
      </c>
      <c r="O22">
        <f ca="1">関西!AH23</f>
        <v>65.409599999999998</v>
      </c>
      <c r="P22" t="str">
        <f ca="1">関西!AI23</f>
        <v>関西IC</v>
      </c>
      <c r="Q22" t="str">
        <f ca="1">関西!AJ23</f>
        <v>ME</v>
      </c>
      <c r="S22" t="str">
        <f>関東!B23</f>
        <v>早川徹彦</v>
      </c>
      <c r="T22" t="str">
        <f>関東!C23</f>
        <v>東京農工大学</v>
      </c>
      <c r="U22">
        <f>関東!D23</f>
        <v>0</v>
      </c>
      <c r="V22" s="18">
        <f ca="1">関東!AD23</f>
        <v>61.78</v>
      </c>
      <c r="W22">
        <f ca="1">関東!AE23</f>
        <v>64.844000000000008</v>
      </c>
      <c r="X22" t="str">
        <f ca="1">関東!AF23</f>
        <v>ICL</v>
      </c>
      <c r="Y22" t="str">
        <f ca="1">関東!AG23</f>
        <v>MUL3</v>
      </c>
    </row>
    <row r="23" spans="2:25" x14ac:dyDescent="0.15">
      <c r="B23">
        <v>21</v>
      </c>
      <c r="K23" t="str">
        <f>関西!B24</f>
        <v>吉岡英晃</v>
      </c>
      <c r="L23" t="str">
        <f>関西!C24</f>
        <v>京都大学</v>
      </c>
      <c r="M23">
        <f>関西!D24</f>
        <v>4</v>
      </c>
      <c r="N23" s="17">
        <f ca="1">関西!AG24</f>
        <v>57.73</v>
      </c>
      <c r="O23">
        <f ca="1">関西!AH24</f>
        <v>60.387</v>
      </c>
      <c r="P23" t="str">
        <f ca="1">関西!AI24</f>
        <v>ICL</v>
      </c>
      <c r="Q23" t="str">
        <f ca="1">関西!AJ24</f>
        <v>MUL1</v>
      </c>
      <c r="S23" t="str">
        <f>関東!B24</f>
        <v>渡辺鷹志</v>
      </c>
      <c r="T23" t="str">
        <f>関東!C24</f>
        <v>慶應義塾大学</v>
      </c>
      <c r="U23">
        <f>関東!D24</f>
        <v>0</v>
      </c>
      <c r="V23">
        <f ca="1">関東!AD24</f>
        <v>61.72</v>
      </c>
      <c r="W23">
        <f ca="1">関東!AE24</f>
        <v>63.711999999999996</v>
      </c>
      <c r="X23" t="str">
        <f ca="1">関東!AF24</f>
        <v>ICL</v>
      </c>
      <c r="Y23" t="str">
        <f ca="1">関東!AG24</f>
        <v>MUL1</v>
      </c>
    </row>
    <row r="24" spans="2:25" x14ac:dyDescent="0.15">
      <c r="K24" t="str">
        <f>関西!B25</f>
        <v>徳地研人</v>
      </c>
      <c r="L24" t="str">
        <f>関西!C25</f>
        <v>京都大学</v>
      </c>
      <c r="M24">
        <f>関西!D25</f>
        <v>2</v>
      </c>
      <c r="N24" s="17">
        <f ca="1">関西!AG25</f>
        <v>57.87</v>
      </c>
      <c r="O24">
        <f ca="1">関西!AH25</f>
        <v>62.7624</v>
      </c>
      <c r="P24" t="str">
        <f ca="1">関西!AI25</f>
        <v>関西IC</v>
      </c>
      <c r="Q24" t="str">
        <f ca="1">関西!AJ25</f>
        <v>ME</v>
      </c>
      <c r="S24" t="str">
        <f>関東!B25</f>
        <v>大田将司</v>
      </c>
      <c r="T24" t="str">
        <f>関東!C25</f>
        <v>一橋大学</v>
      </c>
      <c r="U24">
        <f>関東!D25</f>
        <v>0</v>
      </c>
      <c r="V24">
        <f ca="1">関東!AD25</f>
        <v>61.26</v>
      </c>
      <c r="W24">
        <f ca="1">関東!AE25</f>
        <v>63.473999999999997</v>
      </c>
      <c r="X24" t="str">
        <f ca="1">関東!AF25</f>
        <v>ICS</v>
      </c>
      <c r="Y24" t="str">
        <f ca="1">関東!AG25</f>
        <v>MUA1</v>
      </c>
    </row>
    <row r="25" spans="2:25" x14ac:dyDescent="0.15">
      <c r="K25" t="str">
        <f>関西!B26</f>
        <v>竹内佑輔</v>
      </c>
      <c r="L25" t="str">
        <f>関西!C26</f>
        <v>大阪大学</v>
      </c>
      <c r="M25">
        <f>関西!D26</f>
        <v>3</v>
      </c>
      <c r="N25" s="17">
        <f ca="1">関西!AG26</f>
        <v>56.18</v>
      </c>
      <c r="O25">
        <f ca="1">関西!AH26</f>
        <v>62.943599999999989</v>
      </c>
      <c r="P25" t="str">
        <f ca="1">関西!AI26</f>
        <v>関西IC</v>
      </c>
      <c r="Q25" t="str">
        <f ca="1">関西!AJ26</f>
        <v>ME</v>
      </c>
      <c r="S25" t="str">
        <f>関東!B26</f>
        <v>谷口文弥</v>
      </c>
      <c r="T25" t="str">
        <f>関東!C26</f>
        <v>東京大学</v>
      </c>
      <c r="U25">
        <f>関東!D26</f>
        <v>0</v>
      </c>
      <c r="V25">
        <f ca="1">関東!AD26</f>
        <v>61.21</v>
      </c>
      <c r="W25">
        <f ca="1">関東!AE26</f>
        <v>66.917999999999992</v>
      </c>
      <c r="X25" t="str">
        <f ca="1">関東!AF26</f>
        <v>ICL</v>
      </c>
      <c r="Y25" t="str">
        <f ca="1">関東!AG26</f>
        <v>ME</v>
      </c>
    </row>
    <row r="26" spans="2:25" x14ac:dyDescent="0.15">
      <c r="S26" t="str">
        <f>関東!B27</f>
        <v>三好将史</v>
      </c>
      <c r="T26" t="str">
        <f>関東!C27</f>
        <v>早稲田大学</v>
      </c>
      <c r="U26">
        <f>関東!D27</f>
        <v>0</v>
      </c>
      <c r="V26">
        <f ca="1">関東!AD27</f>
        <v>60.6</v>
      </c>
      <c r="W26">
        <f ca="1">関東!AE27</f>
        <v>62.494</v>
      </c>
      <c r="X26" t="str">
        <f ca="1">関東!AF27</f>
        <v>ICL</v>
      </c>
      <c r="Y26" t="str">
        <f ca="1">関東!AG27</f>
        <v>MUL1</v>
      </c>
    </row>
    <row r="27" spans="2:25" x14ac:dyDescent="0.15">
      <c r="S27" t="str">
        <f>関東!B28</f>
        <v>三好将史</v>
      </c>
      <c r="T27" t="str">
        <f>関東!C28</f>
        <v>早稲田大学</v>
      </c>
      <c r="U27">
        <f>関東!D28</f>
        <v>0</v>
      </c>
      <c r="V27">
        <f ca="1">関東!AD28</f>
        <v>60.6</v>
      </c>
      <c r="W27">
        <f ca="1">関東!AE28</f>
        <v>62.494</v>
      </c>
      <c r="X27" t="str">
        <f ca="1">関東!AF28</f>
        <v>ICL</v>
      </c>
      <c r="Y27" t="str">
        <f ca="1">関東!AG28</f>
        <v>MUL1</v>
      </c>
    </row>
    <row r="28" spans="2:25" x14ac:dyDescent="0.15">
      <c r="S28" t="str">
        <f>関東!B29</f>
        <v>岡本洸彰</v>
      </c>
      <c r="T28" t="str">
        <f>関東!C29</f>
        <v>東京大学</v>
      </c>
      <c r="U28">
        <f>関東!D29</f>
        <v>0</v>
      </c>
      <c r="V28">
        <f ca="1">関東!AD29</f>
        <v>60.32</v>
      </c>
      <c r="W28">
        <f ca="1">関東!AE29</f>
        <v>62.947199999999995</v>
      </c>
      <c r="X28" t="str">
        <f ca="1">関東!AF29</f>
        <v>ICL</v>
      </c>
      <c r="Y28" t="str">
        <f ca="1">関東!AG29</f>
        <v>ME</v>
      </c>
    </row>
    <row r="29" spans="2:25" x14ac:dyDescent="0.15">
      <c r="S29" t="str">
        <f>関東!B30</f>
        <v>河北拓人</v>
      </c>
      <c r="T29" t="str">
        <f>関東!C30</f>
        <v>筑波大学</v>
      </c>
      <c r="U29">
        <f>関東!D30</f>
        <v>0</v>
      </c>
      <c r="V29">
        <f ca="1">関東!AD30</f>
        <v>59.96</v>
      </c>
      <c r="W29">
        <f ca="1">関東!AE30</f>
        <v>60.451999999999998</v>
      </c>
      <c r="X29" t="str">
        <f ca="1">関東!AF30</f>
        <v>ICS</v>
      </c>
      <c r="Y29" t="str">
        <f ca="1">関東!AG30</f>
        <v>MUA3</v>
      </c>
    </row>
    <row r="30" spans="2:25" x14ac:dyDescent="0.15">
      <c r="S30" t="str">
        <f>関東!B31</f>
        <v>川名竣介</v>
      </c>
      <c r="T30" t="str">
        <f>関東!C31</f>
        <v>東京農工大学</v>
      </c>
      <c r="U30">
        <f>関東!D31</f>
        <v>0</v>
      </c>
      <c r="V30">
        <f>関東!AD31</f>
        <v>59.3</v>
      </c>
      <c r="W30">
        <f>関東!AE31</f>
        <v>61.214999999999996</v>
      </c>
      <c r="X30" t="str">
        <f>関東!AF31</f>
        <v>関東SS</v>
      </c>
      <c r="Y30" t="str">
        <f>関東!AG31</f>
        <v>Ms2</v>
      </c>
    </row>
    <row r="31" spans="2:25" x14ac:dyDescent="0.15">
      <c r="S31" t="str">
        <f>関東!B32</f>
        <v>長谷川望</v>
      </c>
      <c r="T31" t="str">
        <f>関東!C32</f>
        <v>早稲田大学</v>
      </c>
      <c r="U31">
        <f>関東!D32</f>
        <v>0</v>
      </c>
      <c r="V31">
        <f ca="1">関東!AD32</f>
        <v>59.13</v>
      </c>
      <c r="W31">
        <f ca="1">関東!AE32</f>
        <v>60.056399999999996</v>
      </c>
      <c r="X31" t="str">
        <f ca="1">関東!AF32</f>
        <v>ICL</v>
      </c>
      <c r="Y31" t="str">
        <f ca="1">関東!AG32</f>
        <v>ME</v>
      </c>
    </row>
    <row r="32" spans="2:25" x14ac:dyDescent="0.15">
      <c r="S32" t="str">
        <f>関東!B33</f>
        <v>小川一真</v>
      </c>
      <c r="T32" t="str">
        <f>関東!C33</f>
        <v>早稲田大学</v>
      </c>
      <c r="U32">
        <f>関東!D33</f>
        <v>0</v>
      </c>
      <c r="V32">
        <f ca="1">関東!AD33</f>
        <v>58.96</v>
      </c>
      <c r="W32">
        <f ca="1">関東!AE33</f>
        <v>59.826000000000001</v>
      </c>
      <c r="X32" t="str">
        <f ca="1">関東!AF33</f>
        <v>ICS</v>
      </c>
      <c r="Y32" t="str">
        <f ca="1">関東!AG33</f>
        <v>MUA2</v>
      </c>
    </row>
    <row r="33" spans="19:25" x14ac:dyDescent="0.15">
      <c r="S33" t="str">
        <f>関東!B34</f>
        <v>上村太城</v>
      </c>
      <c r="T33" t="str">
        <f>関東!C34</f>
        <v>慶應義塾大学</v>
      </c>
      <c r="U33">
        <f>関東!D34</f>
        <v>0</v>
      </c>
      <c r="V33">
        <f ca="1">関東!AD34</f>
        <v>58.82</v>
      </c>
      <c r="W33">
        <f ca="1">関東!AE34</f>
        <v>60.495599999999996</v>
      </c>
      <c r="X33" t="str">
        <f ca="1">関東!AF34</f>
        <v>ICS</v>
      </c>
      <c r="Y33" t="str">
        <f ca="1">関東!AG34</f>
        <v>ME</v>
      </c>
    </row>
    <row r="34" spans="19:25" x14ac:dyDescent="0.15">
      <c r="S34" t="str">
        <f>関東!B35</f>
        <v>上野康平</v>
      </c>
      <c r="T34" t="str">
        <f>関東!C35</f>
        <v>東京工業大学</v>
      </c>
      <c r="U34">
        <f>関東!D35</f>
        <v>0</v>
      </c>
      <c r="V34">
        <f>関東!AD35</f>
        <v>58.75</v>
      </c>
      <c r="W34">
        <f>関東!AE35</f>
        <v>60.555999999999997</v>
      </c>
      <c r="X34" t="str">
        <f>関東!AF35</f>
        <v>関東SS</v>
      </c>
      <c r="Y34" t="str">
        <f>関東!AG35</f>
        <v>Ms2</v>
      </c>
    </row>
    <row r="35" spans="19:25" x14ac:dyDescent="0.15">
      <c r="S35" t="str">
        <f>関東!B36</f>
        <v>浜野奎</v>
      </c>
      <c r="T35" t="str">
        <f>関東!C36</f>
        <v>慶應義塾大学</v>
      </c>
      <c r="U35">
        <f>関東!D36</f>
        <v>0</v>
      </c>
      <c r="V35">
        <f ca="1">関東!AD36</f>
        <v>58.51</v>
      </c>
      <c r="W35">
        <f ca="1">関東!AE36</f>
        <v>59.735999999999997</v>
      </c>
      <c r="X35" t="str">
        <f ca="1">関東!AF36</f>
        <v>ICS</v>
      </c>
      <c r="Y35" t="str">
        <f ca="1">関東!AG36</f>
        <v>MUA3</v>
      </c>
    </row>
    <row r="36" spans="19:25" x14ac:dyDescent="0.15">
      <c r="S36" t="str">
        <f>関東!B37</f>
        <v>椎名渉</v>
      </c>
      <c r="T36" t="str">
        <f>関東!C37</f>
        <v>東京工業大学</v>
      </c>
      <c r="U36">
        <f>関東!D37</f>
        <v>0</v>
      </c>
      <c r="V36">
        <f ca="1">関東!AD37</f>
        <v>58.18</v>
      </c>
      <c r="W36">
        <f ca="1">関東!AE37</f>
        <v>59.796999999999997</v>
      </c>
      <c r="X36" t="str">
        <f ca="1">関東!AF37</f>
        <v>関東SS</v>
      </c>
      <c r="Y36" t="str">
        <f ca="1">関東!AG37</f>
        <v>Ms1</v>
      </c>
    </row>
    <row r="37" spans="19:25" x14ac:dyDescent="0.15">
      <c r="S37" t="str">
        <f>関東!B38</f>
        <v>出原優一</v>
      </c>
      <c r="T37" t="str">
        <f>関東!C38</f>
        <v>東京大学</v>
      </c>
      <c r="U37">
        <f>関東!D38</f>
        <v>0</v>
      </c>
      <c r="V37">
        <f ca="1">関東!AD38</f>
        <v>57.98</v>
      </c>
      <c r="W37">
        <f ca="1">関東!AE38</f>
        <v>58.875999999999998</v>
      </c>
      <c r="X37" t="str">
        <f ca="1">関東!AF38</f>
        <v>関東SS</v>
      </c>
      <c r="Y37" t="str">
        <f ca="1">関東!AG38</f>
        <v>Ms1</v>
      </c>
    </row>
    <row r="38" spans="19:25" x14ac:dyDescent="0.15">
      <c r="S38" t="str">
        <f>関東!B39</f>
        <v>戸澤貴志</v>
      </c>
      <c r="T38" t="str">
        <f>関東!C39</f>
        <v>横浜国立大学</v>
      </c>
      <c r="U38">
        <f>関東!D39</f>
        <v>0</v>
      </c>
      <c r="V38">
        <f ca="1">関東!AD39</f>
        <v>57.85</v>
      </c>
      <c r="W38">
        <f ca="1">関東!AE39</f>
        <v>59.303999999999995</v>
      </c>
      <c r="X38" t="str">
        <f ca="1">関東!AF39</f>
        <v>名椙大会2</v>
      </c>
      <c r="Y38" t="str">
        <f ca="1">関東!AG39</f>
        <v>M21A</v>
      </c>
    </row>
    <row r="39" spans="19:25" x14ac:dyDescent="0.15">
      <c r="S39" t="str">
        <f>関東!B40</f>
        <v>三瀬遼太郎</v>
      </c>
      <c r="T39" t="str">
        <f>関東!C40</f>
        <v>早稲田大学</v>
      </c>
      <c r="U39">
        <f>関東!D40</f>
        <v>0</v>
      </c>
      <c r="V39">
        <f ca="1">関東!AD40</f>
        <v>57.839999999999996</v>
      </c>
      <c r="W39">
        <f ca="1">関東!AE40</f>
        <v>60.247999999999998</v>
      </c>
      <c r="X39" t="str">
        <f ca="1">関東!AF40</f>
        <v>ICS</v>
      </c>
      <c r="Y39" t="str">
        <f ca="1">関東!AG40</f>
        <v>MUA3</v>
      </c>
    </row>
    <row r="40" spans="19:25" x14ac:dyDescent="0.15">
      <c r="S40" t="str">
        <f>関東!B41</f>
        <v>江野弘太郎</v>
      </c>
      <c r="T40" t="str">
        <f>関東!C41</f>
        <v>慶應義塾大学</v>
      </c>
      <c r="U40">
        <f>関東!D41</f>
        <v>0</v>
      </c>
      <c r="V40">
        <f ca="1">関東!AD41</f>
        <v>57.79</v>
      </c>
      <c r="W40">
        <f ca="1">関東!AE41</f>
        <v>61.092999999999996</v>
      </c>
      <c r="X40" t="str">
        <f ca="1">関東!AF41</f>
        <v>ICS</v>
      </c>
      <c r="Y40" t="str">
        <f ca="1">関東!AG41</f>
        <v>MUA1</v>
      </c>
    </row>
    <row r="41" spans="19:25" x14ac:dyDescent="0.15">
      <c r="S41" t="str">
        <f>関東!B42</f>
        <v>森川周</v>
      </c>
      <c r="T41" t="str">
        <f>関東!C42</f>
        <v>東京大学</v>
      </c>
      <c r="U41">
        <f>関東!D42</f>
        <v>0</v>
      </c>
      <c r="V41">
        <f ca="1">関東!AD42</f>
        <v>57.75</v>
      </c>
      <c r="W41">
        <f ca="1">関東!AE42</f>
        <v>60.446999999999996</v>
      </c>
      <c r="X41" t="str">
        <f ca="1">関東!AF42</f>
        <v>ICS</v>
      </c>
      <c r="Y41" t="str">
        <f ca="1">関東!AG42</f>
        <v>MUA1</v>
      </c>
    </row>
    <row r="42" spans="19:25" x14ac:dyDescent="0.15">
      <c r="S42" t="str">
        <f>関東!B43</f>
        <v>根本夏林</v>
      </c>
      <c r="T42" t="str">
        <f>関東!C43</f>
        <v>東京大学</v>
      </c>
      <c r="U42">
        <f>関東!D43</f>
        <v>0</v>
      </c>
      <c r="V42">
        <f ca="1">関東!AD43</f>
        <v>57.71</v>
      </c>
      <c r="W42">
        <f ca="1">関東!AE43</f>
        <v>59.442999999999998</v>
      </c>
      <c r="X42" t="str">
        <f ca="1">関東!AF43</f>
        <v>ICL</v>
      </c>
      <c r="Y42" t="str">
        <f ca="1">関東!AG43</f>
        <v>MUL1</v>
      </c>
    </row>
    <row r="43" spans="19:25" x14ac:dyDescent="0.15">
      <c r="S43" t="str">
        <f>関東!B44</f>
        <v>比企野純一</v>
      </c>
      <c r="T43" t="str">
        <f>関東!C44</f>
        <v>東京大学</v>
      </c>
      <c r="U43">
        <f>関東!D44</f>
        <v>0</v>
      </c>
      <c r="V43">
        <f ca="1">関東!AD44</f>
        <v>57.699999999999996</v>
      </c>
      <c r="W43">
        <f ca="1">関東!AE44</f>
        <v>60.277000000000001</v>
      </c>
      <c r="X43" t="str">
        <f ca="1">関東!AF44</f>
        <v>ICL</v>
      </c>
      <c r="Y43" t="str">
        <f ca="1">関東!AG44</f>
        <v>MUL1</v>
      </c>
    </row>
    <row r="44" spans="19:25" x14ac:dyDescent="0.15">
      <c r="S44" t="str">
        <f>関東!B45</f>
        <v>到津春樹</v>
      </c>
      <c r="T44" t="str">
        <f>関東!C45</f>
        <v>茨城大学</v>
      </c>
      <c r="U44">
        <f>関東!D45</f>
        <v>0</v>
      </c>
      <c r="V44">
        <f ca="1">関東!AD45</f>
        <v>57.489999999999995</v>
      </c>
      <c r="W44">
        <f ca="1">関東!AE45</f>
        <v>60.165999999999997</v>
      </c>
      <c r="X44" t="str">
        <f ca="1">関東!AF45</f>
        <v>ICL</v>
      </c>
      <c r="Y44" t="str">
        <f ca="1">関東!AG45</f>
        <v>MUL2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入力テンプレ2</vt:lpstr>
      <vt:lpstr>根ノ上高原</vt:lpstr>
      <vt:lpstr>東大OLK大会</vt:lpstr>
      <vt:lpstr>全日本ロング</vt:lpstr>
      <vt:lpstr>東海スプリントセレ</vt:lpstr>
      <vt:lpstr>東海インカレ</vt:lpstr>
      <vt:lpstr>関東スプリントセレ</vt:lpstr>
      <vt:lpstr>関西スプリントセレ</vt:lpstr>
      <vt:lpstr>関西インカレ</vt:lpstr>
      <vt:lpstr>名椙大会2日目</vt:lpstr>
      <vt:lpstr>インカレスプリント2018</vt:lpstr>
      <vt:lpstr>インカレロング2018</vt:lpstr>
      <vt:lpstr>クラブカップミドル</vt:lpstr>
      <vt:lpstr>大会ごとのスコア</vt:lpstr>
      <vt:lpstr>関西</vt:lpstr>
      <vt:lpstr>東海</vt:lpstr>
      <vt:lpstr>関東</vt:lpstr>
      <vt:lpstr>エリート候補者シート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2018-10-13T04:11:46Z</dcterms:modified>
</cp:coreProperties>
</file>