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 data\"/>
    </mc:Choice>
  </mc:AlternateContent>
  <bookViews>
    <workbookView xWindow="0" yWindow="0" windowWidth="16815" windowHeight="7650" activeTab="2"/>
  </bookViews>
  <sheets>
    <sheet name="Données" sheetId="4" r:id="rId1"/>
    <sheet name="Traitement" sheetId="20" r:id="rId2"/>
    <sheet name="Tableau de bord" sheetId="19" r:id="rId3"/>
  </sheets>
  <definedNames>
    <definedName name="_xlcn.WorksheetConnection_DonnéesA1J56851" hidden="1">Données!$A$1:$J$5685</definedName>
    <definedName name="Chronologie_Date_de_commande">#N/A</definedName>
    <definedName name="Segment_Article">#N/A</definedName>
    <definedName name="Segment_Commercial">#N/A</definedName>
    <definedName name="Segment_Ville">#N/A</definedName>
  </definedNames>
  <calcPr calcId="162913"/>
  <pivotCaches>
    <pivotCache cacheId="61" r:id="rId4"/>
    <pivotCache cacheId="67" r:id="rId5"/>
    <pivotCache cacheId="82" r:id="rId6"/>
    <pivotCache cacheId="85" r:id="rId7"/>
    <pivotCache cacheId="88" r:id="rId8"/>
    <pivotCache cacheId="91" r:id="rId9"/>
  </pivotCaches>
  <extLst>
    <ext xmlns:x14="http://schemas.microsoft.com/office/spreadsheetml/2009/9/main" uri="{876F7934-8845-4945-9796-88D515C7AA90}">
      <x14:pivotCaches>
        <pivotCache cacheId="9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Données!$A$1:$J$5685"/>
        </x15:modelTables>
        <x15:extLst>
          <ext xmlns:x16="http://schemas.microsoft.com/office/spreadsheetml/2014/11/main" uri="{9835A34E-60A6-4A7C-AAB8-D5F71C897F49}">
            <x16:modelTimeGroupings>
              <x16:modelTimeGrouping tableName="Plage" columnName="Date de commande" columnId="Date de commande">
                <x16:calculatedTimeColumn columnName="Date de commande (index des mois)" columnId="Date de commande (index des mois)" contentType="monthsindex" isSelected="1"/>
                <x16:calculatedTimeColumn columnName="Date de commande (mois)" columnId="Date de commande (moi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77" i="20" l="1"/>
  <c r="C78" i="20"/>
  <c r="C79" i="20"/>
  <c r="C76" i="20"/>
  <c r="D22" i="20"/>
  <c r="D23" i="20"/>
  <c r="D24" i="20"/>
  <c r="D25" i="20"/>
  <c r="D26" i="20"/>
  <c r="D27" i="20"/>
  <c r="D28" i="20"/>
  <c r="D21" i="20"/>
  <c r="E28" i="20" l="1"/>
  <c r="E24" i="20"/>
  <c r="E21" i="20"/>
  <c r="E27" i="20"/>
  <c r="E23" i="20"/>
  <c r="E25" i="20"/>
  <c r="E26" i="20"/>
  <c r="E22" i="2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  <c r="N6" i="19"/>
  <c r="H6" i="19"/>
  <c r="B6" i="19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onnées!$A$1:$J$5685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DonnéesA1J56851"/>
        </x15:connection>
      </ext>
    </extLst>
  </connection>
</connections>
</file>

<file path=xl/sharedStrings.xml><?xml version="1.0" encoding="utf-8"?>
<sst xmlns="http://schemas.openxmlformats.org/spreadsheetml/2006/main" count="28499" uniqueCount="576">
  <si>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</si>
  <si>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</si>
  <si>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</si>
  <si>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</si>
  <si>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</si>
  <si>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</si>
  <si>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</si>
  <si>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</si>
  <si>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</si>
  <si>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</si>
  <si>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</si>
  <si>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</si>
  <si>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</si>
  <si>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</si>
  <si>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</si>
  <si>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</si>
  <si>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</si>
  <si>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</si>
  <si>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</si>
  <si>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</si>
  <si>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</si>
  <si>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</si>
  <si>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</si>
  <si>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</si>
  <si>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</si>
  <si>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</si>
  <si>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</si>
  <si>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</si>
  <si>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</si>
  <si>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</si>
  <si>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</si>
  <si>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</si>
  <si>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</si>
  <si>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</si>
  <si>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</si>
  <si>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</si>
  <si>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</si>
  <si>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</si>
  <si>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</si>
  <si>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</si>
  <si>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</si>
  <si>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</si>
  <si>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</si>
  <si>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</si>
  <si>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</si>
  <si>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</si>
  <si>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</si>
  <si>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</si>
  <si>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</si>
  <si>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</si>
  <si>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</si>
  <si>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</si>
  <si>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</si>
  <si>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</si>
  <si>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</si>
  <si>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</si>
  <si>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</si>
  <si>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</si>
  <si>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</si>
  <si>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</si>
  <si>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</si>
  <si>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</si>
  <si>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</si>
  <si>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</si>
  <si>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</si>
  <si>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</si>
  <si>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</si>
  <si>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</si>
  <si>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</si>
  <si>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</si>
  <si>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</si>
  <si>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</si>
  <si>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</si>
  <si>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</si>
  <si>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</si>
  <si>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</si>
  <si>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</si>
  <si>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</si>
  <si>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</si>
  <si>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</si>
  <si>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</si>
  <si>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</si>
  <si>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</si>
  <si>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</si>
  <si>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</si>
  <si>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</si>
  <si>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</si>
  <si>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</si>
  <si>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</si>
  <si>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</si>
  <si>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</si>
  <si>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</si>
  <si>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</si>
  <si>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</si>
  <si>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</si>
  <si>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</si>
  <si>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</si>
  <si>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</si>
  <si>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</si>
  <si>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</si>
  <si>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</si>
  <si>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</si>
  <si>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</si>
  <si>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</si>
  <si>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</si>
  <si>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</si>
  <si>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</si>
  <si>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</si>
  <si>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</si>
  <si>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</si>
  <si>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</si>
  <si>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</si>
  <si>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</si>
  <si>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</si>
  <si>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</si>
  <si>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</si>
  <si>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</si>
  <si>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</si>
  <si>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</si>
  <si>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</si>
  <si>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</si>
  <si>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</si>
  <si>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</si>
  <si>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</si>
  <si>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</si>
  <si>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</si>
  <si>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</si>
  <si>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</si>
  <si>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</si>
  <si>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</si>
  <si>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</si>
  <si>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</si>
  <si>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</si>
  <si>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</si>
  <si>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</si>
  <si>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</si>
  <si>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</si>
  <si>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</si>
  <si>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</si>
  <si>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</si>
  <si>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</si>
  <si>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</si>
  <si>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</si>
  <si>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</si>
  <si>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</si>
  <si>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</si>
  <si>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</si>
  <si>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</si>
  <si>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</si>
  <si>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</si>
  <si>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</si>
  <si>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</si>
  <si>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</si>
  <si>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</si>
  <si>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</si>
  <si>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</si>
  <si>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</si>
  <si>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</si>
  <si>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</si>
  <si>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</si>
  <si>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</si>
  <si>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</si>
  <si>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</si>
  <si>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</si>
  <si>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</si>
  <si>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</si>
  <si>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</si>
  <si>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</si>
  <si>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</si>
  <si>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</si>
  <si>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</si>
  <si>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</si>
  <si>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</si>
  <si>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</si>
  <si>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</si>
  <si>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</si>
  <si>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</si>
  <si>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</si>
  <si>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</si>
  <si>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</si>
  <si>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</si>
  <si>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</si>
  <si>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</si>
  <si>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</si>
  <si>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</si>
  <si>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</si>
  <si>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</si>
  <si>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</si>
  <si>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</si>
  <si>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</si>
  <si>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</si>
  <si>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</si>
  <si>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</si>
  <si>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</si>
  <si>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</si>
  <si>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</si>
  <si>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</si>
  <si>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</si>
  <si>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</si>
  <si>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</si>
  <si>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</si>
  <si>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</si>
  <si>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</si>
  <si>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</si>
  <si>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</si>
  <si>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</si>
  <si>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</si>
  <si>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</si>
  <si>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</si>
  <si>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</si>
  <si>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</si>
  <si>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</si>
  <si>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</si>
  <si>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</si>
  <si>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</si>
  <si>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</si>
  <si>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</si>
  <si>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</si>
  <si>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</si>
  <si>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</si>
  <si>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</si>
  <si>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</si>
  <si>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</si>
  <si>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</si>
  <si>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</si>
  <si>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</si>
  <si>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</si>
  <si>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</si>
  <si>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</si>
  <si>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</si>
  <si>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</si>
  <si>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</si>
  <si>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</si>
  <si>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</si>
  <si>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</si>
  <si>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</si>
  <si>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</si>
  <si>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</si>
  <si>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</si>
  <si>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</si>
  <si>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</si>
  <si>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</si>
  <si>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</si>
  <si>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</si>
  <si>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</si>
  <si>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</si>
  <si>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</si>
  <si>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</si>
  <si>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</si>
  <si>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</si>
  <si>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</si>
  <si>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</si>
  <si>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</si>
  <si>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</si>
  <si>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</si>
  <si>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</si>
  <si>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</si>
  <si>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</si>
  <si>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</si>
  <si>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</si>
  <si>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</si>
  <si>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</si>
  <si>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</si>
  <si>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</si>
  <si>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</si>
  <si>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</si>
  <si>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</si>
  <si>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</si>
  <si>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</si>
  <si>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</si>
  <si>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</si>
  <si>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</si>
  <si>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</si>
  <si>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</si>
  <si>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</si>
  <si>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</si>
  <si>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</si>
  <si>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</si>
  <si>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</si>
  <si>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</si>
  <si>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</si>
  <si>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</si>
  <si>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</si>
  <si>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</si>
  <si>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</si>
  <si>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</si>
  <si>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</si>
  <si>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</si>
  <si>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</si>
  <si>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</si>
  <si>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</si>
  <si>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</si>
  <si>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</si>
  <si>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</si>
  <si>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</si>
  <si>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</si>
  <si>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</si>
  <si>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</si>
  <si>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</si>
  <si>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</si>
  <si>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</si>
  <si>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</si>
  <si>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</si>
  <si>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</si>
  <si>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</si>
  <si>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</si>
  <si>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</si>
  <si>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</si>
  <si>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</si>
  <si>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</si>
  <si>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</si>
  <si>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</si>
  <si>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</si>
  <si>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</si>
  <si>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</si>
  <si>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</si>
  <si>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</si>
  <si>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</si>
  <si>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</si>
  <si>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</si>
  <si>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</si>
  <si>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</si>
  <si>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</si>
  <si>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</si>
  <si>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</si>
  <si>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</si>
  <si>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</si>
  <si>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</si>
  <si>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</si>
  <si>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</si>
  <si>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</si>
  <si>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</si>
  <si>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</si>
  <si>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</si>
  <si>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</si>
  <si>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</si>
  <si>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</si>
  <si>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</si>
  <si>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</si>
  <si>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</si>
  <si>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</si>
  <si>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</si>
  <si>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</si>
  <si>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</si>
  <si>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</si>
  <si>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</si>
  <si>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</si>
  <si>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</si>
  <si>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</si>
  <si>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</si>
  <si>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</si>
  <si>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</si>
  <si>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</si>
  <si>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</si>
  <si>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</si>
  <si>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</si>
  <si>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</si>
  <si>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</si>
  <si>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</si>
  <si>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</si>
  <si>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</si>
  <si>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</si>
  <si>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</si>
  <si>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</si>
  <si>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</si>
  <si>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</si>
  <si>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</si>
  <si>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</si>
  <si>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</si>
  <si>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</si>
  <si>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</si>
  <si>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</si>
  <si>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</si>
  <si>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</si>
  <si>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</si>
  <si>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</si>
  <si>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</si>
  <si>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</si>
  <si>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</si>
  <si>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</si>
  <si>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</si>
  <si>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</si>
  <si>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</si>
  <si>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</si>
  <si>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</si>
  <si>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</si>
  <si>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</si>
  <si>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</si>
  <si>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</si>
  <si>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</si>
  <si>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</si>
  <si>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</si>
  <si>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</si>
  <si>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</si>
  <si>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</si>
  <si>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</si>
  <si>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</si>
  <si>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</si>
  <si>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</si>
  <si>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</si>
  <si>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</si>
  <si>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</si>
  <si>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</si>
  <si>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</si>
  <si>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</si>
  <si>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</si>
  <si>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</si>
  <si>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</si>
  <si>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</si>
  <si>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</si>
  <si>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</si>
  <si>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</si>
  <si>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</si>
  <si>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</si>
  <si>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</si>
  <si>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</si>
  <si>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</si>
  <si>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</si>
  <si>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</si>
  <si>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</si>
  <si>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</si>
  <si>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</si>
  <si>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</si>
  <si>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</si>
  <si>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</si>
  <si>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</si>
  <si>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</si>
  <si>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</si>
  <si>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</si>
  <si>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</si>
  <si>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</si>
  <si>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</si>
  <si>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</si>
  <si>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</si>
  <si>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</si>
  <si>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</si>
  <si>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</si>
  <si>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</si>
  <si>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</si>
  <si>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</si>
  <si>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</si>
  <si>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</si>
  <si>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</si>
  <si>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</si>
  <si>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</si>
  <si>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</si>
  <si>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</si>
  <si>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</si>
  <si>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</si>
  <si>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</si>
  <si>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</si>
  <si>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</si>
  <si>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</si>
  <si>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</si>
  <si>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</si>
  <si>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</si>
  <si>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</si>
  <si>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</si>
  <si>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</si>
  <si>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</si>
  <si>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</si>
  <si>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</si>
  <si>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</si>
  <si>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</si>
  <si>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</si>
  <si>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</si>
  <si>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</si>
  <si>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</si>
  <si>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</si>
  <si>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</si>
  <si>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</si>
  <si>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</si>
  <si>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</si>
  <si>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</si>
  <si>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</si>
  <si>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</si>
  <si>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</si>
  <si>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</si>
  <si>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</si>
  <si>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</si>
  <si>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</si>
  <si>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</si>
  <si>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</si>
  <si>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</si>
  <si>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</si>
  <si>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</si>
  <si>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</si>
  <si>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</si>
  <si>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</si>
  <si>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</si>
  <si>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</si>
  <si>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</si>
  <si>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</si>
  <si>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</si>
  <si>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</si>
  <si>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</si>
  <si>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</si>
  <si>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</si>
  <si>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</si>
  <si>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</si>
  <si>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</si>
  <si>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</si>
  <si>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</si>
  <si>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</si>
  <si>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</si>
  <si>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</si>
  <si>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</si>
  <si>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</si>
  <si>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</si>
  <si>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</si>
  <si>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</si>
  <si>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</si>
  <si>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</si>
  <si>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</si>
  <si>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</si>
  <si>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</si>
  <si>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</si>
  <si>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</si>
  <si>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</si>
  <si>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</si>
  <si>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</si>
  <si>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</si>
  <si>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</si>
  <si>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</si>
  <si>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</si>
  <si>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</si>
  <si>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</si>
  <si>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</si>
  <si>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</si>
  <si>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</si>
  <si>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</si>
  <si>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</si>
  <si>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</si>
  <si>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</si>
  <si>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</si>
  <si>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</si>
  <si>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</si>
  <si>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</si>
  <si>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</si>
  <si>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</si>
  <si>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</si>
  <si>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</si>
  <si>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</si>
  <si>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</si>
  <si>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</si>
  <si>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</si>
  <si>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</si>
  <si>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</si>
  <si>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</si>
  <si>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</si>
  <si>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</si>
  <si>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</si>
  <si>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</si>
  <si>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</si>
  <si>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 xml:space="preserve">     Tableau de bord</t>
  </si>
  <si>
    <t>Étiquettes de lignes</t>
  </si>
  <si>
    <t>Total général</t>
  </si>
  <si>
    <t>Somme de Chiffre d'affaire</t>
  </si>
  <si>
    <t>Somme de Bénéfice</t>
  </si>
  <si>
    <t>Somme de Quantité</t>
  </si>
  <si>
    <t>x</t>
  </si>
  <si>
    <t>y</t>
  </si>
  <si>
    <t>CA</t>
  </si>
  <si>
    <t>MaxCA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</si>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</sst>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color theme="0"/>
      <name val="Product Sans"/>
      <family val="2"/>
    </font>
    <font>
      <b/>
      <sz val="22"/>
      <color theme="4"/>
      <name val="Product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4">
    <dxf>
      <numFmt numFmtId="13" formatCode="0%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5" Type="http://schemas.microsoft.com/office/2011/relationships/timelineCache" Target="timelineCaches/timelineCache1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Traitement!$D$21:$D$28</c:f>
              <c:numCache>
                <c:formatCode>General</c:formatCode>
                <c:ptCount val="8"/>
                <c:pt idx="0">
                  <c:v>2950.0399999999995</c:v>
                </c:pt>
                <c:pt idx="1">
                  <c:v>4683.5200000000004</c:v>
                </c:pt>
                <c:pt idx="2">
                  <c:v>7132.08</c:v>
                </c:pt>
                <c:pt idx="3">
                  <c:v>11851.640000000003</c:v>
                </c:pt>
                <c:pt idx="4">
                  <c:v>1696.1599999999999</c:v>
                </c:pt>
                <c:pt idx="5">
                  <c:v>14952.079999999998</c:v>
                </c:pt>
                <c:pt idx="6">
                  <c:v>7292.449999999998</c:v>
                </c:pt>
                <c:pt idx="7">
                  <c:v>7482.07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D56-4FEC-9039-60D79381A151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14952.079999999998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D56-4FEC-9039-60D79381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324702456"/>
        <c:axId val="324703440"/>
      </c:bubbleChart>
      <c:valAx>
        <c:axId val="32470245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703440"/>
        <c:crosses val="autoZero"/>
        <c:crossBetween val="midCat"/>
        <c:majorUnit val="1"/>
      </c:valAx>
      <c:valAx>
        <c:axId val="324703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702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Traitement!$B$32:$B$44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Traitement!$C$32:$C$44</c:f>
              <c:numCache>
                <c:formatCode>General</c:formatCode>
                <c:ptCount val="12"/>
                <c:pt idx="0">
                  <c:v>11538.180000000024</c:v>
                </c:pt>
                <c:pt idx="1">
                  <c:v>10681.200000000019</c:v>
                </c:pt>
                <c:pt idx="2">
                  <c:v>13835.880000000036</c:v>
                </c:pt>
                <c:pt idx="3">
                  <c:v>11302.200000000019</c:v>
                </c:pt>
                <c:pt idx="4">
                  <c:v>11463.660000000025</c:v>
                </c:pt>
                <c:pt idx="5">
                  <c:v>10929.60000000002</c:v>
                </c:pt>
                <c:pt idx="6">
                  <c:v>13239.720000000034</c:v>
                </c:pt>
                <c:pt idx="7">
                  <c:v>10209.240000000016</c:v>
                </c:pt>
                <c:pt idx="8">
                  <c:v>12506.940000000024</c:v>
                </c:pt>
                <c:pt idx="9">
                  <c:v>13339.080000000031</c:v>
                </c:pt>
                <c:pt idx="10">
                  <c:v>16605.540000000048</c:v>
                </c:pt>
                <c:pt idx="11">
                  <c:v>27274.319999999967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AE-463E-9289-35C3A420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82660536"/>
        <c:axId val="382659224"/>
      </c:lineChart>
      <c:catAx>
        <c:axId val="3826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659224"/>
        <c:crosses val="autoZero"/>
        <c:auto val="1"/>
        <c:lblAlgn val="ctr"/>
        <c:lblOffset val="100"/>
        <c:noMultiLvlLbl val="0"/>
      </c:catAx>
      <c:valAx>
        <c:axId val="382659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6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6BB-B3C1-B2A77116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7362560"/>
        <c:axId val="617360592"/>
      </c:barChart>
      <c:catAx>
        <c:axId val="6173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360592"/>
        <c:crosses val="autoZero"/>
        <c:auto val="1"/>
        <c:lblAlgn val="ctr"/>
        <c:lblOffset val="100"/>
        <c:noMultiLvlLbl val="0"/>
      </c:catAx>
      <c:valAx>
        <c:axId val="61736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73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Traitement!$B$64:$B$69</c:f>
              <c:strCache>
                <c:ptCount val="5"/>
                <c:pt idx="0">
                  <c:v>Juan Olson</c:v>
                </c:pt>
                <c:pt idx="1">
                  <c:v>Jeremy Diaz</c:v>
                </c:pt>
                <c:pt idx="2">
                  <c:v>Linda Morrison</c:v>
                </c:pt>
                <c:pt idx="3">
                  <c:v>Martha Bell</c:v>
                </c:pt>
                <c:pt idx="4">
                  <c:v>Carl Ford</c:v>
                </c:pt>
              </c:strCache>
            </c:strRef>
          </c:cat>
          <c:val>
            <c:numRef>
              <c:f>Traitement!$C$64:$C$69</c:f>
              <c:numCache>
                <c:formatCode>General</c:formatCode>
                <c:ptCount val="5"/>
                <c:pt idx="0">
                  <c:v>223.56</c:v>
                </c:pt>
                <c:pt idx="1">
                  <c:v>223.56</c:v>
                </c:pt>
                <c:pt idx="2">
                  <c:v>223.56</c:v>
                </c:pt>
                <c:pt idx="3">
                  <c:v>235.98000000000002</c:v>
                </c:pt>
                <c:pt idx="4">
                  <c:v>260.82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45BF-A4E9-FD22AF39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3550728"/>
        <c:axId val="613548760"/>
      </c:barChart>
      <c:catAx>
        <c:axId val="61355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548760"/>
        <c:crosses val="autoZero"/>
        <c:auto val="1"/>
        <c:lblAlgn val="ctr"/>
        <c:lblOffset val="100"/>
        <c:noMultiLvlLbl val="0"/>
      </c:catAx>
      <c:valAx>
        <c:axId val="613548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D-4EAC-9BFF-A54D68DF61C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CD-4EAC-9BFF-A54D68DF61C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CD-4EAC-9BFF-A54D68DF61C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CD-4EAC-9BFF-A54D68DF61C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CD-4EAC-9BFF-A54D68DF61C1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CD-4EAC-9BFF-A54D68DF61C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CD-4EAC-9BFF-A54D68DF61C1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CD-4EAC-9BFF-A54D68DF61C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CD-4EAC-9BFF-A54D68DF61C1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CD-4EAC-9BFF-A54D68DF61C1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CD-4EAC-9BFF-A54D68DF61C1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5CD-4EAC-9BFF-A54D68DF61C1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5CD-4EAC-9BFF-A54D68DF61C1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5CD-4EAC-9BFF-A54D68DF61C1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5CD-4EAC-9BFF-A54D68DF61C1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5CD-4EAC-9BFF-A54D68DF61C1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5CD-4EAC-9BFF-A54D68DF61C1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5CD-4EAC-9BFF-A54D68DF61C1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5CD-4EAC-9BFF-A54D68DF61C1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5CD-4EAC-9BFF-A54D68DF61C1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5CD-4EAC-9BFF-A54D68DF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5CD-4EAC-9BFF-A54D68DF61C1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5CD-4EAC-9BFF-A54D68DF61C1}"/>
              </c:ext>
            </c:extLst>
          </c:dPt>
          <c:val>
            <c:numRef>
              <c:f>Traitement!$B$76:$C$76</c:f>
              <c:numCache>
                <c:formatCode>0%</c:formatCode>
                <c:ptCount val="2"/>
                <c:pt idx="0">
                  <c:v>0.22811355746825904</c:v>
                </c:pt>
                <c:pt idx="1">
                  <c:v>0.77188644253174099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5CD-4EAC-9BFF-A54D68DF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42-4DEC-A3FB-BE17AA71D0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42-4DEC-A3FB-BE17AA71D05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42-4DEC-A3FB-BE17AA71D050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42-4DEC-A3FB-BE17AA71D050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42-4DEC-A3FB-BE17AA71D050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42-4DEC-A3FB-BE17AA71D050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42-4DEC-A3FB-BE17AA71D05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42-4DEC-A3FB-BE17AA71D050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42-4DEC-A3FB-BE17AA71D050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42-4DEC-A3FB-BE17AA71D050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42-4DEC-A3FB-BE17AA71D050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42-4DEC-A3FB-BE17AA71D050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42-4DEC-A3FB-BE17AA71D050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42-4DEC-A3FB-BE17AA71D050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42-4DEC-A3FB-BE17AA71D050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42-4DEC-A3FB-BE17AA71D050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42-4DEC-A3FB-BE17AA71D050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42-4DEC-A3FB-BE17AA71D050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42-4DEC-A3FB-BE17AA71D050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42-4DEC-A3FB-BE17AA71D05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7C42-4DEC-A3FB-BE17AA71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C42-4DEC-A3FB-BE17AA71D05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C42-4DEC-A3FB-BE17AA71D050}"/>
              </c:ext>
            </c:extLst>
          </c:dPt>
          <c:val>
            <c:numRef>
              <c:f>Traitement!$B$77:$C$77</c:f>
              <c:numCache>
                <c:formatCode>0%</c:formatCode>
                <c:ptCount val="2"/>
                <c:pt idx="0">
                  <c:v>0.13046993075814581</c:v>
                </c:pt>
                <c:pt idx="1">
                  <c:v>0.86953006924185416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C42-4DEC-A3FB-BE17AA71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2">
          <a:lumMod val="60000"/>
          <a:lumOff val="40000"/>
        </a:schemeClr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0-4571-BFC1-5A89FB9EF64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0-4571-BFC1-5A89FB9EF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00-4571-BFC1-5A89FB9EF64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00-4571-BFC1-5A89FB9EF645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00-4571-BFC1-5A89FB9EF645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00-4571-BFC1-5A89FB9EF645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00-4571-BFC1-5A89FB9EF645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00-4571-BFC1-5A89FB9EF645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00-4571-BFC1-5A89FB9EF645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00-4571-BFC1-5A89FB9EF645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00-4571-BFC1-5A89FB9EF645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00-4571-BFC1-5A89FB9EF645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00-4571-BFC1-5A89FB9EF645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00-4571-BFC1-5A89FB9EF645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00-4571-BFC1-5A89FB9EF645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00-4571-BFC1-5A89FB9EF645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00-4571-BFC1-5A89FB9EF645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00-4571-BFC1-5A89FB9EF645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00-4571-BFC1-5A89FB9EF645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00-4571-BFC1-5A89FB9EF645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4600-4571-BFC1-5A89FB9E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600-4571-BFC1-5A89FB9EF64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600-4571-BFC1-5A89FB9EF645}"/>
              </c:ext>
            </c:extLst>
          </c:dPt>
          <c:val>
            <c:numRef>
              <c:f>Traitement!$B$78:$C$78</c:f>
              <c:numCache>
                <c:formatCode>0%</c:formatCode>
                <c:ptCount val="2"/>
                <c:pt idx="0">
                  <c:v>0.16527452427668907</c:v>
                </c:pt>
                <c:pt idx="1">
                  <c:v>0.83472547572331091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00-4571-BFC1-5A89FB9E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3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A-43C7-91CA-7C81DE4BF2F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A-43C7-91CA-7C81DE4BF2F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A-43C7-91CA-7C81DE4BF2F1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A-43C7-91CA-7C81DE4BF2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3A-43C7-91CA-7C81DE4BF2F1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3A-43C7-91CA-7C81DE4BF2F1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3A-43C7-91CA-7C81DE4BF2F1}"/>
              </c:ext>
            </c:extLst>
          </c:dPt>
          <c:dPt>
            <c:idx val="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3A-43C7-91CA-7C81DE4BF2F1}"/>
              </c:ext>
            </c:extLst>
          </c:dPt>
          <c:dPt>
            <c:idx val="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3A-43C7-91CA-7C81DE4BF2F1}"/>
              </c:ext>
            </c:extLst>
          </c:dPt>
          <c:dPt>
            <c:idx val="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3A-43C7-91CA-7C81DE4BF2F1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3A-43C7-91CA-7C81DE4BF2F1}"/>
              </c:ext>
            </c:extLst>
          </c:dPt>
          <c:dPt>
            <c:idx val="1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3A-43C7-91CA-7C81DE4BF2F1}"/>
              </c:ext>
            </c:extLst>
          </c:dPt>
          <c:dPt>
            <c:idx val="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3A-43C7-91CA-7C81DE4BF2F1}"/>
              </c:ext>
            </c:extLst>
          </c:dPt>
          <c:dPt>
            <c:idx val="1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F3A-43C7-91CA-7C81DE4BF2F1}"/>
              </c:ext>
            </c:extLst>
          </c:dPt>
          <c:dPt>
            <c:idx val="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3A-43C7-91CA-7C81DE4BF2F1}"/>
              </c:ext>
            </c:extLst>
          </c:dPt>
          <c:dPt>
            <c:idx val="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F3A-43C7-91CA-7C81DE4BF2F1}"/>
              </c:ext>
            </c:extLst>
          </c:dPt>
          <c:dPt>
            <c:idx val="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F3A-43C7-91CA-7C81DE4BF2F1}"/>
              </c:ext>
            </c:extLst>
          </c:dPt>
          <c:dPt>
            <c:idx val="1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F3A-43C7-91CA-7C81DE4BF2F1}"/>
              </c:ext>
            </c:extLst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F3A-43C7-91CA-7C81DE4BF2F1}"/>
              </c:ext>
            </c:extLst>
          </c:dPt>
          <c:dPt>
            <c:idx val="1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F3A-43C7-91CA-7C81DE4BF2F1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2F3A-43C7-91CA-7C81DE4B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F3A-43C7-91CA-7C81DE4BF2F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F3A-43C7-91CA-7C81DE4BF2F1}"/>
              </c:ext>
            </c:extLst>
          </c:dPt>
          <c:val>
            <c:numRef>
              <c:f>Traitement!$B$79:$C$79</c:f>
              <c:numCache>
                <c:formatCode>0%</c:formatCode>
                <c:ptCount val="2"/>
                <c:pt idx="0">
                  <c:v>0.47614198749690784</c:v>
                </c:pt>
                <c:pt idx="1">
                  <c:v>0.52385801250309216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F3A-43C7-91CA-7C81DE4B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Traitement!$B$32:$B$44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Traitement!$C$32:$C$44</c:f>
              <c:numCache>
                <c:formatCode>General</c:formatCode>
                <c:ptCount val="12"/>
                <c:pt idx="0">
                  <c:v>11538.180000000024</c:v>
                </c:pt>
                <c:pt idx="1">
                  <c:v>10681.200000000019</c:v>
                </c:pt>
                <c:pt idx="2">
                  <c:v>13835.880000000036</c:v>
                </c:pt>
                <c:pt idx="3">
                  <c:v>11302.200000000019</c:v>
                </c:pt>
                <c:pt idx="4">
                  <c:v>11463.660000000025</c:v>
                </c:pt>
                <c:pt idx="5">
                  <c:v>10929.60000000002</c:v>
                </c:pt>
                <c:pt idx="6">
                  <c:v>13239.720000000034</c:v>
                </c:pt>
                <c:pt idx="7">
                  <c:v>10209.240000000016</c:v>
                </c:pt>
                <c:pt idx="8">
                  <c:v>12506.940000000024</c:v>
                </c:pt>
                <c:pt idx="9">
                  <c:v>13339.080000000031</c:v>
                </c:pt>
                <c:pt idx="10">
                  <c:v>16605.540000000048</c:v>
                </c:pt>
                <c:pt idx="11">
                  <c:v>27274.319999999967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56-4CE4-B070-BB43235D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82660536"/>
        <c:axId val="382659224"/>
      </c:lineChart>
      <c:catAx>
        <c:axId val="3826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659224"/>
        <c:crosses val="autoZero"/>
        <c:auto val="1"/>
        <c:lblAlgn val="ctr"/>
        <c:lblOffset val="100"/>
        <c:noMultiLvlLbl val="0"/>
      </c:catAx>
      <c:valAx>
        <c:axId val="382659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6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9-48CE-924A-83F06681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7362560"/>
        <c:axId val="617360592"/>
      </c:barChart>
      <c:catAx>
        <c:axId val="6173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360592"/>
        <c:crosses val="autoZero"/>
        <c:auto val="1"/>
        <c:lblAlgn val="ctr"/>
        <c:lblOffset val="100"/>
        <c:noMultiLvlLbl val="0"/>
      </c:catAx>
      <c:valAx>
        <c:axId val="61736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73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[Excel-31-Tableau-de-bord.xlsx]Traitement!Tableau croisé dynamique8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Traitement!$B$64:$B$69</c:f>
              <c:strCache>
                <c:ptCount val="5"/>
                <c:pt idx="0">
                  <c:v>Juan Olson</c:v>
                </c:pt>
                <c:pt idx="1">
                  <c:v>Jeremy Diaz</c:v>
                </c:pt>
                <c:pt idx="2">
                  <c:v>Linda Morrison</c:v>
                </c:pt>
                <c:pt idx="3">
                  <c:v>Martha Bell</c:v>
                </c:pt>
                <c:pt idx="4">
                  <c:v>Carl Ford</c:v>
                </c:pt>
              </c:strCache>
            </c:strRef>
          </c:cat>
          <c:val>
            <c:numRef>
              <c:f>Traitement!$C$64:$C$69</c:f>
              <c:numCache>
                <c:formatCode>General</c:formatCode>
                <c:ptCount val="5"/>
                <c:pt idx="0">
                  <c:v>223.56</c:v>
                </c:pt>
                <c:pt idx="1">
                  <c:v>223.56</c:v>
                </c:pt>
                <c:pt idx="2">
                  <c:v>223.56</c:v>
                </c:pt>
                <c:pt idx="3">
                  <c:v>235.98000000000002</c:v>
                </c:pt>
                <c:pt idx="4">
                  <c:v>260.82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44CB-8828-0E70B64C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550728"/>
        <c:axId val="613548760"/>
      </c:barChart>
      <c:catAx>
        <c:axId val="61355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548760"/>
        <c:crosses val="autoZero"/>
        <c:auto val="1"/>
        <c:lblAlgn val="ctr"/>
        <c:lblOffset val="100"/>
        <c:noMultiLvlLbl val="0"/>
      </c:catAx>
      <c:valAx>
        <c:axId val="613548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ED-4702-8A51-D4739F17AE8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D-4702-8A51-D4739F17AE8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ED-4702-8A51-D4739F17AE8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ED-4702-8A51-D4739F17AE8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ED-4702-8A51-D4739F17AE81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ED-4702-8A51-D4739F17AE8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ED-4702-8A51-D4739F17AE81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ED-4702-8A51-D4739F17AE8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ED-4702-8A51-D4739F17AE81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ED-4702-8A51-D4739F17AE81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ED-4702-8A51-D4739F17AE81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ED-4702-8A51-D4739F17AE81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ED-4702-8A51-D4739F17AE81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ED-4702-8A51-D4739F17AE81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ED-4702-8A51-D4739F17AE81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ED-4702-8A51-D4739F17AE81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ED-4702-8A51-D4739F17AE81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ED-4702-8A51-D4739F17AE81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ED-4702-8A51-D4739F17AE81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5ED-4702-8A51-D4739F17AE81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7A9-4627-9C9F-3E0D86F8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57A9-4627-9C9F-3E0D86F83D01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7A9-4627-9C9F-3E0D86F83D01}"/>
              </c:ext>
            </c:extLst>
          </c:dPt>
          <c:val>
            <c:numRef>
              <c:f>Traitement!$B$76:$C$76</c:f>
              <c:numCache>
                <c:formatCode>0%</c:formatCode>
                <c:ptCount val="2"/>
                <c:pt idx="0">
                  <c:v>0.22811355746825904</c:v>
                </c:pt>
                <c:pt idx="1">
                  <c:v>0.77188644253174099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57A9-4627-9C9F-3E0D86F8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5-43E8-BE7F-E44DE5558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5-43E8-BE7F-E44DE555826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F5-43E8-BE7F-E44DE5558260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F5-43E8-BE7F-E44DE5558260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F5-43E8-BE7F-E44DE5558260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F5-43E8-BE7F-E44DE5558260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F5-43E8-BE7F-E44DE555826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F5-43E8-BE7F-E44DE5558260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F5-43E8-BE7F-E44DE5558260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F5-43E8-BE7F-E44DE5558260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F5-43E8-BE7F-E44DE5558260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F5-43E8-BE7F-E44DE5558260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F5-43E8-BE7F-E44DE5558260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F5-43E8-BE7F-E44DE5558260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F5-43E8-BE7F-E44DE5558260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F5-43E8-BE7F-E44DE5558260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F5-43E8-BE7F-E44DE5558260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F5-43E8-BE7F-E44DE5558260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F5-43E8-BE7F-E44DE5558260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F5-43E8-BE7F-E44DE555826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A3F5-43E8-BE7F-E44DE555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3F5-43E8-BE7F-E44DE555826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3F5-43E8-BE7F-E44DE5558260}"/>
              </c:ext>
            </c:extLst>
          </c:dPt>
          <c:val>
            <c:numRef>
              <c:f>Traitement!$B$77:$C$77</c:f>
              <c:numCache>
                <c:formatCode>0%</c:formatCode>
                <c:ptCount val="2"/>
                <c:pt idx="0">
                  <c:v>0.13046993075814581</c:v>
                </c:pt>
                <c:pt idx="1">
                  <c:v>0.86953006924185416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5-43E8-BE7F-E44DE555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3-4442-ABB6-138C77D320A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3-4442-ABB6-138C77D320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3-4442-ABB6-138C77D320A7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3-4442-ABB6-138C77D320A7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13-4442-ABB6-138C77D320A7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13-4442-ABB6-138C77D320A7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13-4442-ABB6-138C77D320A7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13-4442-ABB6-138C77D320A7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13-4442-ABB6-138C77D320A7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13-4442-ABB6-138C77D320A7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13-4442-ABB6-138C77D320A7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13-4442-ABB6-138C77D320A7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13-4442-ABB6-138C77D320A7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13-4442-ABB6-138C77D320A7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13-4442-ABB6-138C77D320A7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13-4442-ABB6-138C77D320A7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13-4442-ABB6-138C77D320A7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13-4442-ABB6-138C77D320A7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13-4442-ABB6-138C77D320A7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13-4442-ABB6-138C77D320A7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8B13-4442-ABB6-138C77D3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B13-4442-ABB6-138C77D320A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13-4442-ABB6-138C77D320A7}"/>
              </c:ext>
            </c:extLst>
          </c:dPt>
          <c:val>
            <c:numRef>
              <c:f>Traitement!$B$78:$C$78</c:f>
              <c:numCache>
                <c:formatCode>0%</c:formatCode>
                <c:ptCount val="2"/>
                <c:pt idx="0">
                  <c:v>0.16527452427668907</c:v>
                </c:pt>
                <c:pt idx="1">
                  <c:v>0.83472547572331091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B13-4442-ABB6-138C77D3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8-421E-8732-43D5C42686F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68-421E-8732-43D5C42686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68-421E-8732-43D5C42686F7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68-421E-8732-43D5C4268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68-421E-8732-43D5C42686F7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68-421E-8732-43D5C42686F7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68-421E-8732-43D5C42686F7}"/>
              </c:ext>
            </c:extLst>
          </c:dPt>
          <c:dPt>
            <c:idx val="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68-421E-8732-43D5C42686F7}"/>
              </c:ext>
            </c:extLst>
          </c:dPt>
          <c:dPt>
            <c:idx val="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68-421E-8732-43D5C42686F7}"/>
              </c:ext>
            </c:extLst>
          </c:dPt>
          <c:dPt>
            <c:idx val="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68-421E-8732-43D5C42686F7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68-421E-8732-43D5C42686F7}"/>
              </c:ext>
            </c:extLst>
          </c:dPt>
          <c:dPt>
            <c:idx val="1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68-421E-8732-43D5C42686F7}"/>
              </c:ext>
            </c:extLst>
          </c:dPt>
          <c:dPt>
            <c:idx val="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68-421E-8732-43D5C42686F7}"/>
              </c:ext>
            </c:extLst>
          </c:dPt>
          <c:dPt>
            <c:idx val="1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68-421E-8732-43D5C42686F7}"/>
              </c:ext>
            </c:extLst>
          </c:dPt>
          <c:dPt>
            <c:idx val="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68-421E-8732-43D5C42686F7}"/>
              </c:ext>
            </c:extLst>
          </c:dPt>
          <c:dPt>
            <c:idx val="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68-421E-8732-43D5C42686F7}"/>
              </c:ext>
            </c:extLst>
          </c:dPt>
          <c:dPt>
            <c:idx val="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468-421E-8732-43D5C42686F7}"/>
              </c:ext>
            </c:extLst>
          </c:dPt>
          <c:dPt>
            <c:idx val="1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468-421E-8732-43D5C42686F7}"/>
              </c:ext>
            </c:extLst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468-421E-8732-43D5C42686F7}"/>
              </c:ext>
            </c:extLst>
          </c:dPt>
          <c:dPt>
            <c:idx val="1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468-421E-8732-43D5C42686F7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0468-421E-8732-43D5C426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468-421E-8732-43D5C42686F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468-421E-8732-43D5C42686F7}"/>
              </c:ext>
            </c:extLst>
          </c:dPt>
          <c:val>
            <c:numRef>
              <c:f>Traitement!$B$79:$C$79</c:f>
              <c:numCache>
                <c:formatCode>0%</c:formatCode>
                <c:ptCount val="2"/>
                <c:pt idx="0">
                  <c:v>0.47614198749690784</c:v>
                </c:pt>
                <c:pt idx="1">
                  <c:v>0.52385801250309216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68-421E-8732-43D5C426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Traitement!$D$21:$D$28</c:f>
              <c:numCache>
                <c:formatCode>General</c:formatCode>
                <c:ptCount val="8"/>
                <c:pt idx="0">
                  <c:v>2950.0399999999995</c:v>
                </c:pt>
                <c:pt idx="1">
                  <c:v>4683.5200000000004</c:v>
                </c:pt>
                <c:pt idx="2">
                  <c:v>7132.08</c:v>
                </c:pt>
                <c:pt idx="3">
                  <c:v>11851.640000000003</c:v>
                </c:pt>
                <c:pt idx="4">
                  <c:v>1696.1599999999999</c:v>
                </c:pt>
                <c:pt idx="5">
                  <c:v>14952.079999999998</c:v>
                </c:pt>
                <c:pt idx="6">
                  <c:v>7292.449999999998</c:v>
                </c:pt>
                <c:pt idx="7">
                  <c:v>7482.07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3A7-4859-A00D-12486E834477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14952.079999999998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3A7-4859-A00D-12486E83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324702456"/>
        <c:axId val="324703440"/>
      </c:bubbleChart>
      <c:valAx>
        <c:axId val="324702456"/>
        <c:scaling>
          <c:orientation val="minMax"/>
          <c:max val="1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324703440"/>
        <c:crosses val="autoZero"/>
        <c:crossBetween val="midCat"/>
        <c:majorUnit val="1"/>
      </c:valAx>
      <c:valAx>
        <c:axId val="324703440"/>
        <c:scaling>
          <c:orientation val="minMax"/>
          <c:max val="12"/>
        </c:scaling>
        <c:delete val="1"/>
        <c:axPos val="l"/>
        <c:numFmt formatCode="General" sourceLinked="1"/>
        <c:majorTickMark val="none"/>
        <c:minorTickMark val="none"/>
        <c:tickLblPos val="nextTo"/>
        <c:crossAx val="324702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2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123825</xdr:rowOff>
    </xdr:from>
    <xdr:to>
      <xdr:col>9</xdr:col>
      <xdr:colOff>371475</xdr:colOff>
      <xdr:row>19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29</xdr:row>
      <xdr:rowOff>66675</xdr:rowOff>
    </xdr:from>
    <xdr:to>
      <xdr:col>10</xdr:col>
      <xdr:colOff>123825</xdr:colOff>
      <xdr:row>43</xdr:row>
      <xdr:rowOff>142875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223837</xdr:colOff>
      <xdr:row>46</xdr:row>
      <xdr:rowOff>19050</xdr:rowOff>
    </xdr:from>
    <xdr:to>
      <xdr:col>6</xdr:col>
      <xdr:colOff>328612</xdr:colOff>
      <xdr:row>60</xdr:row>
      <xdr:rowOff>95250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314325</xdr:colOff>
      <xdr:row>61</xdr:row>
      <xdr:rowOff>171450</xdr:rowOff>
    </xdr:from>
    <xdr:to>
      <xdr:col>7</xdr:col>
      <xdr:colOff>466725</xdr:colOff>
      <xdr:row>72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</xdr:colOff>
      <xdr:row>80</xdr:row>
      <xdr:rowOff>161925</xdr:rowOff>
    </xdr:from>
    <xdr:to>
      <xdr:col>1</xdr:col>
      <xdr:colOff>685800</xdr:colOff>
      <xdr:row>90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781050</xdr:colOff>
      <xdr:row>80</xdr:row>
      <xdr:rowOff>171450</xdr:rowOff>
    </xdr:from>
    <xdr:to>
      <xdr:col>2</xdr:col>
      <xdr:colOff>1147763</xdr:colOff>
      <xdr:row>90</xdr:row>
      <xdr:rowOff>28575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1562100</xdr:colOff>
      <xdr:row>80</xdr:row>
      <xdr:rowOff>152400</xdr:rowOff>
    </xdr:from>
    <xdr:to>
      <xdr:col>4</xdr:col>
      <xdr:colOff>671513</xdr:colOff>
      <xdr:row>90</xdr:row>
      <xdr:rowOff>9525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180975</xdr:colOff>
      <xdr:row>80</xdr:row>
      <xdr:rowOff>161925</xdr:rowOff>
    </xdr:from>
    <xdr:to>
      <xdr:col>7</xdr:col>
      <xdr:colOff>709613</xdr:colOff>
      <xdr:row>90</xdr:row>
      <xdr:rowOff>19050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466725</xdr:colOff>
      <xdr:row>1</xdr:row>
      <xdr:rowOff>38100</xdr:rowOff>
    </xdr:from>
    <xdr:to>
      <xdr:col>10</xdr:col>
      <xdr:colOff>9525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om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2050" y="228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647700</xdr:colOff>
      <xdr:row>3</xdr:row>
      <xdr:rowOff>57150</xdr:rowOff>
    </xdr:from>
    <xdr:to>
      <xdr:col>7</xdr:col>
      <xdr:colOff>190500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rtic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7025" y="628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38100</xdr:colOff>
      <xdr:row>1</xdr:row>
      <xdr:rowOff>161925</xdr:rowOff>
    </xdr:from>
    <xdr:to>
      <xdr:col>8</xdr:col>
      <xdr:colOff>342900</xdr:colOff>
      <xdr:row>15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il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1425" y="352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381000</xdr:colOff>
      <xdr:row>8</xdr:row>
      <xdr:rowOff>85725</xdr:rowOff>
    </xdr:from>
    <xdr:to>
      <xdr:col>3</xdr:col>
      <xdr:colOff>342900</xdr:colOff>
      <xdr:row>15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6" name="Date de comman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16097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3</xdr:row>
      <xdr:rowOff>82769</xdr:rowOff>
    </xdr:from>
    <xdr:to>
      <xdr:col>6</xdr:col>
      <xdr:colOff>10511</xdr:colOff>
      <xdr:row>8</xdr:row>
      <xdr:rowOff>68316</xdr:rowOff>
    </xdr:to>
    <xdr:sp macro="" textlink="">
      <xdr:nvSpPr>
        <xdr:cNvPr id="3" name="Rectangle 2"/>
        <xdr:cNvSpPr/>
      </xdr:nvSpPr>
      <xdr:spPr>
        <a:xfrm>
          <a:off x="178676" y="654269"/>
          <a:ext cx="1714423" cy="825988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113512</xdr:colOff>
      <xdr:row>3</xdr:row>
      <xdr:rowOff>56266</xdr:rowOff>
    </xdr:from>
    <xdr:to>
      <xdr:col>6</xdr:col>
      <xdr:colOff>89338</xdr:colOff>
      <xdr:row>4</xdr:row>
      <xdr:rowOff>122735</xdr:rowOff>
    </xdr:to>
    <xdr:sp macro="" textlink="">
      <xdr:nvSpPr>
        <xdr:cNvPr id="4" name="ZoneTexte 3"/>
        <xdr:cNvSpPr txBox="1"/>
      </xdr:nvSpPr>
      <xdr:spPr>
        <a:xfrm>
          <a:off x="113512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</a:t>
          </a:r>
        </a:p>
      </xdr:txBody>
    </xdr:sp>
    <xdr:clientData/>
  </xdr:twoCellAnchor>
  <xdr:twoCellAnchor>
    <xdr:from>
      <xdr:col>6</xdr:col>
      <xdr:colOff>268014</xdr:colOff>
      <xdr:row>3</xdr:row>
      <xdr:rowOff>82769</xdr:rowOff>
    </xdr:from>
    <xdr:to>
      <xdr:col>12</xdr:col>
      <xdr:colOff>99849</xdr:colOff>
      <xdr:row>8</xdr:row>
      <xdr:rowOff>68316</xdr:rowOff>
    </xdr:to>
    <xdr:sp macro="" textlink="">
      <xdr:nvSpPr>
        <xdr:cNvPr id="20" name="Rectangle 19"/>
        <xdr:cNvSpPr/>
      </xdr:nvSpPr>
      <xdr:spPr>
        <a:xfrm>
          <a:off x="2222938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202850</xdr:colOff>
      <xdr:row>3</xdr:row>
      <xdr:rowOff>56266</xdr:rowOff>
    </xdr:from>
    <xdr:to>
      <xdr:col>12</xdr:col>
      <xdr:colOff>178676</xdr:colOff>
      <xdr:row>4</xdr:row>
      <xdr:rowOff>122735</xdr:rowOff>
    </xdr:to>
    <xdr:sp macro="" textlink="">
      <xdr:nvSpPr>
        <xdr:cNvPr id="21" name="ZoneTexte 20"/>
        <xdr:cNvSpPr txBox="1"/>
      </xdr:nvSpPr>
      <xdr:spPr>
        <a:xfrm>
          <a:off x="2150920" y="612857"/>
          <a:ext cx="192389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Bénéfice</a:t>
          </a:r>
        </a:p>
      </xdr:txBody>
    </xdr:sp>
    <xdr:clientData/>
  </xdr:twoCellAnchor>
  <xdr:twoCellAnchor>
    <xdr:from>
      <xdr:col>13</xdr:col>
      <xdr:colOff>10511</xdr:colOff>
      <xdr:row>3</xdr:row>
      <xdr:rowOff>82769</xdr:rowOff>
    </xdr:from>
    <xdr:to>
      <xdr:col>18</xdr:col>
      <xdr:colOff>168167</xdr:colOff>
      <xdr:row>8</xdr:row>
      <xdr:rowOff>68316</xdr:rowOff>
    </xdr:to>
    <xdr:sp macro="" textlink="">
      <xdr:nvSpPr>
        <xdr:cNvPr id="22" name="Rectangle 21"/>
        <xdr:cNvSpPr/>
      </xdr:nvSpPr>
      <xdr:spPr>
        <a:xfrm>
          <a:off x="4246180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271168</xdr:colOff>
      <xdr:row>3</xdr:row>
      <xdr:rowOff>56266</xdr:rowOff>
    </xdr:from>
    <xdr:to>
      <xdr:col>18</xdr:col>
      <xdr:colOff>246994</xdr:colOff>
      <xdr:row>4</xdr:row>
      <xdr:rowOff>122735</xdr:rowOff>
    </xdr:to>
    <xdr:sp macro="" textlink="">
      <xdr:nvSpPr>
        <xdr:cNvPr id="23" name="ZoneTexte 22"/>
        <xdr:cNvSpPr txBox="1"/>
      </xdr:nvSpPr>
      <xdr:spPr>
        <a:xfrm>
          <a:off x="4167307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Total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articles vendus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4</xdr:col>
      <xdr:colOff>157655</xdr:colOff>
      <xdr:row>5</xdr:row>
      <xdr:rowOff>57807</xdr:rowOff>
    </xdr:from>
    <xdr:to>
      <xdr:col>5</xdr:col>
      <xdr:colOff>299835</xdr:colOff>
      <xdr:row>8</xdr:row>
      <xdr:rowOff>52841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938" y="977462"/>
          <a:ext cx="468000" cy="468000"/>
        </a:xfrm>
        <a:prstGeom prst="rect">
          <a:avLst/>
        </a:prstGeom>
      </xdr:spPr>
    </xdr:pic>
    <xdr:clientData/>
  </xdr:twoCellAnchor>
  <xdr:twoCellAnchor>
    <xdr:from>
      <xdr:col>36</xdr:col>
      <xdr:colOff>295882</xdr:colOff>
      <xdr:row>13</xdr:row>
      <xdr:rowOff>62183</xdr:rowOff>
    </xdr:from>
    <xdr:to>
      <xdr:col>39</xdr:col>
      <xdr:colOff>224523</xdr:colOff>
      <xdr:row>15</xdr:row>
      <xdr:rowOff>83845</xdr:rowOff>
    </xdr:to>
    <xdr:sp macro="" textlink="B5">
      <xdr:nvSpPr>
        <xdr:cNvPr id="38" name="ZoneTexte 37"/>
        <xdr:cNvSpPr txBox="1"/>
      </xdr:nvSpPr>
      <xdr:spPr>
        <a:xfrm>
          <a:off x="12091642" y="2363423"/>
          <a:ext cx="911621" cy="38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D5F1C4-402F-4ED8-B2D8-D3DC4D45EB45}" type="TxLink">
            <a:rPr lang="en-US" sz="2100" b="1" i="0" u="none" strike="noStrike">
              <a:solidFill>
                <a:schemeClr val="accent2"/>
              </a:solidFill>
              <a:latin typeface="Product Sans" panose="020B0403030502040203" pitchFamily="34" charset="0"/>
              <a:cs typeface="Calibri"/>
            </a:rPr>
            <a:pPr/>
            <a:t> </a:t>
          </a:fld>
          <a:endParaRPr lang="fr-FR" sz="2100" b="1">
            <a:solidFill>
              <a:schemeClr val="accent2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0</xdr:col>
      <xdr:colOff>235324</xdr:colOff>
      <xdr:row>10</xdr:row>
      <xdr:rowOff>100853</xdr:rowOff>
    </xdr:from>
    <xdr:to>
      <xdr:col>13</xdr:col>
      <xdr:colOff>8383</xdr:colOff>
      <xdr:row>24</xdr:row>
      <xdr:rowOff>22412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68689</xdr:colOff>
      <xdr:row>9</xdr:row>
      <xdr:rowOff>18946</xdr:rowOff>
    </xdr:from>
    <xdr:to>
      <xdr:col>9</xdr:col>
      <xdr:colOff>44515</xdr:colOff>
      <xdr:row>10</xdr:row>
      <xdr:rowOff>85415</xdr:rowOff>
    </xdr:to>
    <xdr:sp macro="" textlink="">
      <xdr:nvSpPr>
        <xdr:cNvPr id="12" name="ZoneTexte 11"/>
        <xdr:cNvSpPr txBox="1"/>
      </xdr:nvSpPr>
      <xdr:spPr>
        <a:xfrm>
          <a:off x="1009983" y="1621387"/>
          <a:ext cx="1858414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 par ville</a:t>
          </a:r>
        </a:p>
      </xdr:txBody>
    </xdr:sp>
    <xdr:clientData/>
  </xdr:twoCellAnchor>
  <xdr:twoCellAnchor>
    <xdr:from>
      <xdr:col>13</xdr:col>
      <xdr:colOff>89646</xdr:colOff>
      <xdr:row>10</xdr:row>
      <xdr:rowOff>112059</xdr:rowOff>
    </xdr:from>
    <xdr:to>
      <xdr:col>25</xdr:col>
      <xdr:colOff>176469</xdr:colOff>
      <xdr:row>24</xdr:row>
      <xdr:rowOff>33618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153854</xdr:colOff>
      <xdr:row>9</xdr:row>
      <xdr:rowOff>36876</xdr:rowOff>
    </xdr:from>
    <xdr:to>
      <xdr:col>22</xdr:col>
      <xdr:colOff>129679</xdr:colOff>
      <xdr:row>10</xdr:row>
      <xdr:rowOff>103345</xdr:rowOff>
    </xdr:to>
    <xdr:sp macro="" textlink="">
      <xdr:nvSpPr>
        <xdr:cNvPr id="14" name="ZoneTexte 13"/>
        <xdr:cNvSpPr txBox="1"/>
      </xdr:nvSpPr>
      <xdr:spPr>
        <a:xfrm>
          <a:off x="5174089" y="1639317"/>
          <a:ext cx="1858414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Tendance des ventes</a:t>
          </a:r>
        </a:p>
      </xdr:txBody>
    </xdr:sp>
    <xdr:clientData/>
  </xdr:twoCellAnchor>
  <xdr:twoCellAnchor>
    <xdr:from>
      <xdr:col>0</xdr:col>
      <xdr:colOff>235324</xdr:colOff>
      <xdr:row>25</xdr:row>
      <xdr:rowOff>100853</xdr:rowOff>
    </xdr:from>
    <xdr:to>
      <xdr:col>13</xdr:col>
      <xdr:colOff>8383</xdr:colOff>
      <xdr:row>33</xdr:row>
      <xdr:rowOff>16853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265912</xdr:colOff>
      <xdr:row>24</xdr:row>
      <xdr:rowOff>115317</xdr:rowOff>
    </xdr:from>
    <xdr:to>
      <xdr:col>9</xdr:col>
      <xdr:colOff>241738</xdr:colOff>
      <xdr:row>25</xdr:row>
      <xdr:rowOff>181786</xdr:rowOff>
    </xdr:to>
    <xdr:sp macro="" textlink="">
      <xdr:nvSpPr>
        <xdr:cNvPr id="16" name="ZoneTexte 15"/>
        <xdr:cNvSpPr txBox="1"/>
      </xdr:nvSpPr>
      <xdr:spPr>
        <a:xfrm>
          <a:off x="1207206" y="4575258"/>
          <a:ext cx="1858414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Meilleurs Commerciaux</a:t>
          </a:r>
        </a:p>
      </xdr:txBody>
    </xdr:sp>
    <xdr:clientData/>
  </xdr:twoCellAnchor>
  <xdr:twoCellAnchor>
    <xdr:from>
      <xdr:col>13</xdr:col>
      <xdr:colOff>112059</xdr:colOff>
      <xdr:row>25</xdr:row>
      <xdr:rowOff>100853</xdr:rowOff>
    </xdr:from>
    <xdr:to>
      <xdr:col>25</xdr:col>
      <xdr:colOff>198882</xdr:colOff>
      <xdr:row>33</xdr:row>
      <xdr:rowOff>16853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227811</xdr:colOff>
      <xdr:row>24</xdr:row>
      <xdr:rowOff>110835</xdr:rowOff>
    </xdr:from>
    <xdr:to>
      <xdr:col>22</xdr:col>
      <xdr:colOff>203636</xdr:colOff>
      <xdr:row>25</xdr:row>
      <xdr:rowOff>177304</xdr:rowOff>
    </xdr:to>
    <xdr:sp macro="" textlink="">
      <xdr:nvSpPr>
        <xdr:cNvPr id="18" name="ZoneTexte 17"/>
        <xdr:cNvSpPr txBox="1"/>
      </xdr:nvSpPr>
      <xdr:spPr>
        <a:xfrm>
          <a:off x="5248046" y="4570776"/>
          <a:ext cx="1858414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5 Meilleurs Client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25</xdr:col>
      <xdr:colOff>246529</xdr:colOff>
      <xdr:row>13</xdr:row>
      <xdr:rowOff>162653</xdr:rowOff>
    </xdr:from>
    <xdr:to>
      <xdr:col>32</xdr:col>
      <xdr:colOff>102814</xdr:colOff>
      <xdr:row>22</xdr:row>
      <xdr:rowOff>133911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198064</xdr:colOff>
      <xdr:row>13</xdr:row>
      <xdr:rowOff>162653</xdr:rowOff>
    </xdr:from>
    <xdr:to>
      <xdr:col>39</xdr:col>
      <xdr:colOff>54349</xdr:colOff>
      <xdr:row>22</xdr:row>
      <xdr:rowOff>133911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246529</xdr:colOff>
      <xdr:row>23</xdr:row>
      <xdr:rowOff>166015</xdr:rowOff>
    </xdr:from>
    <xdr:to>
      <xdr:col>32</xdr:col>
      <xdr:colOff>102814</xdr:colOff>
      <xdr:row>32</xdr:row>
      <xdr:rowOff>137273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198064</xdr:colOff>
      <xdr:row>23</xdr:row>
      <xdr:rowOff>166015</xdr:rowOff>
    </xdr:from>
    <xdr:to>
      <xdr:col>39</xdr:col>
      <xdr:colOff>54349</xdr:colOff>
      <xdr:row>32</xdr:row>
      <xdr:rowOff>137273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67234</xdr:colOff>
      <xdr:row>17</xdr:row>
      <xdr:rowOff>11207</xdr:rowOff>
    </xdr:from>
    <xdr:to>
      <xdr:col>30</xdr:col>
      <xdr:colOff>105336</xdr:colOff>
      <xdr:row>18</xdr:row>
      <xdr:rowOff>156883</xdr:rowOff>
    </xdr:to>
    <xdr:sp macro="" textlink="Traitement!B76">
      <xdr:nvSpPr>
        <xdr:cNvPr id="2" name="ZoneTexte 1"/>
        <xdr:cNvSpPr txBox="1"/>
      </xdr:nvSpPr>
      <xdr:spPr>
        <a:xfrm>
          <a:off x="8852646" y="3137648"/>
          <a:ext cx="665631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B99FBA-3A02-443C-A97F-B3DEDFD6E9FC}" type="TxLink">
            <a:rPr lang="en-US" sz="20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23%</a:t>
          </a:fld>
          <a:endParaRPr lang="fr-FR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27</xdr:col>
      <xdr:colOff>280147</xdr:colOff>
      <xdr:row>27</xdr:row>
      <xdr:rowOff>26894</xdr:rowOff>
    </xdr:from>
    <xdr:to>
      <xdr:col>30</xdr:col>
      <xdr:colOff>4484</xdr:colOff>
      <xdr:row>28</xdr:row>
      <xdr:rowOff>172570</xdr:rowOff>
    </xdr:to>
    <xdr:sp macro="" textlink="Traitement!B78">
      <xdr:nvSpPr>
        <xdr:cNvPr id="28" name="ZoneTexte 27"/>
        <xdr:cNvSpPr txBox="1"/>
      </xdr:nvSpPr>
      <xdr:spPr>
        <a:xfrm>
          <a:off x="8751794" y="5058335"/>
          <a:ext cx="665631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7D3F06-5ED6-421A-BE7F-541148F94E09}" type="TxLink">
            <a:rPr lang="en-US" sz="2000" b="1" i="0" u="none" strike="noStrike">
              <a:solidFill>
                <a:schemeClr val="accent3"/>
              </a:solidFill>
              <a:latin typeface="Calibri"/>
              <a:cs typeface="Calibri"/>
            </a:rPr>
            <a:pPr/>
            <a:t>17%</a:t>
          </a:fld>
          <a:endParaRPr lang="fr-FR" sz="2000" b="1">
            <a:solidFill>
              <a:schemeClr val="accent3"/>
            </a:solidFill>
          </a:endParaRPr>
        </a:p>
      </xdr:txBody>
    </xdr:sp>
    <xdr:clientData/>
  </xdr:twoCellAnchor>
  <xdr:twoCellAnchor>
    <xdr:from>
      <xdr:col>34</xdr:col>
      <xdr:colOff>293594</xdr:colOff>
      <xdr:row>27</xdr:row>
      <xdr:rowOff>82923</xdr:rowOff>
    </xdr:from>
    <xdr:to>
      <xdr:col>37</xdr:col>
      <xdr:colOff>17931</xdr:colOff>
      <xdr:row>29</xdr:row>
      <xdr:rowOff>38099</xdr:rowOff>
    </xdr:to>
    <xdr:sp macro="" textlink="Traitement!B79">
      <xdr:nvSpPr>
        <xdr:cNvPr id="29" name="ZoneTexte 28"/>
        <xdr:cNvSpPr txBox="1"/>
      </xdr:nvSpPr>
      <xdr:spPr>
        <a:xfrm>
          <a:off x="10961594" y="5114364"/>
          <a:ext cx="665631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15F1FA-6B68-4505-87EA-D70A3E5AD5FF}" type="TxLink">
            <a:rPr lang="en-US" sz="2000" b="1" i="0" u="none" strike="noStrike">
              <a:solidFill>
                <a:schemeClr val="accent5"/>
              </a:solidFill>
              <a:latin typeface="Calibri"/>
              <a:cs typeface="Calibri"/>
            </a:rPr>
            <a:pPr/>
            <a:t>48%</a:t>
          </a:fld>
          <a:endParaRPr lang="fr-FR" sz="2000" b="1">
            <a:solidFill>
              <a:schemeClr val="accent5"/>
            </a:solidFill>
          </a:endParaRPr>
        </a:p>
      </xdr:txBody>
    </xdr:sp>
    <xdr:clientData/>
  </xdr:twoCellAnchor>
  <xdr:twoCellAnchor>
    <xdr:from>
      <xdr:col>25</xdr:col>
      <xdr:colOff>246529</xdr:colOff>
      <xdr:row>13</xdr:row>
      <xdr:rowOff>158565</xdr:rowOff>
    </xdr:from>
    <xdr:to>
      <xdr:col>27</xdr:col>
      <xdr:colOff>284630</xdr:colOff>
      <xdr:row>15</xdr:row>
      <xdr:rowOff>99172</xdr:rowOff>
    </xdr:to>
    <xdr:sp macro="" textlink="Traitement!A76">
      <xdr:nvSpPr>
        <xdr:cNvPr id="30" name="ZoneTexte 29"/>
        <xdr:cNvSpPr txBox="1"/>
      </xdr:nvSpPr>
      <xdr:spPr>
        <a:xfrm>
          <a:off x="8090647" y="2523006"/>
          <a:ext cx="665630" cy="321607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99E2966-9EFC-46A5-B8A1-90AA9B3BDEFD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Junk</a:t>
          </a:fld>
          <a:endParaRPr lang="fr-F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244568</xdr:colOff>
      <xdr:row>23</xdr:row>
      <xdr:rowOff>171451</xdr:rowOff>
    </xdr:from>
    <xdr:to>
      <xdr:col>27</xdr:col>
      <xdr:colOff>282669</xdr:colOff>
      <xdr:row>25</xdr:row>
      <xdr:rowOff>112058</xdr:rowOff>
    </xdr:to>
    <xdr:sp macro="" textlink="Traitement!A78">
      <xdr:nvSpPr>
        <xdr:cNvPr id="31" name="ZoneTexte 30"/>
        <xdr:cNvSpPr txBox="1"/>
      </xdr:nvSpPr>
      <xdr:spPr>
        <a:xfrm>
          <a:off x="8088686" y="4440892"/>
          <a:ext cx="665630" cy="321607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69B6C24-E7EF-4134-A941-837597DDAD0D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Things</a:t>
          </a:fld>
          <a:endParaRPr lang="fr-F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204226</xdr:colOff>
      <xdr:row>23</xdr:row>
      <xdr:rowOff>169770</xdr:rowOff>
    </xdr:from>
    <xdr:to>
      <xdr:col>34</xdr:col>
      <xdr:colOff>242327</xdr:colOff>
      <xdr:row>25</xdr:row>
      <xdr:rowOff>110377</xdr:rowOff>
    </xdr:to>
    <xdr:sp macro="" textlink="Traitement!A79">
      <xdr:nvSpPr>
        <xdr:cNvPr id="32" name="ZoneTexte 31"/>
        <xdr:cNvSpPr txBox="1"/>
      </xdr:nvSpPr>
      <xdr:spPr>
        <a:xfrm>
          <a:off x="10244697" y="4439211"/>
          <a:ext cx="665630" cy="321607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87A27A-D1AA-40A0-88A2-74A08E52F218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Widgets</a:t>
          </a:fld>
          <a:endParaRPr lang="fr-F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34</xdr:col>
      <xdr:colOff>298076</xdr:colOff>
      <xdr:row>17</xdr:row>
      <xdr:rowOff>40341</xdr:rowOff>
    </xdr:from>
    <xdr:to>
      <xdr:col>37</xdr:col>
      <xdr:colOff>22413</xdr:colOff>
      <xdr:row>18</xdr:row>
      <xdr:rowOff>186017</xdr:rowOff>
    </xdr:to>
    <xdr:sp macro="" textlink="Traitement!B77">
      <xdr:nvSpPr>
        <xdr:cNvPr id="33" name="ZoneTexte 32"/>
        <xdr:cNvSpPr txBox="1"/>
      </xdr:nvSpPr>
      <xdr:spPr>
        <a:xfrm>
          <a:off x="10966076" y="3166782"/>
          <a:ext cx="665631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3956A8-6B0A-40B4-824A-1122338D956A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13%</a:t>
          </a:fld>
          <a:endParaRPr lang="fr-FR" sz="2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32</xdr:col>
      <xdr:colOff>209270</xdr:colOff>
      <xdr:row>13</xdr:row>
      <xdr:rowOff>168089</xdr:rowOff>
    </xdr:from>
    <xdr:to>
      <xdr:col>34</xdr:col>
      <xdr:colOff>247371</xdr:colOff>
      <xdr:row>15</xdr:row>
      <xdr:rowOff>108696</xdr:rowOff>
    </xdr:to>
    <xdr:sp macro="" textlink="Traitement!A77">
      <xdr:nvSpPr>
        <xdr:cNvPr id="34" name="ZoneTexte 33"/>
        <xdr:cNvSpPr txBox="1"/>
      </xdr:nvSpPr>
      <xdr:spPr>
        <a:xfrm>
          <a:off x="10249741" y="2532530"/>
          <a:ext cx="665630" cy="321607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0E33EF-1C1B-45B3-BE57-D2899D3DAD2F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Stuff</a:t>
          </a:fld>
          <a:endParaRPr lang="fr-FR" sz="2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33</xdr:col>
      <xdr:colOff>168087</xdr:colOff>
      <xdr:row>0</xdr:row>
      <xdr:rowOff>33620</xdr:rowOff>
    </xdr:from>
    <xdr:to>
      <xdr:col>42</xdr:col>
      <xdr:colOff>22411</xdr:colOff>
      <xdr:row>6</xdr:row>
      <xdr:rowOff>100854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Commerci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2322" y="33620"/>
              <a:ext cx="2678207" cy="1199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67236</xdr:colOff>
      <xdr:row>0</xdr:row>
      <xdr:rowOff>16251</xdr:rowOff>
    </xdr:from>
    <xdr:to>
      <xdr:col>23</xdr:col>
      <xdr:colOff>179294</xdr:colOff>
      <xdr:row>8</xdr:row>
      <xdr:rowOff>67236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Artic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8765" y="16251"/>
              <a:ext cx="1367117" cy="1462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230837</xdr:colOff>
      <xdr:row>0</xdr:row>
      <xdr:rowOff>43144</xdr:rowOff>
    </xdr:from>
    <xdr:to>
      <xdr:col>33</xdr:col>
      <xdr:colOff>89647</xdr:colOff>
      <xdr:row>6</xdr:row>
      <xdr:rowOff>100854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Vil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7425" y="43144"/>
              <a:ext cx="2996457" cy="1189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33617</xdr:colOff>
      <xdr:row>6</xdr:row>
      <xdr:rowOff>168088</xdr:rowOff>
    </xdr:from>
    <xdr:to>
      <xdr:col>37</xdr:col>
      <xdr:colOff>179294</xdr:colOff>
      <xdr:row>13</xdr:row>
      <xdr:rowOff>100853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9" name="Date de command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264" y="1299882"/>
              <a:ext cx="3283324" cy="1165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728.784139467592" backgroundQuery="1" createdVersion="6" refreshedVersion="6" minRefreshableVersion="3" recordCount="0" supportSubquery="1" supportAdvancedDrill="1">
  <cacheSource type="external" connectionId="1"/>
  <cacheFields count="3">
    <cacheField name="[Plage].[Ville].[Ville]" caption="Ville" numFmtId="0" hierarchy="10" level="1">
      <sharedItems count="8">
        <s v="Alabama"/>
        <s v="California"/>
        <s v="Indiana"/>
        <s v="Minnesota"/>
        <s v="Nevada"/>
        <s v="New York"/>
        <s v="Oregon"/>
        <s v="Washington"/>
      </sharedItems>
    </cacheField>
    <cacheField name="[Measures].[Somme de Chiffre d'affaire]" caption="Somme de Chiffre d'affaire" numFmtId="0" hierarchy="14" level="32767"/>
    <cacheField name="[Plage].[Date de commande].[Date de commande]" caption="Date de commande" numFmtId="0" hierarchy="5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/>
    <cacheHierarchy uniqueName="[Plage].[Bénéfice]" caption="Bénéfice" attribute="1" defaultMemberUniqueName="[Plage].[Bénéfice].[All]" allUniqueName="[Plage].[Bénéfice].[All]" dimensionUniqueName="[Plage]" displayFolder="" count="2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2" memberValueDatatype="5" unbalanced="0"/>
    <cacheHierarchy uniqueName="[Plage].[Client]" caption="Client" attribute="1" defaultMemberUniqueName="[Plage].[Client].[All]" allUniqueName="[Plage].[Client].[All]" dimensionUniqueName="[Plage]" displayFolder="" count="2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2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>
      <fieldsUsage count="2">
        <fieldUsage x="-1"/>
        <fieldUsage x="2"/>
      </fieldsUsage>
    </cacheHierarchy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2" memberValueDatatype="130" unbalanced="0"/>
    <cacheHierarchy uniqueName="[Plage].[Prix]" caption="Prix" attribute="1" defaultMemberUniqueName="[Plage].[Prix].[All]" allUniqueName="[Plage].[Prix].[All]" dimensionUniqueName="[Plage]" displayFolder="" count="2" memberValueDatatype="5" unbalanced="0"/>
    <cacheHierarchy uniqueName="[Plage].[Quantité]" caption="Quantité" attribute="1" defaultMemberUniqueName="[Plage].[Quantité].[All]" allUniqueName="[Plage].[Quantité].[All]" dimensionUniqueName="[Plage]" displayFolder="" count="2" memberValueDatatype="20" unbalanced="0"/>
    <cacheHierarchy uniqueName="[Plage].[Région]" caption="Région" attribute="1" defaultMemberUniqueName="[Plage].[Région].[All]" allUniqueName="[Plage].[Région].[All]" dimensionUniqueName="[Plage]" displayFolder="" count="2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>
      <fieldsUsage count="2">
        <fieldUsage x="-1"/>
        <fieldUsage x="0"/>
      </fieldsUsage>
    </cacheHierarchy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2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4728.78414074074" backgroundQuery="1" createdVersion="6" refreshedVersion="6" minRefreshableVersion="3" recordCount="0" supportSubquery="1" supportAdvancedDrill="1">
  <cacheSource type="external" connectionId="1"/>
  <cacheFields count="4">
    <cacheField name="[Plage].[Client].[Client]" caption="Client" numFmtId="0" hierarchy="3" level="1">
      <sharedItems count="5">
        <s v="Carl Ford"/>
        <s v="Jeremy Diaz"/>
        <s v="Juan Olson"/>
        <s v="Linda Morrison"/>
        <s v="Martha Bell"/>
      </sharedItems>
    </cacheField>
    <cacheField name="[Measures].[Somme de Chiffre d'affaire]" caption="Somme de Chiffre d'affaire" numFmtId="0" hierarchy="14" level="32767"/>
    <cacheField name="[Plage].[Date de commande].[Date de commande]" caption="Date de commande" numFmtId="0" hierarchy="5" level="1">
      <sharedItems containsSemiMixedTypes="0" containsNonDate="0" containsString="0"/>
    </cacheField>
    <cacheField name="[Plage].[Article].[Article]" caption="Article" numFmtId="0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>
      <fieldsUsage count="2">
        <fieldUsage x="-1"/>
        <fieldUsage x="3"/>
      </fieldsUsage>
    </cacheHierarchy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2" memberValueDatatype="130" unbalanced="0">
      <fieldsUsage count="2">
        <fieldUsage x="-1"/>
        <fieldUsage x="0"/>
      </fieldsUsage>
    </cacheHierarchy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>
      <fieldsUsage count="2">
        <fieldUsage x="-1"/>
        <fieldUsage x="2"/>
      </fieldsUsage>
    </cacheHierarchy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0" memberValueDatatype="130" unbalanced="0"/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0" memberValueDatatype="130" unbalanced="0"/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c" refreshedDate="44728.784259375003" backgroundQuery="1" createdVersion="6" refreshedVersion="6" minRefreshableVersion="3" recordCount="0" supportSubquery="1" supportAdvancedDrill="1">
  <cacheSource type="external" connectionId="1"/>
  <cacheFields count="6">
    <cacheField name="[Plage].[Article].[Article]" caption="Article" numFmtId="0" level="1">
      <sharedItems count="1">
        <s v="Junk"/>
      </sharedItems>
    </cacheField>
    <cacheField name="[Measures].[Somme de Chiffre d'affaire]" caption="Somme de Chiffre d'affaire" numFmtId="0" hierarchy="14" level="32767"/>
    <cacheField name="[Measures].[Somme de Bénéfice]" caption="Somme de Bénéfice" numFmtId="0" hierarchy="15" level="32767"/>
    <cacheField name="[Measures].[Somme de Quantité]" caption="Somme de Quantité" numFmtId="0" hierarchy="16" level="32767"/>
    <cacheField name="[Plage].[Date de commande].[Date de commande]" caption="Date de commande" numFmtId="0" hierarchy="5" level="1">
      <sharedItems containsSemiMixedTypes="0" containsNonDate="0" containsString="0"/>
    </cacheField>
    <cacheField name="[Plage].[Ville].[Ville]" caption="Ville" numFmtId="0" hierarchy="10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>
      <fieldsUsage count="2">
        <fieldUsage x="-1"/>
        <fieldUsage x="0"/>
      </fieldsUsage>
    </cacheHierarchy>
    <cacheHierarchy uniqueName="[Plage].[Bénéfice]" caption="Bénéfice" attribute="1" defaultMemberUniqueName="[Plage].[Bénéfice].[All]" allUniqueName="[Plage].[Bénéfice].[All]" dimensionUniqueName="[Plage]" displayFolder="" count="2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2" memberValueDatatype="5" unbalanced="0"/>
    <cacheHierarchy uniqueName="[Plage].[Client]" caption="Client" attribute="1" defaultMemberUniqueName="[Plage].[Client].[All]" allUniqueName="[Plage].[Client].[All]" dimensionUniqueName="[Plage]" displayFolder="" count="2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2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>
      <fieldsUsage count="2">
        <fieldUsage x="-1"/>
        <fieldUsage x="4"/>
      </fieldsUsage>
    </cacheHierarchy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2" memberValueDatatype="130" unbalanced="0"/>
    <cacheHierarchy uniqueName="[Plage].[Prix]" caption="Prix" attribute="1" defaultMemberUniqueName="[Plage].[Prix].[All]" allUniqueName="[Plage].[Prix].[All]" dimensionUniqueName="[Plage]" displayFolder="" count="2" memberValueDatatype="5" unbalanced="0"/>
    <cacheHierarchy uniqueName="[Plage].[Quantité]" caption="Quantité" attribute="1" defaultMemberUniqueName="[Plage].[Quantité].[All]" allUniqueName="[Plage].[Quantité].[All]" dimensionUniqueName="[Plage]" displayFolder="" count="2" memberValueDatatype="20" unbalanced="0"/>
    <cacheHierarchy uniqueName="[Plage].[Région]" caption="Région" attribute="1" defaultMemberUniqueName="[Plage].[Région].[All]" allUniqueName="[Plage].[Région].[All]" dimensionUniqueName="[Plage]" displayFolder="" count="2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>
      <fieldsUsage count="2">
        <fieldUsage x="-1"/>
        <fieldUsage x="5"/>
      </fieldsUsage>
    </cacheHierarchy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2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c" refreshedDate="44728.784259953703" backgroundQuery="1" createdVersion="6" refreshedVersion="6" minRefreshableVersion="3" recordCount="0" supportSubquery="1" supportAdvancedDrill="1">
  <cacheSource type="external" connectionId="1"/>
  <cacheFields count="4">
    <cacheField name="[Plage].[Date de commande (mois)].[Date de commande (mois)]" caption="Date de commande (mois)" numFmtId="0" hierarchy="6" level="1">
      <sharedItems count="12">
        <s v="janv"/>
        <s v="févr"/>
        <s v="mars"/>
        <s v="avr"/>
        <s v="mai"/>
        <s v="juin"/>
        <s v="juil"/>
        <s v="août"/>
        <s v="sept"/>
        <s v="oct"/>
        <s v="nov"/>
        <s v="déc"/>
      </sharedItems>
    </cacheField>
    <cacheField name="[Measures].[Somme de Chiffre d'affaire]" caption="Somme de Chiffre d'affaire" numFmtId="0" hierarchy="14" level="32767"/>
    <cacheField name="[Plage].[Ville].[Ville]" caption="Ville" numFmtId="0" hierarchy="10" level="1">
      <sharedItems containsSemiMixedTypes="0" containsNonDate="0" containsString="0"/>
    </cacheField>
    <cacheField name="[Plage].[Article].[Article]" caption="Article" numFmtId="0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>
      <fieldsUsage count="2">
        <fieldUsage x="-1"/>
        <fieldUsage x="3"/>
      </fieldsUsage>
    </cacheHierarchy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/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2" memberValueDatatype="130" unbalanced="0">
      <fieldsUsage count="2">
        <fieldUsage x="-1"/>
        <fieldUsage x="0"/>
      </fieldsUsage>
    </cacheHierarchy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c" refreshedDate="44728.784260763889" backgroundQuery="1" createdVersion="6" refreshedVersion="6" minRefreshableVersion="3" recordCount="0" supportSubquery="1" supportAdvancedDrill="1">
  <cacheSource type="external" connectionId="1"/>
  <cacheFields count="3">
    <cacheField name="[Plage].[Commercial].[Commercial]" caption="Commercial" numFmtId="0" hierarchy="4" level="1">
      <sharedItems count="5">
        <s v="Diane Gonzalez"/>
        <s v="Frances Warren"/>
        <s v="Patrick Graham"/>
        <s v="Randy Watson"/>
        <s v="Sara Snyder"/>
      </sharedItems>
    </cacheField>
    <cacheField name="[Measures].[Somme de Chiffre d'affaire]" caption="Somme de Chiffre d'affaire" numFmtId="0" hierarchy="14" level="32767"/>
    <cacheField name="[Plage].[Ville].[Ville]" caption="Ville" numFmtId="0" hierarchy="10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0" memberValueDatatype="130" unbalanced="0"/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2" memberValueDatatype="130" unbalanced="0">
      <fieldsUsage count="2">
        <fieldUsage x="-1"/>
        <fieldUsage x="0"/>
      </fieldsUsage>
    </cacheHierarchy>
    <cacheHierarchy uniqueName="[Plage].[Date de commande]" caption="Date de commande" attribute="1" time="1" defaultMemberUniqueName="[Plage].[Date de commande].[All]" allUniqueName="[Plage].[Date de commande].[All]" dimensionUniqueName="[Plage]" displayFolder="" count="0" memberValueDatatype="7" unbalanced="0"/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0" memberValueDatatype="130" unbalanced="0"/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c" refreshedDate="44728.784261226851" backgroundQuery="1" createdVersion="6" refreshedVersion="6" minRefreshableVersion="3" recordCount="0" supportSubquery="1" supportAdvancedDrill="1">
  <cacheSource type="external" connectionId="1"/>
  <cacheFields count="4">
    <cacheField name="[Plage].[Article].[Article]" caption="Article" numFmtId="0" level="1">
      <sharedItems count="4">
        <s v="Junk"/>
        <s v="Stuff"/>
        <s v="Things"/>
        <s v="Widgets"/>
      </sharedItems>
    </cacheField>
    <cacheField name="[Measures].[Somme de Chiffre d'affaire]" caption="Somme de Chiffre d'affaire" numFmtId="0" hierarchy="14" level="32767"/>
    <cacheField name="[Plage].[Date de commande].[Date de commande]" caption="Date de commande" numFmtId="0" hierarchy="5" level="1">
      <sharedItems containsSemiMixedTypes="0" containsNonDate="0" containsString="0"/>
    </cacheField>
    <cacheField name="[Plage].[Ville].[Ville]" caption="Ville" numFmtId="0" hierarchy="10" level="1">
      <sharedItems containsSemiMixedTypes="0" containsNonDate="0" containsString="0"/>
    </cacheField>
  </cacheFields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>
      <fieldsUsage count="2">
        <fieldUsage x="-1"/>
        <fieldUsage x="0"/>
      </fieldsUsage>
    </cacheHierarchy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2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>
      <fieldsUsage count="2">
        <fieldUsage x="-1"/>
        <fieldUsage x="2"/>
      </fieldsUsage>
    </cacheHierarchy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0" memberValueDatatype="130" unbalanced="0"/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>
      <fieldsUsage count="2">
        <fieldUsage x="-1"/>
        <fieldUsage x="3"/>
      </fieldsUsage>
    </cacheHierarchy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c" refreshedDate="44728.547248495372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Plage].[Article]" caption="Article" attribute="1" defaultMemberUniqueName="[Plage].[Article].[All]" allUniqueName="[Plage].[Article].[All]" dimensionUniqueName="[Plage]" displayFolder="" count="2" memberValueDatatype="130" unbalanced="0"/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2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0" memberValueDatatype="7" unbalanced="0"/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0" memberValueDatatype="130" unbalanced="0"/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2" memberValueDatatype="130" unbalanced="0"/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pc" refreshedDate="44728.552148842595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Plage].[Article]" caption="Article" attribute="1" defaultMemberUniqueName="[Plage].[Article].[All]" allUniqueName="[Plage].[Article].[All]" dimensionUniqueName="[Plage]" displayFolder="" count="0" memberValueDatatype="130" unbalanced="0"/>
    <cacheHierarchy uniqueName="[Plage].[Bénéfice]" caption="Bénéfice" attribute="1" defaultMemberUniqueName="[Plage].[Bénéfice].[All]" allUniqueName="[Plage].[Bénéfice].[All]" dimensionUniqueName="[Plage]" displayFolder="" count="0" memberValueDatatype="5" unbalanced="0"/>
    <cacheHierarchy uniqueName="[Plage].[Chiffre d'affaire]" caption="Chiffre d'affaire" attribute="1" defaultMemberUniqueName="[Plage].[Chiffre d'affaire].[All]" allUniqueName="[Plage].[Chiffre d'affaire].[All]" dimensionUniqueName="[Plage]" displayFolder="" count="0" memberValueDatatype="5" unbalanced="0"/>
    <cacheHierarchy uniqueName="[Plage].[Client]" caption="Client" attribute="1" defaultMemberUniqueName="[Plage].[Client].[All]" allUniqueName="[Plage].[Client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 commande]" caption="Date de commande" attribute="1" time="1" defaultMemberUniqueName="[Plage].[Date de commande].[All]" allUniqueName="[Plage].[Date de commande].[All]" dimensionUniqueName="[Plage]" displayFolder="" count="2" memberValueDatatype="7" unbalanced="0"/>
    <cacheHierarchy uniqueName="[Plage].[Date de commande (mois)]" caption="Date de commande (mois)" attribute="1" defaultMemberUniqueName="[Plage].[Date de commande (mois)].[All]" allUniqueName="[Plage].[Date de commande (mois)].[All]" dimensionUniqueName="[Plage]" displayFolder="" count="0" memberValueDatatype="130" unbalanced="0"/>
    <cacheHierarchy uniqueName="[Plage].[Prix]" caption="Prix" attribute="1" defaultMemberUniqueName="[Plage].[Prix].[All]" allUniqueName="[Plage].[Prix].[All]" dimensionUniqueName="[Plage]" displayFolder="" count="0" memberValueDatatype="5" unbalanced="0"/>
    <cacheHierarchy uniqueName="[Plage].[Quantité]" caption="Quantité" attribute="1" defaultMemberUniqueName="[Plage].[Quantité].[All]" allUniqueName="[Plage].[Quantité].[All]" dimensionUniqueName="[Plage]" displayFolder="" count="0" memberValueDatatype="20" unbalanced="0"/>
    <cacheHierarchy uniqueName="[Plage].[Région]" caption="Région" attribute="1" defaultMemberUniqueName="[Plage].[Région].[All]" allUniqueName="[Plage].[Région].[All]" dimensionUniqueName="[Plage]" displayFolder="" count="0" memberValueDatatype="130" unbalanced="0"/>
    <cacheHierarchy uniqueName="[Plage].[Ville]" caption="Ville" attribute="1" defaultMemberUniqueName="[Plage].[Ville].[All]" allUniqueName="[Plage].[Ville].[All]" dimensionUniqueName="[Plage]" displayFolder="" count="0" memberValueDatatype="130" unbalanced="0"/>
    <cacheHierarchy uniqueName="[Plage].[Date de commande (index des mois)]" caption="Date de commande (index des mois)" attribute="1" defaultMemberUniqueName="[Plage].[Date de commande (index des mois)].[All]" allUniqueName="[Plage].[Date de command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hiffre d'affaire]" caption="Somme de Chiffre d'affaire" measure="1" displayFolder="" measureGroup="Pl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Bénéfice]" caption="Somme de Bénéfice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Quantité]" caption="Somme de Quantité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2" cacheId="61" applyNumberFormats="0" applyBorderFormats="0" applyFontFormats="0" applyPatternFormats="0" applyAlignmentFormats="0" applyWidthHeightFormats="1" dataCaption="Valeurs" updatedVersion="6" minRefreshableVersion="5" useAutoFormatting="1" subtotalHiddenItems="1" itemPrintTitles="1" createdVersion="6" indent="0" outline="1" outlineData="1" multipleFieldFilters="0">
  <location ref="A8:B17" firstHeaderRow="1" firstDataRow="1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hiffre d'affair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5" name="[Plage].[Date de commande]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1" cacheId="82" applyNumberFormats="0" applyBorderFormats="0" applyFontFormats="0" applyPatternFormats="0" applyAlignmentFormats="0" applyWidthHeightFormats="1" dataCaption="Valeurs" updatedVersion="6" minRefreshableVersion="5" useAutoFormatting="1" subtotalHiddenItems="1" itemPrintTitles="1" createdVersion="6" indent="0" outline="1" outlineData="1" multipleFieldFilters="0">
  <location ref="A1:D3" firstHeaderRow="0" firstDataRow="1" firstDataCol="1"/>
  <pivotFields count="6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1" baseField="0" baseItem="0" numFmtId="164"/>
    <dataField name="Somme de Bénéfice" fld="2" baseField="0" baseItem="0" numFmtId="164"/>
    <dataField name="Somme de Quantité" fld="3" baseField="0" baseItem="0"/>
  </dataFields>
  <formats count="1"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17"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5" name="[Plage].[Date de commande]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9" cacheId="91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4">
  <location ref="A75:B80" firstHeaderRow="1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1" showDataAs="percentOfCol" baseField="0" baseItem="0" numFmtId="10"/>
  </dataFields>
  <formats count="1">
    <format dxfId="16">
      <pivotArea collapsedLevelsAreSubtotals="1" fieldPosition="0">
        <references count="1">
          <reference field="0" count="0"/>
        </references>
      </pivotArea>
    </format>
  </formats>
  <pivotHierarchies count="1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5" name="[Plage].[Date de commande]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pivotTables/pivotTable4.xml><?xml version="1.0" encoding="utf-8"?>
<pivotTableDefinition xmlns="http://schemas.openxmlformats.org/spreadsheetml/2006/main" name="Tableau croisé dynamique8" cacheId="67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4">
  <location ref="B63:C69" firstHeaderRow="1" firstDataRow="1" firstDataCol="1"/>
  <pivotFields count="4">
    <pivotField axis="axisRow" allDrilled="1" showAll="0" measureFilter="1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0"/>
  </rowFields>
  <rowItems count="6">
    <i>
      <x v="2"/>
    </i>
    <i>
      <x v="1"/>
    </i>
    <i>
      <x v="3"/>
    </i>
    <i>
      <x v="4"/>
    </i>
    <i>
      <x/>
    </i>
    <i t="grand">
      <x/>
    </i>
  </rowItems>
  <colItems count="1">
    <i/>
  </colItems>
  <dataFields count="1">
    <dataField name="Somme de Chiffre d'affaire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multipleItemSelectionAllowed="1" dragToData="1">
      <members count="1" level="1">
        <member name="[Plage].[Article].&amp;[Jun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6" name="[Plage].[Date de commande]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14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pivotTables/pivotTable5.xml><?xml version="1.0" encoding="utf-8"?>
<pivotTableDefinition xmlns="http://schemas.openxmlformats.org/spreadsheetml/2006/main" name="Tableau croisé dynamique7" cacheId="8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8:B54" firstHeaderRow="1" firstDataRow="1" firstDataCol="1"/>
  <pivotFields count="3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omme de Chiffre d'affaire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pivotTables/pivotTable6.xml><?xml version="1.0" encoding="utf-8"?>
<pivotTableDefinition xmlns="http://schemas.openxmlformats.org/spreadsheetml/2006/main" name="Tableau croisé dynamique6" cacheId="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B31:C44" firstHeaderRow="1" firstDataRow="1" firstDataCol="1"/>
  <pivotFields count="4">
    <pivotField axis="axisRow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Chiffre d'affaire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multipleItemSelectionAllowed="1" dragToData="1">
      <members count="1" level="1">
        <member name="[Plage].[Article].&amp;[Jun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onnées!$A$1:$J$5685">
        <x15:activeTabTopLevelEntity name="[Plage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mmercial" sourceName="[Plage].[Commercial]">
  <pivotTables>
    <pivotTable tabId="20" name="Tableau croisé dynamique1"/>
    <pivotTable tabId="20" name="Tableau croisé dynamique9"/>
    <pivotTable tabId="20" name="Tableau croisé dynamique7"/>
  </pivotTables>
  <data>
    <olap pivotCacheId="1">
      <levels count="2">
        <level uniqueName="[Plage].[Commercial].[(All)]" sourceCaption="(All)" count="0"/>
        <level uniqueName="[Plage].[Commercial].[Commercial]" sourceCaption="Commercial" count="5">
          <ranges>
            <range startItem="0">
              <i n="[Plage].[Commercial].&amp;[Diane Gonzalez]" c="Diane Gonzalez"/>
              <i n="[Plage].[Commercial].&amp;[Frances Warren]" c="Frances Warren"/>
              <i n="[Plage].[Commercial].&amp;[Patrick Graham]" c="Patrick Graham"/>
              <i n="[Plage].[Commercial].&amp;[Randy Watson]" c="Randy Watson"/>
              <i n="[Plage].[Commercial].&amp;[Sara Snyder]" c="Sara Snyder"/>
            </range>
          </ranges>
        </level>
      </levels>
      <selections count="1">
        <selection n="[Plage].[Commercial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rticle" sourceName="[Plage].[Article]">
  <pivotTables>
    <pivotTable tabId="20" name="Tableau croisé dynamique1"/>
    <pivotTable tabId="20" name="Tableau croisé dynamique6"/>
    <pivotTable tabId="20" name="Tableau croisé dynamique8"/>
  </pivotTables>
  <data>
    <olap pivotCacheId="1">
      <levels count="2">
        <level uniqueName="[Plage].[Article].[(All)]" sourceCaption="(All)" count="0"/>
        <level uniqueName="[Plage].[Article].[Article]" sourceCaption="Article" count="4">
          <ranges>
            <range startItem="0">
              <i n="[Plage].[Article].&amp;[Junk]" c="Junk"/>
              <i n="[Plage].[Article].&amp;[Stuff]" c="Stuff"/>
              <i n="[Plage].[Article].&amp;[Things]" c="Things"/>
              <i n="[Plage].[Article].&amp;[Widgets]" c="Widgets"/>
            </range>
          </ranges>
        </level>
      </levels>
      <selections count="1">
        <selection n="[Plage].[Article].&amp;[Junk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ille" sourceName="[Plage].[Ville]">
  <pivotTables>
    <pivotTable tabId="20" name="Tableau croisé dynamique1"/>
    <pivotTable tabId="20" name="Tableau croisé dynamique6"/>
    <pivotTable tabId="20" name="Tableau croisé dynamique7"/>
    <pivotTable tabId="20" name="Tableau croisé dynamique9"/>
  </pivotTables>
  <data>
    <olap pivotCacheId="1">
      <levels count="2">
        <level uniqueName="[Plage].[Ville].[(All)]" sourceCaption="(All)" count="0"/>
        <level uniqueName="[Plage].[Ville].[Ville]" sourceCaption="Ville" count="8">
          <ranges>
            <range startItem="0">
              <i n="[Plage].[Ville].&amp;[Alabama]" c="Alabama"/>
              <i n="[Plage].[Ville].&amp;[California]" c="California"/>
              <i n="[Plage].[Ville].&amp;[Indiana]" c="Indiana"/>
              <i n="[Plage].[Ville].&amp;[Minnesota]" c="Minnesota"/>
              <i n="[Plage].[Ville].&amp;[Nevada]" c="Nevada"/>
              <i n="[Plage].[Ville].&amp;[New York]" c="New York"/>
              <i n="[Plage].[Ville].&amp;[Oregon]" c="Oregon"/>
              <i n="[Plage].[Ville].&amp;[Washington]" c="Washington"/>
            </range>
          </ranges>
        </level>
      </levels>
      <selections count="1">
        <selection n="[Plage].[Vill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mercial" cache="Segment_Commercial" caption="Commercial" level="1" rowHeight="241300"/>
  <slicer name="Article" cache="Segment_Article" caption="Article" level="1" rowHeight="241300"/>
  <slicer name="Ville" cache="Segment_Ville" caption="Ville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mercial 1" cache="Segment_Commercial" caption="Commercial" columnCount="2" level="1" style="SlicerStyleLight6" rowHeight="241300"/>
  <slicer name="Article 1" cache="Segment_Article" caption="Article" level="1" style="SlicerStyleLight6" rowHeight="241300"/>
  <slicer name="Ville 1" cache="Segment_Ville" caption="Ville" columnCount="3" level="1" style="SlicerStyleLight6" rowHeight="241300"/>
</slicers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_Date_de_commande" sourceName="[Plage].[Date de commande]">
  <pivotTables>
    <pivotTable tabId="20" name="Tableau croisé dynamique2"/>
    <pivotTable tabId="20" name="Tableau croisé dynamique1"/>
    <pivotTable tabId="20" name="Tableau croisé dynamique8"/>
    <pivotTable tabId="20" name="Tableau croisé dynamique9"/>
  </pivotTables>
  <state minimalRefreshVersion="6" lastRefreshVersion="6" pivotCacheId="2" filterType="dateBetween">
    <selection startDate="2016-07-01T00:00:00" endDate="2016-07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de commande" cache="Chronologie_Date_de_commande" caption="Date de commande" level="2" selectionLevel="2" scrollPosition="2016-06-3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de commande 1" cache="Chronologie_Date_de_commande" caption="Date de commande" showHeader="0" level="2" selectionLevel="2" scrollPosition="2016-06-30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11/relationships/timeline" Target="../timelines/timeline1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85"/>
  <sheetViews>
    <sheetView topLeftCell="B1" zoomScale="145" zoomScaleNormal="145" workbookViewId="0">
      <selection activeCell="C5" sqref="C5"/>
    </sheetView>
  </sheetViews>
  <sheetFormatPr baseColWidth="10" defaultColWidth="8.85546875" defaultRowHeight="15"/>
  <cols>
    <col min="1" max="1" width="15.7109375" style="1" bestFit="1" customWidth="1"/>
    <col min="2" max="2" width="14.5703125" style="1" customWidth="1"/>
    <col min="3" max="3" width="8.7109375" style="1" bestFit="1" customWidth="1"/>
    <col min="4" max="4" width="19.7109375" style="1" customWidth="1"/>
    <col min="5" max="5" width="19" style="4" customWidth="1"/>
    <col min="6" max="6" width="8.42578125" style="1" customWidth="1"/>
    <col min="7" max="7" width="9" style="4" customWidth="1"/>
    <col min="8" max="8" width="6.140625" style="4" customWidth="1"/>
    <col min="9" max="9" width="17.7109375" style="4" customWidth="1"/>
    <col min="10" max="10" width="12.7109375" style="5" customWidth="1"/>
    <col min="11" max="16384" width="8.85546875" style="1"/>
  </cols>
  <sheetData>
    <row r="1" spans="1:10" ht="22.15" customHeight="1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41" workbookViewId="0">
      <selection activeCell="B52" sqref="B52"/>
    </sheetView>
  </sheetViews>
  <sheetFormatPr baseColWidth="10" defaultRowHeight="15"/>
  <cols>
    <col min="1" max="1" width="21" bestFit="1" customWidth="1"/>
    <col min="2" max="3" width="25.28515625" customWidth="1"/>
    <col min="4" max="4" width="18.85546875" bestFit="1" customWidth="1"/>
  </cols>
  <sheetData>
    <row r="1" spans="1:4">
      <c r="A1" s="8" t="s">
        <v>555</v>
      </c>
      <c r="B1" t="s">
        <v>557</v>
      </c>
      <c r="C1" t="s">
        <v>558</v>
      </c>
      <c r="D1" t="s">
        <v>559</v>
      </c>
    </row>
    <row r="2" spans="1:4">
      <c r="A2" s="9" t="s">
        <v>5</v>
      </c>
      <c r="B2" s="11">
        <v>13239.720000000034</v>
      </c>
      <c r="C2" s="11">
        <v>2132</v>
      </c>
      <c r="D2" s="10">
        <v>1066</v>
      </c>
    </row>
    <row r="3" spans="1:4">
      <c r="A3" s="9" t="s">
        <v>556</v>
      </c>
      <c r="B3" s="11">
        <v>13239.720000000034</v>
      </c>
      <c r="C3" s="11">
        <v>2132</v>
      </c>
      <c r="D3" s="10">
        <v>1066</v>
      </c>
    </row>
    <row r="8" spans="1:4">
      <c r="A8" s="8" t="s">
        <v>555</v>
      </c>
      <c r="B8" t="s">
        <v>557</v>
      </c>
    </row>
    <row r="9" spans="1:4">
      <c r="A9" s="9" t="s">
        <v>549</v>
      </c>
      <c r="B9" s="10">
        <v>2950.0399999999995</v>
      </c>
    </row>
    <row r="10" spans="1:4">
      <c r="A10" s="9" t="s">
        <v>43</v>
      </c>
      <c r="B10" s="10">
        <v>4683.5200000000004</v>
      </c>
    </row>
    <row r="11" spans="1:4">
      <c r="A11" s="9" t="s">
        <v>550</v>
      </c>
      <c r="B11" s="10">
        <v>7132.08</v>
      </c>
    </row>
    <row r="12" spans="1:4">
      <c r="A12" s="9" t="s">
        <v>551</v>
      </c>
      <c r="B12" s="10">
        <v>11851.640000000003</v>
      </c>
    </row>
    <row r="13" spans="1:4">
      <c r="A13" s="9" t="s">
        <v>112</v>
      </c>
      <c r="B13" s="10">
        <v>1696.1599999999999</v>
      </c>
    </row>
    <row r="14" spans="1:4">
      <c r="A14" s="9" t="s">
        <v>6</v>
      </c>
      <c r="B14" s="10">
        <v>14952.079999999998</v>
      </c>
    </row>
    <row r="15" spans="1:4">
      <c r="A15" s="9" t="s">
        <v>25</v>
      </c>
      <c r="B15" s="10">
        <v>7292.449999999998</v>
      </c>
    </row>
    <row r="16" spans="1:4">
      <c r="A16" s="9" t="s">
        <v>9</v>
      </c>
      <c r="B16" s="10">
        <v>7482.07</v>
      </c>
    </row>
    <row r="17" spans="1:5">
      <c r="A17" s="9" t="s">
        <v>556</v>
      </c>
      <c r="B17" s="10">
        <v>58040.039999999914</v>
      </c>
    </row>
    <row r="20" spans="1:5">
      <c r="A20" s="9" t="s">
        <v>543</v>
      </c>
      <c r="B20" t="s">
        <v>560</v>
      </c>
      <c r="C20" t="s">
        <v>561</v>
      </c>
      <c r="D20" t="s">
        <v>562</v>
      </c>
      <c r="E20" t="s">
        <v>563</v>
      </c>
    </row>
    <row r="21" spans="1:5">
      <c r="A21" s="9" t="s">
        <v>549</v>
      </c>
      <c r="B21">
        <v>8.5</v>
      </c>
      <c r="C21">
        <v>2</v>
      </c>
      <c r="D21">
        <f>VLOOKUP(A21,A$9:B$16,2,FALSE)</f>
        <v>2950.0399999999995</v>
      </c>
      <c r="E21" t="str">
        <f>IF(D21=MAX(D$21:D$28),D21,"")</f>
        <v/>
      </c>
    </row>
    <row r="22" spans="1:5">
      <c r="A22" s="9" t="s">
        <v>43</v>
      </c>
      <c r="B22">
        <v>0.5</v>
      </c>
      <c r="C22">
        <v>4</v>
      </c>
      <c r="D22">
        <f t="shared" ref="D22:D28" si="0">VLOOKUP(A22,A$9:B$16,2,FALSE)</f>
        <v>4683.5200000000004</v>
      </c>
      <c r="E22" t="str">
        <f t="shared" ref="E22:E28" si="1">IF(D22=MAX(D$21:D$28),D22,"")</f>
        <v/>
      </c>
    </row>
    <row r="23" spans="1:5">
      <c r="A23" s="9" t="s">
        <v>550</v>
      </c>
      <c r="B23">
        <v>8</v>
      </c>
      <c r="C23">
        <v>7</v>
      </c>
      <c r="D23">
        <f t="shared" si="0"/>
        <v>7132.08</v>
      </c>
      <c r="E23" t="str">
        <f t="shared" si="1"/>
        <v/>
      </c>
    </row>
    <row r="24" spans="1:5">
      <c r="A24" s="9" t="s">
        <v>551</v>
      </c>
      <c r="B24">
        <v>7</v>
      </c>
      <c r="C24">
        <v>10</v>
      </c>
      <c r="D24">
        <f t="shared" si="0"/>
        <v>11851.640000000003</v>
      </c>
      <c r="E24" t="str">
        <f t="shared" si="1"/>
        <v/>
      </c>
    </row>
    <row r="25" spans="1:5">
      <c r="A25" s="9" t="s">
        <v>112</v>
      </c>
      <c r="B25">
        <v>1.5</v>
      </c>
      <c r="C25">
        <v>6</v>
      </c>
      <c r="D25">
        <f t="shared" si="0"/>
        <v>1696.1599999999999</v>
      </c>
      <c r="E25" t="str">
        <f t="shared" si="1"/>
        <v/>
      </c>
    </row>
    <row r="26" spans="1:5">
      <c r="A26" s="9" t="s">
        <v>6</v>
      </c>
      <c r="B26">
        <v>11.2</v>
      </c>
      <c r="C26">
        <v>9</v>
      </c>
      <c r="D26">
        <f t="shared" si="0"/>
        <v>14952.079999999998</v>
      </c>
      <c r="E26">
        <f t="shared" si="1"/>
        <v>14952.079999999998</v>
      </c>
    </row>
    <row r="27" spans="1:5">
      <c r="A27" s="9" t="s">
        <v>25</v>
      </c>
      <c r="B27">
        <v>0.5</v>
      </c>
      <c r="C27">
        <v>9</v>
      </c>
      <c r="D27">
        <f t="shared" si="0"/>
        <v>7292.449999999998</v>
      </c>
      <c r="E27" t="str">
        <f t="shared" si="1"/>
        <v/>
      </c>
    </row>
    <row r="28" spans="1:5">
      <c r="A28" s="9" t="s">
        <v>9</v>
      </c>
      <c r="B28">
        <v>1</v>
      </c>
      <c r="C28">
        <v>11.2</v>
      </c>
      <c r="D28">
        <f t="shared" si="0"/>
        <v>7482.07</v>
      </c>
      <c r="E28" t="str">
        <f t="shared" si="1"/>
        <v/>
      </c>
    </row>
    <row r="31" spans="1:5">
      <c r="B31" s="8" t="s">
        <v>555</v>
      </c>
      <c r="C31" t="s">
        <v>557</v>
      </c>
    </row>
    <row r="32" spans="1:5">
      <c r="B32" s="9" t="s">
        <v>564</v>
      </c>
      <c r="C32" s="10">
        <v>11538.180000000024</v>
      </c>
    </row>
    <row r="33" spans="1:3">
      <c r="B33" s="9" t="s">
        <v>565</v>
      </c>
      <c r="C33" s="10">
        <v>10681.200000000019</v>
      </c>
    </row>
    <row r="34" spans="1:3">
      <c r="B34" s="9" t="s">
        <v>566</v>
      </c>
      <c r="C34" s="10">
        <v>13835.880000000036</v>
      </c>
    </row>
    <row r="35" spans="1:3">
      <c r="B35" s="9" t="s">
        <v>567</v>
      </c>
      <c r="C35" s="10">
        <v>11302.200000000019</v>
      </c>
    </row>
    <row r="36" spans="1:3">
      <c r="B36" s="9" t="s">
        <v>568</v>
      </c>
      <c r="C36" s="10">
        <v>11463.660000000025</v>
      </c>
    </row>
    <row r="37" spans="1:3">
      <c r="B37" s="9" t="s">
        <v>569</v>
      </c>
      <c r="C37" s="10">
        <v>10929.60000000002</v>
      </c>
    </row>
    <row r="38" spans="1:3">
      <c r="B38" s="9" t="s">
        <v>570</v>
      </c>
      <c r="C38" s="10">
        <v>13239.720000000034</v>
      </c>
    </row>
    <row r="39" spans="1:3">
      <c r="B39" s="9" t="s">
        <v>571</v>
      </c>
      <c r="C39" s="10">
        <v>10209.240000000016</v>
      </c>
    </row>
    <row r="40" spans="1:3">
      <c r="B40" s="9" t="s">
        <v>572</v>
      </c>
      <c r="C40" s="10">
        <v>12506.940000000024</v>
      </c>
    </row>
    <row r="41" spans="1:3">
      <c r="B41" s="9" t="s">
        <v>573</v>
      </c>
      <c r="C41" s="10">
        <v>13339.080000000031</v>
      </c>
    </row>
    <row r="42" spans="1:3">
      <c r="B42" s="9" t="s">
        <v>574</v>
      </c>
      <c r="C42" s="10">
        <v>16605.540000000048</v>
      </c>
    </row>
    <row r="43" spans="1:3">
      <c r="B43" s="9" t="s">
        <v>575</v>
      </c>
      <c r="C43" s="10">
        <v>27274.319999999967</v>
      </c>
    </row>
    <row r="44" spans="1:3">
      <c r="B44" s="9" t="s">
        <v>556</v>
      </c>
      <c r="C44" s="10">
        <v>162925.55999999898</v>
      </c>
    </row>
    <row r="48" spans="1:3">
      <c r="A48" s="8" t="s">
        <v>555</v>
      </c>
      <c r="B48" t="s">
        <v>557</v>
      </c>
    </row>
    <row r="49" spans="1:3">
      <c r="A49" s="9" t="s">
        <v>37</v>
      </c>
      <c r="B49" s="10">
        <v>72790.81999999992</v>
      </c>
    </row>
    <row r="50" spans="1:3">
      <c r="A50" s="9" t="s">
        <v>8</v>
      </c>
      <c r="B50" s="10">
        <v>97819.179999999877</v>
      </c>
    </row>
    <row r="51" spans="1:3">
      <c r="A51" s="9" t="s">
        <v>21</v>
      </c>
      <c r="B51" s="10">
        <v>113115.37999999998</v>
      </c>
    </row>
    <row r="52" spans="1:3">
      <c r="A52" s="9" t="s">
        <v>16</v>
      </c>
      <c r="B52" s="10">
        <v>167833.91999999998</v>
      </c>
    </row>
    <row r="53" spans="1:3">
      <c r="A53" s="9" t="s">
        <v>2</v>
      </c>
      <c r="B53" s="10">
        <v>268212.07000000053</v>
      </c>
    </row>
    <row r="54" spans="1:3">
      <c r="A54" s="9" t="s">
        <v>556</v>
      </c>
      <c r="B54" s="10">
        <v>719771.37000000139</v>
      </c>
    </row>
    <row r="63" spans="1:3">
      <c r="B63" s="8" t="s">
        <v>555</v>
      </c>
      <c r="C63" t="s">
        <v>557</v>
      </c>
    </row>
    <row r="64" spans="1:3">
      <c r="B64" s="9" t="s">
        <v>523</v>
      </c>
      <c r="C64" s="10">
        <v>223.56</v>
      </c>
    </row>
    <row r="65" spans="1:3">
      <c r="B65" s="9" t="s">
        <v>516</v>
      </c>
      <c r="C65" s="10">
        <v>223.56</v>
      </c>
    </row>
    <row r="66" spans="1:3">
      <c r="B66" s="9" t="s">
        <v>184</v>
      </c>
      <c r="C66" s="10">
        <v>223.56</v>
      </c>
    </row>
    <row r="67" spans="1:3">
      <c r="B67" s="9" t="s">
        <v>178</v>
      </c>
      <c r="C67" s="10">
        <v>235.98000000000002</v>
      </c>
    </row>
    <row r="68" spans="1:3">
      <c r="B68" s="9" t="s">
        <v>360</v>
      </c>
      <c r="C68" s="10">
        <v>260.82</v>
      </c>
    </row>
    <row r="69" spans="1:3">
      <c r="B69" s="9" t="s">
        <v>556</v>
      </c>
      <c r="C69" s="10">
        <v>1167.48</v>
      </c>
    </row>
    <row r="75" spans="1:3">
      <c r="A75" s="8" t="s">
        <v>555</v>
      </c>
      <c r="B75" t="s">
        <v>557</v>
      </c>
    </row>
    <row r="76" spans="1:3">
      <c r="A76" s="9" t="s">
        <v>5</v>
      </c>
      <c r="B76" s="13">
        <v>0.22811355746825904</v>
      </c>
      <c r="C76" s="13">
        <f>1-B76</f>
        <v>0.77188644253174099</v>
      </c>
    </row>
    <row r="77" spans="1:3">
      <c r="A77" s="9" t="s">
        <v>12</v>
      </c>
      <c r="B77" s="13">
        <v>0.13046993075814581</v>
      </c>
      <c r="C77" s="13">
        <f t="shared" ref="C77:C79" si="2">1-B77</f>
        <v>0.86953006924185416</v>
      </c>
    </row>
    <row r="78" spans="1:3">
      <c r="A78" s="9" t="s">
        <v>15</v>
      </c>
      <c r="B78" s="13">
        <v>0.16527452427668907</v>
      </c>
      <c r="C78" s="13">
        <f t="shared" si="2"/>
        <v>0.83472547572331091</v>
      </c>
    </row>
    <row r="79" spans="1:3">
      <c r="A79" s="9" t="s">
        <v>18</v>
      </c>
      <c r="B79" s="13">
        <v>0.47614198749690784</v>
      </c>
      <c r="C79" s="13">
        <f t="shared" si="2"/>
        <v>0.52385801250309216</v>
      </c>
    </row>
    <row r="80" spans="1:3">
      <c r="A80" s="9" t="s">
        <v>556</v>
      </c>
      <c r="B80" s="12">
        <v>1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  <ext xmlns:x15="http://schemas.microsoft.com/office/spreadsheetml/2010/11/main" uri="{7E03D99C-DC04-49d9-9315-930204A7B6E9}">
      <x15:timelineRefs>
        <x15:timelineRef r:id="rId10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showGridLines="0" tabSelected="1" zoomScale="85" zoomScaleNormal="85" workbookViewId="0">
      <selection activeCell="AW11" sqref="AW11"/>
    </sheetView>
  </sheetViews>
  <sheetFormatPr baseColWidth="10" defaultColWidth="4.7109375" defaultRowHeight="15"/>
  <sheetData>
    <row r="1" spans="1:19">
      <c r="A1" s="14" t="s">
        <v>554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6" spans="1:19" ht="14.45" customHeight="1">
      <c r="A6" s="7"/>
      <c r="B6" s="15">
        <f>GETPIVOTDATA("[Measures].[Somme de Chiffre d'affaire]",Traitement!$A$1)</f>
        <v>13239.720000000034</v>
      </c>
      <c r="C6" s="15"/>
      <c r="D6" s="15"/>
      <c r="E6" s="15"/>
      <c r="H6" s="15">
        <f>GETPIVOTDATA("[Measures].[Somme de Bénéfice]",Traitement!$A$1)</f>
        <v>2132</v>
      </c>
      <c r="I6" s="15"/>
      <c r="J6" s="15"/>
      <c r="K6" s="15"/>
      <c r="N6" s="15">
        <f>GETPIVOTDATA("[Measures].[Somme de Quantité]",Traitement!$A$1)</f>
        <v>1066</v>
      </c>
      <c r="O6" s="15"/>
      <c r="P6" s="15"/>
      <c r="Q6" s="15"/>
      <c r="R6" s="15"/>
    </row>
    <row r="7" spans="1:19" ht="14.45" customHeight="1">
      <c r="A7" s="7"/>
      <c r="B7" s="15"/>
      <c r="C7" s="15"/>
      <c r="D7" s="15"/>
      <c r="E7" s="15"/>
      <c r="H7" s="15"/>
      <c r="I7" s="15"/>
      <c r="J7" s="15"/>
      <c r="K7" s="15"/>
      <c r="N7" s="15"/>
      <c r="O7" s="15"/>
      <c r="P7" s="15"/>
      <c r="Q7" s="15"/>
      <c r="R7" s="15"/>
    </row>
    <row r="8" spans="1:19" ht="8.4499999999999993" customHeight="1">
      <c r="A8" s="7"/>
      <c r="B8" s="15"/>
      <c r="C8" s="15"/>
      <c r="D8" s="15"/>
      <c r="E8" s="15"/>
      <c r="H8" s="15"/>
      <c r="I8" s="15"/>
      <c r="J8" s="15"/>
      <c r="K8" s="15"/>
      <c r="N8" s="15"/>
      <c r="O8" s="15"/>
      <c r="P8" s="15"/>
      <c r="Q8" s="15"/>
      <c r="R8" s="15"/>
    </row>
  </sheetData>
  <mergeCells count="4">
    <mergeCell ref="A1:S3"/>
    <mergeCell ref="B6:E8"/>
    <mergeCell ref="H6:K8"/>
    <mergeCell ref="N6:R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pc</cp:lastModifiedBy>
  <dcterms:created xsi:type="dcterms:W3CDTF">2020-05-13T19:45:19Z</dcterms:created>
  <dcterms:modified xsi:type="dcterms:W3CDTF">2022-06-16T17:02:01Z</dcterms:modified>
</cp:coreProperties>
</file>