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X5-82HU000BSB\Desktop\Decision-Support-and-Recommender-System\Calculations and Asms\"/>
    </mc:Choice>
  </mc:AlternateContent>
  <xr:revisionPtr revIDLastSave="0" documentId="13_ncr:1_{C5F73588-2846-4AB3-BCA7-416C372ED12E}" xr6:coauthVersionLast="47" xr6:coauthVersionMax="47" xr10:uidLastSave="{00000000-0000-0000-0000-000000000000}"/>
  <bookViews>
    <workbookView xWindow="-165" yWindow="-165" windowWidth="29130" windowHeight="15810" activeTab="1" xr2:uid="{C4DDC429-32FB-455F-9C23-01A6089A4625}"/>
  </bookViews>
  <sheets>
    <sheet name="TFIDF" sheetId="1" r:id="rId1"/>
    <sheet name="DistanceAndSimilarit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L50" i="2"/>
  <c r="L36" i="2"/>
  <c r="N23" i="2"/>
  <c r="B30" i="2"/>
  <c r="B29" i="2"/>
  <c r="B22" i="1"/>
  <c r="B21" i="1"/>
  <c r="J3" i="1"/>
  <c r="B10" i="1" s="1"/>
  <c r="Q23" i="2"/>
  <c r="M23" i="2"/>
  <c r="L23" i="2"/>
  <c r="L30" i="2" s="1"/>
  <c r="C29" i="2"/>
  <c r="B22" i="2"/>
  <c r="B21" i="2"/>
  <c r="B10" i="2"/>
  <c r="L44" i="2"/>
  <c r="I29" i="2"/>
  <c r="H29" i="2"/>
  <c r="G29" i="2"/>
  <c r="F29" i="2"/>
  <c r="E29" i="2"/>
  <c r="D29" i="2"/>
  <c r="E17" i="2"/>
  <c r="E30" i="2" s="1"/>
  <c r="G13" i="2"/>
  <c r="F13" i="2"/>
  <c r="E13" i="2"/>
  <c r="E24" i="2" s="1"/>
  <c r="B13" i="2"/>
  <c r="G12" i="2"/>
  <c r="F12" i="2"/>
  <c r="E12" i="2"/>
  <c r="E23" i="2" s="1"/>
  <c r="B12" i="2"/>
  <c r="F11" i="2"/>
  <c r="E11" i="2"/>
  <c r="E22" i="2" s="1"/>
  <c r="E10" i="2"/>
  <c r="E21" i="2" s="1"/>
  <c r="J6" i="2"/>
  <c r="D13" i="2" s="1"/>
  <c r="J5" i="2"/>
  <c r="D12" i="2" s="1"/>
  <c r="J4" i="2"/>
  <c r="D11" i="2" s="1"/>
  <c r="J3" i="2"/>
  <c r="D10" i="2" s="1"/>
  <c r="L38" i="2" l="1"/>
  <c r="B35" i="2"/>
  <c r="B47" i="2" s="1"/>
  <c r="D17" i="2"/>
  <c r="D30" i="2" s="1"/>
  <c r="O36" i="2"/>
  <c r="O23" i="2"/>
  <c r="O38" i="2"/>
  <c r="E36" i="2"/>
  <c r="E35" i="2"/>
  <c r="O37" i="2"/>
  <c r="O24" i="2"/>
  <c r="F10" i="2"/>
  <c r="H10" i="2"/>
  <c r="H11" i="2"/>
  <c r="H12" i="2"/>
  <c r="H13" i="2"/>
  <c r="G11" i="2"/>
  <c r="I10" i="2"/>
  <c r="I11" i="2"/>
  <c r="I12" i="2"/>
  <c r="I13" i="2"/>
  <c r="G10" i="2"/>
  <c r="C10" i="2"/>
  <c r="C11" i="2"/>
  <c r="C12" i="2"/>
  <c r="C13" i="2"/>
  <c r="B11" i="2"/>
  <c r="J4" i="1"/>
  <c r="F11" i="1" s="1"/>
  <c r="J5" i="1"/>
  <c r="G12" i="1" s="1"/>
  <c r="J6" i="1"/>
  <c r="H13" i="1" s="1"/>
  <c r="E10" i="1"/>
  <c r="I10" i="1" l="1"/>
  <c r="H10" i="1"/>
  <c r="C10" i="1"/>
  <c r="N38" i="2"/>
  <c r="D36" i="2"/>
  <c r="H17" i="2"/>
  <c r="H30" i="2" s="1"/>
  <c r="I23" i="2"/>
  <c r="F17" i="2"/>
  <c r="D23" i="2"/>
  <c r="B17" i="2"/>
  <c r="I22" i="2"/>
  <c r="I17" i="2"/>
  <c r="I30" i="2" s="1"/>
  <c r="D21" i="2"/>
  <c r="D24" i="2"/>
  <c r="C17" i="2"/>
  <c r="C30" i="2" s="1"/>
  <c r="C35" i="2" s="1"/>
  <c r="D22" i="2"/>
  <c r="G17" i="2"/>
  <c r="H22" i="2"/>
  <c r="C13" i="1"/>
  <c r="I11" i="1"/>
  <c r="B13" i="1"/>
  <c r="B12" i="1"/>
  <c r="F13" i="1"/>
  <c r="D13" i="1"/>
  <c r="C12" i="1"/>
  <c r="D11" i="1"/>
  <c r="G13" i="1"/>
  <c r="F12" i="1"/>
  <c r="E11" i="1"/>
  <c r="E17" i="1" s="1"/>
  <c r="E12" i="1"/>
  <c r="E13" i="1"/>
  <c r="D12" i="1"/>
  <c r="C11" i="1"/>
  <c r="C17" i="1" s="1"/>
  <c r="D10" i="1"/>
  <c r="D17" i="1" s="1"/>
  <c r="D22" i="1" s="1"/>
  <c r="B11" i="1"/>
  <c r="I12" i="1"/>
  <c r="H11" i="1"/>
  <c r="H17" i="1" s="1"/>
  <c r="G10" i="1"/>
  <c r="I13" i="1"/>
  <c r="H12" i="1"/>
  <c r="G11" i="1"/>
  <c r="F10" i="1"/>
  <c r="R38" i="2" l="1"/>
  <c r="B23" i="2"/>
  <c r="B24" i="2"/>
  <c r="H21" i="2"/>
  <c r="C36" i="2"/>
  <c r="M38" i="2"/>
  <c r="L45" i="2" s="1"/>
  <c r="C23" i="2"/>
  <c r="C21" i="2"/>
  <c r="N24" i="2"/>
  <c r="N37" i="2"/>
  <c r="C24" i="2"/>
  <c r="G30" i="2"/>
  <c r="G24" i="2"/>
  <c r="G23" i="2"/>
  <c r="G22" i="2"/>
  <c r="G21" i="2"/>
  <c r="C22" i="2"/>
  <c r="I24" i="2"/>
  <c r="H23" i="2"/>
  <c r="N36" i="2"/>
  <c r="S36" i="2"/>
  <c r="S23" i="2"/>
  <c r="S38" i="2"/>
  <c r="I35" i="2"/>
  <c r="I36" i="2"/>
  <c r="F24" i="2"/>
  <c r="F22" i="2"/>
  <c r="F23" i="2"/>
  <c r="F30" i="2"/>
  <c r="H24" i="2"/>
  <c r="I21" i="2"/>
  <c r="F21" i="2"/>
  <c r="D35" i="2"/>
  <c r="E24" i="1"/>
  <c r="E23" i="1"/>
  <c r="E22" i="1"/>
  <c r="E21" i="1"/>
  <c r="H24" i="1"/>
  <c r="H21" i="1"/>
  <c r="C24" i="1"/>
  <c r="C22" i="1"/>
  <c r="F17" i="1"/>
  <c r="F23" i="1" s="1"/>
  <c r="I17" i="1"/>
  <c r="D23" i="1"/>
  <c r="C21" i="1"/>
  <c r="B17" i="1"/>
  <c r="G17" i="1"/>
  <c r="G24" i="1" s="1"/>
  <c r="H22" i="1"/>
  <c r="H23" i="1"/>
  <c r="D21" i="1"/>
  <c r="D24" i="1"/>
  <c r="C23" i="1"/>
  <c r="Q36" i="2" l="1"/>
  <c r="R36" i="2"/>
  <c r="R23" i="2"/>
  <c r="Q38" i="2"/>
  <c r="G36" i="2"/>
  <c r="G35" i="2"/>
  <c r="S37" i="2"/>
  <c r="S24" i="2"/>
  <c r="M24" i="2"/>
  <c r="M37" i="2"/>
  <c r="H35" i="2"/>
  <c r="P24" i="2"/>
  <c r="P37" i="2"/>
  <c r="R37" i="2"/>
  <c r="R24" i="2"/>
  <c r="H36" i="2"/>
  <c r="B36" i="2"/>
  <c r="Q37" i="2"/>
  <c r="Q24" i="2"/>
  <c r="F36" i="2"/>
  <c r="P38" i="2"/>
  <c r="F35" i="2"/>
  <c r="L37" i="2"/>
  <c r="L24" i="2"/>
  <c r="P23" i="2"/>
  <c r="P36" i="2"/>
  <c r="M36" i="2"/>
  <c r="I22" i="1"/>
  <c r="I21" i="1"/>
  <c r="F21" i="1"/>
  <c r="G23" i="1"/>
  <c r="I23" i="1"/>
  <c r="G21" i="1"/>
  <c r="B24" i="1"/>
  <c r="B23" i="1"/>
  <c r="F24" i="1"/>
  <c r="F22" i="1"/>
  <c r="I24" i="1"/>
  <c r="G22" i="1"/>
  <c r="L31" i="2" l="1"/>
  <c r="L51" i="2" s="1"/>
  <c r="B42" i="2"/>
  <c r="B48" i="2" s="1"/>
  <c r="L43" i="2"/>
</calcChain>
</file>

<file path=xl/sharedStrings.xml><?xml version="1.0" encoding="utf-8"?>
<sst xmlns="http://schemas.openxmlformats.org/spreadsheetml/2006/main" count="182" uniqueCount="46">
  <si>
    <t>Dataset</t>
  </si>
  <si>
    <t>Book ID</t>
  </si>
  <si>
    <t>Yale</t>
  </si>
  <si>
    <t>World War I</t>
  </si>
  <si>
    <t>Mining</t>
  </si>
  <si>
    <t>Hotel</t>
  </si>
  <si>
    <t>Algorithm</t>
  </si>
  <si>
    <t>Formula</t>
  </si>
  <si>
    <t>New York</t>
  </si>
  <si>
    <t>The</t>
  </si>
  <si>
    <t>Total</t>
  </si>
  <si>
    <r>
      <t>v</t>
    </r>
    <r>
      <rPr>
        <vertAlign val="subscript"/>
        <sz val="12"/>
        <color rgb="FF000000"/>
        <rFont val="Georgia"/>
      </rPr>
      <t>1</t>
    </r>
  </si>
  <si>
    <r>
      <t>v</t>
    </r>
    <r>
      <rPr>
        <vertAlign val="subscript"/>
        <sz val="12"/>
        <color rgb="FF000000"/>
        <rFont val="Georgia"/>
      </rPr>
      <t>2</t>
    </r>
  </si>
  <si>
    <r>
      <t>v</t>
    </r>
    <r>
      <rPr>
        <vertAlign val="subscript"/>
        <sz val="12"/>
        <color rgb="FF000000"/>
        <rFont val="Georgia"/>
      </rPr>
      <t>3</t>
    </r>
  </si>
  <si>
    <r>
      <t>v</t>
    </r>
    <r>
      <rPr>
        <vertAlign val="subscript"/>
        <sz val="12"/>
        <color rgb="FF000000"/>
        <rFont val="Georgia"/>
      </rPr>
      <t>4</t>
    </r>
  </si>
  <si>
    <t>TF</t>
  </si>
  <si>
    <t>IDF</t>
  </si>
  <si>
    <t>Min(IDF) = 0</t>
  </si>
  <si>
    <t>Max(IDF) is a bit greater than 1</t>
  </si>
  <si>
    <t>Note: =LN(number)=LOG(number,e)</t>
  </si>
  <si>
    <t>TF.IDF</t>
  </si>
  <si>
    <t>TFIDF</t>
  </si>
  <si>
    <r>
      <t>v</t>
    </r>
    <r>
      <rPr>
        <vertAlign val="subscript"/>
        <sz val="12"/>
        <color theme="0" tint="-0.499984740745262"/>
        <rFont val="Georgia"/>
        <family val="1"/>
      </rPr>
      <t>1</t>
    </r>
  </si>
  <si>
    <r>
      <t>v</t>
    </r>
    <r>
      <rPr>
        <vertAlign val="subscript"/>
        <sz val="12"/>
        <color theme="0" tint="-0.499984740745262"/>
        <rFont val="Georgia"/>
        <family val="1"/>
      </rPr>
      <t>2</t>
    </r>
  </si>
  <si>
    <r>
      <t>v</t>
    </r>
    <r>
      <rPr>
        <vertAlign val="subscript"/>
        <sz val="12"/>
        <color theme="0" tint="-0.499984740745262"/>
        <rFont val="Georgia"/>
        <family val="1"/>
      </rPr>
      <t>3</t>
    </r>
  </si>
  <si>
    <r>
      <t>v</t>
    </r>
    <r>
      <rPr>
        <vertAlign val="subscript"/>
        <sz val="12"/>
        <color theme="0" tint="-0.499984740745262"/>
        <rFont val="Georgia"/>
        <family val="1"/>
      </rPr>
      <t>4</t>
    </r>
  </si>
  <si>
    <t>4. Calculate Cosine Similarity (numerator)</t>
  </si>
  <si>
    <t>vi*Tom</t>
  </si>
  <si>
    <t>1. Calculate TFIDF of vector Tom</t>
  </si>
  <si>
    <t>4. Calculate Cosine Similarity (numerator -- completed)</t>
  </si>
  <si>
    <t>v_Tom</t>
  </si>
  <si>
    <t>TF(Tom)</t>
  </si>
  <si>
    <t>TFIDF(Tom)</t>
  </si>
  <si>
    <t>2. Calculate Euclidean Distance (square difference)</t>
  </si>
  <si>
    <t>square_diff(V_i, Tom)</t>
  </si>
  <si>
    <t>5. Calculate Consine Similarity (prepare values of denominator)</t>
  </si>
  <si>
    <t>v^2</t>
  </si>
  <si>
    <t>2. Calculate Euclidean Distance (completed)</t>
  </si>
  <si>
    <t>dist(v_i, Tom)</t>
  </si>
  <si>
    <t>Tom</t>
  </si>
  <si>
    <t>5. Calculate Consine Similarity (prepare values of denominator -- completed)</t>
  </si>
  <si>
    <t>||v_i||</t>
  </si>
  <si>
    <t>3. Calculate Similarity</t>
  </si>
  <si>
    <t>sim(v_i, Tom)</t>
  </si>
  <si>
    <t>6. Calculate Consine Similarity -- completed</t>
  </si>
  <si>
    <t>cosine_sim(vi, 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</si>
</sst>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2"/>
      <color rgb="FF000000"/>
      <name val="Georgia"/>
    </font>
    <font>
      <sz val="12"/>
      <color rgb="FF000000"/>
      <name val="Georgia"/>
    </font>
    <font>
      <vertAlign val="subscript"/>
      <sz val="12"/>
      <color rgb="FF000000"/>
      <name val="Georgia"/>
    </font>
    <font>
      <sz val="12"/>
      <color rgb="FF000000"/>
      <name val="Georgia"/>
      <family val="1"/>
    </font>
    <font>
      <b/>
      <sz val="12"/>
      <color rgb="FF000000"/>
      <name val="Georgia"/>
      <family val="1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Georgia"/>
      <family val="1"/>
    </font>
    <font>
      <sz val="12"/>
      <color theme="0" tint="-0.499984740745262"/>
      <name val="Georgia"/>
      <family val="1"/>
    </font>
    <font>
      <vertAlign val="subscript"/>
      <sz val="12"/>
      <color theme="0" tint="-0.499984740745262"/>
      <name val="Georgia"/>
      <family val="1"/>
    </font>
    <font>
      <sz val="12"/>
      <name val="Georgia"/>
      <family val="1"/>
    </font>
    <font>
      <sz val="11"/>
      <color theme="0" tint="-0.34998626667073579"/>
      <name val="Calibri"/>
      <family val="2"/>
      <scheme val="minor"/>
    </font>
    <font>
      <sz val="10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0" fillId="0" borderId="2" xfId="0" applyBorder="1"/>
    <xf numFmtId="0" fontId="3" fillId="0" borderId="2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0" fillId="2" borderId="0" xfId="0" applyFill="1"/>
    <xf numFmtId="0" fontId="3" fillId="0" borderId="4" xfId="0" applyFont="1" applyBorder="1" applyAlignment="1">
      <alignment horizontal="center" vertical="center" wrapText="1" readingOrder="1"/>
    </xf>
    <xf numFmtId="0" fontId="7" fillId="0" borderId="2" xfId="0" applyFont="1" applyBorder="1"/>
    <xf numFmtId="0" fontId="8" fillId="0" borderId="0" xfId="0" applyFont="1"/>
    <xf numFmtId="0" fontId="8" fillId="2" borderId="0" xfId="0" applyFont="1" applyFill="1"/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top" wrapText="1" readingOrder="1"/>
    </xf>
    <xf numFmtId="0" fontId="10" fillId="0" borderId="0" xfId="0" applyFont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8" fillId="0" borderId="2" xfId="0" applyFont="1" applyBorder="1"/>
    <xf numFmtId="0" fontId="10" fillId="0" borderId="2" xfId="0" applyFont="1" applyBorder="1" applyAlignment="1">
      <alignment horizontal="center" vertical="center" wrapText="1" readingOrder="1"/>
    </xf>
    <xf numFmtId="0" fontId="13" fillId="0" borderId="0" xfId="0" applyFont="1"/>
    <xf numFmtId="0" fontId="5" fillId="2" borderId="5" xfId="0" applyFont="1" applyFill="1" applyBorder="1" applyAlignment="1">
      <alignment horizontal="center" vertical="center" wrapText="1" readingOrder="1"/>
    </xf>
    <xf numFmtId="0" fontId="12" fillId="2" borderId="0" xfId="0" applyFont="1" applyFill="1" applyAlignment="1">
      <alignment horizontal="center" vertical="center" wrapText="1" readingOrder="1"/>
    </xf>
    <xf numFmtId="0" fontId="14" fillId="2" borderId="0" xfId="0" applyFont="1" applyFill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 vertical="center" wrapText="1" readingOrder="1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0" fillId="0" borderId="17" xfId="0" applyBorder="1"/>
    <xf numFmtId="0" fontId="3" fillId="0" borderId="18" xfId="0" applyFont="1" applyBorder="1" applyAlignment="1">
      <alignment horizontal="center" vertical="center" wrapText="1" readingOrder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23" xfId="0" applyFont="1" applyBorder="1" applyAlignment="1">
      <alignment horizontal="center" vertical="center" wrapText="1" readingOrder="1"/>
    </xf>
    <xf numFmtId="0" fontId="3" fillId="0" borderId="23" xfId="0" applyFont="1" applyBorder="1" applyAlignment="1">
      <alignment horizontal="center" vertical="center" wrapText="1" readingOrder="1"/>
    </xf>
    <xf numFmtId="164" fontId="0" fillId="0" borderId="2" xfId="0" applyNumberFormat="1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3C41-BF8C-45F0-95BF-1631206F9178}">
  <dimension ref="A1:U24"/>
  <sheetViews>
    <sheetView zoomScale="90" zoomScaleNormal="90" workbookViewId="0">
      <selection activeCell="B22" sqref="B22"/>
    </sheetView>
  </sheetViews>
  <sheetFormatPr defaultRowHeight="14.5" x14ac:dyDescent="0.35"/>
  <cols>
    <col min="1" max="1" width="19" bestFit="1" customWidth="1"/>
    <col min="12" max="12" width="9.7265625" bestFit="1" customWidth="1"/>
    <col min="13" max="13" width="13.1796875" customWidth="1"/>
  </cols>
  <sheetData>
    <row r="1" spans="1:21" ht="15" thickBot="1" x14ac:dyDescent="0.4">
      <c r="B1" s="12" t="s">
        <v>0</v>
      </c>
    </row>
    <row r="2" spans="1:21" ht="31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t="s">
        <v>10</v>
      </c>
    </row>
    <row r="3" spans="1:21" ht="23" thickBot="1" x14ac:dyDescent="0.4">
      <c r="A3" s="2" t="s">
        <v>11</v>
      </c>
      <c r="B3" s="2">
        <v>50</v>
      </c>
      <c r="C3" s="2">
        <v>30</v>
      </c>
      <c r="D3" s="2">
        <v>3</v>
      </c>
      <c r="E3" s="2">
        <v>12</v>
      </c>
      <c r="F3" s="2">
        <v>0</v>
      </c>
      <c r="G3" s="2">
        <v>1</v>
      </c>
      <c r="H3" s="2">
        <v>15</v>
      </c>
      <c r="I3" s="2">
        <v>100</v>
      </c>
      <c r="J3">
        <f>SUM(B3:I3)</f>
        <v>211</v>
      </c>
      <c r="M3" s="9"/>
      <c r="N3" s="10"/>
      <c r="O3" s="10"/>
      <c r="P3" s="10"/>
      <c r="Q3" s="10"/>
      <c r="R3" s="10"/>
      <c r="S3" s="10"/>
      <c r="T3" s="10"/>
      <c r="U3" s="10"/>
    </row>
    <row r="4" spans="1:21" ht="17" thickBot="1" x14ac:dyDescent="0.4">
      <c r="A4" s="2" t="s">
        <v>12</v>
      </c>
      <c r="B4" s="3">
        <v>0</v>
      </c>
      <c r="C4" s="3">
        <v>0</v>
      </c>
      <c r="D4" s="2">
        <v>0</v>
      </c>
      <c r="E4" s="2">
        <v>24</v>
      </c>
      <c r="F4" s="2">
        <v>0</v>
      </c>
      <c r="G4" s="2">
        <v>0</v>
      </c>
      <c r="H4" s="2">
        <v>13</v>
      </c>
      <c r="I4" s="2">
        <v>150</v>
      </c>
      <c r="J4">
        <f t="shared" ref="J4:J6" si="0">SUM(B4:I4)</f>
        <v>187</v>
      </c>
      <c r="M4" s="4"/>
      <c r="N4" s="4"/>
      <c r="O4" s="4"/>
      <c r="P4" s="4"/>
      <c r="Q4" s="4"/>
      <c r="R4" s="4"/>
      <c r="S4" s="4"/>
      <c r="T4" s="4"/>
      <c r="U4" s="4"/>
    </row>
    <row r="5" spans="1:21" ht="17" thickBot="1" x14ac:dyDescent="0.4">
      <c r="A5" s="2" t="s">
        <v>13</v>
      </c>
      <c r="B5" s="2">
        <v>0</v>
      </c>
      <c r="C5" s="2">
        <v>0</v>
      </c>
      <c r="D5" s="2">
        <v>25</v>
      </c>
      <c r="E5" s="2">
        <v>0</v>
      </c>
      <c r="F5" s="2">
        <v>30</v>
      </c>
      <c r="G5" s="2">
        <v>55</v>
      </c>
      <c r="H5" s="2">
        <v>1</v>
      </c>
      <c r="I5" s="2">
        <v>120</v>
      </c>
      <c r="J5">
        <f t="shared" si="0"/>
        <v>231</v>
      </c>
    </row>
    <row r="6" spans="1:21" ht="17" thickBot="1" x14ac:dyDescent="0.4">
      <c r="A6" s="2" t="s">
        <v>14</v>
      </c>
      <c r="B6" s="2">
        <v>0</v>
      </c>
      <c r="C6" s="2">
        <v>0</v>
      </c>
      <c r="D6" s="2">
        <v>0</v>
      </c>
      <c r="E6" s="2">
        <v>0</v>
      </c>
      <c r="F6" s="2">
        <v>15</v>
      </c>
      <c r="G6" s="2">
        <v>5</v>
      </c>
      <c r="H6" s="2">
        <v>0</v>
      </c>
      <c r="I6" s="2">
        <v>130</v>
      </c>
      <c r="J6">
        <f t="shared" si="0"/>
        <v>150</v>
      </c>
    </row>
    <row r="7" spans="1:21" ht="15.5" x14ac:dyDescent="0.35">
      <c r="A7" s="4"/>
      <c r="B7" s="4"/>
      <c r="C7" s="4"/>
      <c r="D7" s="4"/>
      <c r="E7" s="4"/>
      <c r="F7" s="4"/>
      <c r="G7" s="4"/>
      <c r="H7" s="4"/>
      <c r="I7" s="4"/>
    </row>
    <row r="8" spans="1:21" ht="15" thickBot="1" x14ac:dyDescent="0.4">
      <c r="B8" s="12" t="s">
        <v>15</v>
      </c>
    </row>
    <row r="9" spans="1:21" ht="31.5" thickBot="1" x14ac:dyDescent="0.4">
      <c r="A9" s="4" t="s">
        <v>15</v>
      </c>
      <c r="B9" s="6" t="s">
        <v>2</v>
      </c>
      <c r="C9" s="6" t="s">
        <v>3</v>
      </c>
      <c r="D9" s="6" t="s">
        <v>4</v>
      </c>
      <c r="E9" s="6" t="s">
        <v>5</v>
      </c>
      <c r="F9" s="6" t="s">
        <v>6</v>
      </c>
      <c r="G9" s="6" t="s">
        <v>7</v>
      </c>
      <c r="H9" s="6" t="s">
        <v>8</v>
      </c>
      <c r="I9" s="6" t="s">
        <v>9</v>
      </c>
    </row>
    <row r="10" spans="1:21" ht="17" thickBot="1" x14ac:dyDescent="0.4">
      <c r="A10" s="5" t="s">
        <v>11</v>
      </c>
      <c r="B10" s="7">
        <f>B3/$J3</f>
        <v>0.23696682464454977</v>
      </c>
      <c r="C10" s="7">
        <f t="shared" ref="B10:D13" si="1">C3/$J3</f>
        <v>0.14218009478672985</v>
      </c>
      <c r="D10" s="7">
        <f t="shared" si="1"/>
        <v>1.4218009478672985E-2</v>
      </c>
      <c r="E10" s="7">
        <f t="shared" ref="E10:I10" si="2">E3/$J3</f>
        <v>5.6872037914691941E-2</v>
      </c>
      <c r="F10" s="7">
        <f t="shared" si="2"/>
        <v>0</v>
      </c>
      <c r="G10" s="7">
        <f t="shared" si="2"/>
        <v>4.7393364928909956E-3</v>
      </c>
      <c r="H10" s="7">
        <f t="shared" si="2"/>
        <v>7.1090047393364927E-2</v>
      </c>
      <c r="I10" s="7">
        <f t="shared" si="2"/>
        <v>0.47393364928909953</v>
      </c>
    </row>
    <row r="11" spans="1:21" ht="17" thickBot="1" x14ac:dyDescent="0.4">
      <c r="A11" s="5" t="s">
        <v>12</v>
      </c>
      <c r="B11" s="7">
        <f t="shared" si="1"/>
        <v>0</v>
      </c>
      <c r="C11" s="7">
        <f t="shared" si="1"/>
        <v>0</v>
      </c>
      <c r="D11" s="7">
        <f t="shared" si="1"/>
        <v>0</v>
      </c>
      <c r="E11" s="7">
        <f t="shared" ref="E11:I13" si="3">E4/$J4</f>
        <v>0.12834224598930483</v>
      </c>
      <c r="F11" s="7">
        <f t="shared" si="3"/>
        <v>0</v>
      </c>
      <c r="G11" s="7">
        <f t="shared" si="3"/>
        <v>0</v>
      </c>
      <c r="H11" s="7">
        <f t="shared" si="3"/>
        <v>6.9518716577540107E-2</v>
      </c>
      <c r="I11" s="7">
        <f t="shared" si="3"/>
        <v>0.80213903743315507</v>
      </c>
    </row>
    <row r="12" spans="1:21" ht="17" thickBot="1" x14ac:dyDescent="0.4">
      <c r="A12" s="5" t="s">
        <v>13</v>
      </c>
      <c r="B12" s="7">
        <f t="shared" si="1"/>
        <v>0</v>
      </c>
      <c r="C12" s="7">
        <f t="shared" si="1"/>
        <v>0</v>
      </c>
      <c r="D12" s="7">
        <f t="shared" si="1"/>
        <v>0.10822510822510822</v>
      </c>
      <c r="E12" s="7">
        <f t="shared" si="3"/>
        <v>0</v>
      </c>
      <c r="F12" s="7">
        <f t="shared" si="3"/>
        <v>0.12987012987012986</v>
      </c>
      <c r="G12" s="7">
        <f t="shared" si="3"/>
        <v>0.23809523809523808</v>
      </c>
      <c r="H12" s="7">
        <f t="shared" si="3"/>
        <v>4.329004329004329E-3</v>
      </c>
      <c r="I12" s="7">
        <f t="shared" si="3"/>
        <v>0.51948051948051943</v>
      </c>
    </row>
    <row r="13" spans="1:21" ht="17" thickBot="1" x14ac:dyDescent="0.4">
      <c r="A13" s="5" t="s">
        <v>14</v>
      </c>
      <c r="B13" s="7">
        <f t="shared" si="1"/>
        <v>0</v>
      </c>
      <c r="C13" s="7">
        <f t="shared" si="1"/>
        <v>0</v>
      </c>
      <c r="D13" s="7">
        <f t="shared" si="1"/>
        <v>0</v>
      </c>
      <c r="E13" s="7">
        <f t="shared" si="3"/>
        <v>0</v>
      </c>
      <c r="F13" s="7">
        <f t="shared" si="3"/>
        <v>0.1</v>
      </c>
      <c r="G13" s="7">
        <f t="shared" si="3"/>
        <v>3.3333333333333333E-2</v>
      </c>
      <c r="H13" s="7">
        <f t="shared" si="3"/>
        <v>0</v>
      </c>
      <c r="I13" s="7">
        <f t="shared" si="3"/>
        <v>0.8666666666666667</v>
      </c>
    </row>
    <row r="14" spans="1:21" ht="15.5" x14ac:dyDescent="0.35">
      <c r="A14" s="4"/>
    </row>
    <row r="15" spans="1:21" ht="15" thickBot="1" x14ac:dyDescent="0.4">
      <c r="B15" s="12" t="s">
        <v>16</v>
      </c>
    </row>
    <row r="16" spans="1:21" ht="31" x14ac:dyDescent="0.35">
      <c r="B16" s="6" t="s">
        <v>2</v>
      </c>
      <c r="C16" s="6" t="s">
        <v>3</v>
      </c>
      <c r="D16" s="6" t="s">
        <v>4</v>
      </c>
      <c r="E16" s="6" t="s">
        <v>5</v>
      </c>
      <c r="F16" s="6" t="s">
        <v>6</v>
      </c>
      <c r="G16" s="6" t="s">
        <v>7</v>
      </c>
      <c r="H16" s="6" t="s">
        <v>8</v>
      </c>
      <c r="I16" s="6" t="s">
        <v>9</v>
      </c>
      <c r="K16" t="s">
        <v>17</v>
      </c>
    </row>
    <row r="17" spans="1:14" ht="15.5" x14ac:dyDescent="0.35">
      <c r="A17" s="8" t="s">
        <v>16</v>
      </c>
      <c r="B17" s="7">
        <f>LN(4/(COUNTIF(B10:B13,"&gt;0")))</f>
        <v>1.3862943611198906</v>
      </c>
      <c r="C17" s="7">
        <f t="shared" ref="C17:I17" si="4">LN(4/(COUNTIF(C10:C13,"&gt;0")))</f>
        <v>1.3862943611198906</v>
      </c>
      <c r="D17" s="7">
        <f t="shared" si="4"/>
        <v>0.69314718055994529</v>
      </c>
      <c r="E17" s="7">
        <f t="shared" si="4"/>
        <v>0.69314718055994529</v>
      </c>
      <c r="F17" s="7">
        <f t="shared" si="4"/>
        <v>0.69314718055994529</v>
      </c>
      <c r="G17" s="7">
        <f t="shared" si="4"/>
        <v>0.28768207245178085</v>
      </c>
      <c r="H17" s="7">
        <f t="shared" si="4"/>
        <v>0.28768207245178085</v>
      </c>
      <c r="I17" s="7">
        <f t="shared" si="4"/>
        <v>0</v>
      </c>
      <c r="K17" t="s">
        <v>18</v>
      </c>
      <c r="N17" t="s">
        <v>19</v>
      </c>
    </row>
    <row r="19" spans="1:14" ht="15" thickBot="1" x14ac:dyDescent="0.4">
      <c r="B19" s="12" t="s">
        <v>20</v>
      </c>
    </row>
    <row r="20" spans="1:14" ht="31.5" thickBot="1" x14ac:dyDescent="0.4">
      <c r="A20" s="8" t="s">
        <v>21</v>
      </c>
      <c r="B20" s="6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6" t="s">
        <v>7</v>
      </c>
      <c r="H20" s="6" t="s">
        <v>8</v>
      </c>
      <c r="I20" s="6" t="s">
        <v>9</v>
      </c>
    </row>
    <row r="21" spans="1:14" ht="17" thickBot="1" x14ac:dyDescent="0.4">
      <c r="A21" s="5" t="s">
        <v>11</v>
      </c>
      <c r="B21" s="51">
        <f>B10*B$17</f>
        <v>0.32850577277722526</v>
      </c>
      <c r="C21" s="51">
        <f t="shared" ref="C21:I21" si="5">C10*C$17</f>
        <v>0.19710346366633516</v>
      </c>
      <c r="D21" s="51">
        <f t="shared" si="5"/>
        <v>9.8551731833167577E-3</v>
      </c>
      <c r="E21" s="51">
        <f t="shared" si="5"/>
        <v>3.9420692733267031E-2</v>
      </c>
      <c r="F21" s="51">
        <f t="shared" si="5"/>
        <v>0</v>
      </c>
      <c r="G21" s="51">
        <f t="shared" si="5"/>
        <v>1.3634221443212364E-3</v>
      </c>
      <c r="H21" s="51">
        <f t="shared" si="5"/>
        <v>2.0451332164818543E-2</v>
      </c>
      <c r="I21" s="51">
        <f t="shared" si="5"/>
        <v>0</v>
      </c>
    </row>
    <row r="22" spans="1:14" ht="17" thickBot="1" x14ac:dyDescent="0.4">
      <c r="A22" s="5" t="s">
        <v>12</v>
      </c>
      <c r="B22" s="51">
        <f>B11*B$17</f>
        <v>0</v>
      </c>
      <c r="C22" s="51">
        <f t="shared" ref="C22:I22" si="6">C11*C$17</f>
        <v>0</v>
      </c>
      <c r="D22" s="51">
        <f t="shared" si="6"/>
        <v>0</v>
      </c>
      <c r="E22" s="51">
        <f t="shared" si="6"/>
        <v>8.8960065954217585E-2</v>
      </c>
      <c r="F22" s="51">
        <f t="shared" si="6"/>
        <v>0</v>
      </c>
      <c r="G22" s="51">
        <f t="shared" si="6"/>
        <v>0</v>
      </c>
      <c r="H22" s="51">
        <f t="shared" si="6"/>
        <v>1.9999288459214712E-2</v>
      </c>
      <c r="I22" s="51">
        <f t="shared" si="6"/>
        <v>0</v>
      </c>
    </row>
    <row r="23" spans="1:14" ht="17" thickBot="1" x14ac:dyDescent="0.4">
      <c r="A23" s="5" t="s">
        <v>13</v>
      </c>
      <c r="B23" s="51">
        <f t="shared" ref="B23:I23" si="7">B12*B$17</f>
        <v>0</v>
      </c>
      <c r="C23" s="51">
        <f t="shared" si="7"/>
        <v>0</v>
      </c>
      <c r="D23" s="51">
        <f t="shared" si="7"/>
        <v>7.5015928632028717E-2</v>
      </c>
      <c r="E23" s="51">
        <f t="shared" si="7"/>
        <v>0</v>
      </c>
      <c r="F23" s="51">
        <f t="shared" si="7"/>
        <v>9.0019114358434446E-2</v>
      </c>
      <c r="G23" s="51">
        <f t="shared" si="7"/>
        <v>6.8495731536138291E-2</v>
      </c>
      <c r="H23" s="51">
        <f t="shared" si="7"/>
        <v>1.2453769370206964E-3</v>
      </c>
      <c r="I23" s="51">
        <f t="shared" si="7"/>
        <v>0</v>
      </c>
    </row>
    <row r="24" spans="1:14" ht="17" thickBot="1" x14ac:dyDescent="0.4">
      <c r="A24" s="5" t="s">
        <v>14</v>
      </c>
      <c r="B24" s="51">
        <f t="shared" ref="B24:I24" si="8">B13*B$17</f>
        <v>0</v>
      </c>
      <c r="C24" s="51">
        <f t="shared" si="8"/>
        <v>0</v>
      </c>
      <c r="D24" s="51">
        <f t="shared" si="8"/>
        <v>0</v>
      </c>
      <c r="E24" s="51">
        <f t="shared" si="8"/>
        <v>0</v>
      </c>
      <c r="F24" s="51">
        <f t="shared" si="8"/>
        <v>6.9314718055994526E-2</v>
      </c>
      <c r="G24" s="51">
        <f t="shared" si="8"/>
        <v>9.5894024150593622E-3</v>
      </c>
      <c r="H24" s="51">
        <f t="shared" si="8"/>
        <v>0</v>
      </c>
      <c r="I24" s="51">
        <f t="shared" si="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EED8-A769-4566-AA7B-BF2EF12A265D}">
  <dimension ref="A1:U51"/>
  <sheetViews>
    <sheetView tabSelected="1" zoomScale="67" workbookViewId="0">
      <selection activeCell="L50" sqref="L50"/>
    </sheetView>
  </sheetViews>
  <sheetFormatPr defaultRowHeight="14.5" x14ac:dyDescent="0.35"/>
  <cols>
    <col min="1" max="1" width="19" bestFit="1" customWidth="1"/>
    <col min="2" max="9" width="8.90625" bestFit="1" customWidth="1"/>
    <col min="11" max="11" width="14.7265625" customWidth="1"/>
    <col min="12" max="12" width="13.453125" customWidth="1"/>
    <col min="13" max="13" width="13.1796875" customWidth="1"/>
    <col min="14" max="16" width="8.90625" bestFit="1" customWidth="1"/>
    <col min="17" max="17" width="9.90625" bestFit="1" customWidth="1"/>
    <col min="18" max="18" width="11.81640625" bestFit="1" customWidth="1"/>
    <col min="19" max="19" width="8.81640625" bestFit="1" customWidth="1"/>
  </cols>
  <sheetData>
    <row r="1" spans="1:21" ht="15" thickBot="1" x14ac:dyDescent="0.4">
      <c r="A1" s="15"/>
      <c r="B1" s="16" t="s">
        <v>0</v>
      </c>
      <c r="C1" s="15"/>
      <c r="D1" s="15"/>
      <c r="E1" s="15"/>
      <c r="F1" s="15"/>
      <c r="G1" s="15"/>
      <c r="H1" s="15"/>
      <c r="I1" s="15"/>
    </row>
    <row r="2" spans="1:21" ht="31.5" thickBot="1" x14ac:dyDescent="0.4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5" t="s">
        <v>10</v>
      </c>
    </row>
    <row r="3" spans="1:21" ht="23" thickBot="1" x14ac:dyDescent="0.4">
      <c r="A3" s="18" t="s">
        <v>22</v>
      </c>
      <c r="B3" s="18">
        <v>50</v>
      </c>
      <c r="C3" s="18">
        <v>30</v>
      </c>
      <c r="D3" s="18">
        <v>3</v>
      </c>
      <c r="E3" s="18">
        <v>12</v>
      </c>
      <c r="F3" s="18">
        <v>0</v>
      </c>
      <c r="G3" s="18">
        <v>1</v>
      </c>
      <c r="H3" s="18">
        <v>15</v>
      </c>
      <c r="I3" s="18">
        <v>100</v>
      </c>
      <c r="J3" s="15">
        <f>SUM(B3:I3)</f>
        <v>211</v>
      </c>
      <c r="M3" s="9"/>
      <c r="N3" s="10"/>
      <c r="O3" s="10"/>
      <c r="P3" s="10"/>
      <c r="Q3" s="10"/>
      <c r="R3" s="10"/>
      <c r="S3" s="10"/>
      <c r="T3" s="10"/>
      <c r="U3" s="10"/>
    </row>
    <row r="4" spans="1:21" ht="17" thickBot="1" x14ac:dyDescent="0.4">
      <c r="A4" s="18" t="s">
        <v>23</v>
      </c>
      <c r="B4" s="19">
        <v>0</v>
      </c>
      <c r="C4" s="19">
        <v>0</v>
      </c>
      <c r="D4" s="18">
        <v>0</v>
      </c>
      <c r="E4" s="18">
        <v>24</v>
      </c>
      <c r="F4" s="18">
        <v>0</v>
      </c>
      <c r="G4" s="18">
        <v>0</v>
      </c>
      <c r="H4" s="18">
        <v>13</v>
      </c>
      <c r="I4" s="18">
        <v>150</v>
      </c>
      <c r="J4" s="15">
        <f t="shared" ref="J4:J6" si="0">SUM(B4:I4)</f>
        <v>187</v>
      </c>
      <c r="M4" s="4"/>
      <c r="N4" s="4"/>
      <c r="O4" s="4"/>
      <c r="P4" s="4"/>
      <c r="Q4" s="4"/>
      <c r="R4" s="4"/>
      <c r="S4" s="4"/>
      <c r="T4" s="4"/>
      <c r="U4" s="4"/>
    </row>
    <row r="5" spans="1:21" ht="17" thickBot="1" x14ac:dyDescent="0.4">
      <c r="A5" s="18" t="s">
        <v>24</v>
      </c>
      <c r="B5" s="18">
        <v>0</v>
      </c>
      <c r="C5" s="18">
        <v>0</v>
      </c>
      <c r="D5" s="18">
        <v>25</v>
      </c>
      <c r="E5" s="18">
        <v>0</v>
      </c>
      <c r="F5" s="18">
        <v>30</v>
      </c>
      <c r="G5" s="18">
        <v>55</v>
      </c>
      <c r="H5" s="18">
        <v>1</v>
      </c>
      <c r="I5" s="18">
        <v>120</v>
      </c>
      <c r="J5" s="15">
        <f t="shared" si="0"/>
        <v>231</v>
      </c>
    </row>
    <row r="6" spans="1:21" ht="17" thickBot="1" x14ac:dyDescent="0.4">
      <c r="A6" s="18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15</v>
      </c>
      <c r="G6" s="18">
        <v>5</v>
      </c>
      <c r="H6" s="18">
        <v>0</v>
      </c>
      <c r="I6" s="18">
        <v>130</v>
      </c>
      <c r="J6" s="15">
        <f t="shared" si="0"/>
        <v>150</v>
      </c>
    </row>
    <row r="7" spans="1:21" ht="15.5" x14ac:dyDescent="0.35">
      <c r="A7" s="20"/>
      <c r="B7" s="20"/>
      <c r="C7" s="20"/>
      <c r="D7" s="20"/>
      <c r="E7" s="20"/>
      <c r="F7" s="20"/>
      <c r="G7" s="20"/>
      <c r="H7" s="20"/>
      <c r="I7" s="20"/>
    </row>
    <row r="8" spans="1:21" ht="15" thickBot="1" x14ac:dyDescent="0.4">
      <c r="A8" s="15"/>
      <c r="B8" s="16" t="s">
        <v>15</v>
      </c>
      <c r="C8" s="15"/>
      <c r="D8" s="15"/>
      <c r="E8" s="15"/>
      <c r="F8" s="15"/>
      <c r="G8" s="15"/>
      <c r="H8" s="15"/>
      <c r="I8" s="15"/>
    </row>
    <row r="9" spans="1:21" ht="31.5" thickBot="1" x14ac:dyDescent="0.4">
      <c r="A9" s="20" t="s">
        <v>15</v>
      </c>
      <c r="B9" s="21" t="s">
        <v>2</v>
      </c>
      <c r="C9" s="21" t="s">
        <v>3</v>
      </c>
      <c r="D9" s="21" t="s">
        <v>4</v>
      </c>
      <c r="E9" s="21" t="s">
        <v>5</v>
      </c>
      <c r="F9" s="21" t="s">
        <v>6</v>
      </c>
      <c r="G9" s="21" t="s">
        <v>7</v>
      </c>
      <c r="H9" s="21" t="s">
        <v>8</v>
      </c>
      <c r="I9" s="21" t="s">
        <v>9</v>
      </c>
    </row>
    <row r="10" spans="1:21" ht="17" thickBot="1" x14ac:dyDescent="0.4">
      <c r="A10" s="22" t="s">
        <v>22</v>
      </c>
      <c r="B10" s="23">
        <f>B3/$J3</f>
        <v>0.23696682464454977</v>
      </c>
      <c r="C10" s="23">
        <f t="shared" ref="B10:D13" si="1">C3/$J3</f>
        <v>0.14218009478672985</v>
      </c>
      <c r="D10" s="23">
        <f t="shared" si="1"/>
        <v>1.4218009478672985E-2</v>
      </c>
      <c r="E10" s="23">
        <f t="shared" ref="E10:I10" si="2">E3/$J3</f>
        <v>5.6872037914691941E-2</v>
      </c>
      <c r="F10" s="23">
        <f t="shared" si="2"/>
        <v>0</v>
      </c>
      <c r="G10" s="23">
        <f t="shared" si="2"/>
        <v>4.7393364928909956E-3</v>
      </c>
      <c r="H10" s="23">
        <f t="shared" si="2"/>
        <v>7.1090047393364927E-2</v>
      </c>
      <c r="I10" s="23">
        <f t="shared" si="2"/>
        <v>0.47393364928909953</v>
      </c>
    </row>
    <row r="11" spans="1:21" ht="17" thickBot="1" x14ac:dyDescent="0.4">
      <c r="A11" s="22" t="s">
        <v>23</v>
      </c>
      <c r="B11" s="23">
        <f t="shared" si="1"/>
        <v>0</v>
      </c>
      <c r="C11" s="23">
        <f t="shared" si="1"/>
        <v>0</v>
      </c>
      <c r="D11" s="23">
        <f t="shared" si="1"/>
        <v>0</v>
      </c>
      <c r="E11" s="23">
        <f t="shared" ref="E11:I13" si="3">E4/$J4</f>
        <v>0.12834224598930483</v>
      </c>
      <c r="F11" s="23">
        <f t="shared" si="3"/>
        <v>0</v>
      </c>
      <c r="G11" s="23">
        <f t="shared" si="3"/>
        <v>0</v>
      </c>
      <c r="H11" s="23">
        <f t="shared" si="3"/>
        <v>6.9518716577540107E-2</v>
      </c>
      <c r="I11" s="23">
        <f t="shared" si="3"/>
        <v>0.80213903743315507</v>
      </c>
    </row>
    <row r="12" spans="1:21" ht="17" thickBot="1" x14ac:dyDescent="0.4">
      <c r="A12" s="22" t="s">
        <v>24</v>
      </c>
      <c r="B12" s="23">
        <f t="shared" si="1"/>
        <v>0</v>
      </c>
      <c r="C12" s="23">
        <f t="shared" si="1"/>
        <v>0</v>
      </c>
      <c r="D12" s="23">
        <f t="shared" si="1"/>
        <v>0.10822510822510822</v>
      </c>
      <c r="E12" s="23">
        <f t="shared" si="3"/>
        <v>0</v>
      </c>
      <c r="F12" s="23">
        <f t="shared" si="3"/>
        <v>0.12987012987012986</v>
      </c>
      <c r="G12" s="23">
        <f t="shared" si="3"/>
        <v>0.23809523809523808</v>
      </c>
      <c r="H12" s="23">
        <f t="shared" si="3"/>
        <v>4.329004329004329E-3</v>
      </c>
      <c r="I12" s="23">
        <f t="shared" si="3"/>
        <v>0.51948051948051943</v>
      </c>
    </row>
    <row r="13" spans="1:21" ht="17" thickBot="1" x14ac:dyDescent="0.4">
      <c r="A13" s="22" t="s">
        <v>25</v>
      </c>
      <c r="B13" s="23">
        <f t="shared" si="1"/>
        <v>0</v>
      </c>
      <c r="C13" s="23">
        <f t="shared" si="1"/>
        <v>0</v>
      </c>
      <c r="D13" s="23">
        <f t="shared" si="1"/>
        <v>0</v>
      </c>
      <c r="E13" s="23">
        <f t="shared" si="3"/>
        <v>0</v>
      </c>
      <c r="F13" s="23">
        <f t="shared" si="3"/>
        <v>0.1</v>
      </c>
      <c r="G13" s="23">
        <f t="shared" si="3"/>
        <v>3.3333333333333333E-2</v>
      </c>
      <c r="H13" s="23">
        <f t="shared" si="3"/>
        <v>0</v>
      </c>
      <c r="I13" s="23">
        <f t="shared" si="3"/>
        <v>0.8666666666666667</v>
      </c>
    </row>
    <row r="14" spans="1:21" ht="15.5" x14ac:dyDescent="0.35">
      <c r="A14" s="20"/>
      <c r="B14" s="15"/>
      <c r="C14" s="15"/>
      <c r="D14" s="15"/>
      <c r="E14" s="15"/>
      <c r="F14" s="15"/>
      <c r="G14" s="15"/>
      <c r="H14" s="15"/>
      <c r="I14" s="15"/>
    </row>
    <row r="15" spans="1:21" ht="15" thickBot="1" x14ac:dyDescent="0.4">
      <c r="A15" s="15"/>
      <c r="B15" s="16" t="s">
        <v>16</v>
      </c>
      <c r="C15" s="15"/>
      <c r="D15" s="15"/>
      <c r="E15" s="15"/>
      <c r="F15" s="15"/>
      <c r="G15" s="15"/>
      <c r="H15" s="15"/>
      <c r="I15" s="15"/>
    </row>
    <row r="16" spans="1:21" ht="31" x14ac:dyDescent="0.35">
      <c r="A16" s="15"/>
      <c r="B16" s="21" t="s">
        <v>2</v>
      </c>
      <c r="C16" s="21" t="s">
        <v>3</v>
      </c>
      <c r="D16" s="21" t="s">
        <v>4</v>
      </c>
      <c r="E16" s="21" t="s">
        <v>5</v>
      </c>
      <c r="F16" s="21" t="s">
        <v>6</v>
      </c>
      <c r="G16" s="21" t="s">
        <v>7</v>
      </c>
      <c r="H16" s="21" t="s">
        <v>8</v>
      </c>
      <c r="I16" s="21" t="s">
        <v>9</v>
      </c>
      <c r="K16" s="25" t="s">
        <v>17</v>
      </c>
      <c r="L16" s="25"/>
      <c r="M16" s="25"/>
      <c r="N16" s="25"/>
      <c r="O16" s="25"/>
    </row>
    <row r="17" spans="1:19" ht="15.5" x14ac:dyDescent="0.35">
      <c r="A17" s="24" t="s">
        <v>16</v>
      </c>
      <c r="B17" s="23">
        <f>LN(4/(COUNTIF(B10:B13,"&gt;0")))</f>
        <v>1.3862943611198906</v>
      </c>
      <c r="C17" s="23">
        <f t="shared" ref="C17:I17" si="4">LN(4/(COUNTIF(C10:C13,"&gt;0")))</f>
        <v>1.3862943611198906</v>
      </c>
      <c r="D17" s="23">
        <f t="shared" si="4"/>
        <v>0.69314718055994529</v>
      </c>
      <c r="E17" s="23">
        <f t="shared" si="4"/>
        <v>0.69314718055994529</v>
      </c>
      <c r="F17" s="23">
        <f t="shared" si="4"/>
        <v>0.69314718055994529</v>
      </c>
      <c r="G17" s="23">
        <f t="shared" si="4"/>
        <v>0.28768207245178085</v>
      </c>
      <c r="H17" s="23">
        <f t="shared" si="4"/>
        <v>0.28768207245178085</v>
      </c>
      <c r="I17" s="23">
        <f t="shared" si="4"/>
        <v>0</v>
      </c>
      <c r="K17" s="25" t="s">
        <v>18</v>
      </c>
      <c r="L17" s="25"/>
      <c r="M17" s="25"/>
      <c r="N17" s="25" t="s">
        <v>19</v>
      </c>
      <c r="O17" s="25"/>
    </row>
    <row r="18" spans="1:19" x14ac:dyDescent="0.35">
      <c r="A18" s="15"/>
      <c r="B18" s="15"/>
      <c r="C18" s="15"/>
      <c r="D18" s="15"/>
      <c r="E18" s="15"/>
      <c r="F18" s="15"/>
      <c r="G18" s="15"/>
      <c r="H18" s="15"/>
      <c r="I18" s="15"/>
    </row>
    <row r="19" spans="1:19" ht="15" thickBot="1" x14ac:dyDescent="0.4">
      <c r="A19" s="15"/>
      <c r="B19" s="16" t="s">
        <v>20</v>
      </c>
      <c r="C19" s="15"/>
      <c r="D19" s="15"/>
      <c r="E19" s="15"/>
      <c r="F19" s="15"/>
      <c r="G19" s="15"/>
      <c r="H19" s="15"/>
      <c r="I19" s="15"/>
      <c r="K19" s="12" t="s">
        <v>26</v>
      </c>
    </row>
    <row r="20" spans="1:19" ht="31.5" thickBot="1" x14ac:dyDescent="0.4">
      <c r="A20" s="24" t="s">
        <v>21</v>
      </c>
      <c r="B20" s="21" t="s">
        <v>2</v>
      </c>
      <c r="C20" s="21" t="s">
        <v>3</v>
      </c>
      <c r="D20" s="21" t="s">
        <v>4</v>
      </c>
      <c r="E20" s="21" t="s">
        <v>5</v>
      </c>
      <c r="F20" s="21" t="s">
        <v>6</v>
      </c>
      <c r="G20" s="21" t="s">
        <v>7</v>
      </c>
      <c r="H20" s="21" t="s">
        <v>8</v>
      </c>
      <c r="I20" s="21" t="s">
        <v>9</v>
      </c>
      <c r="K20" s="38" t="s">
        <v>27</v>
      </c>
      <c r="L20" s="36" t="s">
        <v>2</v>
      </c>
      <c r="M20" s="6" t="s">
        <v>3</v>
      </c>
      <c r="N20" s="6" t="s">
        <v>4</v>
      </c>
      <c r="O20" s="6" t="s">
        <v>5</v>
      </c>
      <c r="P20" s="6" t="s">
        <v>6</v>
      </c>
      <c r="Q20" s="6" t="s">
        <v>7</v>
      </c>
      <c r="R20" s="6" t="s">
        <v>8</v>
      </c>
      <c r="S20" s="6" t="s">
        <v>9</v>
      </c>
    </row>
    <row r="21" spans="1:19" ht="17" thickBot="1" x14ac:dyDescent="0.4">
      <c r="A21" s="22" t="s">
        <v>22</v>
      </c>
      <c r="B21" s="23">
        <f>B10*B$17</f>
        <v>0.32850577277722526</v>
      </c>
      <c r="C21" s="23">
        <f t="shared" ref="C21:I21" si="5">C10*C$17</f>
        <v>0.19710346366633516</v>
      </c>
      <c r="D21" s="23">
        <f t="shared" si="5"/>
        <v>9.8551731833167577E-3</v>
      </c>
      <c r="E21" s="23">
        <f t="shared" si="5"/>
        <v>3.9420692733267031E-2</v>
      </c>
      <c r="F21" s="23">
        <f t="shared" si="5"/>
        <v>0</v>
      </c>
      <c r="G21" s="23">
        <f t="shared" si="5"/>
        <v>1.3634221443212364E-3</v>
      </c>
      <c r="H21" s="23">
        <f t="shared" si="5"/>
        <v>2.0451332164818543E-2</v>
      </c>
      <c r="I21" s="23">
        <f t="shared" si="5"/>
        <v>0</v>
      </c>
      <c r="K21" s="37"/>
      <c r="L21" s="31"/>
      <c r="M21" s="31"/>
      <c r="N21" s="31"/>
      <c r="O21" s="31"/>
      <c r="P21" s="31"/>
      <c r="Q21" s="31"/>
      <c r="R21" s="31"/>
      <c r="S21" s="32"/>
    </row>
    <row r="22" spans="1:19" ht="17" thickBot="1" x14ac:dyDescent="0.4">
      <c r="A22" s="22" t="s">
        <v>23</v>
      </c>
      <c r="B22" s="23">
        <f>B11*B$17</f>
        <v>0</v>
      </c>
      <c r="C22" s="23">
        <f t="shared" ref="B22:I24" si="6">C11*C$17</f>
        <v>0</v>
      </c>
      <c r="D22" s="23">
        <f t="shared" si="6"/>
        <v>0</v>
      </c>
      <c r="E22" s="23">
        <f t="shared" si="6"/>
        <v>8.8960065954217585E-2</v>
      </c>
      <c r="F22" s="23">
        <f t="shared" si="6"/>
        <v>0</v>
      </c>
      <c r="G22" s="23">
        <f t="shared" si="6"/>
        <v>0</v>
      </c>
      <c r="H22" s="23">
        <f t="shared" si="6"/>
        <v>1.9999288459214712E-2</v>
      </c>
      <c r="I22" s="23">
        <f t="shared" si="6"/>
        <v>0</v>
      </c>
      <c r="K22" s="33"/>
      <c r="L22" s="34"/>
      <c r="M22" s="34"/>
      <c r="N22" s="34"/>
      <c r="O22" s="34"/>
      <c r="P22" s="34"/>
      <c r="Q22" s="34"/>
      <c r="R22" s="34"/>
      <c r="S22" s="35"/>
    </row>
    <row r="23" spans="1:19" ht="17" thickBot="1" x14ac:dyDescent="0.4">
      <c r="A23" s="22" t="s">
        <v>24</v>
      </c>
      <c r="B23" s="23">
        <f t="shared" si="6"/>
        <v>0</v>
      </c>
      <c r="C23" s="23">
        <f t="shared" si="6"/>
        <v>0</v>
      </c>
      <c r="D23" s="23">
        <f t="shared" si="6"/>
        <v>7.5015928632028717E-2</v>
      </c>
      <c r="E23" s="23">
        <f t="shared" si="6"/>
        <v>0</v>
      </c>
      <c r="F23" s="23">
        <f t="shared" si="6"/>
        <v>9.0019114358434446E-2</v>
      </c>
      <c r="G23" s="23">
        <f t="shared" si="6"/>
        <v>6.8495731536138291E-2</v>
      </c>
      <c r="H23" s="23">
        <f t="shared" si="6"/>
        <v>1.2453769370206964E-3</v>
      </c>
      <c r="I23" s="23">
        <f t="shared" si="6"/>
        <v>0</v>
      </c>
      <c r="K23" s="29" t="s">
        <v>13</v>
      </c>
      <c r="L23" s="30">
        <f>B23*B$30</f>
        <v>0</v>
      </c>
      <c r="M23" s="30">
        <f>C23*C$30</f>
        <v>0</v>
      </c>
      <c r="N23" s="30">
        <f>D23*D$30</f>
        <v>3.9193778463600582E-4</v>
      </c>
      <c r="O23" s="30">
        <f t="shared" ref="M23:S24" si="7">E23*E$30</f>
        <v>0</v>
      </c>
      <c r="P23" s="30">
        <f t="shared" si="7"/>
        <v>0</v>
      </c>
      <c r="Q23" s="30">
        <f>G23*G$30</f>
        <v>4.9510035181952429E-5</v>
      </c>
      <c r="R23" s="30">
        <f t="shared" si="7"/>
        <v>2.5205108819903057E-5</v>
      </c>
      <c r="S23" s="30">
        <f t="shared" si="7"/>
        <v>0</v>
      </c>
    </row>
    <row r="24" spans="1:19" ht="17" thickBot="1" x14ac:dyDescent="0.4">
      <c r="A24" s="22" t="s">
        <v>25</v>
      </c>
      <c r="B24" s="23">
        <f t="shared" si="6"/>
        <v>0</v>
      </c>
      <c r="C24" s="23">
        <f t="shared" si="6"/>
        <v>0</v>
      </c>
      <c r="D24" s="23">
        <f t="shared" si="6"/>
        <v>0</v>
      </c>
      <c r="E24" s="23">
        <f t="shared" si="6"/>
        <v>0</v>
      </c>
      <c r="F24" s="23">
        <f t="shared" si="6"/>
        <v>6.9314718055994526E-2</v>
      </c>
      <c r="G24" s="23">
        <f t="shared" si="6"/>
        <v>9.5894024150593622E-3</v>
      </c>
      <c r="H24" s="23">
        <f t="shared" si="6"/>
        <v>0</v>
      </c>
      <c r="I24" s="23">
        <f t="shared" si="6"/>
        <v>0</v>
      </c>
      <c r="K24" s="8" t="s">
        <v>14</v>
      </c>
      <c r="L24" s="7">
        <f t="shared" ref="L24" si="8">B24*B$30</f>
        <v>0</v>
      </c>
      <c r="M24" s="7">
        <f t="shared" si="7"/>
        <v>0</v>
      </c>
      <c r="N24" s="7">
        <f t="shared" si="7"/>
        <v>0</v>
      </c>
      <c r="O24" s="7">
        <f t="shared" si="7"/>
        <v>0</v>
      </c>
      <c r="P24" s="7">
        <f t="shared" si="7"/>
        <v>0</v>
      </c>
      <c r="Q24" s="7">
        <f t="shared" si="7"/>
        <v>6.9314049254733409E-6</v>
      </c>
      <c r="R24" s="7">
        <f t="shared" si="7"/>
        <v>0</v>
      </c>
      <c r="S24" s="7">
        <f t="shared" si="7"/>
        <v>0</v>
      </c>
    </row>
    <row r="26" spans="1:19" ht="47" thickBot="1" x14ac:dyDescent="0.4">
      <c r="A26" s="27" t="s">
        <v>28</v>
      </c>
      <c r="K26" s="12" t="s">
        <v>29</v>
      </c>
    </row>
    <row r="27" spans="1:19" ht="31.5" thickBot="1" x14ac:dyDescent="0.4">
      <c r="A27" s="1"/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K27" s="11"/>
      <c r="L27" s="38" t="s">
        <v>27</v>
      </c>
    </row>
    <row r="28" spans="1:19" ht="15.5" x14ac:dyDescent="0.35">
      <c r="A28" s="13" t="s">
        <v>30</v>
      </c>
      <c r="B28" s="13">
        <v>50</v>
      </c>
      <c r="C28" s="13">
        <v>30</v>
      </c>
      <c r="D28" s="13">
        <v>3</v>
      </c>
      <c r="E28" s="13">
        <v>36</v>
      </c>
      <c r="F28" s="13">
        <v>0</v>
      </c>
      <c r="G28" s="13">
        <v>1</v>
      </c>
      <c r="H28" s="13">
        <v>28</v>
      </c>
      <c r="I28" s="13">
        <v>250</v>
      </c>
      <c r="K28" s="40"/>
      <c r="L28" s="44"/>
    </row>
    <row r="29" spans="1:19" ht="15.5" x14ac:dyDescent="0.35">
      <c r="A29" s="7" t="s">
        <v>31</v>
      </c>
      <c r="B29" s="7">
        <f>B28/SUM($B$28:$I$28)</f>
        <v>0.12562814070351758</v>
      </c>
      <c r="C29" s="7">
        <f>C28/SUM($B$28:$I$28)</f>
        <v>7.5376884422110546E-2</v>
      </c>
      <c r="D29" s="7">
        <f t="shared" ref="D29:I29" si="9">D28/SUM($B$28:$I$28)</f>
        <v>7.537688442211055E-3</v>
      </c>
      <c r="E29" s="7">
        <f t="shared" si="9"/>
        <v>9.0452261306532666E-2</v>
      </c>
      <c r="F29" s="7">
        <f t="shared" si="9"/>
        <v>0</v>
      </c>
      <c r="G29" s="7">
        <f t="shared" si="9"/>
        <v>2.5125628140703518E-3</v>
      </c>
      <c r="H29" s="7">
        <f t="shared" si="9"/>
        <v>7.0351758793969849E-2</v>
      </c>
      <c r="I29" s="7">
        <f t="shared" si="9"/>
        <v>0.62814070351758799</v>
      </c>
      <c r="K29" s="42"/>
      <c r="L29" s="43"/>
    </row>
    <row r="30" spans="1:19" ht="17" thickBot="1" x14ac:dyDescent="0.4">
      <c r="A30" s="14" t="s">
        <v>32</v>
      </c>
      <c r="B30" s="14">
        <f>B29*B17</f>
        <v>0.17415758305526263</v>
      </c>
      <c r="C30" s="14">
        <f t="shared" ref="C30:I30" si="10">C29*C17</f>
        <v>0.10449454983315758</v>
      </c>
      <c r="D30" s="14">
        <f t="shared" si="10"/>
        <v>5.2247274916578787E-3</v>
      </c>
      <c r="E30" s="14">
        <f t="shared" si="10"/>
        <v>6.2696729899894554E-2</v>
      </c>
      <c r="F30" s="14">
        <f t="shared" si="10"/>
        <v>0</v>
      </c>
      <c r="G30" s="14">
        <f t="shared" si="10"/>
        <v>7.2281927751703732E-4</v>
      </c>
      <c r="H30" s="14">
        <f t="shared" si="10"/>
        <v>2.0238939770477044E-2</v>
      </c>
      <c r="I30" s="14">
        <f t="shared" si="10"/>
        <v>0</v>
      </c>
      <c r="K30" s="39" t="s">
        <v>13</v>
      </c>
      <c r="L30" s="7">
        <f>SUM(L23:S23)</f>
        <v>4.6665292863786129E-4</v>
      </c>
    </row>
    <row r="31" spans="1:19" ht="17" thickBot="1" x14ac:dyDescent="0.4">
      <c r="A31" s="12" t="s">
        <v>33</v>
      </c>
      <c r="K31" s="5" t="s">
        <v>14</v>
      </c>
      <c r="L31" s="50">
        <f>SUM(L24:S24)</f>
        <v>6.9314049254733409E-6</v>
      </c>
    </row>
    <row r="32" spans="1:19" ht="99" customHeight="1" thickBot="1" x14ac:dyDescent="0.4">
      <c r="A32" s="13" t="s">
        <v>34</v>
      </c>
      <c r="B32" s="6" t="s">
        <v>2</v>
      </c>
      <c r="C32" s="6" t="s">
        <v>3</v>
      </c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6" t="s">
        <v>9</v>
      </c>
      <c r="K32" s="28" t="s">
        <v>35</v>
      </c>
    </row>
    <row r="33" spans="1:19" ht="31" x14ac:dyDescent="0.35">
      <c r="A33" s="40"/>
      <c r="B33" s="45"/>
      <c r="C33" s="45"/>
      <c r="D33" s="45"/>
      <c r="E33" s="45"/>
      <c r="F33" s="45"/>
      <c r="G33" s="45"/>
      <c r="H33" s="45"/>
      <c r="I33" s="41"/>
      <c r="K33" s="11" t="s">
        <v>36</v>
      </c>
      <c r="L33" s="6" t="s">
        <v>2</v>
      </c>
      <c r="M33" s="6" t="s">
        <v>3</v>
      </c>
      <c r="N33" s="6" t="s">
        <v>4</v>
      </c>
      <c r="O33" s="6" t="s">
        <v>5</v>
      </c>
      <c r="P33" s="6" t="s">
        <v>6</v>
      </c>
      <c r="Q33" s="6" t="s">
        <v>7</v>
      </c>
      <c r="R33" s="6" t="s">
        <v>8</v>
      </c>
      <c r="S33" s="6" t="s">
        <v>9</v>
      </c>
    </row>
    <row r="34" spans="1:19" ht="15.5" x14ac:dyDescent="0.35">
      <c r="A34" s="42"/>
      <c r="B34" s="46"/>
      <c r="C34" s="46"/>
      <c r="D34" s="46"/>
      <c r="E34" s="46"/>
      <c r="F34" s="46"/>
      <c r="G34" s="46"/>
      <c r="H34" s="46"/>
      <c r="I34" s="43"/>
      <c r="K34" s="40"/>
      <c r="L34" s="45"/>
      <c r="M34" s="45"/>
      <c r="N34" s="45"/>
      <c r="O34" s="45"/>
      <c r="P34" s="45"/>
      <c r="Q34" s="45"/>
      <c r="R34" s="45"/>
      <c r="S34" s="41"/>
    </row>
    <row r="35" spans="1:19" ht="17" thickBot="1" x14ac:dyDescent="0.4">
      <c r="A35" s="39" t="s">
        <v>13</v>
      </c>
      <c r="B35" s="30">
        <f>(B$30-B23)^2</f>
        <v>3.0330863735650703E-2</v>
      </c>
      <c r="C35" s="30">
        <f>(C$30-C23)^2</f>
        <v>1.0919110944834252E-2</v>
      </c>
      <c r="D35" s="30">
        <f t="shared" ref="B35:I36" si="11">(D$30-D23)^2</f>
        <v>4.8708117566156998E-3</v>
      </c>
      <c r="E35" s="30">
        <f t="shared" si="11"/>
        <v>3.9308799401403319E-3</v>
      </c>
      <c r="F35" s="30">
        <f t="shared" si="11"/>
        <v>8.1034409498768993E-3</v>
      </c>
      <c r="G35" s="30">
        <f t="shared" si="11"/>
        <v>4.5931676360147751E-3</v>
      </c>
      <c r="H35" s="30">
        <f t="shared" si="11"/>
        <v>3.6075542910845432E-4</v>
      </c>
      <c r="I35" s="30">
        <f t="shared" si="11"/>
        <v>0</v>
      </c>
      <c r="K35" s="42"/>
      <c r="L35" s="46"/>
      <c r="M35" s="46"/>
      <c r="N35" s="46"/>
      <c r="O35" s="46"/>
      <c r="P35" s="46"/>
      <c r="Q35" s="46"/>
      <c r="R35" s="46"/>
      <c r="S35" s="43"/>
    </row>
    <row r="36" spans="1:19" ht="17" thickBot="1" x14ac:dyDescent="0.4">
      <c r="A36" s="5" t="s">
        <v>14</v>
      </c>
      <c r="B36" s="7">
        <f t="shared" si="11"/>
        <v>3.0330863735650703E-2</v>
      </c>
      <c r="C36" s="7">
        <f t="shared" si="11"/>
        <v>1.0919110944834252E-2</v>
      </c>
      <c r="D36" s="7">
        <f t="shared" si="11"/>
        <v>2.7297777362085628E-5</v>
      </c>
      <c r="E36" s="7">
        <f t="shared" si="11"/>
        <v>3.9308799401403319E-3</v>
      </c>
      <c r="F36" s="7">
        <f t="shared" si="11"/>
        <v>4.8045301391820136E-3</v>
      </c>
      <c r="G36" s="7">
        <f t="shared" si="11"/>
        <v>7.8616296534949909E-5</v>
      </c>
      <c r="H36" s="7">
        <f t="shared" si="11"/>
        <v>4.0961468303299739E-4</v>
      </c>
      <c r="I36" s="7">
        <f t="shared" si="11"/>
        <v>0</v>
      </c>
      <c r="K36" s="29" t="s">
        <v>13</v>
      </c>
      <c r="L36" s="30">
        <f>B23^2</f>
        <v>0</v>
      </c>
      <c r="M36" s="30">
        <f t="shared" ref="M36:S37" si="12">C23^2</f>
        <v>0</v>
      </c>
      <c r="N36" s="30">
        <f t="shared" si="12"/>
        <v>5.627389548525626E-3</v>
      </c>
      <c r="O36" s="30">
        <f t="shared" si="12"/>
        <v>0</v>
      </c>
      <c r="P36" s="30">
        <f t="shared" si="12"/>
        <v>8.1034409498768993E-3</v>
      </c>
      <c r="Q36" s="30">
        <f t="shared" si="12"/>
        <v>4.6916652386707293E-3</v>
      </c>
      <c r="R36" s="30">
        <f t="shared" si="12"/>
        <v>1.5509637152630514E-6</v>
      </c>
      <c r="S36" s="30">
        <f t="shared" si="12"/>
        <v>0</v>
      </c>
    </row>
    <row r="37" spans="1:19" ht="16.5" x14ac:dyDescent="0.35">
      <c r="A37" s="12" t="s">
        <v>37</v>
      </c>
      <c r="K37" s="8" t="s">
        <v>14</v>
      </c>
      <c r="L37" s="7">
        <f t="shared" ref="L37" si="13">B24^2</f>
        <v>0</v>
      </c>
      <c r="M37" s="7">
        <f t="shared" si="12"/>
        <v>0</v>
      </c>
      <c r="N37" s="7">
        <f t="shared" si="12"/>
        <v>0</v>
      </c>
      <c r="O37" s="7">
        <f t="shared" si="12"/>
        <v>0</v>
      </c>
      <c r="P37" s="7">
        <f t="shared" si="12"/>
        <v>4.8045301391820136E-3</v>
      </c>
      <c r="Q37" s="7">
        <f t="shared" si="12"/>
        <v>9.195663867794633E-5</v>
      </c>
      <c r="R37" s="7">
        <f t="shared" si="12"/>
        <v>0</v>
      </c>
      <c r="S37" s="7">
        <f t="shared" si="12"/>
        <v>0</v>
      </c>
    </row>
    <row r="38" spans="1:19" ht="31" x14ac:dyDescent="0.35">
      <c r="A38" s="47"/>
      <c r="B38" s="48" t="s">
        <v>38</v>
      </c>
      <c r="K38" s="8" t="s">
        <v>39</v>
      </c>
      <c r="L38" s="7">
        <f>B30^2</f>
        <v>3.0330863735650703E-2</v>
      </c>
      <c r="M38" s="7">
        <f t="shared" ref="M38:S38" si="14">C30^2</f>
        <v>1.0919110944834252E-2</v>
      </c>
      <c r="N38" s="7">
        <f t="shared" si="14"/>
        <v>2.7297777362085628E-5</v>
      </c>
      <c r="O38" s="7">
        <f t="shared" si="14"/>
        <v>3.9308799401403319E-3</v>
      </c>
      <c r="P38" s="7">
        <f t="shared" si="14"/>
        <v>0</v>
      </c>
      <c r="Q38" s="7">
        <f t="shared" si="14"/>
        <v>5.2246770795025179E-7</v>
      </c>
      <c r="R38" s="7">
        <f t="shared" si="14"/>
        <v>4.0961468303299739E-4</v>
      </c>
      <c r="S38" s="7">
        <f t="shared" si="14"/>
        <v>0</v>
      </c>
    </row>
    <row r="39" spans="1:19" ht="78" x14ac:dyDescent="0.35">
      <c r="A39" s="40"/>
      <c r="B39" s="41"/>
      <c r="K39" s="28" t="s">
        <v>40</v>
      </c>
    </row>
    <row r="40" spans="1:19" ht="15.5" x14ac:dyDescent="0.35">
      <c r="A40" s="42"/>
      <c r="B40" s="43"/>
      <c r="K40" s="47"/>
      <c r="L40" s="48" t="s">
        <v>41</v>
      </c>
    </row>
    <row r="41" spans="1:19" ht="16.5" x14ac:dyDescent="0.35">
      <c r="A41" s="29" t="s">
        <v>13</v>
      </c>
      <c r="B41" s="30">
        <f>SQRT(SUM(B35:I35))</f>
        <v>0.25121510781049994</v>
      </c>
      <c r="K41" s="40"/>
      <c r="L41" s="41"/>
    </row>
    <row r="42" spans="1:19" ht="16.5" x14ac:dyDescent="0.35">
      <c r="A42" s="8" t="s">
        <v>14</v>
      </c>
      <c r="B42" s="7">
        <f t="shared" ref="B42" si="15">SQRT(SUM(B36:I36))</f>
        <v>0.22472408308131406</v>
      </c>
      <c r="K42" s="42"/>
      <c r="L42" s="43"/>
    </row>
    <row r="43" spans="1:19" ht="31" x14ac:dyDescent="0.35">
      <c r="A43" s="26" t="s">
        <v>42</v>
      </c>
      <c r="K43" s="29" t="s">
        <v>13</v>
      </c>
      <c r="L43" s="30">
        <f>SQRT(SUM(L36:S36))</f>
        <v>0.1357352080367821</v>
      </c>
    </row>
    <row r="44" spans="1:19" ht="31" x14ac:dyDescent="0.35">
      <c r="A44" s="47"/>
      <c r="B44" s="48" t="s">
        <v>43</v>
      </c>
      <c r="K44" s="8" t="s">
        <v>14</v>
      </c>
      <c r="L44" s="7">
        <f>SQRT(SUM(L37:S37))</f>
        <v>6.9974901056449948E-2</v>
      </c>
    </row>
    <row r="45" spans="1:19" ht="15.5" x14ac:dyDescent="0.35">
      <c r="A45" s="40"/>
      <c r="B45" s="41"/>
      <c r="K45" s="8" t="s">
        <v>39</v>
      </c>
      <c r="L45" s="7">
        <f>SQRT(SUM(L38:S38))</f>
        <v>0.21358438507701896</v>
      </c>
    </row>
    <row r="46" spans="1:19" ht="15.5" x14ac:dyDescent="0.35">
      <c r="A46" s="42"/>
      <c r="B46" s="43"/>
      <c r="K46" s="12" t="s">
        <v>44</v>
      </c>
    </row>
    <row r="47" spans="1:19" ht="31" x14ac:dyDescent="0.35">
      <c r="A47" s="29" t="s">
        <v>13</v>
      </c>
      <c r="B47" s="30">
        <f>1/(1+B41)</f>
        <v>0.7992230862284736</v>
      </c>
      <c r="K47" s="49" t="s">
        <v>45</v>
      </c>
      <c r="L47" s="47"/>
    </row>
    <row r="48" spans="1:19" ht="16.5" x14ac:dyDescent="0.35">
      <c r="A48" s="8" t="s">
        <v>14</v>
      </c>
      <c r="B48" s="7">
        <f t="shared" ref="B48" si="16">1/(1+B42)</f>
        <v>0.81651044003648154</v>
      </c>
      <c r="K48" s="40"/>
      <c r="L48" s="41"/>
    </row>
    <row r="49" spans="11:12" ht="15.5" x14ac:dyDescent="0.35">
      <c r="K49" s="42"/>
      <c r="L49" s="43"/>
    </row>
    <row r="50" spans="11:12" ht="16.5" x14ac:dyDescent="0.35">
      <c r="K50" s="29" t="s">
        <v>13</v>
      </c>
      <c r="L50" s="30">
        <f>L30/(L43*$L$45)</f>
        <v>1.6096519650896139E-2</v>
      </c>
    </row>
    <row r="51" spans="11:12" ht="16.5" x14ac:dyDescent="0.35">
      <c r="K51" s="8" t="s">
        <v>14</v>
      </c>
      <c r="L51" s="50">
        <f>L31/(L44*$L$45)</f>
        <v>4.6377729035152235E-4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8FC18CD4ACA04F882C14B1504C663B" ma:contentTypeVersion="4" ma:contentTypeDescription="Create a new document." ma:contentTypeScope="" ma:versionID="a58bb5198616281d97217af8e1335993">
  <xsd:schema xmlns:xsd="http://www.w3.org/2001/XMLSchema" xmlns:xs="http://www.w3.org/2001/XMLSchema" xmlns:p="http://schemas.microsoft.com/office/2006/metadata/properties" xmlns:ns2="b2d82093-965f-46ac-91e6-db5eb5ef783c" targetNamespace="http://schemas.microsoft.com/office/2006/metadata/properties" ma:root="true" ma:fieldsID="968c59416546a23f3628d5f85aad07a5" ns2:_="">
    <xsd:import namespace="b2d82093-965f-46ac-91e6-db5eb5ef7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82093-965f-46ac-91e6-db5eb5ef78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46FBDA-4E57-43AE-8B51-0CF9EEF851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1CE303-875C-45E8-89D6-6C613E55A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d82093-965f-46ac-91e6-db5eb5ef7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TFIDF</vt:lpstr>
      <vt:lpstr>DistanceAndSimilarity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Rachsuda</dc:creator>
  <cp:keywords/>
  <dc:description/>
  <cp:lastModifiedBy>NOEL PAING OAK SOE -</cp:lastModifiedBy>
  <cp:revision/>
  <dcterms:created xsi:type="dcterms:W3CDTF">2020-01-17T10:01:34Z</dcterms:created>
  <dcterms:modified xsi:type="dcterms:W3CDTF">2024-08-07T15:13:00Z</dcterms:modified>
  <cp:category/>
  <cp:contentStatus/>
</cp:coreProperties>
</file>