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\Documents\Favorites\Data\"/>
    </mc:Choice>
  </mc:AlternateContent>
  <xr:revisionPtr revIDLastSave="0" documentId="13_ncr:1_{5CD59667-FEFC-4B35-BE0E-0FB762BB4D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ventory" sheetId="1" r:id="rId1"/>
    <sheet name="Exports" sheetId="2" r:id="rId2"/>
    <sheet name="Imp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" i="1" a="1"/>
  <c r="E2" i="1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2" i="3" a="1"/>
  <c r="C2" i="3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2" i="2" a="1"/>
  <c r="E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<sst xmlns="http://schemas.openxmlformats.org/spreadsheetml/2006/main" count="196" uniqueCount="119">
  <si>
    <t>quantity</t>
  </si>
  <si>
    <t>active shipments</t>
  </si>
  <si>
    <t>status</t>
  </si>
  <si>
    <t>shipment ID</t>
  </si>
  <si>
    <t>image</t>
  </si>
  <si>
    <t>Wireless Earbuds</t>
  </si>
  <si>
    <t>Smartwatch</t>
  </si>
  <si>
    <t>Electric Kettle</t>
  </si>
  <si>
    <t>Portable Charger</t>
  </si>
  <si>
    <t>Laptop Backpack</t>
  </si>
  <si>
    <t>Digital Camera</t>
  </si>
  <si>
    <t>Bluetooth Speaker</t>
  </si>
  <si>
    <t>Fitness Tracker</t>
  </si>
  <si>
    <t>Smart Home Assistant</t>
  </si>
  <si>
    <t>Noise-Cancelling Headphones</t>
  </si>
  <si>
    <t>Electric Toothbrush</t>
  </si>
  <si>
    <t>Air Fryer</t>
  </si>
  <si>
    <t>Robot Vacuum Cleaner</t>
  </si>
  <si>
    <t>Smart Thermostat</t>
  </si>
  <si>
    <t>4K Ultra HD TV</t>
  </si>
  <si>
    <t>Instant Pot</t>
  </si>
  <si>
    <t>Gaming Console</t>
  </si>
  <si>
    <t>Electric Scooter</t>
  </si>
  <si>
    <t>Smart Light Bulbs</t>
  </si>
  <si>
    <t>Wireless Charging Pad</t>
  </si>
  <si>
    <t>A sleek pad for cable-free fast charging of smartphones and compatible devices.</t>
  </si>
  <si>
    <t>available</t>
  </si>
  <si>
    <t>low quantity</t>
  </si>
  <si>
    <t>out of stock</t>
  </si>
  <si>
    <t>expected arrival date</t>
  </si>
  <si>
    <t>expected delivery date</t>
  </si>
  <si>
    <t>product ID</t>
  </si>
  <si>
    <t>product name</t>
  </si>
  <si>
    <t>price</t>
  </si>
  <si>
    <t>total cost</t>
  </si>
  <si>
    <t>Wireless Earbuds.jpg</t>
  </si>
  <si>
    <t>Smartwatch.jpg</t>
  </si>
  <si>
    <t>Electric Kettle.jpg</t>
  </si>
  <si>
    <t>Portable Charger.jpg</t>
  </si>
  <si>
    <t>Laptop Backpack.jpg</t>
  </si>
  <si>
    <t>Bluetooth Speaker.jpg</t>
  </si>
  <si>
    <t>Digital Camera.jpg</t>
  </si>
  <si>
    <t>Fitness Tracker.jpg</t>
  </si>
  <si>
    <t>Smart Home Assistant.jpg</t>
  </si>
  <si>
    <t>Noise-Cancelling Headphones.jpg</t>
  </si>
  <si>
    <t>Electric Toothbrush.jpg</t>
  </si>
  <si>
    <t>Air Fryer.jpg</t>
  </si>
  <si>
    <t>Robot Vacuum Cleaner.jpg</t>
  </si>
  <si>
    <t>Smart Thermostat.jpg</t>
  </si>
  <si>
    <t>4K Ultra HD TV.jpg</t>
  </si>
  <si>
    <t>Instant Pot.jpg</t>
  </si>
  <si>
    <t>Gaming Console.jpg</t>
  </si>
  <si>
    <t>Wireless Charging Pad.jpg</t>
  </si>
  <si>
    <t>Electric Scooter.jpg</t>
  </si>
  <si>
    <t>Smart Light Bulbs.jpg</t>
  </si>
  <si>
    <t>product description</t>
  </si>
  <si>
    <t>pending</t>
  </si>
  <si>
    <t>delivered</t>
  </si>
  <si>
    <t>shipped</t>
  </si>
  <si>
    <t>arrived</t>
  </si>
  <si>
    <t>awaiting</t>
  </si>
  <si>
    <t>13/07/2024</t>
  </si>
  <si>
    <t>08/07/2024</t>
  </si>
  <si>
    <t>21/07/2024</t>
  </si>
  <si>
    <t>28/07/2024</t>
  </si>
  <si>
    <t>11/07/2024</t>
  </si>
  <si>
    <t>06/07/2024</t>
  </si>
  <si>
    <t>19/07/2024</t>
  </si>
  <si>
    <t>17/07/2024</t>
  </si>
  <si>
    <t>09/07/2024</t>
  </si>
  <si>
    <t>12/07/2024</t>
  </si>
  <si>
    <t>25/07/2024</t>
  </si>
  <si>
    <t>15/07/2024</t>
  </si>
  <si>
    <t>05/07/2024</t>
  </si>
  <si>
    <t>18/07/2024</t>
  </si>
  <si>
    <t>20/07/2024</t>
  </si>
  <si>
    <t>24/07/2024</t>
  </si>
  <si>
    <t>14/07/2024</t>
  </si>
  <si>
    <t>23/07/2024</t>
  </si>
  <si>
    <t>29/07/2024</t>
  </si>
  <si>
    <t>07/07/2024</t>
  </si>
  <si>
    <t>10/07/2024</t>
  </si>
  <si>
    <t>26/07/2024</t>
  </si>
  <si>
    <t>30/07/2024</t>
  </si>
  <si>
    <t>27/07/2024</t>
  </si>
  <si>
    <t>31/07/2024</t>
  </si>
  <si>
    <t>16/07/2024</t>
  </si>
  <si>
    <t>22/07/2024</t>
  </si>
  <si>
    <t>04/07/2024</t>
  </si>
  <si>
    <t>03/07/2024</t>
  </si>
  <si>
    <t>01/08/2024</t>
  </si>
  <si>
    <t>02/08/2024</t>
  </si>
  <si>
    <t>13/08/2024</t>
  </si>
  <si>
    <t>11/08/2024</t>
  </si>
  <si>
    <t>08/08/2024</t>
  </si>
  <si>
    <t>07/08/2024</t>
  </si>
  <si>
    <t>05/08/2024</t>
  </si>
  <si>
    <t>09/08/2024</t>
  </si>
  <si>
    <t>10/08/2024</t>
  </si>
  <si>
    <t>06/08/2024</t>
  </si>
  <si>
    <t>Compact and lightweight earbuds with Bluetooth connectivity,
offering high-quality sound and a comfortable fit for extended use.</t>
  </si>
  <si>
    <t>A multifunctional wearable device that tracks fitness, monitors heart rate, 
and syncs with your smartphone for notifications and apps.</t>
  </si>
  <si>
    <t>A portable and waterproof speaker with high-fidelity sound,
long battery life, and easy pairing with Bluetooth-enabled devices.</t>
  </si>
  <si>
    <t>A durable and water-resistant backpack with padded compartments for laptops, tablets,
and accessories, ideal for students and professionals.</t>
  </si>
  <si>
    <t>A high-capacity power bank with multiple USB ports, providing reliable charging for smartphones,
tablets, and other electronic devices on the go.</t>
  </si>
  <si>
    <t>A stainless steel kettle with a rapid boil feature, automatic shut-off,
and a 1.7-liter capacity for quick and easy hot water preparation.</t>
  </si>
  <si>
    <t>A compact digital camera with high-resolution image capture, optical zoom,
and various shooting modes for amateur and professional photographers.</t>
  </si>
  <si>
    <t>A sleek and comfortable wristband that monitors physical activity, sleep patterns,
 and calories burned, with connectivity to a mobile app for tracking progress.</t>
  </si>
  <si>
    <t>A voice-activated device that controls smart home gadgets, provides information,
and assists with daily tasks through voice commands.</t>
  </si>
  <si>
    <t>Over-ear headphones with active noise-cancelling technology,
offering an immersive listening experience and comfort for long periods.</t>
  </si>
  <si>
    <t>A rechargeable toothbrush with multiple cleaning modes, a timer,
and a pressure sensor for optimal oral hygiene.</t>
  </si>
  <si>
    <t>A versatile kitchen appliance that uses hot air to fry, bake,
and grill food with little to no oil, promoting healthier cooking.</t>
  </si>
  <si>
    <t>An automated vacuum with smart navigation, scheduling capabilities,
and powerful suction for hands-free home cleaning.</t>
  </si>
  <si>
    <t>A programmable thermostat that learns your schedule and preferences,
optimizing energy usage and maintaining a comfortable home environment.</t>
  </si>
  <si>
    <t>A large-screen television with 4K resolution, smart functionality,
and multiple HDMI inputs for an enhanced viewing experience.</t>
  </si>
  <si>
    <t>A multi-use electric pressure cooker that combines several kitchen appliances in one,
allowing for quick and easy meal preparation.</t>
  </si>
  <si>
    <t>A powerful console with advanced graphics, online multiplayer capabilities, 
and a vast library of games for entertainment.</t>
  </si>
  <si>
    <t>A lightweight and foldable scooter with a rechargeable battery,
providing a convenient and eco-friendly mode of transportation.</t>
  </si>
  <si>
    <t>Energy-efficient LED bulbs that can be controlled via a smartphone app,
offering customizable lighting settings and voice control compatibility.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</si>
</sst>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5" workbookViewId="0">
      <selection activeCell="H22" sqref="H22"/>
    </sheetView>
  </sheetViews>
  <sheetFormatPr defaultRowHeight="14.4" x14ac:dyDescent="0.3"/>
  <cols>
    <col min="1" max="1" width="9.6640625" bestFit="1" customWidth="1"/>
    <col min="2" max="2" width="26.77734375" bestFit="1" customWidth="1"/>
    <col min="3" max="3" width="8" bestFit="1" customWidth="1"/>
    <col min="4" max="4" width="7.33203125" customWidth="1"/>
    <col min="5" max="5" width="15.33203125" bestFit="1" customWidth="1"/>
    <col min="6" max="6" width="11.5546875" bestFit="1" customWidth="1"/>
    <col min="7" max="7" width="30.109375" bestFit="1" customWidth="1"/>
    <col min="8" max="8" width="138.109375" bestFit="1" customWidth="1"/>
  </cols>
  <sheetData>
    <row r="1" spans="1:8" x14ac:dyDescent="0.3">
      <c r="A1" t="s">
        <v>31</v>
      </c>
      <c r="B1" t="s">
        <v>32</v>
      </c>
      <c r="C1" t="s">
        <v>0</v>
      </c>
      <c r="D1" t="s">
        <v>33</v>
      </c>
      <c r="E1" t="s">
        <v>1</v>
      </c>
      <c r="F1" t="s">
        <v>2</v>
      </c>
      <c r="G1" t="s">
        <v>4</v>
      </c>
      <c r="H1" t="s">
        <v>55</v>
      </c>
    </row>
    <row r="2" spans="1:8" ht="28.8" x14ac:dyDescent="0.3">
      <c r="A2">
        <v>1</v>
      </c>
      <c r="B2" t="s">
        <v>5</v>
      </c>
      <c r="C2">
        <v>15</v>
      </c>
      <c r="D2">
        <v>251</v>
      </c>
      <c r="E2" cm="1">
        <f t="array" ref="E2">SUM(SUMPRODUCT(--(Exports!$F$2:$F$41&lt;&gt;"delivered"), --(Exports!$B$2:$B$41=Inventory!A2)),SUMPRODUCT(--(Imports!$F$2:$F$9&lt;&gt;"arrived"), --(Imports!$B$2:$B$9=Inventory!A2)))</f>
        <v>2</v>
      </c>
      <c r="F2" t="s">
        <v>26</v>
      </c>
      <c r="G2" t="s">
        <v>35</v>
      </c>
      <c r="H2" s="3" t="s">
        <v>100</v>
      </c>
    </row>
    <row r="3" spans="1:8" ht="28.8" x14ac:dyDescent="0.3">
      <c r="A3">
        <v>2</v>
      </c>
      <c r="B3" t="s">
        <v>6</v>
      </c>
      <c r="C3">
        <v>4</v>
      </c>
      <c r="D3">
        <v>118</v>
      </c>
      <c r="E3" cm="1">
        <f t="array" ref="E3">SUM(SUMPRODUCT(--(Exports!$F$2:$F$41&lt;&gt;"delivered"), --(Exports!$B$2:$B$41=Inventory!A3)),SUMPRODUCT(--(Imports!$F$2:$F$9&lt;&gt;"arrived"), --(Imports!$B$2:$B$9=Inventory!A3)))</f>
        <v>4</v>
      </c>
      <c r="F3" t="s">
        <v>27</v>
      </c>
      <c r="G3" t="s">
        <v>36</v>
      </c>
      <c r="H3" s="3" t="s">
        <v>101</v>
      </c>
    </row>
    <row r="4" spans="1:8" ht="28.8" x14ac:dyDescent="0.3">
      <c r="A4">
        <v>3</v>
      </c>
      <c r="B4" t="s">
        <v>7</v>
      </c>
      <c r="C4">
        <v>7</v>
      </c>
      <c r="D4">
        <v>125</v>
      </c>
      <c r="E4" cm="1">
        <f t="array" ref="E4">SUM(SUMPRODUCT(--(Exports!$F$2:$F$41&lt;&gt;"delivered"), --(Exports!$B$2:$B$41=Inventory!A4)),SUMPRODUCT(--(Imports!$F$2:$F$9&lt;&gt;"arrived"), --(Imports!$B$2:$B$9=Inventory!A4)))</f>
        <v>2</v>
      </c>
      <c r="F4" t="s">
        <v>26</v>
      </c>
      <c r="G4" t="s">
        <v>37</v>
      </c>
      <c r="H4" s="3" t="s">
        <v>105</v>
      </c>
    </row>
    <row r="5" spans="1:8" ht="28.8" x14ac:dyDescent="0.3">
      <c r="A5">
        <v>4</v>
      </c>
      <c r="B5" t="s">
        <v>8</v>
      </c>
      <c r="C5">
        <v>14</v>
      </c>
      <c r="D5">
        <v>254</v>
      </c>
      <c r="E5" cm="1">
        <f t="array" ref="E5">SUM(SUMPRODUCT(--(Exports!$F$2:$F$41&lt;&gt;"delivered"), --(Exports!$B$2:$B$41=Inventory!A5)),SUMPRODUCT(--(Imports!$F$2:$F$9&lt;&gt;"arrived"), --(Imports!$B$2:$B$9=Inventory!A5)))</f>
        <v>2</v>
      </c>
      <c r="F5" t="s">
        <v>26</v>
      </c>
      <c r="G5" t="s">
        <v>38</v>
      </c>
      <c r="H5" s="3" t="s">
        <v>104</v>
      </c>
    </row>
    <row r="6" spans="1:8" ht="28.8" x14ac:dyDescent="0.3">
      <c r="A6">
        <v>5</v>
      </c>
      <c r="B6" t="s">
        <v>9</v>
      </c>
      <c r="C6">
        <v>5</v>
      </c>
      <c r="D6">
        <v>172</v>
      </c>
      <c r="E6" cm="1">
        <f t="array" ref="E6">SUM(SUMPRODUCT(--(Exports!$F$2:$F$41&lt;&gt;"delivered"), --(Exports!$B$2:$B$41=Inventory!A6)),SUMPRODUCT(--(Imports!$F$2:$F$9&lt;&gt;"arrived"), --(Imports!$B$2:$B$9=Inventory!A6)))</f>
        <v>1</v>
      </c>
      <c r="F6" t="s">
        <v>27</v>
      </c>
      <c r="G6" t="s">
        <v>39</v>
      </c>
      <c r="H6" s="3" t="s">
        <v>103</v>
      </c>
    </row>
    <row r="7" spans="1:8" ht="28.8" x14ac:dyDescent="0.3">
      <c r="A7">
        <v>6</v>
      </c>
      <c r="B7" t="s">
        <v>11</v>
      </c>
      <c r="C7">
        <v>8</v>
      </c>
      <c r="D7">
        <v>187</v>
      </c>
      <c r="E7" cm="1">
        <f t="array" ref="E7">SUM(SUMPRODUCT(--(Exports!$F$2:$F$41&lt;&gt;"delivered"), --(Exports!$B$2:$B$41=Inventory!A7)),SUMPRODUCT(--(Imports!$F$2:$F$9&lt;&gt;"arrived"), --(Imports!$B$2:$B$9=Inventory!A7)))</f>
        <v>1</v>
      </c>
      <c r="F7" t="s">
        <v>26</v>
      </c>
      <c r="G7" t="s">
        <v>40</v>
      </c>
      <c r="H7" s="3" t="s">
        <v>102</v>
      </c>
    </row>
    <row r="8" spans="1:8" ht="28.8" x14ac:dyDescent="0.3">
      <c r="A8">
        <v>7</v>
      </c>
      <c r="B8" t="s">
        <v>10</v>
      </c>
      <c r="C8">
        <v>6</v>
      </c>
      <c r="D8">
        <v>125</v>
      </c>
      <c r="E8" cm="1">
        <f t="array" ref="E8">SUM(SUMPRODUCT(--(Exports!$F$2:$F$41&lt;&gt;"delivered"), --(Exports!$B$2:$B$41=Inventory!A8)),SUMPRODUCT(--(Imports!$F$2:$F$9&lt;&gt;"arrived"), --(Imports!$B$2:$B$9=Inventory!A8)))</f>
        <v>1</v>
      </c>
      <c r="F8" t="s">
        <v>26</v>
      </c>
      <c r="G8" t="s">
        <v>41</v>
      </c>
      <c r="H8" s="3" t="s">
        <v>106</v>
      </c>
    </row>
    <row r="9" spans="1:8" ht="28.8" x14ac:dyDescent="0.3">
      <c r="A9">
        <v>8</v>
      </c>
      <c r="B9" t="s">
        <v>12</v>
      </c>
      <c r="C9">
        <v>9</v>
      </c>
      <c r="D9">
        <v>251</v>
      </c>
      <c r="E9" cm="1">
        <f t="array" ref="E9">SUM(SUMPRODUCT(--(Exports!$F$2:$F$41&lt;&gt;"delivered"), --(Exports!$B$2:$B$41=Inventory!A9)),SUMPRODUCT(--(Imports!$F$2:$F$9&lt;&gt;"arrived"), --(Imports!$B$2:$B$9=Inventory!A9)))</f>
        <v>2</v>
      </c>
      <c r="F9" t="s">
        <v>26</v>
      </c>
      <c r="G9" t="s">
        <v>42</v>
      </c>
      <c r="H9" s="3" t="s">
        <v>107</v>
      </c>
    </row>
    <row r="10" spans="1:8" ht="28.8" x14ac:dyDescent="0.3">
      <c r="A10">
        <v>9</v>
      </c>
      <c r="B10" t="s">
        <v>13</v>
      </c>
      <c r="C10">
        <v>14</v>
      </c>
      <c r="D10">
        <v>277</v>
      </c>
      <c r="E10" cm="1">
        <f t="array" ref="E10">SUM(SUMPRODUCT(--(Exports!$F$2:$F$41&lt;&gt;"delivered"), --(Exports!$B$2:$B$41=Inventory!A10)),SUMPRODUCT(--(Imports!$F$2:$F$9&lt;&gt;"arrived"), --(Imports!$B$2:$B$9=Inventory!A10)))</f>
        <v>2</v>
      </c>
      <c r="F10" t="s">
        <v>26</v>
      </c>
      <c r="G10" t="s">
        <v>43</v>
      </c>
      <c r="H10" s="3" t="s">
        <v>108</v>
      </c>
    </row>
    <row r="11" spans="1:8" ht="28.8" x14ac:dyDescent="0.3">
      <c r="A11">
        <v>10</v>
      </c>
      <c r="B11" t="s">
        <v>14</v>
      </c>
      <c r="C11">
        <v>10</v>
      </c>
      <c r="D11">
        <v>275</v>
      </c>
      <c r="E11" cm="1">
        <f t="array" ref="E11">SUM(SUMPRODUCT(--(Exports!$F$2:$F$41&lt;&gt;"delivered"), --(Exports!$B$2:$B$41=Inventory!A11)),SUMPRODUCT(--(Imports!$F$2:$F$9&lt;&gt;"arrived"), --(Imports!$B$2:$B$9=Inventory!A11)))</f>
        <v>3</v>
      </c>
      <c r="F11" t="s">
        <v>26</v>
      </c>
      <c r="G11" t="s">
        <v>44</v>
      </c>
      <c r="H11" s="3" t="s">
        <v>109</v>
      </c>
    </row>
    <row r="12" spans="1:8" ht="28.8" x14ac:dyDescent="0.3">
      <c r="A12">
        <v>11</v>
      </c>
      <c r="B12" t="s">
        <v>15</v>
      </c>
      <c r="C12">
        <v>23</v>
      </c>
      <c r="D12">
        <v>132</v>
      </c>
      <c r="E12" cm="1">
        <f t="array" ref="E12">SUM(SUMPRODUCT(--(Exports!$F$2:$F$41&lt;&gt;"delivered"), --(Exports!$B$2:$B$41=Inventory!A12)),SUMPRODUCT(--(Imports!$F$2:$F$9&lt;&gt;"arrived"), --(Imports!$B$2:$B$9=Inventory!A12)))</f>
        <v>1</v>
      </c>
      <c r="F12" t="s">
        <v>26</v>
      </c>
      <c r="G12" t="s">
        <v>45</v>
      </c>
      <c r="H12" s="3" t="s">
        <v>110</v>
      </c>
    </row>
    <row r="13" spans="1:8" ht="28.8" x14ac:dyDescent="0.3">
      <c r="A13">
        <v>12</v>
      </c>
      <c r="B13" t="s">
        <v>16</v>
      </c>
      <c r="C13">
        <v>0</v>
      </c>
      <c r="D13">
        <v>166</v>
      </c>
      <c r="E13" cm="1">
        <f t="array" ref="E13">SUM(SUMPRODUCT(--(Exports!$F$2:$F$41&lt;&gt;"delivered"), --(Exports!$B$2:$B$41=Inventory!A13)),SUMPRODUCT(--(Imports!$F$2:$F$9&lt;&gt;"arrived"), --(Imports!$B$2:$B$9=Inventory!A13)))</f>
        <v>1</v>
      </c>
      <c r="F13" t="s">
        <v>28</v>
      </c>
      <c r="G13" t="s">
        <v>46</v>
      </c>
      <c r="H13" s="3" t="s">
        <v>111</v>
      </c>
    </row>
    <row r="14" spans="1:8" ht="28.8" x14ac:dyDescent="0.3">
      <c r="A14">
        <v>13</v>
      </c>
      <c r="B14" t="s">
        <v>17</v>
      </c>
      <c r="C14">
        <v>1</v>
      </c>
      <c r="D14">
        <v>181</v>
      </c>
      <c r="E14" cm="1">
        <f t="array" ref="E14">SUM(SUMPRODUCT(--(Exports!$F$2:$F$41&lt;&gt;"delivered"), --(Exports!$B$2:$B$41=Inventory!A14)),SUMPRODUCT(--(Imports!$F$2:$F$9&lt;&gt;"arrived"), --(Imports!$B$2:$B$9=Inventory!A14)))</f>
        <v>2</v>
      </c>
      <c r="F14" t="s">
        <v>27</v>
      </c>
      <c r="G14" t="s">
        <v>47</v>
      </c>
      <c r="H14" s="3" t="s">
        <v>112</v>
      </c>
    </row>
    <row r="15" spans="1:8" ht="28.8" x14ac:dyDescent="0.3">
      <c r="A15">
        <v>14</v>
      </c>
      <c r="B15" t="s">
        <v>18</v>
      </c>
      <c r="C15">
        <v>26</v>
      </c>
      <c r="D15">
        <v>291</v>
      </c>
      <c r="E15" cm="1">
        <f t="array" ref="E15">SUM(SUMPRODUCT(--(Exports!$F$2:$F$41&lt;&gt;"delivered"), --(Exports!$B$2:$B$41=Inventory!A15)),SUMPRODUCT(--(Imports!$F$2:$F$9&lt;&gt;"arrived"), --(Imports!$B$2:$B$9=Inventory!A15)))</f>
        <v>1</v>
      </c>
      <c r="F15" t="s">
        <v>26</v>
      </c>
      <c r="G15" t="s">
        <v>48</v>
      </c>
      <c r="H15" s="3" t="s">
        <v>113</v>
      </c>
    </row>
    <row r="16" spans="1:8" ht="28.8" x14ac:dyDescent="0.3">
      <c r="A16">
        <v>15</v>
      </c>
      <c r="B16" t="s">
        <v>19</v>
      </c>
      <c r="C16">
        <v>2</v>
      </c>
      <c r="D16">
        <v>172</v>
      </c>
      <c r="E16" cm="1">
        <f t="array" ref="E16">SUM(SUMPRODUCT(--(Exports!$F$2:$F$41&lt;&gt;"delivered"), --(Exports!$B$2:$B$41=Inventory!A16)),SUMPRODUCT(--(Imports!$F$2:$F$9&lt;&gt;"arrived"), --(Imports!$B$2:$B$9=Inventory!A16)))</f>
        <v>0</v>
      </c>
      <c r="F16" t="s">
        <v>27</v>
      </c>
      <c r="G16" t="s">
        <v>49</v>
      </c>
      <c r="H16" s="3" t="s">
        <v>114</v>
      </c>
    </row>
    <row r="17" spans="1:8" ht="28.8" x14ac:dyDescent="0.3">
      <c r="A17">
        <v>16</v>
      </c>
      <c r="B17" t="s">
        <v>20</v>
      </c>
      <c r="C17">
        <v>6</v>
      </c>
      <c r="D17">
        <v>89</v>
      </c>
      <c r="E17" cm="1">
        <f t="array" ref="E17">SUM(SUMPRODUCT(--(Exports!$F$2:$F$41&lt;&gt;"delivered"), --(Exports!$B$2:$B$41=Inventory!A17)),SUMPRODUCT(--(Imports!$F$2:$F$9&lt;&gt;"arrived"), --(Imports!$B$2:$B$9=Inventory!A17)))</f>
        <v>2</v>
      </c>
      <c r="F17" t="s">
        <v>26</v>
      </c>
      <c r="G17" t="s">
        <v>50</v>
      </c>
      <c r="H17" s="3" t="s">
        <v>115</v>
      </c>
    </row>
    <row r="18" spans="1:8" ht="28.8" x14ac:dyDescent="0.3">
      <c r="A18">
        <v>17</v>
      </c>
      <c r="B18" t="s">
        <v>21</v>
      </c>
      <c r="C18">
        <v>0</v>
      </c>
      <c r="D18">
        <v>249</v>
      </c>
      <c r="E18" cm="1">
        <f t="array" ref="E18">SUM(SUMPRODUCT(--(Exports!$F$2:$F$41&lt;&gt;"delivered"), --(Exports!$B$2:$B$41=Inventory!A18)),SUMPRODUCT(--(Imports!$F$2:$F$9&lt;&gt;"arrived"), --(Imports!$B$2:$B$9=Inventory!A18)))</f>
        <v>1</v>
      </c>
      <c r="F18" t="s">
        <v>28</v>
      </c>
      <c r="G18" t="s">
        <v>51</v>
      </c>
      <c r="H18" s="3" t="s">
        <v>116</v>
      </c>
    </row>
    <row r="19" spans="1:8" x14ac:dyDescent="0.3">
      <c r="A19">
        <v>18</v>
      </c>
      <c r="B19" t="s">
        <v>24</v>
      </c>
      <c r="C19">
        <v>13</v>
      </c>
      <c r="D19">
        <v>254</v>
      </c>
      <c r="E19" cm="1">
        <f t="array" ref="E19">SUM(SUMPRODUCT(--(Exports!$F$2:$F$41&lt;&gt;"delivered"), --(Exports!$B$2:$B$41=Inventory!A19)),SUMPRODUCT(--(Imports!$F$2:$F$9&lt;&gt;"arrived"), --(Imports!$B$2:$B$9=Inventory!A19)))</f>
        <v>0</v>
      </c>
      <c r="F19" t="s">
        <v>26</v>
      </c>
      <c r="G19" t="s">
        <v>52</v>
      </c>
      <c r="H19" t="s">
        <v>25</v>
      </c>
    </row>
    <row r="20" spans="1:8" ht="28.8" x14ac:dyDescent="0.3">
      <c r="A20">
        <v>19</v>
      </c>
      <c r="B20" t="s">
        <v>22</v>
      </c>
      <c r="C20">
        <v>5</v>
      </c>
      <c r="D20">
        <v>116</v>
      </c>
      <c r="E20" cm="1">
        <f t="array" ref="E20">SUM(SUMPRODUCT(--(Exports!$F$2:$F$41&lt;&gt;"delivered"), --(Exports!$B$2:$B$41=Inventory!A20)),SUMPRODUCT(--(Imports!$F$2:$F$9&lt;&gt;"arrived"), --(Imports!$B$2:$B$9=Inventory!A20)))</f>
        <v>1</v>
      </c>
      <c r="F20" t="s">
        <v>27</v>
      </c>
      <c r="G20" t="s">
        <v>53</v>
      </c>
      <c r="H20" s="3" t="s">
        <v>117</v>
      </c>
    </row>
    <row r="21" spans="1:8" ht="28.8" x14ac:dyDescent="0.3">
      <c r="A21">
        <v>20</v>
      </c>
      <c r="B21" t="s">
        <v>23</v>
      </c>
      <c r="C21">
        <v>30</v>
      </c>
      <c r="D21">
        <v>96</v>
      </c>
      <c r="E21" cm="1">
        <f t="array" ref="E21">SUM(SUMPRODUCT(--(Exports!$F$2:$F$41&lt;&gt;"delivered"), --(Exports!$B$2:$B$41=Inventory!A21)),SUMPRODUCT(--(Imports!$F$2:$F$9&lt;&gt;"arrived"), --(Imports!$B$2:$B$9=Inventory!A21)))</f>
        <v>0</v>
      </c>
      <c r="F21" t="s">
        <v>26</v>
      </c>
      <c r="G21" t="s">
        <v>54</v>
      </c>
      <c r="H21" s="3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3371-8A36-4728-BFD9-92F6FBC951ED}">
  <dimension ref="A1:H41"/>
  <sheetViews>
    <sheetView workbookViewId="0">
      <selection activeCell="H1" sqref="H1:H1048576"/>
    </sheetView>
  </sheetViews>
  <sheetFormatPr defaultRowHeight="14.4" x14ac:dyDescent="0.3"/>
  <cols>
    <col min="1" max="1" width="11.21875" bestFit="1" customWidth="1"/>
    <col min="2" max="2" width="9.6640625" bestFit="1" customWidth="1"/>
    <col min="3" max="3" width="26.77734375" bestFit="1" customWidth="1"/>
    <col min="4" max="5" width="9.21875" customWidth="1"/>
    <col min="6" max="6" width="9.109375" bestFit="1" customWidth="1"/>
    <col min="7" max="7" width="20.77734375" style="2" bestFit="1" customWidth="1"/>
    <col min="8" max="8" width="8.88671875" customWidth="1"/>
  </cols>
  <sheetData>
    <row r="1" spans="1:8" x14ac:dyDescent="0.3">
      <c r="A1" t="s">
        <v>3</v>
      </c>
      <c r="B1" t="s">
        <v>31</v>
      </c>
      <c r="C1" t="s">
        <v>32</v>
      </c>
      <c r="D1" t="s">
        <v>0</v>
      </c>
      <c r="E1" t="s">
        <v>34</v>
      </c>
      <c r="F1" t="s">
        <v>2</v>
      </c>
      <c r="G1" s="2" t="s">
        <v>30</v>
      </c>
    </row>
    <row r="2" spans="1:8" x14ac:dyDescent="0.3">
      <c r="A2">
        <v>1</v>
      </c>
      <c r="B2">
        <v>3</v>
      </c>
      <c r="C2" t="str" cm="1">
        <f t="array" ref="C2">_xlfn._xlws.FILTER(Inventory!$B$2:$B$21,Inventory!$A$2:$A$21=Exports!B2)</f>
        <v>Electric Kettle</v>
      </c>
      <c r="D2">
        <v>2</v>
      </c>
      <c r="E2" cm="1">
        <f t="array" ref="E2">D2*_xlfn._xlws.FILTER(Inventory!$D$2:$D$21,Inventory!$A$2:$A$21=Exports!B2,"")</f>
        <v>250</v>
      </c>
      <c r="F2" t="s">
        <v>56</v>
      </c>
      <c r="G2" s="2" t="s">
        <v>61</v>
      </c>
      <c r="H2" s="1"/>
    </row>
    <row r="3" spans="1:8" x14ac:dyDescent="0.3">
      <c r="A3">
        <v>2</v>
      </c>
      <c r="B3">
        <v>8</v>
      </c>
      <c r="C3" t="str" cm="1">
        <f t="array" ref="C3">_xlfn._xlws.FILTER(Inventory!$B$2:$B$21,Inventory!$A$2:$A$21=Exports!B3)</f>
        <v>Fitness Tracker</v>
      </c>
      <c r="D3">
        <v>1</v>
      </c>
      <c r="E3" cm="1">
        <f t="array" ref="E3">D3*_xlfn._xlws.FILTER(Inventory!$D$2:$D$21,Inventory!$A$2:$A$21=Exports!B3,"")</f>
        <v>251</v>
      </c>
      <c r="F3" t="s">
        <v>57</v>
      </c>
      <c r="G3" s="2" t="s">
        <v>62</v>
      </c>
      <c r="H3" s="1"/>
    </row>
    <row r="4" spans="1:8" x14ac:dyDescent="0.3">
      <c r="A4">
        <v>3</v>
      </c>
      <c r="B4">
        <v>11</v>
      </c>
      <c r="C4" t="str" cm="1">
        <f t="array" ref="C4">_xlfn._xlws.FILTER(Inventory!$B$2:$B$21,Inventory!$A$2:$A$21=Exports!B4)</f>
        <v>Electric Toothbrush</v>
      </c>
      <c r="D4">
        <v>1</v>
      </c>
      <c r="E4" cm="1">
        <f t="array" ref="E4">D4*_xlfn._xlws.FILTER(Inventory!$D$2:$D$21,Inventory!$A$2:$A$21=Exports!B4,"")</f>
        <v>132</v>
      </c>
      <c r="F4" t="s">
        <v>56</v>
      </c>
      <c r="G4" s="2" t="s">
        <v>63</v>
      </c>
      <c r="H4" s="1"/>
    </row>
    <row r="5" spans="1:8" x14ac:dyDescent="0.3">
      <c r="A5">
        <v>4</v>
      </c>
      <c r="B5">
        <v>13</v>
      </c>
      <c r="C5" t="str" cm="1">
        <f t="array" ref="C5">_xlfn._xlws.FILTER(Inventory!$B$2:$B$21,Inventory!$A$2:$A$21=Exports!B5)</f>
        <v>Robot Vacuum Cleaner</v>
      </c>
      <c r="D5">
        <v>1</v>
      </c>
      <c r="E5" cm="1">
        <f t="array" ref="E5">D5*_xlfn._xlws.FILTER(Inventory!$D$2:$D$21,Inventory!$A$2:$A$21=Exports!B5,"")</f>
        <v>181</v>
      </c>
      <c r="F5" t="s">
        <v>58</v>
      </c>
      <c r="G5" s="2" t="s">
        <v>64</v>
      </c>
      <c r="H5" s="1"/>
    </row>
    <row r="6" spans="1:8" x14ac:dyDescent="0.3">
      <c r="A6">
        <v>5</v>
      </c>
      <c r="B6">
        <v>15</v>
      </c>
      <c r="C6" t="str" cm="1">
        <f t="array" ref="C6">_xlfn._xlws.FILTER(Inventory!$B$2:$B$21,Inventory!$A$2:$A$21=Exports!B6)</f>
        <v>4K Ultra HD TV</v>
      </c>
      <c r="D6">
        <v>1</v>
      </c>
      <c r="E6" cm="1">
        <f t="array" ref="E6">D6*_xlfn._xlws.FILTER(Inventory!$D$2:$D$21,Inventory!$A$2:$A$21=Exports!B6,"")</f>
        <v>172</v>
      </c>
      <c r="F6" t="s">
        <v>57</v>
      </c>
      <c r="G6" s="2" t="s">
        <v>65</v>
      </c>
      <c r="H6" s="1"/>
    </row>
    <row r="7" spans="1:8" x14ac:dyDescent="0.3">
      <c r="A7">
        <v>6</v>
      </c>
      <c r="B7">
        <v>3</v>
      </c>
      <c r="C7" t="str" cm="1">
        <f t="array" ref="C7">_xlfn._xlws.FILTER(Inventory!$B$2:$B$21,Inventory!$A$2:$A$21=Exports!B7)</f>
        <v>Electric Kettle</v>
      </c>
      <c r="D7">
        <v>2</v>
      </c>
      <c r="E7" cm="1">
        <f t="array" ref="E7">D7*_xlfn._xlws.FILTER(Inventory!$D$2:$D$21,Inventory!$A$2:$A$21=Exports!B7,"")</f>
        <v>250</v>
      </c>
      <c r="F7" t="s">
        <v>57</v>
      </c>
      <c r="G7" s="2" t="s">
        <v>66</v>
      </c>
      <c r="H7" s="1"/>
    </row>
    <row r="8" spans="1:8" x14ac:dyDescent="0.3">
      <c r="A8">
        <v>7</v>
      </c>
      <c r="B8">
        <v>5</v>
      </c>
      <c r="C8" t="str" cm="1">
        <f t="array" ref="C8">_xlfn._xlws.FILTER(Inventory!$B$2:$B$21,Inventory!$A$2:$A$21=Exports!B8)</f>
        <v>Laptop Backpack</v>
      </c>
      <c r="D8">
        <v>1</v>
      </c>
      <c r="E8" cm="1">
        <f t="array" ref="E8">D8*_xlfn._xlws.FILTER(Inventory!$D$2:$D$21,Inventory!$A$2:$A$21=Exports!B8,"")</f>
        <v>172</v>
      </c>
      <c r="F8" t="s">
        <v>57</v>
      </c>
      <c r="G8" s="2" t="s">
        <v>67</v>
      </c>
      <c r="H8" s="1"/>
    </row>
    <row r="9" spans="1:8" x14ac:dyDescent="0.3">
      <c r="A9">
        <v>8</v>
      </c>
      <c r="B9">
        <v>2</v>
      </c>
      <c r="C9" t="str" cm="1">
        <f t="array" ref="C9">_xlfn._xlws.FILTER(Inventory!$B$2:$B$21,Inventory!$A$2:$A$21=Exports!B9)</f>
        <v>Smartwatch</v>
      </c>
      <c r="D9">
        <v>1</v>
      </c>
      <c r="E9" cm="1">
        <f t="array" ref="E9">D9*_xlfn._xlws.FILTER(Inventory!$D$2:$D$21,Inventory!$A$2:$A$21=Exports!B9,"")</f>
        <v>118</v>
      </c>
      <c r="F9" t="s">
        <v>58</v>
      </c>
      <c r="G9" s="2" t="s">
        <v>68</v>
      </c>
      <c r="H9" s="1"/>
    </row>
    <row r="10" spans="1:8" x14ac:dyDescent="0.3">
      <c r="A10">
        <v>9</v>
      </c>
      <c r="B10">
        <v>2</v>
      </c>
      <c r="C10" t="str" cm="1">
        <f t="array" ref="C10">_xlfn._xlws.FILTER(Inventory!$B$2:$B$21,Inventory!$A$2:$A$21=Exports!B10)</f>
        <v>Smartwatch</v>
      </c>
      <c r="D10">
        <v>2</v>
      </c>
      <c r="E10" cm="1">
        <f t="array" ref="E10">D10*_xlfn._xlws.FILTER(Inventory!$D$2:$D$21,Inventory!$A$2:$A$21=Exports!B10,"")</f>
        <v>236</v>
      </c>
      <c r="F10" t="s">
        <v>56</v>
      </c>
      <c r="G10" s="2" t="s">
        <v>69</v>
      </c>
      <c r="H10" s="1"/>
    </row>
    <row r="11" spans="1:8" x14ac:dyDescent="0.3">
      <c r="A11">
        <v>10</v>
      </c>
      <c r="B11">
        <v>16</v>
      </c>
      <c r="C11" t="str" cm="1">
        <f t="array" ref="C11">_xlfn._xlws.FILTER(Inventory!$B$2:$B$21,Inventory!$A$2:$A$21=Exports!B11)</f>
        <v>Instant Pot</v>
      </c>
      <c r="D11">
        <v>1</v>
      </c>
      <c r="E11" cm="1">
        <f t="array" ref="E11">D11*_xlfn._xlws.FILTER(Inventory!$D$2:$D$21,Inventory!$A$2:$A$21=Exports!B11,"")</f>
        <v>89</v>
      </c>
      <c r="F11" t="s">
        <v>58</v>
      </c>
      <c r="G11" s="2" t="s">
        <v>70</v>
      </c>
      <c r="H11" s="1"/>
    </row>
    <row r="12" spans="1:8" x14ac:dyDescent="0.3">
      <c r="A12">
        <v>11</v>
      </c>
      <c r="B12">
        <v>10</v>
      </c>
      <c r="C12" t="str" cm="1">
        <f t="array" ref="C12">_xlfn._xlws.FILTER(Inventory!$B$2:$B$21,Inventory!$A$2:$A$21=Exports!B12)</f>
        <v>Noise-Cancelling Headphones</v>
      </c>
      <c r="D12">
        <v>2</v>
      </c>
      <c r="E12" cm="1">
        <f t="array" ref="E12">D12*_xlfn._xlws.FILTER(Inventory!$D$2:$D$21,Inventory!$A$2:$A$21=Exports!B12,"")</f>
        <v>550</v>
      </c>
      <c r="F12" t="s">
        <v>58</v>
      </c>
      <c r="G12" s="2" t="s">
        <v>71</v>
      </c>
      <c r="H12" s="1"/>
    </row>
    <row r="13" spans="1:8" x14ac:dyDescent="0.3">
      <c r="A13">
        <v>12</v>
      </c>
      <c r="B13">
        <v>8</v>
      </c>
      <c r="C13" t="str" cm="1">
        <f t="array" ref="C13">_xlfn._xlws.FILTER(Inventory!$B$2:$B$21,Inventory!$A$2:$A$21=Exports!B13)</f>
        <v>Fitness Tracker</v>
      </c>
      <c r="D13">
        <v>1</v>
      </c>
      <c r="E13" cm="1">
        <f t="array" ref="E13">D13*_xlfn._xlws.FILTER(Inventory!$D$2:$D$21,Inventory!$A$2:$A$21=Exports!B13,"")</f>
        <v>251</v>
      </c>
      <c r="F13" t="s">
        <v>57</v>
      </c>
      <c r="G13" s="2" t="s">
        <v>72</v>
      </c>
      <c r="H13" s="1"/>
    </row>
    <row r="14" spans="1:8" x14ac:dyDescent="0.3">
      <c r="A14">
        <v>13</v>
      </c>
      <c r="B14">
        <v>10</v>
      </c>
      <c r="C14" t="str" cm="1">
        <f t="array" ref="C14">_xlfn._xlws.FILTER(Inventory!$B$2:$B$21,Inventory!$A$2:$A$21=Exports!B14)</f>
        <v>Noise-Cancelling Headphones</v>
      </c>
      <c r="D14">
        <v>1</v>
      </c>
      <c r="E14" cm="1">
        <f t="array" ref="E14">D14*_xlfn._xlws.FILTER(Inventory!$D$2:$D$21,Inventory!$A$2:$A$21=Exports!B14,"")</f>
        <v>275</v>
      </c>
      <c r="F14" t="s">
        <v>58</v>
      </c>
      <c r="G14" s="2" t="s">
        <v>73</v>
      </c>
      <c r="H14" s="1"/>
    </row>
    <row r="15" spans="1:8" x14ac:dyDescent="0.3">
      <c r="A15">
        <v>14</v>
      </c>
      <c r="B15">
        <v>3</v>
      </c>
      <c r="C15" t="str" cm="1">
        <f t="array" ref="C15">_xlfn._xlws.FILTER(Inventory!$B$2:$B$21,Inventory!$A$2:$A$21=Exports!B15)</f>
        <v>Electric Kettle</v>
      </c>
      <c r="D15">
        <v>1</v>
      </c>
      <c r="E15" cm="1">
        <f t="array" ref="E15">D15*_xlfn._xlws.FILTER(Inventory!$D$2:$D$21,Inventory!$A$2:$A$21=Exports!B15,"")</f>
        <v>125</v>
      </c>
      <c r="F15" t="s">
        <v>58</v>
      </c>
      <c r="G15" s="2" t="s">
        <v>74</v>
      </c>
      <c r="H15" s="1"/>
    </row>
    <row r="16" spans="1:8" x14ac:dyDescent="0.3">
      <c r="A16">
        <v>15</v>
      </c>
      <c r="B16">
        <v>16</v>
      </c>
      <c r="C16" t="str" cm="1">
        <f t="array" ref="C16">_xlfn._xlws.FILTER(Inventory!$B$2:$B$21,Inventory!$A$2:$A$21=Exports!B16)</f>
        <v>Instant Pot</v>
      </c>
      <c r="D16">
        <v>1</v>
      </c>
      <c r="E16" cm="1">
        <f t="array" ref="E16">D16*_xlfn._xlws.FILTER(Inventory!$D$2:$D$21,Inventory!$A$2:$A$21=Exports!B16,"")</f>
        <v>89</v>
      </c>
      <c r="F16" t="s">
        <v>58</v>
      </c>
      <c r="G16" s="2" t="s">
        <v>75</v>
      </c>
      <c r="H16" s="1"/>
    </row>
    <row r="17" spans="1:8" x14ac:dyDescent="0.3">
      <c r="A17">
        <v>16</v>
      </c>
      <c r="B17">
        <v>14</v>
      </c>
      <c r="C17" t="str" cm="1">
        <f t="array" ref="C17">_xlfn._xlws.FILTER(Inventory!$B$2:$B$21,Inventory!$A$2:$A$21=Exports!B17)</f>
        <v>Smart Thermostat</v>
      </c>
      <c r="D17">
        <v>3</v>
      </c>
      <c r="E17" cm="1">
        <f t="array" ref="E17">D17*_xlfn._xlws.FILTER(Inventory!$D$2:$D$21,Inventory!$A$2:$A$21=Exports!B17,"")</f>
        <v>873</v>
      </c>
      <c r="F17" t="s">
        <v>58</v>
      </c>
      <c r="G17" s="2" t="s">
        <v>76</v>
      </c>
      <c r="H17" s="1"/>
    </row>
    <row r="18" spans="1:8" x14ac:dyDescent="0.3">
      <c r="A18">
        <v>17</v>
      </c>
      <c r="B18">
        <v>10</v>
      </c>
      <c r="C18" t="str" cm="1">
        <f t="array" ref="C18">_xlfn._xlws.FILTER(Inventory!$B$2:$B$21,Inventory!$A$2:$A$21=Exports!B18)</f>
        <v>Noise-Cancelling Headphones</v>
      </c>
      <c r="D18">
        <v>1</v>
      </c>
      <c r="E18" cm="1">
        <f t="array" ref="E18">D18*_xlfn._xlws.FILTER(Inventory!$D$2:$D$21,Inventory!$A$2:$A$21=Exports!B18,"")</f>
        <v>275</v>
      </c>
      <c r="F18" t="s">
        <v>56</v>
      </c>
      <c r="G18" s="2" t="s">
        <v>77</v>
      </c>
      <c r="H18" s="1"/>
    </row>
    <row r="19" spans="1:8" x14ac:dyDescent="0.3">
      <c r="A19">
        <v>18</v>
      </c>
      <c r="B19">
        <v>9</v>
      </c>
      <c r="C19" t="str" cm="1">
        <f t="array" ref="C19">_xlfn._xlws.FILTER(Inventory!$B$2:$B$21,Inventory!$A$2:$A$21=Exports!B19)</f>
        <v>Smart Home Assistant</v>
      </c>
      <c r="D19">
        <v>2</v>
      </c>
      <c r="E19" cm="1">
        <f t="array" ref="E19">D19*_xlfn._xlws.FILTER(Inventory!$D$2:$D$21,Inventory!$A$2:$A$21=Exports!B19,"")</f>
        <v>554</v>
      </c>
      <c r="F19" t="s">
        <v>58</v>
      </c>
      <c r="G19" s="2" t="s">
        <v>78</v>
      </c>
      <c r="H19" s="1"/>
    </row>
    <row r="20" spans="1:8" x14ac:dyDescent="0.3">
      <c r="A20">
        <v>19</v>
      </c>
      <c r="B20">
        <v>4</v>
      </c>
      <c r="C20" t="str" cm="1">
        <f t="array" ref="C20">_xlfn._xlws.FILTER(Inventory!$B$2:$B$21,Inventory!$A$2:$A$21=Exports!B20)</f>
        <v>Portable Charger</v>
      </c>
      <c r="D20">
        <v>3</v>
      </c>
      <c r="E20" cm="1">
        <f t="array" ref="E20">D20*_xlfn._xlws.FILTER(Inventory!$D$2:$D$21,Inventory!$A$2:$A$21=Exports!B20,"")</f>
        <v>762</v>
      </c>
      <c r="F20" t="s">
        <v>58</v>
      </c>
      <c r="G20" s="2" t="s">
        <v>79</v>
      </c>
      <c r="H20" s="1"/>
    </row>
    <row r="21" spans="1:8" x14ac:dyDescent="0.3">
      <c r="A21">
        <v>20</v>
      </c>
      <c r="B21">
        <v>8</v>
      </c>
      <c r="C21" t="str" cm="1">
        <f t="array" ref="C21">_xlfn._xlws.FILTER(Inventory!$B$2:$B$21,Inventory!$A$2:$A$21=Exports!B21)</f>
        <v>Fitness Tracker</v>
      </c>
      <c r="D21">
        <v>1</v>
      </c>
      <c r="E21" cm="1">
        <f t="array" ref="E21">D21*_xlfn._xlws.FILTER(Inventory!$D$2:$D$21,Inventory!$A$2:$A$21=Exports!B21,"")</f>
        <v>251</v>
      </c>
      <c r="F21" t="s">
        <v>58</v>
      </c>
      <c r="G21" s="2" t="s">
        <v>80</v>
      </c>
      <c r="H21" s="1"/>
    </row>
    <row r="22" spans="1:8" x14ac:dyDescent="0.3">
      <c r="A22">
        <v>21</v>
      </c>
      <c r="B22">
        <v>9</v>
      </c>
      <c r="C22" t="str" cm="1">
        <f t="array" ref="C22">_xlfn._xlws.FILTER(Inventory!$B$2:$B$21,Inventory!$A$2:$A$21=Exports!B22)</f>
        <v>Smart Home Assistant</v>
      </c>
      <c r="D22">
        <v>1</v>
      </c>
      <c r="E22" cm="1">
        <f t="array" ref="E22">D22*_xlfn._xlws.FILTER(Inventory!$D$2:$D$21,Inventory!$A$2:$A$21=Exports!B22,"")</f>
        <v>277</v>
      </c>
      <c r="F22" t="s">
        <v>56</v>
      </c>
      <c r="G22" s="2" t="s">
        <v>81</v>
      </c>
      <c r="H22" s="1"/>
    </row>
    <row r="23" spans="1:8" x14ac:dyDescent="0.3">
      <c r="A23">
        <v>22</v>
      </c>
      <c r="B23">
        <v>5</v>
      </c>
      <c r="C23" t="str" cm="1">
        <f t="array" ref="C23">_xlfn._xlws.FILTER(Inventory!$B$2:$B$21,Inventory!$A$2:$A$21=Exports!B23)</f>
        <v>Laptop Backpack</v>
      </c>
      <c r="D23">
        <v>1</v>
      </c>
      <c r="E23" cm="1">
        <f t="array" ref="E23">D23*_xlfn._xlws.FILTER(Inventory!$D$2:$D$21,Inventory!$A$2:$A$21=Exports!B23,"")</f>
        <v>172</v>
      </c>
      <c r="F23" t="s">
        <v>57</v>
      </c>
      <c r="G23" s="2" t="s">
        <v>82</v>
      </c>
      <c r="H23" s="1"/>
    </row>
    <row r="24" spans="1:8" x14ac:dyDescent="0.3">
      <c r="A24">
        <v>23</v>
      </c>
      <c r="B24">
        <v>8</v>
      </c>
      <c r="C24" t="str" cm="1">
        <f t="array" ref="C24">_xlfn._xlws.FILTER(Inventory!$B$2:$B$21,Inventory!$A$2:$A$21=Exports!B24)</f>
        <v>Fitness Tracker</v>
      </c>
      <c r="D24">
        <v>1</v>
      </c>
      <c r="E24" cm="1">
        <f t="array" ref="E24">D24*_xlfn._xlws.FILTER(Inventory!$D$2:$D$21,Inventory!$A$2:$A$21=Exports!B24,"")</f>
        <v>251</v>
      </c>
      <c r="F24" t="s">
        <v>58</v>
      </c>
      <c r="G24" s="2" t="s">
        <v>83</v>
      </c>
      <c r="H24" s="1"/>
    </row>
    <row r="25" spans="1:8" x14ac:dyDescent="0.3">
      <c r="A25">
        <v>24</v>
      </c>
      <c r="B25">
        <v>7</v>
      </c>
      <c r="C25" t="str" cm="1">
        <f t="array" ref="C25">_xlfn._xlws.FILTER(Inventory!$B$2:$B$21,Inventory!$A$2:$A$21=Exports!B25)</f>
        <v>Digital Camera</v>
      </c>
      <c r="D25">
        <v>1</v>
      </c>
      <c r="E25" cm="1">
        <f t="array" ref="E25">D25*_xlfn._xlws.FILTER(Inventory!$D$2:$D$21,Inventory!$A$2:$A$21=Exports!B25,"")</f>
        <v>125</v>
      </c>
      <c r="F25" t="s">
        <v>56</v>
      </c>
      <c r="G25" s="2" t="s">
        <v>84</v>
      </c>
      <c r="H25" s="1"/>
    </row>
    <row r="26" spans="1:8" x14ac:dyDescent="0.3">
      <c r="A26">
        <v>25</v>
      </c>
      <c r="B26">
        <v>18</v>
      </c>
      <c r="C26" t="str" cm="1">
        <f t="array" ref="C26">_xlfn._xlws.FILTER(Inventory!$B$2:$B$21,Inventory!$A$2:$A$21=Exports!B26)</f>
        <v>Wireless Charging Pad</v>
      </c>
      <c r="D26">
        <v>5</v>
      </c>
      <c r="E26" cm="1">
        <f t="array" ref="E26">D26*_xlfn._xlws.FILTER(Inventory!$D$2:$D$21,Inventory!$A$2:$A$21=Exports!B26,"")</f>
        <v>1270</v>
      </c>
      <c r="F26" t="s">
        <v>57</v>
      </c>
      <c r="G26" s="2" t="s">
        <v>85</v>
      </c>
      <c r="H26" s="1"/>
    </row>
    <row r="27" spans="1:8" x14ac:dyDescent="0.3">
      <c r="A27">
        <v>26</v>
      </c>
      <c r="B27">
        <v>1</v>
      </c>
      <c r="C27" t="str" cm="1">
        <f t="array" ref="C27">_xlfn._xlws.FILTER(Inventory!$B$2:$B$21,Inventory!$A$2:$A$21=Exports!B27)</f>
        <v>Wireless Earbuds</v>
      </c>
      <c r="D27">
        <v>3</v>
      </c>
      <c r="E27" cm="1">
        <f t="array" ref="E27">D27*_xlfn._xlws.FILTER(Inventory!$D$2:$D$21,Inventory!$A$2:$A$21=Exports!B27,"")</f>
        <v>753</v>
      </c>
      <c r="F27" t="s">
        <v>58</v>
      </c>
      <c r="G27" s="2" t="s">
        <v>86</v>
      </c>
      <c r="H27" s="1"/>
    </row>
    <row r="28" spans="1:8" x14ac:dyDescent="0.3">
      <c r="A28">
        <v>27</v>
      </c>
      <c r="B28">
        <v>19</v>
      </c>
      <c r="C28" t="str" cm="1">
        <f t="array" ref="C28">_xlfn._xlws.FILTER(Inventory!$B$2:$B$21,Inventory!$A$2:$A$21=Exports!B28)</f>
        <v>Electric Scooter</v>
      </c>
      <c r="D28">
        <v>1</v>
      </c>
      <c r="E28" cm="1">
        <f t="array" ref="E28">D28*_xlfn._xlws.FILTER(Inventory!$D$2:$D$21,Inventory!$A$2:$A$21=Exports!B28,"")</f>
        <v>116</v>
      </c>
      <c r="F28" t="s">
        <v>58</v>
      </c>
      <c r="G28" s="2" t="s">
        <v>87</v>
      </c>
      <c r="H28" s="1"/>
    </row>
    <row r="29" spans="1:8" x14ac:dyDescent="0.3">
      <c r="A29">
        <v>28</v>
      </c>
      <c r="B29">
        <v>14</v>
      </c>
      <c r="C29" t="str" cm="1">
        <f t="array" ref="C29">_xlfn._xlws.FILTER(Inventory!$B$2:$B$21,Inventory!$A$2:$A$21=Exports!B29)</f>
        <v>Smart Thermostat</v>
      </c>
      <c r="D29">
        <v>1</v>
      </c>
      <c r="E29" cm="1">
        <f t="array" ref="E29">D29*_xlfn._xlws.FILTER(Inventory!$D$2:$D$21,Inventory!$A$2:$A$21=Exports!B29,"")</f>
        <v>291</v>
      </c>
      <c r="F29" t="s">
        <v>57</v>
      </c>
      <c r="G29" s="2" t="s">
        <v>88</v>
      </c>
      <c r="H29" s="1"/>
    </row>
    <row r="30" spans="1:8" x14ac:dyDescent="0.3">
      <c r="A30">
        <v>29</v>
      </c>
      <c r="B30">
        <v>5</v>
      </c>
      <c r="C30" t="str" cm="1">
        <f t="array" ref="C30">_xlfn._xlws.FILTER(Inventory!$B$2:$B$21,Inventory!$A$2:$A$21=Exports!B30)</f>
        <v>Laptop Backpack</v>
      </c>
      <c r="D30">
        <v>1</v>
      </c>
      <c r="E30" cm="1">
        <f t="array" ref="E30">D30*_xlfn._xlws.FILTER(Inventory!$D$2:$D$21,Inventory!$A$2:$A$21=Exports!B30,"")</f>
        <v>172</v>
      </c>
      <c r="F30" t="s">
        <v>56</v>
      </c>
      <c r="G30" s="2" t="s">
        <v>89</v>
      </c>
      <c r="H30" s="1"/>
    </row>
    <row r="31" spans="1:8" x14ac:dyDescent="0.3">
      <c r="A31">
        <v>30</v>
      </c>
      <c r="B31">
        <v>15</v>
      </c>
      <c r="C31" t="str" cm="1">
        <f t="array" ref="C31">_xlfn._xlws.FILTER(Inventory!$B$2:$B$21,Inventory!$A$2:$A$21=Exports!B31)</f>
        <v>4K Ultra HD TV</v>
      </c>
      <c r="D31">
        <v>1</v>
      </c>
      <c r="E31" cm="1">
        <f t="array" ref="E31">D31*_xlfn._xlws.FILTER(Inventory!$D$2:$D$21,Inventory!$A$2:$A$21=Exports!B31,"")</f>
        <v>172</v>
      </c>
      <c r="F31" t="s">
        <v>57</v>
      </c>
      <c r="G31" s="2" t="s">
        <v>90</v>
      </c>
      <c r="H31" s="1"/>
    </row>
    <row r="32" spans="1:8" x14ac:dyDescent="0.3">
      <c r="A32">
        <v>31</v>
      </c>
      <c r="B32">
        <v>19</v>
      </c>
      <c r="C32" t="str" cm="1">
        <f t="array" ref="C32">_xlfn._xlws.FILTER(Inventory!$B$2:$B$21,Inventory!$A$2:$A$21=Exports!B32)</f>
        <v>Electric Scooter</v>
      </c>
      <c r="D32">
        <v>1</v>
      </c>
      <c r="E32" cm="1">
        <f t="array" ref="E32">D32*_xlfn._xlws.FILTER(Inventory!$D$2:$D$21,Inventory!$A$2:$A$21=Exports!B32,"")</f>
        <v>116</v>
      </c>
      <c r="F32" t="s">
        <v>57</v>
      </c>
      <c r="G32" s="2" t="s">
        <v>91</v>
      </c>
      <c r="H32" s="1"/>
    </row>
    <row r="33" spans="1:8" x14ac:dyDescent="0.3">
      <c r="A33">
        <v>32</v>
      </c>
      <c r="B33">
        <v>2</v>
      </c>
      <c r="C33" t="str" cm="1">
        <f t="array" ref="C33">_xlfn._xlws.FILTER(Inventory!$B$2:$B$21,Inventory!$A$2:$A$21=Exports!B33)</f>
        <v>Smartwatch</v>
      </c>
      <c r="D33">
        <v>1</v>
      </c>
      <c r="E33" cm="1">
        <f t="array" ref="E33">D33*_xlfn._xlws.FILTER(Inventory!$D$2:$D$21,Inventory!$A$2:$A$21=Exports!B33,"")</f>
        <v>118</v>
      </c>
      <c r="F33" t="s">
        <v>56</v>
      </c>
      <c r="G33" s="2" t="s">
        <v>92</v>
      </c>
      <c r="H33" s="1"/>
    </row>
    <row r="34" spans="1:8" x14ac:dyDescent="0.3">
      <c r="A34">
        <v>33</v>
      </c>
      <c r="B34">
        <v>3</v>
      </c>
      <c r="C34" t="str" cm="1">
        <f t="array" ref="C34">_xlfn._xlws.FILTER(Inventory!$B$2:$B$21,Inventory!$A$2:$A$21=Exports!B34)</f>
        <v>Electric Kettle</v>
      </c>
      <c r="D34">
        <v>1</v>
      </c>
      <c r="E34" cm="1">
        <f t="array" ref="E34">D34*_xlfn._xlws.FILTER(Inventory!$D$2:$D$21,Inventory!$A$2:$A$21=Exports!B34,"")</f>
        <v>125</v>
      </c>
      <c r="F34" t="s">
        <v>57</v>
      </c>
      <c r="G34" s="2" t="s">
        <v>93</v>
      </c>
      <c r="H34" s="1"/>
    </row>
    <row r="35" spans="1:8" x14ac:dyDescent="0.3">
      <c r="A35">
        <v>34</v>
      </c>
      <c r="B35">
        <v>20</v>
      </c>
      <c r="C35" t="str" cm="1">
        <f t="array" ref="C35">_xlfn._xlws.FILTER(Inventory!$B$2:$B$21,Inventory!$A$2:$A$21=Exports!B35)</f>
        <v>Smart Light Bulbs</v>
      </c>
      <c r="D35">
        <v>8</v>
      </c>
      <c r="E35" cm="1">
        <f t="array" ref="E35">D35*_xlfn._xlws.FILTER(Inventory!$D$2:$D$21,Inventory!$A$2:$A$21=Exports!B35,"")</f>
        <v>768</v>
      </c>
      <c r="F35" t="s">
        <v>57</v>
      </c>
      <c r="G35" s="2" t="s">
        <v>94</v>
      </c>
      <c r="H35" s="1"/>
    </row>
    <row r="36" spans="1:8" x14ac:dyDescent="0.3">
      <c r="A36">
        <v>35</v>
      </c>
      <c r="B36">
        <v>4</v>
      </c>
      <c r="C36" t="str" cm="1">
        <f t="array" ref="C36">_xlfn._xlws.FILTER(Inventory!$B$2:$B$21,Inventory!$A$2:$A$21=Exports!B36)</f>
        <v>Portable Charger</v>
      </c>
      <c r="D36">
        <v>2</v>
      </c>
      <c r="E36" cm="1">
        <f t="array" ref="E36">D36*_xlfn._xlws.FILTER(Inventory!$D$2:$D$21,Inventory!$A$2:$A$21=Exports!B36,"")</f>
        <v>508</v>
      </c>
      <c r="F36" t="s">
        <v>58</v>
      </c>
      <c r="G36" s="2" t="s">
        <v>95</v>
      </c>
      <c r="H36" s="1"/>
    </row>
    <row r="37" spans="1:8" x14ac:dyDescent="0.3">
      <c r="A37">
        <v>36</v>
      </c>
      <c r="B37">
        <v>1</v>
      </c>
      <c r="C37" t="str" cm="1">
        <f t="array" ref="C37">_xlfn._xlws.FILTER(Inventory!$B$2:$B$21,Inventory!$A$2:$A$21=Exports!B37)</f>
        <v>Wireless Earbuds</v>
      </c>
      <c r="D37">
        <v>2</v>
      </c>
      <c r="E37" cm="1">
        <f t="array" ref="E37">D37*_xlfn._xlws.FILTER(Inventory!$D$2:$D$21,Inventory!$A$2:$A$21=Exports!B37,"")</f>
        <v>502</v>
      </c>
      <c r="F37" t="s">
        <v>58</v>
      </c>
      <c r="G37" s="2" t="s">
        <v>96</v>
      </c>
      <c r="H37" s="1"/>
    </row>
    <row r="38" spans="1:8" x14ac:dyDescent="0.3">
      <c r="A38">
        <v>37</v>
      </c>
      <c r="B38">
        <v>6</v>
      </c>
      <c r="C38" t="str" cm="1">
        <f t="array" ref="C38">_xlfn._xlws.FILTER(Inventory!$B$2:$B$21,Inventory!$A$2:$A$21=Exports!B38)</f>
        <v>Bluetooth Speaker</v>
      </c>
      <c r="D38">
        <v>1</v>
      </c>
      <c r="E38" cm="1">
        <f t="array" ref="E38">D38*_xlfn._xlws.FILTER(Inventory!$D$2:$D$21,Inventory!$A$2:$A$21=Exports!B38,"")</f>
        <v>187</v>
      </c>
      <c r="F38" t="s">
        <v>57</v>
      </c>
      <c r="G38" s="2" t="s">
        <v>97</v>
      </c>
      <c r="H38" s="1"/>
    </row>
    <row r="39" spans="1:8" x14ac:dyDescent="0.3">
      <c r="A39">
        <v>38</v>
      </c>
      <c r="B39">
        <v>7</v>
      </c>
      <c r="C39" t="str" cm="1">
        <f t="array" ref="C39">_xlfn._xlws.FILTER(Inventory!$B$2:$B$21,Inventory!$A$2:$A$21=Exports!B39)</f>
        <v>Digital Camera</v>
      </c>
      <c r="D39">
        <v>1</v>
      </c>
      <c r="E39" cm="1">
        <f t="array" ref="E39">D39*_xlfn._xlws.FILTER(Inventory!$D$2:$D$21,Inventory!$A$2:$A$21=Exports!B39,"")</f>
        <v>125</v>
      </c>
      <c r="F39" t="s">
        <v>57</v>
      </c>
      <c r="G39" s="2" t="s">
        <v>98</v>
      </c>
      <c r="H39" s="1"/>
    </row>
    <row r="40" spans="1:8" x14ac:dyDescent="0.3">
      <c r="A40">
        <v>39</v>
      </c>
      <c r="B40">
        <v>6</v>
      </c>
      <c r="C40" t="str" cm="1">
        <f t="array" ref="C40">_xlfn._xlws.FILTER(Inventory!$B$2:$B$21,Inventory!$A$2:$A$21=Exports!B40)</f>
        <v>Bluetooth Speaker</v>
      </c>
      <c r="D40">
        <v>1</v>
      </c>
      <c r="E40" cm="1">
        <f t="array" ref="E40">D40*_xlfn._xlws.FILTER(Inventory!$D$2:$D$21,Inventory!$A$2:$A$21=Exports!B40,"")</f>
        <v>187</v>
      </c>
      <c r="F40" t="s">
        <v>56</v>
      </c>
      <c r="G40" s="2" t="s">
        <v>99</v>
      </c>
    </row>
    <row r="41" spans="1:8" x14ac:dyDescent="0.3">
      <c r="A41">
        <v>40</v>
      </c>
      <c r="B41">
        <v>5</v>
      </c>
      <c r="C41" t="str" cm="1">
        <f t="array" ref="C41">_xlfn._xlws.FILTER(Inventory!$B$2:$B$21,Inventory!$A$2:$A$21=Exports!B41)</f>
        <v>Laptop Backpack</v>
      </c>
      <c r="D41">
        <v>1</v>
      </c>
      <c r="E41" cm="1">
        <f t="array" ref="E41">D41*_xlfn._xlws.FILTER(Inventory!$D$2:$D$21,Inventory!$A$2:$A$21=Exports!B41,"")</f>
        <v>172</v>
      </c>
      <c r="F41" t="s">
        <v>57</v>
      </c>
      <c r="G41" s="2">
        <v>45484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51C-4D04-4739-A832-325B77B7CA16}">
  <dimension ref="A1:F12"/>
  <sheetViews>
    <sheetView workbookViewId="0">
      <selection activeCell="I12" sqref="I12"/>
    </sheetView>
  </sheetViews>
  <sheetFormatPr defaultRowHeight="14.4" x14ac:dyDescent="0.3"/>
  <cols>
    <col min="1" max="1" width="11.21875" bestFit="1" customWidth="1"/>
    <col min="2" max="2" width="9.6640625" bestFit="1" customWidth="1"/>
    <col min="3" max="3" width="20.5546875" bestFit="1" customWidth="1"/>
    <col min="4" max="4" width="9.21875" customWidth="1"/>
    <col min="5" max="5" width="19.109375" style="2" bestFit="1" customWidth="1"/>
  </cols>
  <sheetData>
    <row r="1" spans="1:6" x14ac:dyDescent="0.3">
      <c r="A1" t="s">
        <v>3</v>
      </c>
      <c r="B1" t="s">
        <v>31</v>
      </c>
      <c r="C1" t="s">
        <v>32</v>
      </c>
      <c r="D1" t="s">
        <v>0</v>
      </c>
      <c r="E1" s="2" t="s">
        <v>29</v>
      </c>
      <c r="F1" t="s">
        <v>2</v>
      </c>
    </row>
    <row r="2" spans="1:6" x14ac:dyDescent="0.3">
      <c r="A2">
        <v>1</v>
      </c>
      <c r="B2">
        <v>14</v>
      </c>
      <c r="C2" t="str" cm="1">
        <f t="array" ref="C2">_xlfn._xlws.FILTER(Inventory!$B$2:$B$21,Inventory!$A$2:$A$21=B2)</f>
        <v>Smart Thermostat</v>
      </c>
      <c r="D2">
        <v>20</v>
      </c>
      <c r="E2" s="2" t="s">
        <v>61</v>
      </c>
      <c r="F2" t="s">
        <v>59</v>
      </c>
    </row>
    <row r="3" spans="1:6" x14ac:dyDescent="0.3">
      <c r="A3">
        <v>2</v>
      </c>
      <c r="B3">
        <v>11</v>
      </c>
      <c r="C3" t="str" cm="1">
        <f t="array" ref="C3">_xlfn._xlws.FILTER(Inventory!$B$2:$B$21,Inventory!$A$2:$A$21=B3)</f>
        <v>Electric Toothbrush</v>
      </c>
      <c r="D3">
        <v>15</v>
      </c>
      <c r="E3" s="2" t="s">
        <v>62</v>
      </c>
      <c r="F3" t="s">
        <v>59</v>
      </c>
    </row>
    <row r="4" spans="1:6" x14ac:dyDescent="0.3">
      <c r="A4">
        <v>3</v>
      </c>
      <c r="B4">
        <v>17</v>
      </c>
      <c r="C4" t="str" cm="1">
        <f t="array" ref="C4">_xlfn._xlws.FILTER(Inventory!$B$2:$B$21,Inventory!$A$2:$A$21=B4)</f>
        <v>Gaming Console</v>
      </c>
      <c r="D4">
        <v>20</v>
      </c>
      <c r="E4" s="2" t="s">
        <v>63</v>
      </c>
      <c r="F4" t="s">
        <v>60</v>
      </c>
    </row>
    <row r="5" spans="1:6" x14ac:dyDescent="0.3">
      <c r="A5">
        <v>4</v>
      </c>
      <c r="B5">
        <v>13</v>
      </c>
      <c r="C5" t="str" cm="1">
        <f t="array" ref="C5">_xlfn._xlws.FILTER(Inventory!$B$2:$B$21,Inventory!$A$2:$A$21=B5)</f>
        <v>Robot Vacuum Cleaner</v>
      </c>
      <c r="D5">
        <v>10</v>
      </c>
      <c r="E5" s="2" t="s">
        <v>64</v>
      </c>
      <c r="F5" t="s">
        <v>60</v>
      </c>
    </row>
    <row r="6" spans="1:6" x14ac:dyDescent="0.3">
      <c r="A6">
        <v>5</v>
      </c>
      <c r="B6">
        <v>20</v>
      </c>
      <c r="C6" t="str" cm="1">
        <f t="array" ref="C6">_xlfn._xlws.FILTER(Inventory!$B$2:$B$21,Inventory!$A$2:$A$21=B6)</f>
        <v>Smart Light Bulbs</v>
      </c>
      <c r="D6">
        <v>25</v>
      </c>
      <c r="E6" s="2" t="s">
        <v>65</v>
      </c>
      <c r="F6" t="s">
        <v>59</v>
      </c>
    </row>
    <row r="7" spans="1:6" x14ac:dyDescent="0.3">
      <c r="A7">
        <v>6</v>
      </c>
      <c r="B7">
        <v>12</v>
      </c>
      <c r="C7" t="str" cm="1">
        <f t="array" ref="C7">_xlfn._xlws.FILTER(Inventory!$B$2:$B$21,Inventory!$A$2:$A$21=B7)</f>
        <v>Air Fryer</v>
      </c>
      <c r="D7">
        <v>25</v>
      </c>
      <c r="E7" s="2" t="s">
        <v>66</v>
      </c>
      <c r="F7" t="s">
        <v>60</v>
      </c>
    </row>
    <row r="8" spans="1:6" x14ac:dyDescent="0.3">
      <c r="A8">
        <v>7</v>
      </c>
      <c r="B8">
        <v>2</v>
      </c>
      <c r="C8" t="str" cm="1">
        <f t="array" ref="C8">_xlfn._xlws.FILTER(Inventory!$B$2:$B$21,Inventory!$A$2:$A$21=B8)</f>
        <v>Smartwatch</v>
      </c>
      <c r="D8">
        <v>15</v>
      </c>
      <c r="E8" s="2" t="s">
        <v>67</v>
      </c>
      <c r="F8" t="s">
        <v>60</v>
      </c>
    </row>
    <row r="9" spans="1:6" x14ac:dyDescent="0.3">
      <c r="A9">
        <v>8</v>
      </c>
      <c r="B9">
        <v>9</v>
      </c>
      <c r="C9" t="str" cm="1">
        <f t="array" ref="C9">_xlfn._xlws.FILTER(Inventory!$B$2:$B$21,Inventory!$A$2:$A$21=B9)</f>
        <v>Smart Home Assistant</v>
      </c>
      <c r="D9">
        <v>10</v>
      </c>
      <c r="E9" s="2" t="s">
        <v>68</v>
      </c>
      <c r="F9" t="s">
        <v>59</v>
      </c>
    </row>
    <row r="10" spans="1:6" x14ac:dyDescent="0.3">
      <c r="E10" s="1"/>
    </row>
    <row r="11" spans="1:6" x14ac:dyDescent="0.3">
      <c r="E11" s="1"/>
    </row>
    <row r="12" spans="1:6" x14ac:dyDescent="0.3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J a.k.a. Zune</dc:creator>
  <cp:lastModifiedBy>Ali Ghazzawi</cp:lastModifiedBy>
  <dcterms:created xsi:type="dcterms:W3CDTF">2015-06-05T18:17:20Z</dcterms:created>
  <dcterms:modified xsi:type="dcterms:W3CDTF">2024-07-03T23:43:28Z</dcterms:modified>
</cp:coreProperties>
</file>