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13_ncr:1_{AC044363-0BC6-4473-A559-94C0ABA73D8E}" xr6:coauthVersionLast="47" xr6:coauthVersionMax="47" xr10:uidLastSave="{00000000-0000-0000-0000-000000000000}"/>
  <bookViews>
    <workbookView xWindow="-14505" yWindow="90" windowWidth="14610" windowHeight="1630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M2" i="1"/>
  <c r="L2" i="1"/>
  <c r="K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G2" i="1"/>
  <c r="R2" i="1"/>
</calcChain>
</file>

<file path=xl/sharedStrings.xml><?xml version="1.0" encoding="utf-8"?>
<sst xmlns="http://schemas.openxmlformats.org/spreadsheetml/2006/main" count="14" uniqueCount="13">
  <si>
    <t>i</t>
    <phoneticPr fontId="1" type="noConversion"/>
  </si>
  <si>
    <t>相机位置L2</t>
    <phoneticPr fontId="1" type="noConversion"/>
  </si>
  <si>
    <t>狭缝位置L1(cm)</t>
    <phoneticPr fontId="1" type="noConversion"/>
  </si>
  <si>
    <t>D</t>
    <phoneticPr fontId="1" type="noConversion"/>
  </si>
  <si>
    <t>D‘</t>
    <phoneticPr fontId="1" type="noConversion"/>
  </si>
  <si>
    <t>s</t>
    <phoneticPr fontId="1" type="noConversion"/>
  </si>
  <si>
    <t>L1</t>
    <phoneticPr fontId="1" type="noConversion"/>
  </si>
  <si>
    <t>L2</t>
    <phoneticPr fontId="1" type="noConversion"/>
  </si>
  <si>
    <t>L（cm）</t>
    <phoneticPr fontId="1" type="noConversion"/>
  </si>
  <si>
    <t>xi（mm）</t>
    <phoneticPr fontId="1" type="noConversion"/>
  </si>
  <si>
    <t>x_i（pix）</t>
    <phoneticPr fontId="1" type="noConversion"/>
  </si>
  <si>
    <t>s(mm)</t>
    <phoneticPr fontId="1" type="noConversion"/>
  </si>
  <si>
    <t>Δ(mm)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</si>
</sst>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Sheet1!$E$2:$E$16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0</c:v>
                </c:pt>
                <c:pt idx="1">
                  <c:v>0.11040000000000001</c:v>
                </c:pt>
                <c:pt idx="2">
                  <c:v>0.20700000000000002</c:v>
                </c:pt>
                <c:pt idx="3">
                  <c:v>0.30705000000000005</c:v>
                </c:pt>
                <c:pt idx="4">
                  <c:v>0.41400000000000003</c:v>
                </c:pt>
                <c:pt idx="5">
                  <c:v>0.51405000000000012</c:v>
                </c:pt>
                <c:pt idx="6">
                  <c:v>0.61755000000000004</c:v>
                </c:pt>
                <c:pt idx="7">
                  <c:v>0.71070000000000011</c:v>
                </c:pt>
                <c:pt idx="8">
                  <c:v>0.82110000000000005</c:v>
                </c:pt>
                <c:pt idx="9">
                  <c:v>0.91425000000000001</c:v>
                </c:pt>
                <c:pt idx="10">
                  <c:v>1.01085</c:v>
                </c:pt>
                <c:pt idx="11">
                  <c:v>1.1109000000000002</c:v>
                </c:pt>
                <c:pt idx="12">
                  <c:v>1.2178500000000001</c:v>
                </c:pt>
                <c:pt idx="13">
                  <c:v>1.3248000000000002</c:v>
                </c:pt>
                <c:pt idx="14">
                  <c:v>1.4214000000000002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F-4589-8E04-5C8EE38D3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998352"/>
        <c:axId val="1732632480"/>
      </c:scatterChart>
      <c:valAx>
        <c:axId val="18309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632480"/>
        <c:crosses val="autoZero"/>
        <c:crossBetween val="midCat"/>
      </c:valAx>
      <c:valAx>
        <c:axId val="1732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9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41642</xdr:colOff>
      <xdr:row>20</xdr:row>
      <xdr:rowOff>138057</xdr:rowOff>
    </xdr:from>
    <xdr:to>
      <xdr:col>9</xdr:col>
      <xdr:colOff>146640</xdr:colOff>
      <xdr:row>35</xdr:row>
      <xdr:rowOff>107825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81478B-26B0-FAAC-0534-4EB6582FF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R19"/>
  <sheetViews>
    <sheetView tabSelected="1" zoomScale="85" zoomScaleNormal="85" workbookViewId="0">
      <selection activeCell="D2" sqref="D2"/>
    </sheetView>
  </sheetViews>
  <sheetFormatPr defaultRowHeight="14.4" x14ac:dyDescent="0.25"/>
  <cols>
    <col min="1" max="1" width="15.21875" customWidth="1"/>
    <col min="2" max="2" width="11.44140625" customWidth="1"/>
    <col min="3" max="3" width="11.33203125" customWidth="1"/>
    <col min="5" max="5" width="11.88671875" customWidth="1"/>
    <col min="6" max="6" width="11.109375" customWidth="1"/>
    <col min="7" max="7" width="17.5546875" customWidth="1"/>
    <col min="18" max="18" width="9.77734375" customWidth="1"/>
  </cols>
  <sheetData>
    <row r="1" spans="1:18" x14ac:dyDescent="0.25">
      <c r="A1" s="1" t="s">
        <v>2</v>
      </c>
      <c r="B1" s="1" t="s">
        <v>1</v>
      </c>
      <c r="C1" s="1" t="s">
        <v>8</v>
      </c>
      <c r="E1" s="2" t="s">
        <v>0</v>
      </c>
      <c r="F1" s="2" t="s">
        <v>10</v>
      </c>
      <c r="G1" t="s">
        <v>9</v>
      </c>
      <c r="I1" s="3" t="s">
        <v>12</v>
      </c>
      <c r="K1" t="s">
        <v>3</v>
      </c>
      <c r="L1" t="s">
        <v>4</v>
      </c>
      <c r="M1" t="s">
        <v>11</v>
      </c>
      <c r="O1" t="s">
        <v>3</v>
      </c>
      <c r="P1" t="s">
        <v>6</v>
      </c>
      <c r="Q1" t="s">
        <v>7</v>
      </c>
      <c r="R1" t="s">
        <v>5</v>
      </c>
    </row>
    <row r="2" spans="1:18" x14ac:dyDescent="0.25">
      <c r="A2" s="1">
        <v>15.2</v>
      </c>
      <c r="B2" s="1">
        <v>89.92</v>
      </c>
      <c r="C2" s="1">
        <f>B2-A2+0.4</f>
        <v>75.12</v>
      </c>
      <c r="E2" s="2">
        <v>0</v>
      </c>
      <c r="F2" s="2">
        <v>587</v>
      </c>
      <c r="G2" s="2">
        <f t="shared" ref="G2:G16" si="0">(F2-$E$19)*3.45</f>
        <v>0</v>
      </c>
      <c r="I2">
        <v>0.10106999999999999</v>
      </c>
      <c r="K2" s="2">
        <f>(1547-928)*3.45*0.001</f>
        <v>2.1355500000000003</v>
      </c>
      <c r="L2">
        <f>(1680-823)*3.45*0.001</f>
        <v>2.9566500000000002</v>
      </c>
      <c r="M2">
        <f>SQRT(K2*L2)</f>
        <v>2.512782105058057</v>
      </c>
      <c r="R2" t="e">
        <f>O2*P2/Q2</f>
        <v>#DIV/0!</v>
      </c>
    </row>
    <row r="3" spans="1:18" x14ac:dyDescent="0.25">
      <c r="E3">
        <v>1</v>
      </c>
      <c r="F3">
        <v>619</v>
      </c>
      <c r="G3" s="2">
        <f>(F3-$E$19)*3.45*0.001</f>
        <v>0.11040000000000001</v>
      </c>
    </row>
    <row r="4" spans="1:18" x14ac:dyDescent="0.25">
      <c r="E4">
        <v>2</v>
      </c>
      <c r="F4">
        <v>647</v>
      </c>
      <c r="G4" s="2">
        <f t="shared" ref="G4:G16" si="1">(F4-$E$19)*3.45*0.001</f>
        <v>0.20700000000000002</v>
      </c>
    </row>
    <row r="5" spans="1:18" x14ac:dyDescent="0.25">
      <c r="E5">
        <v>3</v>
      </c>
      <c r="F5">
        <v>676</v>
      </c>
      <c r="G5" s="2">
        <f t="shared" si="1"/>
        <v>0.30705000000000005</v>
      </c>
    </row>
    <row r="6" spans="1:18" x14ac:dyDescent="0.25">
      <c r="E6">
        <v>4</v>
      </c>
      <c r="F6">
        <v>707</v>
      </c>
      <c r="G6" s="2">
        <f t="shared" si="1"/>
        <v>0.41400000000000003</v>
      </c>
    </row>
    <row r="7" spans="1:18" x14ac:dyDescent="0.25">
      <c r="E7">
        <v>5</v>
      </c>
      <c r="F7">
        <v>736</v>
      </c>
      <c r="G7" s="2">
        <f t="shared" si="1"/>
        <v>0.51405000000000012</v>
      </c>
    </row>
    <row r="8" spans="1:18" x14ac:dyDescent="0.25">
      <c r="E8">
        <v>6</v>
      </c>
      <c r="F8">
        <v>766</v>
      </c>
      <c r="G8" s="2">
        <f t="shared" si="1"/>
        <v>0.61755000000000004</v>
      </c>
    </row>
    <row r="9" spans="1:18" x14ac:dyDescent="0.25">
      <c r="E9">
        <v>7</v>
      </c>
      <c r="F9">
        <v>793</v>
      </c>
      <c r="G9" s="2">
        <f t="shared" si="1"/>
        <v>0.71070000000000011</v>
      </c>
    </row>
    <row r="10" spans="1:18" x14ac:dyDescent="0.25">
      <c r="E10">
        <v>8</v>
      </c>
      <c r="F10">
        <v>825</v>
      </c>
      <c r="G10" s="2">
        <f t="shared" si="1"/>
        <v>0.82110000000000005</v>
      </c>
    </row>
    <row r="11" spans="1:18" x14ac:dyDescent="0.25">
      <c r="E11">
        <v>9</v>
      </c>
      <c r="F11">
        <v>852</v>
      </c>
      <c r="G11" s="2">
        <f t="shared" si="1"/>
        <v>0.91425000000000001</v>
      </c>
    </row>
    <row r="12" spans="1:18" x14ac:dyDescent="0.25">
      <c r="E12">
        <v>10</v>
      </c>
      <c r="F12">
        <v>880</v>
      </c>
      <c r="G12" s="2">
        <f t="shared" si="1"/>
        <v>1.01085</v>
      </c>
    </row>
    <row r="13" spans="1:18" x14ac:dyDescent="0.25">
      <c r="E13">
        <v>11</v>
      </c>
      <c r="F13">
        <v>909</v>
      </c>
      <c r="G13" s="2">
        <f t="shared" si="1"/>
        <v>1.1109000000000002</v>
      </c>
    </row>
    <row r="14" spans="1:18" x14ac:dyDescent="0.25">
      <c r="E14">
        <v>12</v>
      </c>
      <c r="F14">
        <v>940</v>
      </c>
      <c r="G14" s="2">
        <f t="shared" si="1"/>
        <v>1.2178500000000001</v>
      </c>
    </row>
    <row r="15" spans="1:18" x14ac:dyDescent="0.25">
      <c r="E15">
        <v>13</v>
      </c>
      <c r="F15">
        <v>971</v>
      </c>
      <c r="G15" s="2">
        <f t="shared" si="1"/>
        <v>1.3248000000000002</v>
      </c>
    </row>
    <row r="16" spans="1:18" x14ac:dyDescent="0.25">
      <c r="E16">
        <v>14</v>
      </c>
      <c r="F16">
        <v>999</v>
      </c>
      <c r="G16" s="2">
        <f t="shared" si="1"/>
        <v>1.4214000000000002</v>
      </c>
    </row>
    <row r="19" spans="5:5" x14ac:dyDescent="0.25">
      <c r="E19">
        <v>587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2023-03-22T15:59:38Z</dcterms:created>
  <dcterms:modified xsi:type="dcterms:W3CDTF">2023-03-23T14:49:16Z</dcterms:modified>
</cp:coreProperties>
</file>