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B22BB3AB-812C-4F54-9852-9B04FEAE69B5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E20" i="1"/>
  <c r="D20" i="1"/>
  <c r="J25" i="1"/>
  <c r="J16" i="1"/>
  <c r="J17" i="1"/>
  <c r="J18" i="1"/>
  <c r="J19" i="1"/>
  <c r="J20" i="1"/>
  <c r="J21" i="1"/>
  <c r="J22" i="1"/>
  <c r="J15" i="1"/>
  <c r="I3" i="1"/>
  <c r="I4" i="1"/>
  <c r="I5" i="1"/>
  <c r="I6" i="1"/>
  <c r="I7" i="1"/>
  <c r="I8" i="1"/>
  <c r="I2" i="1"/>
  <c r="H3" i="1"/>
  <c r="H4" i="1"/>
  <c r="H5" i="1"/>
  <c r="H6" i="1"/>
  <c r="H7" i="1"/>
  <c r="H8" i="1"/>
  <c r="H9" i="1"/>
  <c r="H10" i="1"/>
  <c r="H11" i="1"/>
  <c r="I11" i="1" s="1"/>
  <c r="H2" i="1"/>
  <c r="E15" i="1"/>
  <c r="I10" i="1" l="1"/>
  <c r="I9" i="1"/>
</calcChain>
</file>

<file path=xl/sharedStrings.xml><?xml version="1.0" encoding="utf-8"?>
<sst xmlns="http://schemas.openxmlformats.org/spreadsheetml/2006/main" count="1" uniqueCount="1">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</sst>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"/>
    <numFmt numFmtId="181" formatCode="0.000"/>
    <numFmt numFmtId="190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80" fontId="0" fillId="0" borderId="0" xfId="0" applyNumberFormat="1"/>
    <xf numFmtId="181" fontId="0" fillId="0" borderId="0" xfId="0" applyNumberFormat="1"/>
    <xf numFmtId="190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977524059492563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167104111986E-3"/>
                  <c:y val="2.917600465617243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xVal>
          <c:yVal>
            <c:numRef>
              <c:f>Sheet1!$H$2:$H$11</c:f>
              <c:numCache>
                <c:formatCode>0.000</c:formatCode>
                <c:ptCount val="10"/>
                <c:pt idx="0">
                  <c:v>14.039</c:v>
                </c:pt>
                <c:pt idx="1">
                  <c:v>14.34</c:v>
                </c:pt>
                <c:pt idx="2">
                  <c:v>14.66</c:v>
                </c:pt>
                <c:pt idx="3">
                  <c:v>14.97</c:v>
                </c:pt>
                <c:pt idx="4">
                  <c:v>15.26</c:v>
                </c:pt>
                <c:pt idx="5">
                  <c:v>15.595000000000001</c:v>
                </c:pt>
                <c:pt idx="6">
                  <c:v>15.885</c:v>
                </c:pt>
                <c:pt idx="7">
                  <c:v>16.22</c:v>
                </c:pt>
                <c:pt idx="8">
                  <c:v>16.54</c:v>
                </c:pt>
                <c:pt idx="9">
                  <c:v>16.84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7E-4E3E-85EF-C7B4E2CBF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5920"/>
        <c:axId val="2068652224"/>
      </c:scatterChart>
      <c:valAx>
        <c:axId val="207727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652224"/>
        <c:crosses val="autoZero"/>
        <c:crossBetween val="midCat"/>
      </c:valAx>
      <c:valAx>
        <c:axId val="20686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727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98424</xdr:rowOff>
    </xdr:from>
    <xdr:to>
      <xdr:col>17</xdr:col>
      <xdr:colOff>647700</xdr:colOff>
      <xdr:row>22</xdr:row>
      <xdr:rowOff>101599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C246DA4-4872-109B-0AE5-D2FE96D50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tabSelected="1" topLeftCell="A6" zoomScale="93" workbookViewId="0">
      <selection activeCell="G21" sqref="G21"/>
    </sheetView>
  </sheetViews>
  <sheetFormatPr defaultRowHeight="14" x14ac:dyDescent="0.3"/>
  <cols>
    <col min="7" max="7" width="12.5" bestFit="1" customWidth="1"/>
    <col min="10" max="10" width="9.58203125" bestFit="1" customWidth="1"/>
  </cols>
  <sheetData>
    <row r="1" spans="2:10" x14ac:dyDescent="0.3">
      <c r="H1" t="s">
        <v>0</v>
      </c>
    </row>
    <row r="2" spans="2:10" x14ac:dyDescent="0.3">
      <c r="B2">
        <v>0</v>
      </c>
      <c r="E2">
        <v>14</v>
      </c>
      <c r="F2">
        <v>3.9</v>
      </c>
      <c r="H2" s="2">
        <f>(E2+F2*0.01)</f>
        <v>14.039</v>
      </c>
      <c r="I2" s="3">
        <f>H3-H2</f>
        <v>0.30100000000000016</v>
      </c>
    </row>
    <row r="3" spans="2:10" x14ac:dyDescent="0.3">
      <c r="B3">
        <v>10</v>
      </c>
      <c r="E3">
        <v>14</v>
      </c>
      <c r="F3">
        <v>34</v>
      </c>
      <c r="H3" s="2">
        <f>(E3+F3*0.01)</f>
        <v>14.34</v>
      </c>
      <c r="I3" s="3">
        <f t="shared" ref="I3:I11" si="0">H4-H3</f>
        <v>0.32000000000000028</v>
      </c>
    </row>
    <row r="4" spans="2:10" x14ac:dyDescent="0.3">
      <c r="B4">
        <v>20</v>
      </c>
      <c r="E4">
        <v>14.5</v>
      </c>
      <c r="F4">
        <v>16</v>
      </c>
      <c r="H4" s="2">
        <f>(E4+F4*0.01)</f>
        <v>14.66</v>
      </c>
      <c r="I4" s="3">
        <f t="shared" si="0"/>
        <v>0.3100000000000005</v>
      </c>
    </row>
    <row r="5" spans="2:10" x14ac:dyDescent="0.3">
      <c r="B5">
        <v>30</v>
      </c>
      <c r="E5">
        <v>14.5</v>
      </c>
      <c r="F5">
        <v>47</v>
      </c>
      <c r="H5" s="2">
        <f>(E5+F5*0.01)</f>
        <v>14.97</v>
      </c>
      <c r="I5" s="3">
        <f t="shared" si="0"/>
        <v>0.28999999999999915</v>
      </c>
    </row>
    <row r="6" spans="2:10" x14ac:dyDescent="0.3">
      <c r="B6">
        <v>40</v>
      </c>
      <c r="E6">
        <v>15</v>
      </c>
      <c r="F6">
        <v>26</v>
      </c>
      <c r="H6" s="2">
        <f>(E6+F6*0.01)</f>
        <v>15.26</v>
      </c>
      <c r="I6" s="3">
        <f t="shared" si="0"/>
        <v>0.33500000000000085</v>
      </c>
    </row>
    <row r="7" spans="2:10" x14ac:dyDescent="0.3">
      <c r="B7">
        <v>50</v>
      </c>
      <c r="E7">
        <v>15.5</v>
      </c>
      <c r="F7">
        <v>9.5</v>
      </c>
      <c r="H7" s="2">
        <f>(E7+F7*0.01)</f>
        <v>15.595000000000001</v>
      </c>
      <c r="I7" s="3">
        <f t="shared" si="0"/>
        <v>0.28999999999999915</v>
      </c>
    </row>
    <row r="8" spans="2:10" x14ac:dyDescent="0.3">
      <c r="B8">
        <v>60</v>
      </c>
      <c r="E8">
        <v>15.5</v>
      </c>
      <c r="F8">
        <v>38.5</v>
      </c>
      <c r="H8" s="2">
        <f>(E8+F8*0.01)</f>
        <v>15.885</v>
      </c>
      <c r="I8" s="3">
        <f t="shared" si="0"/>
        <v>0.33499999999999908</v>
      </c>
    </row>
    <row r="9" spans="2:10" x14ac:dyDescent="0.3">
      <c r="B9">
        <v>70</v>
      </c>
      <c r="E9">
        <v>16</v>
      </c>
      <c r="F9">
        <v>22</v>
      </c>
      <c r="H9" s="2">
        <f>(E9+F9*0.01)</f>
        <v>16.22</v>
      </c>
      <c r="I9" s="3">
        <f t="shared" si="0"/>
        <v>0.32000000000000028</v>
      </c>
    </row>
    <row r="10" spans="2:10" x14ac:dyDescent="0.3">
      <c r="B10">
        <v>80</v>
      </c>
      <c r="E10">
        <v>16.5</v>
      </c>
      <c r="F10">
        <v>4</v>
      </c>
      <c r="H10" s="2">
        <f>(E10+F10*0.01)</f>
        <v>16.54</v>
      </c>
      <c r="I10" s="3">
        <f t="shared" si="0"/>
        <v>0.30000000000000071</v>
      </c>
    </row>
    <row r="11" spans="2:10" x14ac:dyDescent="0.3">
      <c r="B11">
        <v>90</v>
      </c>
      <c r="E11">
        <v>16.5</v>
      </c>
      <c r="F11">
        <v>34</v>
      </c>
      <c r="H11" s="2">
        <f>(E11+F11*0.01)</f>
        <v>16.84</v>
      </c>
      <c r="I11" s="3">
        <f t="shared" si="0"/>
        <v>-16.84</v>
      </c>
    </row>
    <row r="14" spans="2:10" ht="14.5" thickBot="1" x14ac:dyDescent="0.35"/>
    <row r="15" spans="2:10" ht="14.5" thickBot="1" x14ac:dyDescent="0.35">
      <c r="E15">
        <f>0.0337*2</f>
        <v>6.7400000000000002E-2</v>
      </c>
      <c r="H15" s="4">
        <v>5</v>
      </c>
      <c r="I15" s="5">
        <v>8.1</v>
      </c>
      <c r="J15" s="1">
        <f>H15/I15</f>
        <v>0.61728395061728403</v>
      </c>
    </row>
    <row r="16" spans="2:10" ht="14.5" thickBot="1" x14ac:dyDescent="0.35">
      <c r="H16" s="6">
        <v>5</v>
      </c>
      <c r="I16" s="7">
        <v>7.8</v>
      </c>
      <c r="J16" s="1">
        <f t="shared" ref="J16:J22" si="1">H16/I16</f>
        <v>0.64102564102564108</v>
      </c>
    </row>
    <row r="17" spans="2:10" ht="14.5" thickBot="1" x14ac:dyDescent="0.35">
      <c r="H17" s="6">
        <v>6</v>
      </c>
      <c r="I17" s="7">
        <v>9.6</v>
      </c>
      <c r="J17" s="1">
        <f t="shared" si="1"/>
        <v>0.625</v>
      </c>
    </row>
    <row r="18" spans="2:10" ht="14.5" thickBot="1" x14ac:dyDescent="0.35">
      <c r="B18">
        <v>0</v>
      </c>
      <c r="H18" s="6">
        <v>6</v>
      </c>
      <c r="I18" s="7">
        <v>9.3000000000000007</v>
      </c>
      <c r="J18" s="1">
        <f t="shared" si="1"/>
        <v>0.64516129032258063</v>
      </c>
    </row>
    <row r="19" spans="2:10" ht="14.5" thickBot="1" x14ac:dyDescent="0.35">
      <c r="B19">
        <v>10</v>
      </c>
      <c r="H19" s="6">
        <v>5</v>
      </c>
      <c r="I19" s="7">
        <v>8.1</v>
      </c>
      <c r="J19" s="1">
        <f t="shared" si="1"/>
        <v>0.61728395061728403</v>
      </c>
    </row>
    <row r="20" spans="2:10" ht="14.5" thickBot="1" x14ac:dyDescent="0.35">
      <c r="B20">
        <v>20</v>
      </c>
      <c r="D20">
        <f>(25+273.15)/273.15</f>
        <v>1.0915248032216731</v>
      </c>
      <c r="E20">
        <f>624.2*0.6246*101.325/(2*80.36)</f>
        <v>245.79465405052267</v>
      </c>
      <c r="F20">
        <f>E20*D20</f>
        <v>268.290961395436</v>
      </c>
      <c r="G20">
        <f>F20*0.0000001</f>
        <v>2.6829096139543599E-5</v>
      </c>
      <c r="H20" s="6">
        <v>6</v>
      </c>
      <c r="I20" s="7">
        <v>9.5</v>
      </c>
      <c r="J20" s="1">
        <f t="shared" si="1"/>
        <v>0.63157894736842102</v>
      </c>
    </row>
    <row r="21" spans="2:10" ht="14.5" thickBot="1" x14ac:dyDescent="0.35">
      <c r="B21">
        <v>30</v>
      </c>
      <c r="H21" s="6">
        <v>5</v>
      </c>
      <c r="I21" s="7">
        <v>8.1999999999999993</v>
      </c>
      <c r="J21" s="1">
        <f t="shared" si="1"/>
        <v>0.60975609756097571</v>
      </c>
    </row>
    <row r="22" spans="2:10" ht="14.5" thickBot="1" x14ac:dyDescent="0.35">
      <c r="B22">
        <v>40</v>
      </c>
      <c r="H22" s="6">
        <v>5</v>
      </c>
      <c r="I22" s="7">
        <v>8.1999999999999993</v>
      </c>
      <c r="J22" s="1">
        <f t="shared" si="1"/>
        <v>0.60975609756097571</v>
      </c>
    </row>
    <row r="23" spans="2:10" x14ac:dyDescent="0.3">
      <c r="B23">
        <v>50</v>
      </c>
    </row>
    <row r="24" spans="2:10" x14ac:dyDescent="0.3">
      <c r="B24">
        <v>60</v>
      </c>
    </row>
    <row r="25" spans="2:10" x14ac:dyDescent="0.3">
      <c r="B25">
        <v>70</v>
      </c>
      <c r="J25" s="1">
        <f>AVERAGE(J15:J22)</f>
        <v>0.62460574688414527</v>
      </c>
    </row>
    <row r="26" spans="2:10" x14ac:dyDescent="0.3">
      <c r="B26">
        <v>80</v>
      </c>
    </row>
    <row r="27" spans="2:10" x14ac:dyDescent="0.3">
      <c r="B27">
        <v>90</v>
      </c>
    </row>
    <row r="28" spans="2:10" x14ac:dyDescent="0.3">
      <c r="B28">
        <v>100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Yihao Chen</cp:lastModifiedBy>
  <dcterms:created xsi:type="dcterms:W3CDTF">2015-06-05T18:19:34Z</dcterms:created>
  <dcterms:modified xsi:type="dcterms:W3CDTF">2023-11-17T17:31:42Z</dcterms:modified>
</cp:coreProperties>
</file>