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a7b1e00703dc0fb/Desktop/2025近物实验/Cyh/声光效应与光拍法测光的速度/"/>
    </mc:Choice>
  </mc:AlternateContent>
  <xr:revisionPtr revIDLastSave="142" documentId="11_AD4DA82427541F7ACA7EB8BF30CB1F906AE8DE12" xr6:coauthVersionLast="47" xr6:coauthVersionMax="47" xr10:uidLastSave="{C020EDB2-870C-42C6-AFCA-DAAB83755711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K29" i="1"/>
  <c r="J29" i="1"/>
  <c r="J24" i="1"/>
  <c r="J25" i="1"/>
  <c r="J26" i="1"/>
  <c r="J27" i="1"/>
  <c r="J23" i="1"/>
  <c r="C25" i="1"/>
  <c r="E16" i="1"/>
  <c r="F16" i="1"/>
  <c r="E17" i="1"/>
  <c r="F17" i="1"/>
  <c r="D6" i="1"/>
  <c r="D5" i="1"/>
  <c r="E2" i="1"/>
  <c r="F3" i="1" s="1"/>
  <c r="F11" i="1"/>
  <c r="F10" i="1"/>
  <c r="E10" i="1"/>
  <c r="C3" i="1"/>
  <c r="C4" i="1"/>
  <c r="C5" i="1"/>
  <c r="C2" i="1"/>
  <c r="F2" i="1" l="1"/>
  <c r="G2" i="1" s="1"/>
  <c r="F5" i="1"/>
  <c r="F4" i="1"/>
  <c r="G4" i="1" l="1"/>
</calcChain>
</file>

<file path=xl/sharedStrings.xml><?xml version="1.0" encoding="utf-8"?>
<sst xmlns="http://schemas.openxmlformats.org/spreadsheetml/2006/main" count="18" uniqueCount="6">
  <si>
    <t>峰编号</t>
    <phoneticPr fontId="1" type="noConversion"/>
  </si>
  <si>
    <t>t/ms</t>
    <phoneticPr fontId="1" type="noConversion"/>
  </si>
  <si>
    <t>自由光谱区MHz</t>
    <phoneticPr fontId="1" type="noConversion"/>
  </si>
  <si>
    <t>Δv</t>
    <phoneticPr fontId="1" type="noConversion"/>
  </si>
  <si>
    <t>自由光谱区对应时间</t>
    <phoneticPr fontId="1" type="noConversion"/>
  </si>
  <si>
    <t>纵模时间差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</si>
</sst>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F15" zoomScale="115" zoomScaleNormal="115" workbookViewId="0">
      <selection activeCell="L29" sqref="L29"/>
    </sheetView>
  </sheetViews>
  <sheetFormatPr defaultRowHeight="14" x14ac:dyDescent="0.3"/>
  <cols>
    <col min="3" max="3" width="17.58203125" customWidth="1"/>
    <col min="4" max="4" width="17.5" customWidth="1"/>
    <col min="5" max="5" width="18.75" customWidth="1"/>
    <col min="11" max="11" width="18.5820312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</row>
    <row r="2" spans="1:7" x14ac:dyDescent="0.3">
      <c r="A2">
        <v>1</v>
      </c>
      <c r="B2">
        <v>0</v>
      </c>
      <c r="C2">
        <f>B3-B2</f>
        <v>3.6520000000000001</v>
      </c>
      <c r="D2">
        <v>2667</v>
      </c>
      <c r="E2">
        <f>AVERAGE(B5-B2,B6-B3,B7-B4)</f>
        <v>13.991333333333332</v>
      </c>
      <c r="F2">
        <f>$D$2*(C2/$E$2)</f>
        <v>696.13694191642458</v>
      </c>
      <c r="G2">
        <f>(F2+F3)/2</f>
        <v>675.16896173821897</v>
      </c>
    </row>
    <row r="3" spans="1:7" x14ac:dyDescent="0.3">
      <c r="A3">
        <v>2</v>
      </c>
      <c r="B3">
        <v>3.6520000000000001</v>
      </c>
      <c r="C3">
        <f>B4-B3</f>
        <v>3.4319999999999995</v>
      </c>
      <c r="F3">
        <f t="shared" ref="F3:F5" si="0">$D$2*(C3/$E$2)</f>
        <v>654.20098156001336</v>
      </c>
    </row>
    <row r="4" spans="1:7" x14ac:dyDescent="0.3">
      <c r="A4">
        <v>3</v>
      </c>
      <c r="B4">
        <v>7.0839999999999996</v>
      </c>
      <c r="C4">
        <f>B6-B5</f>
        <v>3.0299999999999976</v>
      </c>
      <c r="F4">
        <f t="shared" si="0"/>
        <v>577.57254490875266</v>
      </c>
      <c r="G4">
        <f t="shared" ref="G4" si="1">(F4+F5)/2</f>
        <v>574.71327488445218</v>
      </c>
    </row>
    <row r="5" spans="1:7" x14ac:dyDescent="0.3">
      <c r="A5">
        <v>4</v>
      </c>
      <c r="B5">
        <v>14.55</v>
      </c>
      <c r="C5">
        <f>B7-B6</f>
        <v>3</v>
      </c>
      <c r="D5">
        <f>AVERAGE(C2:C3)</f>
        <v>3.5419999999999998</v>
      </c>
      <c r="F5">
        <f t="shared" si="0"/>
        <v>571.85400486015158</v>
      </c>
    </row>
    <row r="6" spans="1:7" x14ac:dyDescent="0.3">
      <c r="A6">
        <v>5</v>
      </c>
      <c r="B6">
        <v>17.579999999999998</v>
      </c>
      <c r="D6">
        <f>AVERAGE(C3:C4)</f>
        <v>3.2309999999999985</v>
      </c>
    </row>
    <row r="7" spans="1:7" x14ac:dyDescent="0.3">
      <c r="A7">
        <v>6</v>
      </c>
      <c r="B7">
        <v>20.58</v>
      </c>
    </row>
    <row r="9" spans="1:7" x14ac:dyDescent="0.3">
      <c r="A9" t="s">
        <v>0</v>
      </c>
      <c r="B9" t="s">
        <v>1</v>
      </c>
      <c r="C9" t="s">
        <v>5</v>
      </c>
      <c r="D9" t="s">
        <v>2</v>
      </c>
      <c r="E9" t="s">
        <v>4</v>
      </c>
      <c r="F9" t="s">
        <v>3</v>
      </c>
    </row>
    <row r="10" spans="1:7" x14ac:dyDescent="0.3">
      <c r="A10">
        <v>1</v>
      </c>
      <c r="B10">
        <v>0</v>
      </c>
      <c r="C10">
        <v>3.5640000000000001</v>
      </c>
      <c r="D10">
        <v>2667</v>
      </c>
      <c r="E10">
        <f>AVERAGE(B12,B13-B11)</f>
        <v>14.032999999999999</v>
      </c>
      <c r="F10">
        <f>$D$10*(C10/$E$10)</f>
        <v>677.34540012826915</v>
      </c>
    </row>
    <row r="11" spans="1:7" x14ac:dyDescent="0.3">
      <c r="A11">
        <v>2</v>
      </c>
      <c r="B11">
        <v>3.5640000000000001</v>
      </c>
      <c r="C11">
        <v>3.03</v>
      </c>
      <c r="F11">
        <f>$D$10*(C11/$E$10)</f>
        <v>575.85762132117145</v>
      </c>
    </row>
    <row r="12" spans="1:7" x14ac:dyDescent="0.3">
      <c r="A12">
        <v>3</v>
      </c>
      <c r="B12">
        <v>14.3</v>
      </c>
    </row>
    <row r="13" spans="1:7" x14ac:dyDescent="0.3">
      <c r="A13">
        <v>4</v>
      </c>
      <c r="B13">
        <v>17.329999999999998</v>
      </c>
    </row>
    <row r="14" spans="1:7" x14ac:dyDescent="0.3">
      <c r="A14" s="1"/>
      <c r="B14" s="1"/>
      <c r="C14" s="1"/>
      <c r="D14" s="1"/>
      <c r="E14" s="1"/>
      <c r="F14" s="1"/>
    </row>
    <row r="15" spans="1:7" x14ac:dyDescent="0.3">
      <c r="A15" s="1" t="s">
        <v>0</v>
      </c>
      <c r="B15" s="1" t="s">
        <v>1</v>
      </c>
      <c r="C15" s="1" t="s">
        <v>5</v>
      </c>
      <c r="D15" s="1" t="s">
        <v>2</v>
      </c>
      <c r="E15" s="1" t="s">
        <v>4</v>
      </c>
      <c r="F15" s="1" t="s">
        <v>3</v>
      </c>
    </row>
    <row r="16" spans="1:7" x14ac:dyDescent="0.3">
      <c r="A16" s="1">
        <v>1</v>
      </c>
      <c r="B16" s="1">
        <v>0</v>
      </c>
      <c r="C16" s="1">
        <v>3.5640000000000001</v>
      </c>
      <c r="D16" s="1">
        <v>2667</v>
      </c>
      <c r="E16" s="1">
        <f>AVERAGE(B18,B19-B17)</f>
        <v>14.5495</v>
      </c>
      <c r="F16" s="1">
        <f>D16*(C16/E16)</f>
        <v>653.29997594419058</v>
      </c>
    </row>
    <row r="17" spans="1:12" x14ac:dyDescent="0.3">
      <c r="A17" s="1">
        <v>2</v>
      </c>
      <c r="B17" s="1">
        <v>3.7309999999999999</v>
      </c>
      <c r="C17" s="1">
        <v>3.03</v>
      </c>
      <c r="D17" s="1">
        <v>2667</v>
      </c>
      <c r="E17" s="1">
        <f>AVERAGE(B18,B19-B17)</f>
        <v>14.5495</v>
      </c>
      <c r="F17" s="1">
        <f>D17*(C17/E17)</f>
        <v>555.41496271349524</v>
      </c>
    </row>
    <row r="18" spans="1:12" x14ac:dyDescent="0.3">
      <c r="A18" s="1">
        <v>3</v>
      </c>
      <c r="B18" s="1">
        <v>14.88</v>
      </c>
      <c r="C18" s="1"/>
      <c r="D18" s="1"/>
      <c r="E18" s="1"/>
      <c r="F18" s="1"/>
    </row>
    <row r="19" spans="1:12" x14ac:dyDescent="0.3">
      <c r="A19" s="1">
        <v>4</v>
      </c>
      <c r="B19" s="1">
        <v>17.95</v>
      </c>
      <c r="C19" s="1"/>
      <c r="D19" s="1"/>
      <c r="E19" s="1"/>
      <c r="F19" s="1"/>
    </row>
    <row r="20" spans="1:12" x14ac:dyDescent="0.3">
      <c r="A20" s="1"/>
      <c r="B20" s="1"/>
      <c r="C20" s="1"/>
      <c r="D20" s="1"/>
      <c r="E20" s="1"/>
      <c r="F20" s="1"/>
    </row>
    <row r="22" spans="1:12" ht="14.5" thickBot="1" x14ac:dyDescent="0.35"/>
    <row r="23" spans="1:12" ht="14.5" thickBot="1" x14ac:dyDescent="0.35">
      <c r="E23" s="2">
        <v>35</v>
      </c>
      <c r="F23" s="2">
        <v>24.45</v>
      </c>
      <c r="G23" s="2">
        <v>54.7</v>
      </c>
      <c r="H23" s="2">
        <v>53.1</v>
      </c>
      <c r="J23" s="5">
        <f>H23+G23-(E23+F23)</f>
        <v>48.350000000000009</v>
      </c>
    </row>
    <row r="24" spans="1:12" ht="15" thickTop="1" thickBot="1" x14ac:dyDescent="0.35">
      <c r="E24" s="3">
        <v>24.1</v>
      </c>
      <c r="F24" s="3">
        <v>37.700000000000003</v>
      </c>
      <c r="G24" s="3">
        <v>50.4</v>
      </c>
      <c r="H24" s="3">
        <v>54.4</v>
      </c>
      <c r="J24" s="5">
        <f t="shared" ref="J24:J27" si="2">H24+G24-(E24+F24)</f>
        <v>42.999999999999993</v>
      </c>
    </row>
    <row r="25" spans="1:12" ht="15" thickTop="1" thickBot="1" x14ac:dyDescent="0.35">
      <c r="C25">
        <f>660*(1.18/6.5)</f>
        <v>119.81538461538462</v>
      </c>
      <c r="E25" s="3">
        <v>44.6</v>
      </c>
      <c r="F25" s="3">
        <v>10.050000000000001</v>
      </c>
      <c r="G25" s="3">
        <v>51</v>
      </c>
      <c r="H25" s="3">
        <v>54.6</v>
      </c>
      <c r="J25" s="5">
        <f t="shared" si="2"/>
        <v>50.949999999999989</v>
      </c>
    </row>
    <row r="26" spans="1:12" ht="15" thickTop="1" thickBot="1" x14ac:dyDescent="0.35">
      <c r="E26" s="3">
        <v>21.65</v>
      </c>
      <c r="F26" s="3">
        <v>42.4</v>
      </c>
      <c r="G26" s="3">
        <v>50.6</v>
      </c>
      <c r="H26" s="3">
        <v>54.75</v>
      </c>
      <c r="J26" s="5">
        <f t="shared" si="2"/>
        <v>41.3</v>
      </c>
    </row>
    <row r="27" spans="1:12" ht="15" thickTop="1" thickBot="1" x14ac:dyDescent="0.35">
      <c r="E27" s="4">
        <v>26.6</v>
      </c>
      <c r="F27" s="4">
        <v>35</v>
      </c>
      <c r="G27" s="4">
        <v>52.5</v>
      </c>
      <c r="H27" s="4">
        <v>54.8</v>
      </c>
      <c r="J27" s="5">
        <f t="shared" si="2"/>
        <v>45.699999999999996</v>
      </c>
    </row>
    <row r="28" spans="1:12" ht="14.5" thickTop="1" x14ac:dyDescent="0.3">
      <c r="J28" s="5"/>
    </row>
    <row r="29" spans="1:12" x14ac:dyDescent="0.3">
      <c r="J29" s="5">
        <f>AVERAGE(J23:J27)</f>
        <v>45.859999999999992</v>
      </c>
      <c r="K29">
        <f>J29*8*75.044*1.000263</f>
        <v>27539.383673535351</v>
      </c>
      <c r="L29">
        <f>(29979-27539)/29979</f>
        <v>8.1390306547916874E-2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2025-04-01T17:50:07Z</dcterms:modified>
</cp:coreProperties>
</file>