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a7b1e00703dc0fb/Desktop/2025近物实验/Cyh/拉曼光谱/"/>
    </mc:Choice>
  </mc:AlternateContent>
  <xr:revisionPtr revIDLastSave="66" documentId="11_AD4DA82427541F7ACA7EB8BF30CB1F906AE8DE12" xr6:coauthVersionLast="47" xr6:coauthVersionMax="47" xr10:uidLastSave="{25C60C3C-CF06-4F6F-A635-EE84DAD8566D}"/>
  <bookViews>
    <workbookView xWindow="9510" yWindow="0" windowWidth="9780" windowHeight="10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L8" i="1"/>
  <c r="L9" i="1"/>
  <c r="L6" i="1"/>
  <c r="E15" i="1"/>
  <c r="E16" i="1"/>
  <c r="E17" i="1"/>
  <c r="E18" i="1"/>
  <c r="E19" i="1"/>
  <c r="E14" i="1"/>
  <c r="G3" i="1"/>
  <c r="G4" i="1"/>
  <c r="G5" i="1"/>
  <c r="G6" i="1"/>
  <c r="G7" i="1"/>
  <c r="G8" i="1"/>
  <c r="G9" i="1"/>
  <c r="G2" i="1"/>
  <c r="E9" i="1"/>
  <c r="E2" i="1"/>
  <c r="E3" i="1"/>
  <c r="E4" i="1"/>
  <c r="D3" i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<sst xmlns="http://schemas.openxmlformats.org/spreadsheetml/2006/main" count="4" uniqueCount="4">
  <si>
    <t>序号</t>
    <phoneticPr fontId="1" type="noConversion"/>
  </si>
  <si>
    <t>波长</t>
    <phoneticPr fontId="1" type="noConversion"/>
  </si>
  <si>
    <t>峰值</t>
    <phoneticPr fontId="1" type="noConversion"/>
  </si>
  <si>
    <t>518.9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</si>
</sst>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G1" zoomScale="115" zoomScaleNormal="115" workbookViewId="0">
      <selection activeCell="M12" sqref="M12"/>
    </sheetView>
  </sheetViews>
  <sheetFormatPr defaultRowHeight="14" x14ac:dyDescent="0.3"/>
  <cols>
    <col min="5" max="5" width="11.75" bestFit="1" customWidth="1"/>
  </cols>
  <sheetData>
    <row r="1" spans="1:12" ht="14.5" thickBot="1" x14ac:dyDescent="0.35">
      <c r="A1" t="s">
        <v>0</v>
      </c>
      <c r="B1" t="s">
        <v>1</v>
      </c>
      <c r="C1" t="s">
        <v>2</v>
      </c>
    </row>
    <row r="2" spans="1:12" ht="14.5" thickBot="1" x14ac:dyDescent="0.35">
      <c r="A2">
        <v>1</v>
      </c>
      <c r="B2" s="1" t="s">
        <v>3</v>
      </c>
      <c r="C2">
        <f>(1/B2)*10000000</f>
        <v>19271.535941414531</v>
      </c>
      <c r="D2" s="5">
        <f>C2-C$5</f>
        <v>456.86049456598994</v>
      </c>
      <c r="E2" s="5">
        <f>(D2-D8)/2</f>
        <v>458.08808818156649</v>
      </c>
      <c r="F2">
        <v>458</v>
      </c>
      <c r="G2">
        <f>(F2-E2)*100/F2</f>
        <v>-1.9233227416264341E-2</v>
      </c>
    </row>
    <row r="3" spans="1:12" ht="15" thickTop="1" thickBot="1" x14ac:dyDescent="0.35">
      <c r="A3">
        <v>2</v>
      </c>
      <c r="B3" s="2">
        <v>522.79999999999995</v>
      </c>
      <c r="C3">
        <f t="shared" ref="C3:C10" si="0">(1/B3)*10000000</f>
        <v>19127.77352716144</v>
      </c>
      <c r="D3" s="5">
        <f t="shared" ref="D3:D10" si="1">C3-C$5</f>
        <v>313.09808031289867</v>
      </c>
      <c r="E3" s="5">
        <f>(D3-D7)/2</f>
        <v>314.90415166803177</v>
      </c>
      <c r="F3">
        <v>314</v>
      </c>
      <c r="G3">
        <f t="shared" ref="G3:G9" si="2">(F3-E3)*100/F3</f>
        <v>-0.28794639109292125</v>
      </c>
    </row>
    <row r="4" spans="1:12" ht="15" thickTop="1" thickBot="1" x14ac:dyDescent="0.35">
      <c r="A4">
        <v>3</v>
      </c>
      <c r="B4" s="2">
        <v>525.29999999999995</v>
      </c>
      <c r="C4">
        <f t="shared" si="0"/>
        <v>19036.740909956217</v>
      </c>
      <c r="D4" s="5">
        <f t="shared" si="1"/>
        <v>222.0654631076759</v>
      </c>
      <c r="E4" s="5">
        <f>(D4-D6)/2</f>
        <v>219.50491657379462</v>
      </c>
      <c r="F4">
        <v>218</v>
      </c>
      <c r="G4">
        <f t="shared" si="2"/>
        <v>-0.69032870357551235</v>
      </c>
    </row>
    <row r="5" spans="1:12" ht="15" thickTop="1" thickBot="1" x14ac:dyDescent="0.35">
      <c r="A5">
        <v>4</v>
      </c>
      <c r="B5" s="2">
        <v>531.5</v>
      </c>
      <c r="C5">
        <f t="shared" si="0"/>
        <v>18814.675446848541</v>
      </c>
      <c r="D5" s="5">
        <f t="shared" si="1"/>
        <v>0</v>
      </c>
      <c r="G5" t="e">
        <f t="shared" si="2"/>
        <v>#DIV/0!</v>
      </c>
    </row>
    <row r="6" spans="1:12" ht="15" thickTop="1" thickBot="1" x14ac:dyDescent="0.35">
      <c r="A6">
        <v>5</v>
      </c>
      <c r="B6" s="2">
        <v>537.70000000000005</v>
      </c>
      <c r="C6">
        <f t="shared" si="0"/>
        <v>18597.731076808628</v>
      </c>
      <c r="D6" s="5">
        <f t="shared" si="1"/>
        <v>-216.94437003991334</v>
      </c>
      <c r="G6" t="e">
        <f t="shared" si="2"/>
        <v>#DIV/0!</v>
      </c>
      <c r="I6" s="1">
        <v>0</v>
      </c>
      <c r="J6" s="1">
        <v>888.2</v>
      </c>
      <c r="L6">
        <f>(I11-I6)/(J11-J6)</f>
        <v>3.7187666810706385E-2</v>
      </c>
    </row>
    <row r="7" spans="1:12" ht="15" thickTop="1" thickBot="1" x14ac:dyDescent="0.35">
      <c r="A7">
        <v>6</v>
      </c>
      <c r="B7" s="2">
        <v>540.6</v>
      </c>
      <c r="C7">
        <f t="shared" si="0"/>
        <v>18497.965223825377</v>
      </c>
      <c r="D7" s="5">
        <f t="shared" si="1"/>
        <v>-316.71022302316487</v>
      </c>
      <c r="G7" t="e">
        <f t="shared" si="2"/>
        <v>#DIV/0!</v>
      </c>
      <c r="I7" s="2">
        <v>545.5</v>
      </c>
      <c r="J7" s="2">
        <v>813.5</v>
      </c>
      <c r="L7">
        <f t="shared" ref="L7:L9" si="3">(I12-I7)/(J12-J7)</f>
        <v>0.77281191806331473</v>
      </c>
    </row>
    <row r="8" spans="1:12" ht="15" thickTop="1" thickBot="1" x14ac:dyDescent="0.35">
      <c r="A8">
        <v>7</v>
      </c>
      <c r="B8" s="2">
        <v>544.79999999999995</v>
      </c>
      <c r="C8">
        <f t="shared" si="0"/>
        <v>18355.359765051398</v>
      </c>
      <c r="D8" s="5">
        <f t="shared" si="1"/>
        <v>-459.31568179714304</v>
      </c>
      <c r="G8" t="e">
        <f t="shared" si="2"/>
        <v>#DIV/0!</v>
      </c>
      <c r="I8" s="2">
        <v>790.4</v>
      </c>
      <c r="J8" s="2">
        <v>1226.7</v>
      </c>
      <c r="L8">
        <f t="shared" si="3"/>
        <v>0.66081292769395683</v>
      </c>
    </row>
    <row r="9" spans="1:12" ht="15" thickTop="1" thickBot="1" x14ac:dyDescent="0.35">
      <c r="A9">
        <v>8</v>
      </c>
      <c r="B9" s="2">
        <v>554</v>
      </c>
      <c r="C9">
        <f t="shared" si="0"/>
        <v>18050.541516245488</v>
      </c>
      <c r="D9" s="5">
        <f t="shared" si="1"/>
        <v>-764.13393060305316</v>
      </c>
      <c r="E9" s="5">
        <f>-(D9+D10)/2</f>
        <v>777.1480196558623</v>
      </c>
      <c r="F9">
        <v>776</v>
      </c>
      <c r="G9">
        <f t="shared" si="2"/>
        <v>-0.14794067730184268</v>
      </c>
      <c r="L9" t="e">
        <f t="shared" si="3"/>
        <v>#DIV/0!</v>
      </c>
    </row>
    <row r="10" spans="1:12" ht="15" thickTop="1" thickBot="1" x14ac:dyDescent="0.35">
      <c r="A10">
        <v>9</v>
      </c>
      <c r="B10" s="3">
        <v>554.79999999999995</v>
      </c>
      <c r="C10">
        <f t="shared" si="0"/>
        <v>18024.51333813987</v>
      </c>
      <c r="D10" s="5">
        <f t="shared" si="1"/>
        <v>-790.16210870867144</v>
      </c>
    </row>
    <row r="11" spans="1:12" ht="15" thickTop="1" thickBot="1" x14ac:dyDescent="0.35">
      <c r="I11" s="3">
        <v>146.30000000000001</v>
      </c>
      <c r="J11" s="3">
        <v>4822.3</v>
      </c>
    </row>
    <row r="12" spans="1:12" ht="15" thickTop="1" thickBot="1" x14ac:dyDescent="0.35">
      <c r="I12" s="2">
        <v>1790.5</v>
      </c>
      <c r="J12" s="2">
        <v>2424.5</v>
      </c>
    </row>
    <row r="13" spans="1:12" ht="15" thickTop="1" thickBot="1" x14ac:dyDescent="0.35">
      <c r="I13" s="2">
        <v>1591.9</v>
      </c>
      <c r="J13" s="2">
        <v>2439.6</v>
      </c>
    </row>
    <row r="14" spans="1:12" ht="15" thickTop="1" thickBot="1" x14ac:dyDescent="0.35">
      <c r="C14" s="1">
        <v>0</v>
      </c>
      <c r="D14" s="1">
        <v>888.2</v>
      </c>
      <c r="E14" s="4">
        <f>C14/D14</f>
        <v>0</v>
      </c>
    </row>
    <row r="15" spans="1:12" ht="15" thickTop="1" thickBot="1" x14ac:dyDescent="0.35">
      <c r="C15" s="2">
        <v>545.5</v>
      </c>
      <c r="D15" s="2">
        <v>813.5</v>
      </c>
      <c r="E15" s="4">
        <f t="shared" ref="E15:E19" si="4">C15/D15</f>
        <v>0.67055931161647209</v>
      </c>
    </row>
    <row r="16" spans="1:12" ht="15" thickTop="1" thickBot="1" x14ac:dyDescent="0.35">
      <c r="C16" s="2">
        <v>790.4</v>
      </c>
      <c r="D16" s="2">
        <v>1226.7</v>
      </c>
      <c r="E16" s="4">
        <f t="shared" si="4"/>
        <v>0.64433031711094801</v>
      </c>
    </row>
    <row r="17" spans="3:5" ht="15" thickTop="1" thickBot="1" x14ac:dyDescent="0.35">
      <c r="C17" s="2">
        <v>1591.9</v>
      </c>
      <c r="D17" s="2">
        <v>2439.6</v>
      </c>
      <c r="E17" s="4">
        <f t="shared" si="4"/>
        <v>0.65252500409903269</v>
      </c>
    </row>
    <row r="18" spans="3:5" ht="15" thickTop="1" thickBot="1" x14ac:dyDescent="0.35">
      <c r="C18" s="2">
        <v>1790.5</v>
      </c>
      <c r="D18" s="2">
        <v>2424.5</v>
      </c>
      <c r="E18" s="4">
        <f t="shared" si="4"/>
        <v>0.73850278407919157</v>
      </c>
    </row>
    <row r="19" spans="3:5" ht="15" thickTop="1" thickBot="1" x14ac:dyDescent="0.35">
      <c r="C19" s="3">
        <v>146.30000000000001</v>
      </c>
      <c r="D19" s="3">
        <v>4822.3</v>
      </c>
      <c r="E19" s="4">
        <f t="shared" si="4"/>
        <v>3.0338220351284657E-2</v>
      </c>
    </row>
    <row r="20" spans="3:5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陈利峰</dc:creator>
  <cp:lastModifiedBy>Yihao Chen</cp:lastModifiedBy>
  <dcterms:created xsi:type="dcterms:W3CDTF">2015-06-05T18:19:34Z</dcterms:created>
  <dcterms:modified xsi:type="dcterms:W3CDTF">2025-04-01T18:59:25Z</dcterms:modified>
</cp:coreProperties>
</file>