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cuments\SchulungPP\"/>
    </mc:Choice>
  </mc:AlternateContent>
  <xr:revisionPtr revIDLastSave="0" documentId="13_ncr:1_{904AFA93-E8CE-4AD7-8AA5-1177108C98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5" i="1" l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C62" i="1"/>
  <c r="B62" i="1"/>
  <c r="I61" i="1" a="1"/>
  <c r="I61" i="1" s="1"/>
  <c r="H61" i="1" a="1"/>
  <c r="H61" i="1" s="1"/>
  <c r="C61" i="1"/>
  <c r="B61" i="1"/>
  <c r="I60" i="1" a="1"/>
  <c r="I60" i="1" s="1"/>
  <c r="H60" i="1" a="1"/>
  <c r="H60" i="1" s="1"/>
  <c r="C60" i="1"/>
  <c r="B60" i="1"/>
  <c r="E57" i="1" a="1"/>
  <c r="E57" i="1" s="1"/>
  <c r="D57" i="1" a="1"/>
  <c r="D57" i="1" s="1"/>
  <c r="E56" i="1" a="1"/>
  <c r="E56" i="1" s="1"/>
  <c r="D56" i="1" a="1"/>
  <c r="D56" i="1" s="1"/>
  <c r="E55" i="1" a="1"/>
  <c r="E55" i="1" s="1"/>
  <c r="D55" i="1" a="1"/>
  <c r="D55" i="1" s="1"/>
  <c r="E54" i="1" a="1"/>
  <c r="E54" i="1" s="1"/>
  <c r="D54" i="1" a="1"/>
  <c r="D54" i="1" s="1"/>
  <c r="E53" i="1" a="1"/>
  <c r="E53" i="1" s="1"/>
  <c r="D53" i="1" a="1"/>
  <c r="D53" i="1" s="1"/>
  <c r="C53" i="1"/>
  <c r="B53" i="1"/>
  <c r="E52" i="1" a="1"/>
  <c r="E52" i="1" s="1"/>
  <c r="D52" i="1" a="1"/>
  <c r="D52" i="1" s="1"/>
  <c r="C52" i="1"/>
  <c r="B52" i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B56" i="1" l="1" a="1"/>
  <c r="B56" i="1" s="1"/>
  <c r="L52" i="1" s="1" a="1"/>
  <c r="L52" i="1" s="1"/>
  <c r="H54" i="1" l="1" a="1"/>
  <c r="H54" i="1" s="1"/>
  <c r="L56" i="1" a="1"/>
  <c r="L56" i="1" s="1"/>
  <c r="L55" i="1" a="1"/>
  <c r="L55" i="1" s="1"/>
  <c r="G57" i="1" a="1"/>
  <c r="G57" i="1" s="1"/>
  <c r="L54" i="1" a="1"/>
  <c r="L54" i="1" s="1"/>
  <c r="I56" i="1" a="1"/>
  <c r="I56" i="1" s="1"/>
  <c r="L53" i="1" a="1"/>
  <c r="L53" i="1" s="1"/>
  <c r="J55" i="1" a="1"/>
  <c r="J55" i="1" s="1"/>
  <c r="K57" i="1" a="1"/>
  <c r="K57" i="1" s="1"/>
  <c r="J54" i="1" a="1"/>
  <c r="J54" i="1" s="1"/>
  <c r="I52" i="1" a="1"/>
  <c r="I52" i="1" s="1"/>
  <c r="J53" i="1" a="1"/>
  <c r="J53" i="1" s="1"/>
  <c r="G65" i="1" a="1"/>
  <c r="G65" i="1" s="1"/>
  <c r="H57" i="1" a="1"/>
  <c r="H57" i="1" s="1"/>
  <c r="I53" i="1" a="1"/>
  <c r="I53" i="1" s="1"/>
  <c r="K52" i="1" a="1"/>
  <c r="K52" i="1" s="1"/>
  <c r="G60" i="1" a="1"/>
  <c r="G60" i="1" s="1"/>
  <c r="J52" i="1" a="1"/>
  <c r="J52" i="1" s="1"/>
  <c r="L57" i="1" a="1"/>
  <c r="L57" i="1" s="1"/>
  <c r="J56" i="1" a="1"/>
  <c r="J56" i="1" s="1"/>
  <c r="G52" i="1" a="1"/>
  <c r="G52" i="1" s="1"/>
  <c r="G62" i="1" a="1"/>
  <c r="G62" i="1" s="1"/>
  <c r="H55" i="1" a="1"/>
  <c r="H55" i="1" s="1"/>
  <c r="J57" i="1" a="1"/>
  <c r="J57" i="1" s="1"/>
  <c r="H53" i="1" a="1"/>
  <c r="H53" i="1" s="1"/>
  <c r="G61" i="1" a="1"/>
  <c r="G61" i="1" s="1"/>
  <c r="I57" i="1" a="1"/>
  <c r="I57" i="1" s="1"/>
  <c r="G56" i="1" a="1"/>
  <c r="G56" i="1" s="1"/>
  <c r="G63" i="1" a="1"/>
  <c r="G63" i="1" s="1"/>
  <c r="G55" i="1" a="1"/>
  <c r="G55" i="1" s="1"/>
  <c r="H52" i="1" a="1"/>
  <c r="H52" i="1" s="1"/>
  <c r="G54" i="1" a="1"/>
  <c r="G54" i="1" s="1"/>
  <c r="K56" i="1" a="1"/>
  <c r="K56" i="1" s="1"/>
  <c r="G53" i="1" a="1"/>
  <c r="G53" i="1" s="1"/>
  <c r="I54" i="1" a="1"/>
  <c r="I54" i="1" s="1"/>
  <c r="K55" i="1" a="1"/>
  <c r="K55" i="1" s="1"/>
  <c r="G64" i="1" a="1"/>
  <c r="G64" i="1" s="1"/>
  <c r="K54" i="1" a="1"/>
  <c r="K54" i="1" s="1"/>
  <c r="H56" i="1" a="1"/>
  <c r="H56" i="1" s="1"/>
  <c r="K53" i="1" a="1"/>
  <c r="K53" i="1" s="1"/>
  <c r="I55" i="1" a="1"/>
  <c r="I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<sst xmlns="http://schemas.openxmlformats.org/spreadsheetml/2006/main" count="28" uniqueCount="24">
  <si>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Objekt</t>
  </si>
  <si>
    <t>X</t>
  </si>
  <si>
    <t>Y</t>
  </si>
  <si>
    <t>L2</t>
  </si>
  <si>
    <t>Euklid</t>
  </si>
  <si>
    <t>Metrik</t>
  </si>
  <si>
    <t>L2 squared</t>
  </si>
  <si>
    <t>Euklid²</t>
  </si>
  <si>
    <t>MSE</t>
  </si>
  <si>
    <t>Mean-Squared-Error</t>
  </si>
  <si>
    <t>City Block</t>
  </si>
  <si>
    <t>Manhatten</t>
  </si>
  <si>
    <t>Taxi Cab</t>
  </si>
  <si>
    <t>L1</t>
  </si>
  <si>
    <t>Tschebyscheff</t>
  </si>
  <si>
    <t>p=</t>
  </si>
  <si>
    <t>p-Norm</t>
  </si>
  <si>
    <t>Minkowski</t>
  </si>
  <si>
    <r>
      <t xml:space="preserve">Covarianzmatrix </t>
    </r>
    <r>
      <rPr>
        <i/>
        <sz val="14"/>
        <color theme="8"/>
        <rFont val="Cambria"/>
        <family val="1"/>
      </rPr>
      <t>S</t>
    </r>
  </si>
  <si>
    <t>Mahalanobis </t>
  </si>
  <si>
    <t>Mahalonobis mit mean</t>
  </si>
  <si>
    <t>mean:</t>
  </si>
  <si>
    <t>std:</t>
  </si>
  <si>
    <t>var: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</si>
</sst>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4"/>
      <color theme="8"/>
      <name val="Cambria"/>
      <family val="1"/>
    </font>
    <font>
      <i/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0" fillId="8" borderId="0" xfId="0" applyFill="1"/>
    <xf numFmtId="0" fontId="2" fillId="9" borderId="0" xfId="0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0" fontId="2" fillId="8" borderId="0" xfId="0" applyFont="1" applyFill="1"/>
    <xf numFmtId="0" fontId="4" fillId="8" borderId="0" xfId="0" applyFont="1" applyFill="1"/>
    <xf numFmtId="0" fontId="2" fillId="11" borderId="0" xfId="0" applyFont="1" applyFill="1" applyAlignment="1">
      <alignment horizontal="right"/>
    </xf>
    <xf numFmtId="0" fontId="1" fillId="0" borderId="0" xfId="0" applyFont="1" applyAlignment="1">
      <alignment wrapText="1"/>
    </xf>
    <xf numFmtId="164" fontId="2" fillId="11" borderId="0" xfId="0" applyNumberFormat="1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5" fillId="0" borderId="0" xfId="0" applyFont="1"/>
    <xf numFmtId="0" fontId="2" fillId="1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14" borderId="0" xfId="0" applyFont="1" applyFill="1" applyAlignment="1">
      <alignment horizontal="right"/>
    </xf>
    <xf numFmtId="164" fontId="2" fillId="15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16" borderId="0" xfId="0" applyFill="1"/>
    <xf numFmtId="0" fontId="10" fillId="0" borderId="0" xfId="0" applyFont="1"/>
    <xf numFmtId="2" fontId="2" fillId="17" borderId="0" xfId="0" applyNumberFormat="1" applyFont="1" applyFill="1" applyAlignment="1">
      <alignment horizontal="right"/>
    </xf>
    <xf numFmtId="0" fontId="0" fillId="17" borderId="0" xfId="0" applyFill="1"/>
    <xf numFmtId="0" fontId="2" fillId="18" borderId="0" xfId="0" applyFont="1" applyFill="1"/>
    <xf numFmtId="2" fontId="0" fillId="1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Darstellung im</a:t>
            </a:r>
            <a:r>
              <a:rPr lang="de-DE" baseline="0"/>
              <a:t> Euklidischen Raum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#REF!</c:f>
              <c:strCache>
                <c:ptCount val="1"/>
                <c:pt idx="0">
                  <c:v>#BEZUG!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ln w="114300"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1143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45-44F8-B37B-4AB69275226B}"/>
              </c:ext>
            </c:extLst>
          </c:dPt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45-44F8-B37B-4AB692752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79440"/>
        <c:axId val="470867376"/>
      </c:scatterChart>
      <c:valAx>
        <c:axId val="47087944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867376"/>
        <c:crosses val="autoZero"/>
        <c:crossBetween val="midCat"/>
      </c:valAx>
      <c:valAx>
        <c:axId val="4708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87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</xdr:colOff>
      <xdr:row>9</xdr:row>
      <xdr:rowOff>28575</xdr:rowOff>
    </xdr:from>
    <xdr:to>
      <xdr:col>3</xdr:col>
      <xdr:colOff>476250</xdr:colOff>
      <xdr:row>32</xdr:row>
      <xdr:rowOff>95249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A374F4A-863D-435C-9315-47E909509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245270</xdr:colOff>
      <xdr:row>9</xdr:row>
      <xdr:rowOff>107156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D6F93D4-F96A-4DFB-BD18-ED54C9E61812}"/>
                </a:ext>
              </a:extLst>
            </xdr:cNvPr>
            <xdr:cNvSpPr txBox="1"/>
          </xdr:nvSpPr>
          <xdr:spPr>
            <a:xfrm>
              <a:off x="9732170" y="1574006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𝐸𝑄𝐷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D6F93D4-F96A-4DFB-BD18-ED54C9E61812}"/>
                </a:ext>
              </a:extLst>
            </xdr:cNvPr>
            <xdr:cNvSpPr txBox="1"/>
          </xdr:nvSpPr>
          <xdr:spPr>
            <a:xfrm>
              <a:off x="9732170" y="1574006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𝑑^𝐸𝑄𝐷 (𝑎,𝑏)=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∑_(𝑖=1)^𝑛▒〖(𝑎_𝑖−𝑏_𝑖)〗^2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240507</xdr:colOff>
      <xdr:row>1</xdr:row>
      <xdr:rowOff>11906</xdr:rowOff>
    </xdr:from>
    <xdr:ext cx="2302669" cy="11172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4C5996F6-5E38-45D9-9F35-6F1C4B0848B5}"/>
                </a:ext>
              </a:extLst>
            </xdr:cNvPr>
            <xdr:cNvSpPr txBox="1"/>
          </xdr:nvSpPr>
          <xdr:spPr>
            <a:xfrm>
              <a:off x="9076776" y="202406"/>
              <a:ext cx="2302669" cy="1117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de-DE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de-DE" sz="14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4C5996F6-5E38-45D9-9F35-6F1C4B0848B5}"/>
                </a:ext>
              </a:extLst>
            </xdr:cNvPr>
            <xdr:cNvSpPr txBox="1"/>
          </xdr:nvSpPr>
          <xdr:spPr>
            <a:xfrm>
              <a:off x="9076776" y="202406"/>
              <a:ext cx="2302669" cy="1117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𝑑^𝐸𝐷 (𝑎,𝑏)=√(∑_(𝑖=1)^𝑛▒〖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(𝑎_𝑖−𝑏_𝑖)〗^</a:t>
              </a:r>
              <a:r>
                <a:rPr lang="de-DE" sz="1400" b="0" i="0">
                  <a:latin typeface="Cambria Math" panose="02040503050406030204" pitchFamily="18" charset="0"/>
                </a:rPr>
                <a:t>2 )=√((𝑎_1−𝑏_1 )^2+(𝑎_2−𝑏_2 )^2 )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200025</xdr:colOff>
      <xdr:row>25</xdr:row>
      <xdr:rowOff>152399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FE73CE-B372-47CF-9414-DE900D94F971}"/>
                </a:ext>
              </a:extLst>
            </xdr:cNvPr>
            <xdr:cNvSpPr txBox="1"/>
          </xdr:nvSpPr>
          <xdr:spPr>
            <a:xfrm>
              <a:off x="9686925" y="4386262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𝐶𝐵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FE73CE-B372-47CF-9414-DE900D94F971}"/>
                </a:ext>
              </a:extLst>
            </xdr:cNvPr>
            <xdr:cNvSpPr txBox="1"/>
          </xdr:nvSpPr>
          <xdr:spPr>
            <a:xfrm>
              <a:off x="9686925" y="4386262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𝑑^𝐶𝐵 (𝑎,𝑏)=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∑_(𝑖=1)^𝑛▒|𝑎_𝑖−𝑏_𝑖 |^ 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466725</xdr:colOff>
      <xdr:row>34</xdr:row>
      <xdr:rowOff>42863</xdr:rowOff>
    </xdr:from>
    <xdr:ext cx="2302669" cy="2205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9393403E-EC50-45C6-9F3F-449CCF5A6CDF}"/>
                </a:ext>
              </a:extLst>
            </xdr:cNvPr>
            <xdr:cNvSpPr txBox="1"/>
          </xdr:nvSpPr>
          <xdr:spPr>
            <a:xfrm>
              <a:off x="9953625" y="5776913"/>
              <a:ext cx="2302669" cy="2205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𝑑</m:t>
                      </m:r>
                    </m:e>
                    <m:sup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𝑇𝐵</m:t>
                      </m:r>
                    </m:sup>
                  </m:sSup>
                  <m:d>
                    <m:d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</m:d>
                  <m:r>
                    <a:rPr lang="de-DE" sz="1400" b="0" i="1">
                      <a:latin typeface="Cambria Math" panose="02040503050406030204" pitchFamily="18" charset="0"/>
                    </a:rPr>
                    <m:t>=</m:t>
                  </m:r>
                  <m:sSubSup>
                    <m:sSubSup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𝑚𝑎𝑥</m:t>
                      </m:r>
                    </m:e>
                    <m:sub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bSup>
                  <m:r>
                    <a:rPr lang="de-DE" sz="1400" b="0" i="1">
                      <a:latin typeface="Cambria Math" panose="02040503050406030204" pitchFamily="18" charset="0"/>
                    </a:rPr>
                    <m:t>⁡(</m:t>
                  </m:r>
                  <m:d>
                    <m:dPr>
                      <m:begChr m:val="|"/>
                      <m:endChr m:val="|"/>
                      <m:ctrlPr>
                        <a:rPr lang="de-DE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de-DE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𝑏</m:t>
                          </m:r>
                        </m:e>
                        <m:sub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de-DE" sz="1400"/>
                <a:t>)</a:t>
              </a:r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9393403E-EC50-45C6-9F3F-449CCF5A6CDF}"/>
                </a:ext>
              </a:extLst>
            </xdr:cNvPr>
            <xdr:cNvSpPr txBox="1"/>
          </xdr:nvSpPr>
          <xdr:spPr>
            <a:xfrm>
              <a:off x="9953625" y="5776913"/>
              <a:ext cx="2302669" cy="2205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𝑑^𝑇𝐵 (𝑎,𝑏)=〖𝑚𝑎𝑥〗_(𝑖=1)^𝑛⁡(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|𝑎_𝑖−𝑏_𝑖 |</a:t>
              </a:r>
              <a:r>
                <a:rPr lang="de-DE" sz="1400"/>
                <a:t>)</a:t>
              </a:r>
            </a:p>
          </xdr:txBody>
        </xdr:sp>
      </mc:Fallback>
    </mc:AlternateContent>
    <xdr:clientData/>
  </xdr:oneCellAnchor>
  <xdr:oneCellAnchor>
    <xdr:from>
      <xdr:col>12</xdr:col>
      <xdr:colOff>361950</xdr:colOff>
      <xdr:row>52</xdr:row>
      <xdr:rowOff>47625</xdr:rowOff>
    </xdr:from>
    <xdr:ext cx="2809875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B64F5DE-B649-49E9-AE43-E9E118AE0F21}"/>
                </a:ext>
              </a:extLst>
            </xdr:cNvPr>
            <xdr:cNvSpPr txBox="1"/>
          </xdr:nvSpPr>
          <xdr:spPr>
            <a:xfrm>
              <a:off x="9848850" y="8853488"/>
              <a:ext cx="280987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𝑀𝐴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accent5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B64F5DE-B649-49E9-AE43-E9E118AE0F21}"/>
                </a:ext>
              </a:extLst>
            </xdr:cNvPr>
            <xdr:cNvSpPr txBox="1"/>
          </xdr:nvSpPr>
          <xdr:spPr>
            <a:xfrm>
              <a:off x="9848850" y="8853488"/>
              <a:ext cx="280987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𝑑^𝑀𝐴 (𝑎,𝑏)=√(〖(𝑎−𝑏)〗^𝑡 </a:t>
              </a:r>
              <a:r>
                <a:rPr lang="de-DE" sz="14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𝑆^(</a:t>
              </a:r>
              <a:r>
                <a:rPr lang="de-DE" sz="1400" b="0" i="0">
                  <a:latin typeface="Cambria Math" panose="02040503050406030204" pitchFamily="18" charset="0"/>
                </a:rPr>
                <a:t>−1) (𝑎−𝑏))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345281</xdr:colOff>
      <xdr:row>56</xdr:row>
      <xdr:rowOff>45244</xdr:rowOff>
    </xdr:from>
    <xdr:ext cx="5146665" cy="8490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CABCC9B-EF15-47D4-BBA8-161B7AAE77DF}"/>
                </a:ext>
              </a:extLst>
            </xdr:cNvPr>
            <xdr:cNvSpPr txBox="1"/>
          </xdr:nvSpPr>
          <xdr:spPr>
            <a:xfrm>
              <a:off x="9832181" y="9651207"/>
              <a:ext cx="5146665" cy="849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solidFill>
                          <a:schemeClr val="accent5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,…,</m:t>
                        </m:r>
                        <m:sSub>
                          <m:sSub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⋱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CABCC9B-EF15-47D4-BBA8-161B7AAE77DF}"/>
                </a:ext>
              </a:extLst>
            </xdr:cNvPr>
            <xdr:cNvSpPr txBox="1"/>
          </xdr:nvSpPr>
          <xdr:spPr>
            <a:xfrm>
              <a:off x="9832181" y="9651207"/>
              <a:ext cx="5146665" cy="849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𝑆</a:t>
              </a:r>
              <a:r>
                <a:rPr lang="de-DE" sz="1400" b="0" i="0">
                  <a:latin typeface="Cambria Math" panose="02040503050406030204" pitchFamily="18" charset="0"/>
                </a:rPr>
                <a:t>(𝑋_1,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𝑋_2,…,𝑋_𝑛 )</a:t>
              </a:r>
              <a:r>
                <a:rPr lang="de-DE" sz="1400" b="0" i="0">
                  <a:latin typeface="Cambria Math" panose="02040503050406030204" pitchFamily="18" charset="0"/>
                </a:rPr>
                <a:t>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de-DE" sz="1400" b="0" i="0">
                  <a:latin typeface="Cambria Math" panose="02040503050406030204" pitchFamily="18" charset="0"/>
                </a:rPr>
                <a:t>𝑐𝑜𝑣(𝑋_1,𝑋_1 )&amp;𝑐𝑜𝑣(𝑋_1,𝑋_2 )&amp;⋯&amp;𝑐𝑜𝑣(𝑋_1,𝑋_𝑛 )@𝑐𝑜𝑣(𝑋_2,𝑋_1 )&amp;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𝑐𝑜𝑣(𝑋_2,𝑋_2 )&amp;</a:t>
              </a:r>
              <a:r>
                <a:rPr lang="de-DE" sz="1400" b="0" i="0">
                  <a:latin typeface="Cambria Math" panose="02040503050406030204" pitchFamily="18" charset="0"/>
                </a:rPr>
                <a:t> &amp;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⋮@</a:t>
              </a:r>
              <a:r>
                <a:rPr lang="de-DE" sz="1400" b="0" i="0">
                  <a:latin typeface="Cambria Math" panose="02040503050406030204" pitchFamily="18" charset="0"/>
                </a:rPr>
                <a:t>⋮&amp; &amp;⋱&amp;⋮@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𝑐𝑜𝑣(𝑋_𝑛,𝑋_1 )&amp;⋯&amp;</a:t>
              </a:r>
              <a:r>
                <a:rPr lang="de-DE" sz="1400" b="0" i="0">
                  <a:latin typeface="Cambria Math" panose="02040503050406030204" pitchFamily="18" charset="0"/>
                </a:rPr>
                <a:t>⋯&amp;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𝑐𝑜𝑣(𝑋_𝑛,𝑋_𝑛 ) ))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6</xdr:col>
      <xdr:colOff>464344</xdr:colOff>
      <xdr:row>57</xdr:row>
      <xdr:rowOff>188119</xdr:rowOff>
    </xdr:from>
    <xdr:ext cx="833370" cy="2159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DA1DB16-B20F-46B8-AEA6-A6BE45237CA4}"/>
                </a:ext>
              </a:extLst>
            </xdr:cNvPr>
            <xdr:cNvSpPr txBox="1"/>
          </xdr:nvSpPr>
          <xdr:spPr>
            <a:xfrm>
              <a:off x="6636544" y="9994107"/>
              <a:ext cx="833370" cy="215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𝑀𝐴</m:t>
                        </m:r>
                      </m:sup>
                    </m:sSup>
                    <m:r>
                      <a:rPr lang="de-DE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DA1DB16-B20F-46B8-AEA6-A6BE45237CA4}"/>
                </a:ext>
              </a:extLst>
            </xdr:cNvPr>
            <xdr:cNvSpPr txBox="1"/>
          </xdr:nvSpPr>
          <xdr:spPr>
            <a:xfrm>
              <a:off x="6636544" y="9994107"/>
              <a:ext cx="833370" cy="215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𝑑^𝑀𝐴 (𝑎,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de-DE" sz="1400" b="0" i="0">
                  <a:latin typeface="Cambria Math" panose="02040503050406030204" pitchFamily="18" charset="0"/>
                </a:rPr>
                <a:t>)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0</xdr:col>
      <xdr:colOff>842962</xdr:colOff>
      <xdr:row>53</xdr:row>
      <xdr:rowOff>185735</xdr:rowOff>
    </xdr:from>
    <xdr:ext cx="595313" cy="2142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DDC657B2-95A0-4081-87D5-2F3F49BCFE27}"/>
                </a:ext>
              </a:extLst>
            </xdr:cNvPr>
            <xdr:cNvSpPr txBox="1"/>
          </xdr:nvSpPr>
          <xdr:spPr>
            <a:xfrm>
              <a:off x="842962" y="9191623"/>
              <a:ext cx="595313" cy="214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de-DE" sz="1400" b="0" i="1">
                            <a:solidFill>
                              <a:schemeClr val="accent5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de-DE" sz="18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DDC657B2-95A0-4081-87D5-2F3F49BCFE27}"/>
                </a:ext>
              </a:extLst>
            </xdr:cNvPr>
            <xdr:cNvSpPr txBox="1"/>
          </xdr:nvSpPr>
          <xdr:spPr>
            <a:xfrm>
              <a:off x="842962" y="9191623"/>
              <a:ext cx="595313" cy="214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solidFill>
                    <a:schemeClr val="accent5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^(−1)</a:t>
              </a:r>
              <a:endParaRPr lang="de-DE" sz="1800"/>
            </a:p>
          </xdr:txBody>
        </xdr:sp>
      </mc:Fallback>
    </mc:AlternateContent>
    <xdr:clientData/>
  </xdr:oneCellAnchor>
  <xdr:oneCellAnchor>
    <xdr:from>
      <xdr:col>0</xdr:col>
      <xdr:colOff>421482</xdr:colOff>
      <xdr:row>58</xdr:row>
      <xdr:rowOff>183357</xdr:rowOff>
    </xdr:from>
    <xdr:ext cx="1060996" cy="212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B4602A3-F9EA-4046-8854-791A5DFEE9F6}"/>
                </a:ext>
              </a:extLst>
            </xdr:cNvPr>
            <xdr:cNvSpPr txBox="1"/>
          </xdr:nvSpPr>
          <xdr:spPr>
            <a:xfrm>
              <a:off x="421482" y="10189370"/>
              <a:ext cx="1060996" cy="212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sub>
                            </m:sSub>
                            <m:r>
                              <a:rPr lang="de-DE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B4602A3-F9EA-4046-8854-791A5DFEE9F6}"/>
                </a:ext>
              </a:extLst>
            </xdr:cNvPr>
            <xdr:cNvSpPr txBox="1"/>
          </xdr:nvSpPr>
          <xdr:spPr>
            <a:xfrm>
              <a:off x="421482" y="10189370"/>
              <a:ext cx="1060996" cy="212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=(𝜇_𝑋,𝜇_𝑌 )^𝑡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280988</xdr:colOff>
      <xdr:row>17</xdr:row>
      <xdr:rowOff>85725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C8BAEF5-2664-4ADC-89FD-087B2BA79B80}"/>
                </a:ext>
              </a:extLst>
            </xdr:cNvPr>
            <xdr:cNvSpPr txBox="1"/>
          </xdr:nvSpPr>
          <xdr:spPr>
            <a:xfrm>
              <a:off x="9767888" y="3019425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𝑀𝑆𝐸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C8BAEF5-2664-4ADC-89FD-087B2BA79B80}"/>
                </a:ext>
              </a:extLst>
            </xdr:cNvPr>
            <xdr:cNvSpPr txBox="1"/>
          </xdr:nvSpPr>
          <xdr:spPr>
            <a:xfrm>
              <a:off x="9767888" y="3019425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𝑑^𝑀𝑆𝐸 (𝑎,𝑏)=1/𝑛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∑_(𝑖=1)^𝑛▒〖(𝑎_𝑖−𝑏_𝑖)〗^2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700088</xdr:colOff>
      <xdr:row>6</xdr:row>
      <xdr:rowOff>104775</xdr:rowOff>
    </xdr:from>
    <xdr:ext cx="914161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E8E2451-1A4E-4AED-A907-49CC0F0B464A}"/>
                </a:ext>
              </a:extLst>
            </xdr:cNvPr>
            <xdr:cNvSpPr txBox="1"/>
          </xdr:nvSpPr>
          <xdr:spPr>
            <a:xfrm>
              <a:off x="13273088" y="1081088"/>
              <a:ext cx="914161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E8E2451-1A4E-4AED-A907-49CC0F0B464A}"/>
                </a:ext>
              </a:extLst>
            </xdr:cNvPr>
            <xdr:cNvSpPr txBox="1"/>
          </xdr:nvSpPr>
          <xdr:spPr>
            <a:xfrm>
              <a:off x="13273088" y="1081088"/>
              <a:ext cx="914161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≥0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723900</xdr:colOff>
      <xdr:row>9</xdr:row>
      <xdr:rowOff>128586</xdr:rowOff>
    </xdr:from>
    <xdr:ext cx="1678023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FE5DC957-627E-4E9B-A7D0-E1A21179ACD1}"/>
                </a:ext>
              </a:extLst>
            </xdr:cNvPr>
            <xdr:cNvSpPr txBox="1"/>
          </xdr:nvSpPr>
          <xdr:spPr>
            <a:xfrm>
              <a:off x="13296900" y="1595436"/>
              <a:ext cx="167802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=0 ⇔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FE5DC957-627E-4E9B-A7D0-E1A21179ACD1}"/>
                </a:ext>
              </a:extLst>
            </xdr:cNvPr>
            <xdr:cNvSpPr txBox="1"/>
          </xdr:nvSpPr>
          <xdr:spPr>
            <a:xfrm>
              <a:off x="13296900" y="1595436"/>
              <a:ext cx="167802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𝑑(𝑎,𝑏)=0 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⇔𝑎=𝑏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747713</xdr:colOff>
      <xdr:row>12</xdr:row>
      <xdr:rowOff>123826</xdr:rowOff>
    </xdr:from>
    <xdr:ext cx="134511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579F62D-B515-446D-8DC8-86587CB23523}"/>
                </a:ext>
              </a:extLst>
            </xdr:cNvPr>
            <xdr:cNvSpPr txBox="1"/>
          </xdr:nvSpPr>
          <xdr:spPr>
            <a:xfrm>
              <a:off x="13320713" y="2076451"/>
              <a:ext cx="13451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579F62D-B515-446D-8DC8-86587CB23523}"/>
                </a:ext>
              </a:extLst>
            </xdr:cNvPr>
            <xdr:cNvSpPr txBox="1"/>
          </xdr:nvSpPr>
          <xdr:spPr>
            <a:xfrm>
              <a:off x="13320713" y="2076451"/>
              <a:ext cx="13451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𝑑(𝑎,𝑏)=𝑑(𝑏,𝑎)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728662</xdr:colOff>
      <xdr:row>16</xdr:row>
      <xdr:rowOff>14289</xdr:rowOff>
    </xdr:from>
    <xdr:ext cx="206146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9D791A-695B-4B12-B485-A497E36F7D4A}"/>
                </a:ext>
              </a:extLst>
            </xdr:cNvPr>
            <xdr:cNvSpPr txBox="1"/>
          </xdr:nvSpPr>
          <xdr:spPr>
            <a:xfrm>
              <a:off x="13301662" y="2614614"/>
              <a:ext cx="206146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9D791A-695B-4B12-B485-A497E36F7D4A}"/>
                </a:ext>
              </a:extLst>
            </xdr:cNvPr>
            <xdr:cNvSpPr txBox="1"/>
          </xdr:nvSpPr>
          <xdr:spPr>
            <a:xfrm>
              <a:off x="13301662" y="2614614"/>
              <a:ext cx="206146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≤𝑑(𝑎,𝑐)+𝑑(𝑐,𝑏)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700087</xdr:colOff>
      <xdr:row>3</xdr:row>
      <xdr:rowOff>123825</xdr:rowOff>
    </xdr:from>
    <xdr:ext cx="109921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454B2C6-F2BE-4FC0-AB90-88C4E30E3E6A}"/>
                </a:ext>
              </a:extLst>
            </xdr:cNvPr>
            <xdr:cNvSpPr txBox="1"/>
          </xdr:nvSpPr>
          <xdr:spPr>
            <a:xfrm>
              <a:off x="13273087" y="614363"/>
              <a:ext cx="10992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→ 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ℝ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454B2C6-F2BE-4FC0-AB90-88C4E30E3E6A}"/>
                </a:ext>
              </a:extLst>
            </xdr:cNvPr>
            <xdr:cNvSpPr txBox="1"/>
          </xdr:nvSpPr>
          <xdr:spPr>
            <a:xfrm>
              <a:off x="13273087" y="614363"/>
              <a:ext cx="10992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𝑑:𝐴×𝐴→ 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</xdr:col>
      <xdr:colOff>421469</xdr:colOff>
      <xdr:row>0</xdr:row>
      <xdr:rowOff>2379</xdr:rowOff>
    </xdr:from>
    <xdr:ext cx="229037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27FF244-26E5-43A2-B865-7FD286D6477A}"/>
                </a:ext>
              </a:extLst>
            </xdr:cNvPr>
            <xdr:cNvSpPr txBox="1"/>
          </xdr:nvSpPr>
          <xdr:spPr>
            <a:xfrm>
              <a:off x="1869269" y="2379"/>
              <a:ext cx="229037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27FF244-26E5-43A2-B865-7FD286D6477A}"/>
                </a:ext>
              </a:extLst>
            </xdr:cNvPr>
            <xdr:cNvSpPr txBox="1"/>
          </xdr:nvSpPr>
          <xdr:spPr>
            <a:xfrm>
              <a:off x="1869269" y="2379"/>
              <a:ext cx="229037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𝑎_1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2</xdr:col>
      <xdr:colOff>407182</xdr:colOff>
      <xdr:row>0</xdr:row>
      <xdr:rowOff>2379</xdr:rowOff>
    </xdr:from>
    <xdr:ext cx="233204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8972F6-9614-4563-8B62-398FC6454221}"/>
                </a:ext>
              </a:extLst>
            </xdr:cNvPr>
            <xdr:cNvSpPr txBox="1"/>
          </xdr:nvSpPr>
          <xdr:spPr>
            <a:xfrm>
              <a:off x="2883682" y="2379"/>
              <a:ext cx="233204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8972F6-9614-4563-8B62-398FC6454221}"/>
                </a:ext>
              </a:extLst>
            </xdr:cNvPr>
            <xdr:cNvSpPr txBox="1"/>
          </xdr:nvSpPr>
          <xdr:spPr>
            <a:xfrm>
              <a:off x="2883682" y="2379"/>
              <a:ext cx="233204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𝑎_2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342900</xdr:colOff>
      <xdr:row>41</xdr:row>
      <xdr:rowOff>33338</xdr:rowOff>
    </xdr:from>
    <xdr:ext cx="2302669" cy="8122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C17B5-D127-4575-A844-15BE6CDB4C28}"/>
                </a:ext>
              </a:extLst>
            </xdr:cNvPr>
            <xdr:cNvSpPr txBox="1"/>
          </xdr:nvSpPr>
          <xdr:spPr>
            <a:xfrm>
              <a:off x="9829800" y="6900863"/>
              <a:ext cx="2302669" cy="812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p>
                                      <m:sSupPr>
                                        <m:ctrlPr>
                                          <a:rPr lang="de-DE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begChr m:val="|"/>
                                            <m:endChr m:val="|"/>
                                            <m:ctrlPr>
                                              <a:rPr lang="de-DE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𝑎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de-DE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𝑏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de-DE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𝑝</m:t>
                                        </m:r>
                                      </m:sup>
                                    </m:sSup>
                                  </m:e>
                                  <m:sup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sup>
                                </m:sSup>
                              </m:e>
                            </m:nary>
                          </m:e>
                        </m:d>
                      </m:e>
                      <m:sup>
                        <m:f>
                          <m:f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C17B5-D127-4575-A844-15BE6CDB4C28}"/>
                </a:ext>
              </a:extLst>
            </xdr:cNvPr>
            <xdr:cNvSpPr txBox="1"/>
          </xdr:nvSpPr>
          <xdr:spPr>
            <a:xfrm>
              <a:off x="9829800" y="6900863"/>
              <a:ext cx="2302669" cy="812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𝑑_𝑝^𝑀𝐼 (𝑎,𝑏)=(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|𝑎_𝑖−𝑏_𝑖 |^𝑝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)^(</a:t>
              </a:r>
              <a:r>
                <a:rPr lang="de-DE" sz="1400" b="0" i="0">
                  <a:latin typeface="Cambria Math" panose="02040503050406030204" pitchFamily="18" charset="0"/>
                </a:rPr>
                <a:t>1/𝑝)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454819</xdr:colOff>
      <xdr:row>47</xdr:row>
      <xdr:rowOff>64293</xdr:rowOff>
    </xdr:from>
    <xdr:ext cx="860748" cy="2180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23E7A59-90EA-4CB5-AD99-A605B8334E0A}"/>
                </a:ext>
              </a:extLst>
            </xdr:cNvPr>
            <xdr:cNvSpPr txBox="1"/>
          </xdr:nvSpPr>
          <xdr:spPr>
            <a:xfrm>
              <a:off x="9941719" y="7908131"/>
              <a:ext cx="860748" cy="218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𝐶𝐵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23E7A59-90EA-4CB5-AD99-A605B8334E0A}"/>
                </a:ext>
              </a:extLst>
            </xdr:cNvPr>
            <xdr:cNvSpPr txBox="1"/>
          </xdr:nvSpPr>
          <xdr:spPr>
            <a:xfrm>
              <a:off x="9941719" y="7908131"/>
              <a:ext cx="860748" cy="218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𝑑_1^𝑀𝐼=𝑑^𝐶𝐵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13</xdr:col>
      <xdr:colOff>578644</xdr:colOff>
      <xdr:row>47</xdr:row>
      <xdr:rowOff>73818</xdr:rowOff>
    </xdr:from>
    <xdr:ext cx="869597" cy="218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87F1A67-F9C7-4BD3-B9ED-28B50B211108}"/>
                </a:ext>
              </a:extLst>
            </xdr:cNvPr>
            <xdr:cNvSpPr txBox="1"/>
          </xdr:nvSpPr>
          <xdr:spPr>
            <a:xfrm>
              <a:off x="11094244" y="7917656"/>
              <a:ext cx="869597" cy="21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87F1A67-F9C7-4BD3-B9ED-28B50B211108}"/>
                </a:ext>
              </a:extLst>
            </xdr:cNvPr>
            <xdr:cNvSpPr txBox="1"/>
          </xdr:nvSpPr>
          <xdr:spPr>
            <a:xfrm>
              <a:off x="11094244" y="7917656"/>
              <a:ext cx="869597" cy="21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𝑑_2^𝑀𝐼=𝑑^𝐸𝐷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307775</xdr:colOff>
      <xdr:row>7</xdr:row>
      <xdr:rowOff>57745</xdr:rowOff>
    </xdr:from>
    <xdr:ext cx="3143745" cy="4345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46B14901-C7D2-97B6-5439-BBF959F0F867}"/>
                </a:ext>
              </a:extLst>
            </xdr:cNvPr>
            <xdr:cNvSpPr txBox="1"/>
          </xdr:nvSpPr>
          <xdr:spPr>
            <a:xfrm>
              <a:off x="9148166" y="1391245"/>
              <a:ext cx="3143745" cy="434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40,53</m:t>
                            </m:r>
                          </m:e>
                        </m:d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22,38</m:t>
                            </m:r>
                          </m:e>
                        </m:d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40−22</m:t>
                                </m:r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53</m:t>
                                </m:r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−38</m:t>
                                </m:r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de-DE" sz="1100" b="0" i="1">
                <a:latin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18</m:t>
                                </m:r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(15)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324+225</m:t>
                        </m:r>
                      </m:e>
                    </m:ra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549</m:t>
                        </m:r>
                      </m:e>
                    </m:rad>
                    <m:r>
                      <a:rPr lang="de-DE" sz="1100" b="0" i="1">
                        <a:latin typeface="Cambria Math" panose="02040503050406030204" pitchFamily="18" charset="0"/>
                      </a:rPr>
                      <m:t>=23,43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46B14901-C7D2-97B6-5439-BBF959F0F867}"/>
                </a:ext>
              </a:extLst>
            </xdr:cNvPr>
            <xdr:cNvSpPr txBox="1"/>
          </xdr:nvSpPr>
          <xdr:spPr>
            <a:xfrm>
              <a:off x="9148166" y="1391245"/>
              <a:ext cx="3143745" cy="434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𝑑^𝐸𝐷 ((40,53),(22,38))=√((40−22)^2+(53−38)^2 )</a:t>
              </a:r>
              <a:endParaRPr lang="de-DE" sz="1100" b="0" i="1">
                <a:latin typeface="Cambria Math" panose="02040503050406030204" pitchFamily="18" charset="0"/>
              </a:endParaRPr>
            </a:p>
            <a:p>
              <a:r>
                <a:rPr lang="de-DE" sz="1100" b="0" i="0">
                  <a:latin typeface="Cambria Math" panose="02040503050406030204" pitchFamily="18" charset="0"/>
                </a:rPr>
                <a:t>=√((18)^2+〖(15)〗^2 )=√(324+225)=√549=23,43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2</xdr:col>
      <xdr:colOff>81643</xdr:colOff>
      <xdr:row>15</xdr:row>
      <xdr:rowOff>23302</xdr:rowOff>
    </xdr:from>
    <xdr:to>
      <xdr:col>2</xdr:col>
      <xdr:colOff>103415</xdr:colOff>
      <xdr:row>20</xdr:row>
      <xdr:rowOff>114300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488286AB-5D38-FC3C-CA70-E148EF6BA269}"/>
            </a:ext>
          </a:extLst>
        </xdr:cNvPr>
        <xdr:cNvCxnSpPr/>
      </xdr:nvCxnSpPr>
      <xdr:spPr>
        <a:xfrm flipH="1">
          <a:off x="2400300" y="2880802"/>
          <a:ext cx="21772" cy="11850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202577</xdr:colOff>
      <xdr:row>20</xdr:row>
      <xdr:rowOff>96610</xdr:rowOff>
    </xdr:from>
    <xdr:to>
      <xdr:col>2</xdr:col>
      <xdr:colOff>76200</xdr:colOff>
      <xdr:row>20</xdr:row>
      <xdr:rowOff>97972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2174DEEA-67BF-4C8B-9FA0-4700C7B94A13}"/>
            </a:ext>
          </a:extLst>
        </xdr:cNvPr>
        <xdr:cNvCxnSpPr/>
      </xdr:nvCxnSpPr>
      <xdr:spPr>
        <a:xfrm>
          <a:off x="1557848" y="4048124"/>
          <a:ext cx="837009" cy="136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565547</xdr:colOff>
      <xdr:row>45</xdr:row>
      <xdr:rowOff>113110</xdr:rowOff>
    </xdr:from>
    <xdr:to>
      <xdr:col>15</xdr:col>
      <xdr:colOff>773907</xdr:colOff>
      <xdr:row>46</xdr:row>
      <xdr:rowOff>136922</xdr:rowOff>
    </xdr:to>
    <xdr:sp macro="" textlink="">
      <xdr:nvSpPr>
        <xdr:cNvPr id="31" name="Ellipse 30">
          <a:extLst>
            <a:ext uri="{FF2B5EF4-FFF2-40B4-BE49-F238E27FC236}">
              <a16:creationId xmlns:a16="http://schemas.microsoft.com/office/drawing/2014/main" id="{EE086206-7E96-4A45-A276-035E8841285E}"/>
            </a:ext>
          </a:extLst>
        </xdr:cNvPr>
        <xdr:cNvSpPr/>
      </xdr:nvSpPr>
      <xdr:spPr>
        <a:xfrm>
          <a:off x="12327561" y="8838010"/>
          <a:ext cx="208360" cy="21431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866775</xdr:colOff>
      <xdr:row>46</xdr:row>
      <xdr:rowOff>134542</xdr:rowOff>
    </xdr:from>
    <xdr:to>
      <xdr:col>16</xdr:col>
      <xdr:colOff>110728</xdr:colOff>
      <xdr:row>47</xdr:row>
      <xdr:rowOff>158354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87BC4B8D-E097-476D-B410-70F47BEBB1B6}"/>
            </a:ext>
          </a:extLst>
        </xdr:cNvPr>
        <xdr:cNvSpPr/>
      </xdr:nvSpPr>
      <xdr:spPr>
        <a:xfrm>
          <a:off x="12628789" y="9049942"/>
          <a:ext cx="207339" cy="21431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447675</xdr:colOff>
      <xdr:row>47</xdr:row>
      <xdr:rowOff>173832</xdr:rowOff>
    </xdr:from>
    <xdr:to>
      <xdr:col>15</xdr:col>
      <xdr:colOff>656035</xdr:colOff>
      <xdr:row>48</xdr:row>
      <xdr:rowOff>197644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B96FF7F4-179E-464D-B15F-738146296E63}"/>
            </a:ext>
          </a:extLst>
        </xdr:cNvPr>
        <xdr:cNvSpPr/>
      </xdr:nvSpPr>
      <xdr:spPr>
        <a:xfrm>
          <a:off x="12181284" y="9282113"/>
          <a:ext cx="208360" cy="21431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939402</xdr:colOff>
      <xdr:row>45</xdr:row>
      <xdr:rowOff>88107</xdr:rowOff>
    </xdr:from>
    <xdr:to>
      <xdr:col>17</xdr:col>
      <xdr:colOff>183356</xdr:colOff>
      <xdr:row>46</xdr:row>
      <xdr:rowOff>111919</xdr:rowOff>
    </xdr:to>
    <xdr:sp macro="" textlink="">
      <xdr:nvSpPr>
        <xdr:cNvPr id="34" name="Ellipse 33">
          <a:extLst>
            <a:ext uri="{FF2B5EF4-FFF2-40B4-BE49-F238E27FC236}">
              <a16:creationId xmlns:a16="http://schemas.microsoft.com/office/drawing/2014/main" id="{D212B8E7-D6EC-4C68-96AA-4B2DB49421AD}"/>
            </a:ext>
          </a:extLst>
        </xdr:cNvPr>
        <xdr:cNvSpPr/>
      </xdr:nvSpPr>
      <xdr:spPr>
        <a:xfrm>
          <a:off x="13637418" y="8815388"/>
          <a:ext cx="208360" cy="21431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812006</xdr:colOff>
      <xdr:row>48</xdr:row>
      <xdr:rowOff>109538</xdr:rowOff>
    </xdr:from>
    <xdr:to>
      <xdr:col>16</xdr:col>
      <xdr:colOff>55959</xdr:colOff>
      <xdr:row>49</xdr:row>
      <xdr:rowOff>121443</xdr:rowOff>
    </xdr:to>
    <xdr:sp macro="" textlink="">
      <xdr:nvSpPr>
        <xdr:cNvPr id="35" name="Ellipse 34">
          <a:extLst>
            <a:ext uri="{FF2B5EF4-FFF2-40B4-BE49-F238E27FC236}">
              <a16:creationId xmlns:a16="http://schemas.microsoft.com/office/drawing/2014/main" id="{F15B648D-A86C-4AE1-8B58-F2666D5398FE}"/>
            </a:ext>
          </a:extLst>
        </xdr:cNvPr>
        <xdr:cNvSpPr/>
      </xdr:nvSpPr>
      <xdr:spPr>
        <a:xfrm>
          <a:off x="12574020" y="9405938"/>
          <a:ext cx="207339" cy="2132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652737</xdr:colOff>
      <xdr:row>18</xdr:row>
      <xdr:rowOff>39658</xdr:rowOff>
    </xdr:from>
    <xdr:to>
      <xdr:col>0</xdr:col>
      <xdr:colOff>861097</xdr:colOff>
      <xdr:row>19</xdr:row>
      <xdr:rowOff>63470</xdr:rowOff>
    </xdr:to>
    <xdr:sp macro="" textlink="">
      <xdr:nvSpPr>
        <xdr:cNvPr id="36" name="Ellipse 35">
          <a:extLst>
            <a:ext uri="{FF2B5EF4-FFF2-40B4-BE49-F238E27FC236}">
              <a16:creationId xmlns:a16="http://schemas.microsoft.com/office/drawing/2014/main" id="{F9AD2FBE-C95A-4935-B109-65F80A770C93}"/>
            </a:ext>
          </a:extLst>
        </xdr:cNvPr>
        <xdr:cNvSpPr/>
      </xdr:nvSpPr>
      <xdr:spPr>
        <a:xfrm>
          <a:off x="652737" y="3615196"/>
          <a:ext cx="208360" cy="214312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67407</xdr:colOff>
      <xdr:row>19</xdr:row>
      <xdr:rowOff>185647</xdr:rowOff>
    </xdr:from>
    <xdr:to>
      <xdr:col>1</xdr:col>
      <xdr:colOff>271187</xdr:colOff>
      <xdr:row>21</xdr:row>
      <xdr:rowOff>18959</xdr:rowOff>
    </xdr:to>
    <xdr:sp macro="" textlink="">
      <xdr:nvSpPr>
        <xdr:cNvPr id="37" name="Ellipse 36">
          <a:extLst>
            <a:ext uri="{FF2B5EF4-FFF2-40B4-BE49-F238E27FC236}">
              <a16:creationId xmlns:a16="http://schemas.microsoft.com/office/drawing/2014/main" id="{A3316B1A-882B-4860-B95D-B2614D4290C5}"/>
            </a:ext>
          </a:extLst>
        </xdr:cNvPr>
        <xdr:cNvSpPr/>
      </xdr:nvSpPr>
      <xdr:spPr>
        <a:xfrm>
          <a:off x="1422888" y="3951685"/>
          <a:ext cx="203780" cy="214312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915864</xdr:colOff>
      <xdr:row>21</xdr:row>
      <xdr:rowOff>144341</xdr:rowOff>
    </xdr:from>
    <xdr:to>
      <xdr:col>2</xdr:col>
      <xdr:colOff>164397</xdr:colOff>
      <xdr:row>22</xdr:row>
      <xdr:rowOff>168153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49114D87-75D9-4C89-8A0E-1BF49294973B}"/>
            </a:ext>
          </a:extLst>
        </xdr:cNvPr>
        <xdr:cNvSpPr/>
      </xdr:nvSpPr>
      <xdr:spPr>
        <a:xfrm>
          <a:off x="2271345" y="4291379"/>
          <a:ext cx="208360" cy="214312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823</xdr:colOff>
      <xdr:row>14</xdr:row>
      <xdr:rowOff>102577</xdr:rowOff>
    </xdr:from>
    <xdr:to>
      <xdr:col>2</xdr:col>
      <xdr:colOff>204604</xdr:colOff>
      <xdr:row>15</xdr:row>
      <xdr:rowOff>126389</xdr:rowOff>
    </xdr:to>
    <xdr:sp macro="" textlink="">
      <xdr:nvSpPr>
        <xdr:cNvPr id="39" name="Ellipse 38">
          <a:extLst>
            <a:ext uri="{FF2B5EF4-FFF2-40B4-BE49-F238E27FC236}">
              <a16:creationId xmlns:a16="http://schemas.microsoft.com/office/drawing/2014/main" id="{1B774477-5A72-42ED-B3DD-ED1411FE8C2E}"/>
            </a:ext>
          </a:extLst>
        </xdr:cNvPr>
        <xdr:cNvSpPr/>
      </xdr:nvSpPr>
      <xdr:spPr>
        <a:xfrm>
          <a:off x="2316131" y="2769577"/>
          <a:ext cx="203781" cy="21431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569484</xdr:colOff>
      <xdr:row>23</xdr:row>
      <xdr:rowOff>58066</xdr:rowOff>
    </xdr:from>
    <xdr:to>
      <xdr:col>2</xdr:col>
      <xdr:colOff>773264</xdr:colOff>
      <xdr:row>24</xdr:row>
      <xdr:rowOff>77298</xdr:rowOff>
    </xdr:to>
    <xdr:sp macro="" textlink="">
      <xdr:nvSpPr>
        <xdr:cNvPr id="40" name="Ellipse 39">
          <a:extLst>
            <a:ext uri="{FF2B5EF4-FFF2-40B4-BE49-F238E27FC236}">
              <a16:creationId xmlns:a16="http://schemas.microsoft.com/office/drawing/2014/main" id="{A21620FD-B4B0-40D3-89EF-D32307EDBF2A}"/>
            </a:ext>
          </a:extLst>
        </xdr:cNvPr>
        <xdr:cNvSpPr/>
      </xdr:nvSpPr>
      <xdr:spPr>
        <a:xfrm>
          <a:off x="2884792" y="4586104"/>
          <a:ext cx="203780" cy="209732"/>
        </a:xfrm>
        <a:prstGeom prst="ellipse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181706</xdr:colOff>
      <xdr:row>27</xdr:row>
      <xdr:rowOff>40299</xdr:rowOff>
    </xdr:from>
    <xdr:to>
      <xdr:col>1</xdr:col>
      <xdr:colOff>390066</xdr:colOff>
      <xdr:row>28</xdr:row>
      <xdr:rowOff>64111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0C60FEFF-D523-4CF4-9053-342EC914DFC1}"/>
            </a:ext>
          </a:extLst>
        </xdr:cNvPr>
        <xdr:cNvSpPr/>
      </xdr:nvSpPr>
      <xdr:spPr>
        <a:xfrm>
          <a:off x="1537187" y="5330337"/>
          <a:ext cx="208360" cy="214312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67617</xdr:colOff>
      <xdr:row>20</xdr:row>
      <xdr:rowOff>171</xdr:rowOff>
    </xdr:from>
    <xdr:to>
      <xdr:col>1</xdr:col>
      <xdr:colOff>271397</xdr:colOff>
      <xdr:row>21</xdr:row>
      <xdr:rowOff>23983</xdr:rowOff>
    </xdr:to>
    <xdr:sp macro="" textlink="">
      <xdr:nvSpPr>
        <xdr:cNvPr id="44" name="Ellipse 43">
          <a:extLst>
            <a:ext uri="{FF2B5EF4-FFF2-40B4-BE49-F238E27FC236}">
              <a16:creationId xmlns:a16="http://schemas.microsoft.com/office/drawing/2014/main" id="{91362E7B-E7AF-40EA-9DA9-DCF511188F24}"/>
            </a:ext>
          </a:extLst>
        </xdr:cNvPr>
        <xdr:cNvSpPr/>
      </xdr:nvSpPr>
      <xdr:spPr>
        <a:xfrm>
          <a:off x="1422888" y="3951685"/>
          <a:ext cx="203780" cy="214312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kto\PycharmProjects\data-science-trainer-math\M04_Analysis\Normierung%20und%20Standardisierung.xlsx" TargetMode="External"/><Relationship Id="rId1" Type="http://schemas.openxmlformats.org/officeDocument/2006/relationships/externalLinkPath" Target="/Users/Vikto/PycharmProjects/data-science-trainer-math/M04_Analysis/Normierung%20und%20Standardisier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ndartisierung"/>
      <sheetName val="Standartisierung mehrere"/>
      <sheetName val="Tabelle1"/>
      <sheetName val="Tabelle2"/>
      <sheetName val="Tabelle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B38" zoomScale="175" zoomScaleNormal="175" workbookViewId="0">
      <selection activeCell="E6" sqref="E6"/>
    </sheetView>
  </sheetViews>
  <sheetFormatPr baseColWidth="10" defaultColWidth="14.42578125" defaultRowHeight="15.75" customHeight="1" x14ac:dyDescent="0.25"/>
  <cols>
    <col min="1" max="1" width="20.28515625" customWidth="1"/>
    <col min="4" max="4" width="11.42578125" customWidth="1"/>
    <col min="5" max="5" width="11.42578125" style="19" customWidth="1"/>
    <col min="7" max="12" width="7.7109375" customWidth="1"/>
    <col min="13" max="18" width="14.42578125" style="10"/>
  </cols>
  <sheetData>
    <row r="1" spans="1:17" ht="15" x14ac:dyDescent="0.2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4">
        <v>1</v>
      </c>
      <c r="H1" s="5">
        <v>2</v>
      </c>
      <c r="I1" s="6">
        <v>3</v>
      </c>
      <c r="J1" s="7">
        <v>4</v>
      </c>
      <c r="K1" s="8">
        <v>5</v>
      </c>
      <c r="L1" s="9">
        <v>6</v>
      </c>
    </row>
    <row r="2" spans="1:17" ht="15" x14ac:dyDescent="0.25">
      <c r="A2" s="4">
        <v>1</v>
      </c>
      <c r="B2" s="11">
        <v>40</v>
      </c>
      <c r="C2" s="11">
        <v>53</v>
      </c>
      <c r="E2" s="3"/>
      <c r="F2" s="4">
        <v>1</v>
      </c>
      <c r="G2" s="12" cm="1">
        <f t="array" ref="G2">SQRT((INDEX($B$2:$B$7,$F2)-INDEX($B$2:$B$7,G$1))^2 + (INDEX($C$2:$C$7,$F2)-INDEX($C$2:$C$7,G$1))^2)</f>
        <v>0</v>
      </c>
      <c r="H2" s="12" cm="1">
        <f t="array" ref="H2">SQRT((INDEX($B$2:$B$7,$F2)-INDEX($B$2:$B$7,H$1))^2 + (INDEX($C$2:$C$7,$F2)-INDEX($C$2:$C$7,H$1))^2)</f>
        <v>23.430749027719962</v>
      </c>
      <c r="I2" s="12" cm="1">
        <f t="array" ref="I2">SQRT((INDEX($B$2:$B$7,$F2)-INDEX($B$2:$B$7,I$1))^2 + (INDEX($C$2:$C$7,$F2)-INDEX($C$2:$C$7,I$1))^2)</f>
        <v>21.840329667841555</v>
      </c>
      <c r="J2" s="12" cm="1">
        <f t="array" ref="J2">SQRT((INDEX($B$2:$B$7,$F2)-INDEX($B$2:$B$7,J$1))^2 + (INDEX($C$2:$C$7,$F2)-INDEX($C$2:$C$7,J$1))^2)</f>
        <v>36.76955262170047</v>
      </c>
      <c r="K2" s="12" cm="1">
        <f t="array" ref="K2">SQRT((INDEX($B$2:$B$7,$F2)-INDEX($B$2:$B$7,K$1))^2 + (INDEX($C$2:$C$7,$F2)-INDEX($C$2:$C$7,K$1))^2)</f>
        <v>34.176014981270121</v>
      </c>
      <c r="L2" s="12" cm="1">
        <f t="array" ref="L2">SQRT((INDEX($B$2:$B$7,$F2)-INDEX($B$2:$B$7,L$1))^2 + (INDEX($C$2:$C$7,$F2)-INDEX($C$2:$C$7,L$1))^2)</f>
        <v>23.53720459187964</v>
      </c>
    </row>
    <row r="3" spans="1:17" ht="15" x14ac:dyDescent="0.25">
      <c r="A3" s="5">
        <v>2</v>
      </c>
      <c r="B3" s="11">
        <v>22</v>
      </c>
      <c r="C3" s="11">
        <v>38</v>
      </c>
      <c r="E3" s="3"/>
      <c r="F3" s="5">
        <v>2</v>
      </c>
      <c r="G3" s="12" cm="1">
        <f t="array" ref="G3">SQRT((INDEX($B$2:$B$7,$F3)-INDEX($B$2:$B$7,G$1))^2 + (INDEX($C$2:$C$7,$F3)-INDEX($C$2:$C$7,G$1))^2)</f>
        <v>23.430749027719962</v>
      </c>
      <c r="H3" s="12" cm="1">
        <f t="array" ref="H3">SQRT((INDEX($B$2:$B$7,$F3)-INDEX($B$2:$B$7,H$1))^2 + (INDEX($C$2:$C$7,$F3)-INDEX($C$2:$C$7,H$1))^2)</f>
        <v>0</v>
      </c>
      <c r="I3" s="12" cm="1">
        <f t="array" ref="I3">SQRT((INDEX($B$2:$B$7,$F3)-INDEX($B$2:$B$7,I$1))^2 + (INDEX($C$2:$C$7,$F3)-INDEX($C$2:$C$7,I$1))^2)</f>
        <v>13.416407864998739</v>
      </c>
      <c r="J3" s="12" cm="1">
        <f t="array" ref="J3">SQRT((INDEX($B$2:$B$7,$F3)-INDEX($B$2:$B$7,J$1))^2 + (INDEX($C$2:$C$7,$F3)-INDEX($C$2:$C$7,J$1))^2)</f>
        <v>19.416487838947599</v>
      </c>
      <c r="K3" s="12" cm="1">
        <f t="array" ref="K3">SQRT((INDEX($B$2:$B$7,$F3)-INDEX($B$2:$B$7,K$1))^2 + (INDEX($C$2:$C$7,$F3)-INDEX($C$2:$C$7,K$1))^2)</f>
        <v>14.317821063276353</v>
      </c>
      <c r="L3" s="12" cm="1">
        <f t="array" ref="L3">SQRT((INDEX($B$2:$B$7,$F3)-INDEX($B$2:$B$7,L$1))^2 + (INDEX($C$2:$C$7,$F3)-INDEX($C$2:$C$7,L$1))^2)</f>
        <v>24.351591323771842</v>
      </c>
      <c r="Q3" s="10" t="s">
        <v>5</v>
      </c>
    </row>
    <row r="4" spans="1:17" ht="15" x14ac:dyDescent="0.25">
      <c r="A4" s="6">
        <v>3</v>
      </c>
      <c r="B4" s="11">
        <v>34</v>
      </c>
      <c r="C4" s="11">
        <v>32</v>
      </c>
      <c r="D4" s="2"/>
      <c r="E4" s="3"/>
      <c r="F4" s="6">
        <v>3</v>
      </c>
      <c r="G4" s="12" cm="1">
        <f t="array" ref="G4">SQRT((INDEX($B$2:$B$7,$F4)-INDEX($B$2:$B$7,G$1))^2 + (INDEX($C$2:$C$7,$F4)-INDEX($C$2:$C$7,G$1))^2)</f>
        <v>21.840329667841555</v>
      </c>
      <c r="H4" s="12" cm="1">
        <f t="array" ref="H4">SQRT((INDEX($B$2:$B$7,$F4)-INDEX($B$2:$B$7,H$1))^2 + (INDEX($C$2:$C$7,$F4)-INDEX($C$2:$C$7,H$1))^2)</f>
        <v>13.416407864998739</v>
      </c>
      <c r="I4" s="12" cm="1">
        <f t="array" ref="I4">SQRT((INDEX($B$2:$B$7,$F4)-INDEX($B$2:$B$7,I$1))^2 + (INDEX($C$2:$C$7,$F4)-INDEX($C$2:$C$7,I$1))^2)</f>
        <v>0</v>
      </c>
      <c r="J4" s="12" cm="1">
        <f t="array" ref="J4">SQRT((INDEX($B$2:$B$7,$F4)-INDEX($B$2:$B$7,J$1))^2 + (INDEX($C$2:$C$7,$F4)-INDEX($C$2:$C$7,J$1))^2)</f>
        <v>15.264337522473747</v>
      </c>
      <c r="K4" s="12" cm="1">
        <f t="array" ref="K4">SQRT((INDEX($B$2:$B$7,$F4)-INDEX($B$2:$B$7,K$1))^2 + (INDEX($C$2:$C$7,$F4)-INDEX($C$2:$C$7,K$1))^2)</f>
        <v>27.513632984395208</v>
      </c>
      <c r="L4" s="12" cm="1">
        <f t="array" ref="L4">SQRT((INDEX($B$2:$B$7,$F4)-INDEX($B$2:$B$7,L$1))^2 + (INDEX($C$2:$C$7,$F4)-INDEX($C$2:$C$7,L$1))^2)</f>
        <v>11.180339887498949</v>
      </c>
    </row>
    <row r="5" spans="1:17" ht="15" x14ac:dyDescent="0.25">
      <c r="A5" s="7">
        <v>4</v>
      </c>
      <c r="B5" s="11">
        <v>26</v>
      </c>
      <c r="C5" s="11">
        <v>19</v>
      </c>
      <c r="D5" s="2"/>
      <c r="E5" s="3"/>
      <c r="F5" s="7">
        <v>4</v>
      </c>
      <c r="G5" s="12" cm="1">
        <f t="array" ref="G5">SQRT((INDEX($B$2:$B$7,$F5)-INDEX($B$2:$B$7,G$1))^2 + (INDEX($C$2:$C$7,$F5)-INDEX($C$2:$C$7,G$1))^2)</f>
        <v>36.76955262170047</v>
      </c>
      <c r="H5" s="12" cm="1">
        <f t="array" ref="H5">SQRT((INDEX($B$2:$B$7,$F5)-INDEX($B$2:$B$7,H$1))^2 + (INDEX($C$2:$C$7,$F5)-INDEX($C$2:$C$7,H$1))^2)</f>
        <v>19.416487838947599</v>
      </c>
      <c r="I5" s="12" cm="1">
        <f t="array" ref="I5">SQRT((INDEX($B$2:$B$7,$F5)-INDEX($B$2:$B$7,I$1))^2 + (INDEX($C$2:$C$7,$F5)-INDEX($C$2:$C$7,I$1))^2)</f>
        <v>15.264337522473747</v>
      </c>
      <c r="J5" s="12" cm="1">
        <f t="array" ref="J5">SQRT((INDEX($B$2:$B$7,$F5)-INDEX($B$2:$B$7,J$1))^2 + (INDEX($C$2:$C$7,$F5)-INDEX($C$2:$C$7,J$1))^2)</f>
        <v>0</v>
      </c>
      <c r="K5" s="12" cm="1">
        <f t="array" ref="K5">SQRT((INDEX($B$2:$B$7,$F5)-INDEX($B$2:$B$7,K$1))^2 + (INDEX($C$2:$C$7,$F5)-INDEX($C$2:$C$7,K$1))^2)</f>
        <v>28.42534080710379</v>
      </c>
      <c r="L5" s="12" cm="1">
        <f t="array" ref="L5">SQRT((INDEX($B$2:$B$7,$F5)-INDEX($B$2:$B$7,L$1))^2 + (INDEX($C$2:$C$7,$F5)-INDEX($C$2:$C$7,L$1))^2)</f>
        <v>21.95449840010015</v>
      </c>
    </row>
    <row r="6" spans="1:17" ht="15" x14ac:dyDescent="0.25">
      <c r="A6" s="8">
        <v>5</v>
      </c>
      <c r="B6" s="11">
        <v>8</v>
      </c>
      <c r="C6" s="11">
        <v>41</v>
      </c>
      <c r="D6" s="2"/>
      <c r="E6" s="3"/>
      <c r="F6" s="8">
        <v>5</v>
      </c>
      <c r="G6" s="12" cm="1">
        <f t="array" ref="G6">SQRT((INDEX($B$2:$B$7,$F6)-INDEX($B$2:$B$7,G$1))^2 + (INDEX($C$2:$C$7,$F6)-INDEX($C$2:$C$7,G$1))^2)</f>
        <v>34.176014981270121</v>
      </c>
      <c r="H6" s="12" cm="1">
        <f t="array" ref="H6">SQRT((INDEX($B$2:$B$7,$F6)-INDEX($B$2:$B$7,H$1))^2 + (INDEX($C$2:$C$7,$F6)-INDEX($C$2:$C$7,H$1))^2)</f>
        <v>14.317821063276353</v>
      </c>
      <c r="I6" s="12" cm="1">
        <f t="array" ref="I6">SQRT((INDEX($B$2:$B$7,$F6)-INDEX($B$2:$B$7,I$1))^2 + (INDEX($C$2:$C$7,$F6)-INDEX($C$2:$C$7,I$1))^2)</f>
        <v>27.513632984395208</v>
      </c>
      <c r="J6" s="12" cm="1">
        <f t="array" ref="J6">SQRT((INDEX($B$2:$B$7,$F6)-INDEX($B$2:$B$7,J$1))^2 + (INDEX($C$2:$C$7,$F6)-INDEX($C$2:$C$7,J$1))^2)</f>
        <v>28.42534080710379</v>
      </c>
      <c r="K6" s="12" cm="1">
        <f t="array" ref="K6">SQRT((INDEX($B$2:$B$7,$F6)-INDEX($B$2:$B$7,K$1))^2 + (INDEX($C$2:$C$7,$F6)-INDEX($C$2:$C$7,K$1))^2)</f>
        <v>0</v>
      </c>
      <c r="L6" s="12" cm="1">
        <f t="array" ref="L6">SQRT((INDEX($B$2:$B$7,$F6)-INDEX($B$2:$B$7,L$1))^2 + (INDEX($C$2:$C$7,$F6)-INDEX($C$2:$C$7,L$1))^2)</f>
        <v>38.600518131237564</v>
      </c>
    </row>
    <row r="7" spans="1:17" ht="15" x14ac:dyDescent="0.25">
      <c r="A7" s="9">
        <v>6</v>
      </c>
      <c r="B7" s="11">
        <v>45</v>
      </c>
      <c r="C7" s="11">
        <v>30</v>
      </c>
      <c r="D7" s="2"/>
      <c r="E7" s="3"/>
      <c r="F7" s="9">
        <v>6</v>
      </c>
      <c r="G7" s="12" cm="1">
        <f t="array" ref="G7">SQRT((INDEX($B$2:$B$7,$F7)-INDEX($B$2:$B$7,G$1))^2 + (INDEX($C$2:$C$7,$F7)-INDEX($C$2:$C$7,G$1))^2)</f>
        <v>23.53720459187964</v>
      </c>
      <c r="H7" s="12" cm="1">
        <f t="array" ref="H7">SQRT((INDEX($B$2:$B$7,$F7)-INDEX($B$2:$B$7,H$1))^2 + (INDEX($C$2:$C$7,$F7)-INDEX($C$2:$C$7,H$1))^2)</f>
        <v>24.351591323771842</v>
      </c>
      <c r="I7" s="12" cm="1">
        <f t="array" ref="I7">SQRT((INDEX($B$2:$B$7,$F7)-INDEX($B$2:$B$7,I$1))^2 + (INDEX($C$2:$C$7,$F7)-INDEX($C$2:$C$7,I$1))^2)</f>
        <v>11.180339887498949</v>
      </c>
      <c r="J7" s="12" cm="1">
        <f t="array" ref="J7">SQRT((INDEX($B$2:$B$7,$F7)-INDEX($B$2:$B$7,J$1))^2 + (INDEX($C$2:$C$7,$F7)-INDEX($C$2:$C$7,J$1))^2)</f>
        <v>21.95449840010015</v>
      </c>
      <c r="K7" s="12" cm="1">
        <f t="array" ref="K7">SQRT((INDEX($B$2:$B$7,$F7)-INDEX($B$2:$B$7,K$1))^2 + (INDEX($C$2:$C$7,$F7)-INDEX($C$2:$C$7,K$1))^2)</f>
        <v>38.600518131237564</v>
      </c>
      <c r="L7" s="12" cm="1">
        <f t="array" ref="L7">SQRT((INDEX($B$2:$B$7,$F7)-INDEX($B$2:$B$7,L$1))^2 + (INDEX($C$2:$C$7,$F7)-INDEX($C$2:$C$7,L$1))^2)</f>
        <v>0</v>
      </c>
    </row>
    <row r="8" spans="1:17" ht="15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13"/>
      <c r="N8" s="14"/>
    </row>
    <row r="9" spans="1:17" ht="15" x14ac:dyDescent="0.25">
      <c r="D9" s="2"/>
      <c r="E9" s="3" t="s">
        <v>6</v>
      </c>
      <c r="F9" s="1" t="s">
        <v>7</v>
      </c>
      <c r="G9" s="4">
        <v>1</v>
      </c>
      <c r="H9" s="5">
        <v>2</v>
      </c>
      <c r="I9" s="6">
        <v>3</v>
      </c>
      <c r="J9" s="7">
        <v>4</v>
      </c>
      <c r="K9" s="8">
        <v>5</v>
      </c>
      <c r="L9" s="9">
        <v>6</v>
      </c>
      <c r="M9" s="2"/>
      <c r="N9" s="14"/>
    </row>
    <row r="10" spans="1:17" ht="15" x14ac:dyDescent="0.25">
      <c r="D10" s="2"/>
      <c r="E10" s="3"/>
      <c r="F10" s="4">
        <v>1</v>
      </c>
      <c r="G10" s="15" cm="1">
        <f t="array" ref="G10">(INDEX($B$2:$B$7,$F10)-INDEX($B$2:$B$7,G$1))^2 + (INDEX($C$2:$C$7,$F10)-INDEX($C$2:$C$7,G$1))^2</f>
        <v>0</v>
      </c>
      <c r="H10" s="15" cm="1">
        <f t="array" ref="H10">(INDEX($B$2:$B$7,$F10)-INDEX($B$2:$B$7,H$1))^2 + (INDEX($C$2:$C$7,$F10)-INDEX($C$2:$C$7,H$1))^2</f>
        <v>549</v>
      </c>
      <c r="I10" s="15" cm="1">
        <f t="array" ref="I10">(INDEX($B$2:$B$7,$F10)-INDEX($B$2:$B$7,I$1))^2 + (INDEX($C$2:$C$7,$F10)-INDEX($C$2:$C$7,I$1))^2</f>
        <v>477</v>
      </c>
      <c r="J10" s="15" cm="1">
        <f t="array" ref="J10">(INDEX($B$2:$B$7,$F10)-INDEX($B$2:$B$7,J$1))^2 + (INDEX($C$2:$C$7,$F10)-INDEX($C$2:$C$7,J$1))^2</f>
        <v>1352</v>
      </c>
      <c r="K10" s="15" cm="1">
        <f t="array" ref="K10">(INDEX($B$2:$B$7,$F10)-INDEX($B$2:$B$7,K$1))^2 + (INDEX($C$2:$C$7,$F10)-INDEX($C$2:$C$7,K$1))^2</f>
        <v>1168</v>
      </c>
      <c r="L10" s="15" cm="1">
        <f t="array" ref="L10">(INDEX($B$2:$B$7,$F10)-INDEX($B$2:$B$7,L$1))^2 + (INDEX($C$2:$C$7,$F10)-INDEX($C$2:$C$7,L$1))^2</f>
        <v>554</v>
      </c>
    </row>
    <row r="11" spans="1:17" ht="15" x14ac:dyDescent="0.25">
      <c r="A11" s="2"/>
      <c r="B11" s="2"/>
      <c r="C11" s="2"/>
      <c r="D11" s="2"/>
      <c r="E11" s="3"/>
      <c r="F11" s="5">
        <v>2</v>
      </c>
      <c r="G11" s="15" cm="1">
        <f t="array" ref="G11">(INDEX($B$2:$B$7,$F11)-INDEX($B$2:$B$7,G$1))^2 + (INDEX($C$2:$C$7,$F11)-INDEX($C$2:$C$7,G$1))^2</f>
        <v>549</v>
      </c>
      <c r="H11" s="15" cm="1">
        <f t="array" ref="H11">(INDEX($B$2:$B$7,$F11)-INDEX($B$2:$B$7,H$1))^2 + (INDEX($C$2:$C$7,$F11)-INDEX($C$2:$C$7,H$1))^2</f>
        <v>0</v>
      </c>
      <c r="I11" s="15" cm="1">
        <f t="array" ref="I11">(INDEX($B$2:$B$7,$F11)-INDEX($B$2:$B$7,I$1))^2 + (INDEX($C$2:$C$7,$F11)-INDEX($C$2:$C$7,I$1))^2</f>
        <v>180</v>
      </c>
      <c r="J11" s="15" cm="1">
        <f t="array" ref="J11">(INDEX($B$2:$B$7,$F11)-INDEX($B$2:$B$7,J$1))^2 + (INDEX($C$2:$C$7,$F11)-INDEX($C$2:$C$7,J$1))^2</f>
        <v>377</v>
      </c>
      <c r="K11" s="15" cm="1">
        <f t="array" ref="K11">(INDEX($B$2:$B$7,$F11)-INDEX($B$2:$B$7,K$1))^2 + (INDEX($C$2:$C$7,$F11)-INDEX($C$2:$C$7,K$1))^2</f>
        <v>205</v>
      </c>
      <c r="L11" s="15" cm="1">
        <f t="array" ref="L11">(INDEX($B$2:$B$7,$F11)-INDEX($B$2:$B$7,L$1))^2 + (INDEX($C$2:$C$7,$F11)-INDEX($C$2:$C$7,L$1))^2</f>
        <v>593</v>
      </c>
    </row>
    <row r="12" spans="1:17" ht="15" x14ac:dyDescent="0.25">
      <c r="A12" s="2"/>
      <c r="B12" s="2"/>
      <c r="C12" s="2"/>
      <c r="D12" s="2"/>
      <c r="E12" s="3"/>
      <c r="F12" s="6">
        <v>3</v>
      </c>
      <c r="G12" s="15" cm="1">
        <f t="array" ref="G12">(INDEX($B$2:$B$7,$F12)-INDEX($B$2:$B$7,G$1))^2 + (INDEX($C$2:$C$7,$F12)-INDEX($C$2:$C$7,G$1))^2</f>
        <v>477</v>
      </c>
      <c r="H12" s="15" cm="1">
        <f t="array" ref="H12">(INDEX($B$2:$B$7,$F12)-INDEX($B$2:$B$7,H$1))^2 + (INDEX($C$2:$C$7,$F12)-INDEX($C$2:$C$7,H$1))^2</f>
        <v>180</v>
      </c>
      <c r="I12" s="15" cm="1">
        <f t="array" ref="I12">(INDEX($B$2:$B$7,$F12)-INDEX($B$2:$B$7,I$1))^2 + (INDEX($C$2:$C$7,$F12)-INDEX($C$2:$C$7,I$1))^2</f>
        <v>0</v>
      </c>
      <c r="J12" s="15" cm="1">
        <f t="array" ref="J12">(INDEX($B$2:$B$7,$F12)-INDEX($B$2:$B$7,J$1))^2 + (INDEX($C$2:$C$7,$F12)-INDEX($C$2:$C$7,J$1))^2</f>
        <v>233</v>
      </c>
      <c r="K12" s="15" cm="1">
        <f t="array" ref="K12">(INDEX($B$2:$B$7,$F12)-INDEX($B$2:$B$7,K$1))^2 + (INDEX($C$2:$C$7,$F12)-INDEX($C$2:$C$7,K$1))^2</f>
        <v>757</v>
      </c>
      <c r="L12" s="15" cm="1">
        <f t="array" ref="L12">(INDEX($B$2:$B$7,$F12)-INDEX($B$2:$B$7,L$1))^2 + (INDEX($C$2:$C$7,$F12)-INDEX($C$2:$C$7,L$1))^2</f>
        <v>125</v>
      </c>
    </row>
    <row r="13" spans="1:17" ht="15" x14ac:dyDescent="0.25">
      <c r="A13" s="2"/>
      <c r="B13" s="2"/>
      <c r="C13" s="2"/>
      <c r="D13" s="2"/>
      <c r="E13" s="3"/>
      <c r="F13" s="7">
        <v>4</v>
      </c>
      <c r="G13" s="15" cm="1">
        <f t="array" ref="G13">(INDEX($B$2:$B$7,$F13)-INDEX($B$2:$B$7,G$1))^2 + (INDEX($C$2:$C$7,$F13)-INDEX($C$2:$C$7,G$1))^2</f>
        <v>1352</v>
      </c>
      <c r="H13" s="15" cm="1">
        <f t="array" ref="H13">(INDEX($B$2:$B$7,$F13)-INDEX($B$2:$B$7,H$1))^2 + (INDEX($C$2:$C$7,$F13)-INDEX($C$2:$C$7,H$1))^2</f>
        <v>377</v>
      </c>
      <c r="I13" s="15" cm="1">
        <f t="array" ref="I13">(INDEX($B$2:$B$7,$F13)-INDEX($B$2:$B$7,I$1))^2 + (INDEX($C$2:$C$7,$F13)-INDEX($C$2:$C$7,I$1))^2</f>
        <v>233</v>
      </c>
      <c r="J13" s="15" cm="1">
        <f t="array" ref="J13">(INDEX($B$2:$B$7,$F13)-INDEX($B$2:$B$7,J$1))^2 + (INDEX($C$2:$C$7,$F13)-INDEX($C$2:$C$7,J$1))^2</f>
        <v>0</v>
      </c>
      <c r="K13" s="15" cm="1">
        <f t="array" ref="K13">(INDEX($B$2:$B$7,$F13)-INDEX($B$2:$B$7,K$1))^2 + (INDEX($C$2:$C$7,$F13)-INDEX($C$2:$C$7,K$1))^2</f>
        <v>808</v>
      </c>
      <c r="L13" s="15" cm="1">
        <f t="array" ref="L13">(INDEX($B$2:$B$7,$F13)-INDEX($B$2:$B$7,L$1))^2 + (INDEX($C$2:$C$7,$F13)-INDEX($C$2:$C$7,L$1))^2</f>
        <v>482</v>
      </c>
    </row>
    <row r="14" spans="1:17" ht="15" x14ac:dyDescent="0.25">
      <c r="A14" s="2"/>
      <c r="B14" s="2"/>
      <c r="C14" s="2"/>
      <c r="D14" s="2"/>
      <c r="E14" s="3"/>
      <c r="F14" s="8">
        <v>5</v>
      </c>
      <c r="G14" s="15" cm="1">
        <f t="array" ref="G14">(INDEX($B$2:$B$7,$F14)-INDEX($B$2:$B$7,G$1))^2 + (INDEX($C$2:$C$7,$F14)-INDEX($C$2:$C$7,G$1))^2</f>
        <v>1168</v>
      </c>
      <c r="H14" s="15" cm="1">
        <f t="array" ref="H14">(INDEX($B$2:$B$7,$F14)-INDEX($B$2:$B$7,H$1))^2 + (INDEX($C$2:$C$7,$F14)-INDEX($C$2:$C$7,H$1))^2</f>
        <v>205</v>
      </c>
      <c r="I14" s="15" cm="1">
        <f t="array" ref="I14">(INDEX($B$2:$B$7,$F14)-INDEX($B$2:$B$7,I$1))^2 + (INDEX($C$2:$C$7,$F14)-INDEX($C$2:$C$7,I$1))^2</f>
        <v>757</v>
      </c>
      <c r="J14" s="15" cm="1">
        <f t="array" ref="J14">(INDEX($B$2:$B$7,$F14)-INDEX($B$2:$B$7,J$1))^2 + (INDEX($C$2:$C$7,$F14)-INDEX($C$2:$C$7,J$1))^2</f>
        <v>808</v>
      </c>
      <c r="K14" s="15" cm="1">
        <f t="array" ref="K14">(INDEX($B$2:$B$7,$F14)-INDEX($B$2:$B$7,K$1))^2 + (INDEX($C$2:$C$7,$F14)-INDEX($C$2:$C$7,K$1))^2</f>
        <v>0</v>
      </c>
      <c r="L14" s="15" cm="1">
        <f t="array" ref="L14">(INDEX($B$2:$B$7,$F14)-INDEX($B$2:$B$7,L$1))^2 + (INDEX($C$2:$C$7,$F14)-INDEX($C$2:$C$7,L$1))^2</f>
        <v>1490</v>
      </c>
    </row>
    <row r="15" spans="1:17" ht="15" x14ac:dyDescent="0.25">
      <c r="A15" s="2"/>
      <c r="B15" s="2"/>
      <c r="C15" s="2"/>
      <c r="D15" s="2"/>
      <c r="E15" s="3"/>
      <c r="F15" s="9">
        <v>6</v>
      </c>
      <c r="G15" s="15" cm="1">
        <f t="array" ref="G15">(INDEX($B$2:$B$7,$F15)-INDEX($B$2:$B$7,G$1))^2 + (INDEX($C$2:$C$7,$F15)-INDEX($C$2:$C$7,G$1))^2</f>
        <v>554</v>
      </c>
      <c r="H15" s="15" cm="1">
        <f t="array" ref="H15">(INDEX($B$2:$B$7,$F15)-INDEX($B$2:$B$7,H$1))^2 + (INDEX($C$2:$C$7,$F15)-INDEX($C$2:$C$7,H$1))^2</f>
        <v>593</v>
      </c>
      <c r="I15" s="15" cm="1">
        <f t="array" ref="I15">(INDEX($B$2:$B$7,$F15)-INDEX($B$2:$B$7,I$1))^2 + (INDEX($C$2:$C$7,$F15)-INDEX($C$2:$C$7,I$1))^2</f>
        <v>125</v>
      </c>
      <c r="J15" s="15" cm="1">
        <f t="array" ref="J15">(INDEX($B$2:$B$7,$F15)-INDEX($B$2:$B$7,J$1))^2 + (INDEX($C$2:$C$7,$F15)-INDEX($C$2:$C$7,J$1))^2</f>
        <v>482</v>
      </c>
      <c r="K15" s="15" cm="1">
        <f t="array" ref="K15">(INDEX($B$2:$B$7,$F15)-INDEX($B$2:$B$7,K$1))^2 + (INDEX($C$2:$C$7,$F15)-INDEX($C$2:$C$7,K$1))^2</f>
        <v>1490</v>
      </c>
      <c r="L15" s="15" cm="1">
        <f t="array" ref="L15">(INDEX($B$2:$B$7,$F15)-INDEX($B$2:$B$7,L$1))^2 + (INDEX($C$2:$C$7,$F15)-INDEX($C$2:$C$7,L$1))^2</f>
        <v>0</v>
      </c>
    </row>
    <row r="16" spans="1:17" ht="15" x14ac:dyDescent="0.2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</row>
    <row r="17" spans="1:12" ht="26.25" x14ac:dyDescent="0.25">
      <c r="A17" s="2"/>
      <c r="B17" s="2"/>
      <c r="C17" s="2"/>
      <c r="D17" s="2"/>
      <c r="E17" s="3" t="s">
        <v>8</v>
      </c>
      <c r="F17" s="16" t="s">
        <v>9</v>
      </c>
      <c r="G17" s="4">
        <v>1</v>
      </c>
      <c r="H17" s="5">
        <v>2</v>
      </c>
      <c r="I17" s="6">
        <v>3</v>
      </c>
      <c r="J17" s="7">
        <v>4</v>
      </c>
      <c r="K17" s="8">
        <v>5</v>
      </c>
      <c r="L17" s="9">
        <v>6</v>
      </c>
    </row>
    <row r="18" spans="1:12" ht="15" x14ac:dyDescent="0.25">
      <c r="A18" s="2"/>
      <c r="B18" s="2"/>
      <c r="C18" s="2"/>
      <c r="D18" s="2"/>
      <c r="E18" s="3"/>
      <c r="F18" s="4">
        <v>1</v>
      </c>
      <c r="G18" s="17" cm="1">
        <f t="array" ref="G18">((INDEX($B$2:$B$7,$F18)-INDEX($B$2:$B$7,G$1))^2 + (INDEX($C$2:$C$7,$F18)-INDEX($C$2:$C$7,G$1))^2)/COUNT($B$2:$C$2)</f>
        <v>0</v>
      </c>
      <c r="H18" s="17" cm="1">
        <f t="array" ref="H18">((INDEX($B$2:$B$7,$F18)-INDEX($B$2:$B$7,H$1))^2 + (INDEX($C$2:$C$7,$F18)-INDEX($C$2:$C$7,H$1))^2)/COUNT($B$2:$C$2)</f>
        <v>274.5</v>
      </c>
      <c r="I18" s="17" cm="1">
        <f t="array" ref="I18">((INDEX($B$2:$B$7,$F18)-INDEX($B$2:$B$7,I$1))^2 + (INDEX($C$2:$C$7,$F18)-INDEX($C$2:$C$7,I$1))^2)/COUNT($B$2:$C$2)</f>
        <v>238.5</v>
      </c>
      <c r="J18" s="17" cm="1">
        <f t="array" ref="J18">((INDEX($B$2:$B$7,$F18)-INDEX($B$2:$B$7,J$1))^2 + (INDEX($C$2:$C$7,$F18)-INDEX($C$2:$C$7,J$1))^2)/COUNT($B$2:$C$2)</f>
        <v>676</v>
      </c>
      <c r="K18" s="17" cm="1">
        <f t="array" ref="K18">((INDEX($B$2:$B$7,$F18)-INDEX($B$2:$B$7,K$1))^2 + (INDEX($C$2:$C$7,$F18)-INDEX($C$2:$C$7,K$1))^2)/COUNT($B$2:$C$2)</f>
        <v>584</v>
      </c>
      <c r="L18" s="17" cm="1">
        <f t="array" ref="L18">((INDEX($B$2:$B$7,$F18)-INDEX($B$2:$B$7,L$1))^2 + (INDEX($C$2:$C$7,$F18)-INDEX($C$2:$C$7,L$1))^2)/COUNT($B$2:$C$2)</f>
        <v>277</v>
      </c>
    </row>
    <row r="19" spans="1:12" ht="15" x14ac:dyDescent="0.25">
      <c r="A19" s="2"/>
      <c r="B19" s="2"/>
      <c r="C19" s="2"/>
      <c r="D19" s="2"/>
      <c r="E19" s="3"/>
      <c r="F19" s="5">
        <v>2</v>
      </c>
      <c r="G19" s="17" cm="1">
        <f t="array" ref="G19">((INDEX($B$2:$B$7,$F19)-INDEX($B$2:$B$7,G$1))^2 + (INDEX($C$2:$C$7,$F19)-INDEX($C$2:$C$7,G$1))^2)/COUNT($B$2:$C$2)</f>
        <v>274.5</v>
      </c>
      <c r="H19" s="17" cm="1">
        <f t="array" ref="H19">((INDEX($B$2:$B$7,$F19)-INDEX($B$2:$B$7,H$1))^2 + (INDEX($C$2:$C$7,$F19)-INDEX($C$2:$C$7,H$1))^2)/COUNT($B$2:$C$2)</f>
        <v>0</v>
      </c>
      <c r="I19" s="17" cm="1">
        <f t="array" ref="I19">((INDEX($B$2:$B$7,$F19)-INDEX($B$2:$B$7,I$1))^2 + (INDEX($C$2:$C$7,$F19)-INDEX($C$2:$C$7,I$1))^2)/COUNT($B$2:$C$2)</f>
        <v>90</v>
      </c>
      <c r="J19" s="17" cm="1">
        <f t="array" ref="J19">((INDEX($B$2:$B$7,$F19)-INDEX($B$2:$B$7,J$1))^2 + (INDEX($C$2:$C$7,$F19)-INDEX($C$2:$C$7,J$1))^2)/COUNT($B$2:$C$2)</f>
        <v>188.5</v>
      </c>
      <c r="K19" s="17" cm="1">
        <f t="array" ref="K19">((INDEX($B$2:$B$7,$F19)-INDEX($B$2:$B$7,K$1))^2 + (INDEX($C$2:$C$7,$F19)-INDEX($C$2:$C$7,K$1))^2)/COUNT($B$2:$C$2)</f>
        <v>102.5</v>
      </c>
      <c r="L19" s="17" cm="1">
        <f t="array" ref="L19">((INDEX($B$2:$B$7,$F19)-INDEX($B$2:$B$7,L$1))^2 + (INDEX($C$2:$C$7,$F19)-INDEX($C$2:$C$7,L$1))^2)/COUNT($B$2:$C$2)</f>
        <v>296.5</v>
      </c>
    </row>
    <row r="20" spans="1:12" ht="15" x14ac:dyDescent="0.25">
      <c r="A20" s="2"/>
      <c r="B20" s="2"/>
      <c r="C20" s="2"/>
      <c r="D20" s="2"/>
      <c r="E20" s="3"/>
      <c r="F20" s="6">
        <v>3</v>
      </c>
      <c r="G20" s="17" cm="1">
        <f t="array" ref="G20">((INDEX($B$2:$B$7,$F20)-INDEX($B$2:$B$7,G$1))^2 + (INDEX($C$2:$C$7,$F20)-INDEX($C$2:$C$7,G$1))^2)/COUNT($B$2:$C$2)</f>
        <v>238.5</v>
      </c>
      <c r="H20" s="17" cm="1">
        <f t="array" ref="H20">((INDEX($B$2:$B$7,$F20)-INDEX($B$2:$B$7,H$1))^2 + (INDEX($C$2:$C$7,$F20)-INDEX($C$2:$C$7,H$1))^2)/COUNT($B$2:$C$2)</f>
        <v>90</v>
      </c>
      <c r="I20" s="17" cm="1">
        <f t="array" ref="I20">((INDEX($B$2:$B$7,$F20)-INDEX($B$2:$B$7,I$1))^2 + (INDEX($C$2:$C$7,$F20)-INDEX($C$2:$C$7,I$1))^2)/COUNT($B$2:$C$2)</f>
        <v>0</v>
      </c>
      <c r="J20" s="17" cm="1">
        <f t="array" ref="J20">((INDEX($B$2:$B$7,$F20)-INDEX($B$2:$B$7,J$1))^2 + (INDEX($C$2:$C$7,$F20)-INDEX($C$2:$C$7,J$1))^2)/COUNT($B$2:$C$2)</f>
        <v>116.5</v>
      </c>
      <c r="K20" s="17" cm="1">
        <f t="array" ref="K20">((INDEX($B$2:$B$7,$F20)-INDEX($B$2:$B$7,K$1))^2 + (INDEX($C$2:$C$7,$F20)-INDEX($C$2:$C$7,K$1))^2)/COUNT($B$2:$C$2)</f>
        <v>378.5</v>
      </c>
      <c r="L20" s="17" cm="1">
        <f t="array" ref="L20">((INDEX($B$2:$B$7,$F20)-INDEX($B$2:$B$7,L$1))^2 + (INDEX($C$2:$C$7,$F20)-INDEX($C$2:$C$7,L$1))^2)/COUNT($B$2:$C$2)</f>
        <v>62.5</v>
      </c>
    </row>
    <row r="21" spans="1:12" ht="15" x14ac:dyDescent="0.25">
      <c r="A21" s="2"/>
      <c r="B21" s="2"/>
      <c r="C21" s="2"/>
      <c r="D21" s="2"/>
      <c r="E21" s="3"/>
      <c r="F21" s="7">
        <v>4</v>
      </c>
      <c r="G21" s="17" cm="1">
        <f t="array" ref="G21">((INDEX($B$2:$B$7,$F21)-INDEX($B$2:$B$7,G$1))^2 + (INDEX($C$2:$C$7,$F21)-INDEX($C$2:$C$7,G$1))^2)/COUNT($B$2:$C$2)</f>
        <v>676</v>
      </c>
      <c r="H21" s="17" cm="1">
        <f t="array" ref="H21">((INDEX($B$2:$B$7,$F21)-INDEX($B$2:$B$7,H$1))^2 + (INDEX($C$2:$C$7,$F21)-INDEX($C$2:$C$7,H$1))^2)/COUNT($B$2:$C$2)</f>
        <v>188.5</v>
      </c>
      <c r="I21" s="17" cm="1">
        <f t="array" ref="I21">((INDEX($B$2:$B$7,$F21)-INDEX($B$2:$B$7,I$1))^2 + (INDEX($C$2:$C$7,$F21)-INDEX($C$2:$C$7,I$1))^2)/COUNT($B$2:$C$2)</f>
        <v>116.5</v>
      </c>
      <c r="J21" s="17" cm="1">
        <f t="array" ref="J21">((INDEX($B$2:$B$7,$F21)-INDEX($B$2:$B$7,J$1))^2 + (INDEX($C$2:$C$7,$F21)-INDEX($C$2:$C$7,J$1))^2)/COUNT($B$2:$C$2)</f>
        <v>0</v>
      </c>
      <c r="K21" s="17" cm="1">
        <f t="array" ref="K21">((INDEX($B$2:$B$7,$F21)-INDEX($B$2:$B$7,K$1))^2 + (INDEX($C$2:$C$7,$F21)-INDEX($C$2:$C$7,K$1))^2)/COUNT($B$2:$C$2)</f>
        <v>404</v>
      </c>
      <c r="L21" s="17" cm="1">
        <f t="array" ref="L21">((INDEX($B$2:$B$7,$F21)-INDEX($B$2:$B$7,L$1))^2 + (INDEX($C$2:$C$7,$F21)-INDEX($C$2:$C$7,L$1))^2)/COUNT($B$2:$C$2)</f>
        <v>241</v>
      </c>
    </row>
    <row r="22" spans="1:12" ht="15" x14ac:dyDescent="0.25">
      <c r="A22" s="2"/>
      <c r="B22" s="2"/>
      <c r="C22" s="2"/>
      <c r="D22" s="2"/>
      <c r="E22" s="3"/>
      <c r="F22" s="8">
        <v>5</v>
      </c>
      <c r="G22" s="17" cm="1">
        <f t="array" ref="G22">((INDEX($B$2:$B$7,$F22)-INDEX($B$2:$B$7,G$1))^2 + (INDEX($C$2:$C$7,$F22)-INDEX($C$2:$C$7,G$1))^2)/COUNT($B$2:$C$2)</f>
        <v>584</v>
      </c>
      <c r="H22" s="17" cm="1">
        <f t="array" ref="H22">((INDEX($B$2:$B$7,$F22)-INDEX($B$2:$B$7,H$1))^2 + (INDEX($C$2:$C$7,$F22)-INDEX($C$2:$C$7,H$1))^2)/COUNT($B$2:$C$2)</f>
        <v>102.5</v>
      </c>
      <c r="I22" s="17" cm="1">
        <f t="array" ref="I22">((INDEX($B$2:$B$7,$F22)-INDEX($B$2:$B$7,I$1))^2 + (INDEX($C$2:$C$7,$F22)-INDEX($C$2:$C$7,I$1))^2)/COUNT($B$2:$C$2)</f>
        <v>378.5</v>
      </c>
      <c r="J22" s="17" cm="1">
        <f t="array" ref="J22">((INDEX($B$2:$B$7,$F22)-INDEX($B$2:$B$7,J$1))^2 + (INDEX($C$2:$C$7,$F22)-INDEX($C$2:$C$7,J$1))^2)/COUNT($B$2:$C$2)</f>
        <v>404</v>
      </c>
      <c r="K22" s="17" cm="1">
        <f t="array" ref="K22">((INDEX($B$2:$B$7,$F22)-INDEX($B$2:$B$7,K$1))^2 + (INDEX($C$2:$C$7,$F22)-INDEX($C$2:$C$7,K$1))^2)/COUNT($B$2:$C$2)</f>
        <v>0</v>
      </c>
      <c r="L22" s="17" cm="1">
        <f t="array" ref="L22">((INDEX($B$2:$B$7,$F22)-INDEX($B$2:$B$7,L$1))^2 + (INDEX($C$2:$C$7,$F22)-INDEX($C$2:$C$7,L$1))^2)/COUNT($B$2:$C$2)</f>
        <v>745</v>
      </c>
    </row>
    <row r="23" spans="1:12" ht="15" x14ac:dyDescent="0.25">
      <c r="A23" s="2"/>
      <c r="B23" s="2"/>
      <c r="C23" s="2"/>
      <c r="D23" s="2"/>
      <c r="E23" s="3"/>
      <c r="F23" s="9">
        <v>6</v>
      </c>
      <c r="G23" s="17" cm="1">
        <f t="array" ref="G23">((INDEX($B$2:$B$7,$F23)-INDEX($B$2:$B$7,G$1))^2 + (INDEX($C$2:$C$7,$F23)-INDEX($C$2:$C$7,G$1))^2)/COUNT($B$2:$C$2)</f>
        <v>277</v>
      </c>
      <c r="H23" s="17" cm="1">
        <f t="array" ref="H23">((INDEX($B$2:$B$7,$F23)-INDEX($B$2:$B$7,H$1))^2 + (INDEX($C$2:$C$7,$F23)-INDEX($C$2:$C$7,H$1))^2)/COUNT($B$2:$C$2)</f>
        <v>296.5</v>
      </c>
      <c r="I23" s="17" cm="1">
        <f t="array" ref="I23">((INDEX($B$2:$B$7,$F23)-INDEX($B$2:$B$7,I$1))^2 + (INDEX($C$2:$C$7,$F23)-INDEX($C$2:$C$7,I$1))^2)/COUNT($B$2:$C$2)</f>
        <v>62.5</v>
      </c>
      <c r="J23" s="17" cm="1">
        <f t="array" ref="J23">((INDEX($B$2:$B$7,$F23)-INDEX($B$2:$B$7,J$1))^2 + (INDEX($C$2:$C$7,$F23)-INDEX($C$2:$C$7,J$1))^2)/COUNT($B$2:$C$2)</f>
        <v>241</v>
      </c>
      <c r="K23" s="17" cm="1">
        <f t="array" ref="K23">((INDEX($B$2:$B$7,$F23)-INDEX($B$2:$B$7,K$1))^2 + (INDEX($C$2:$C$7,$F23)-INDEX($C$2:$C$7,K$1))^2)/COUNT($B$2:$C$2)</f>
        <v>745</v>
      </c>
      <c r="L23" s="17" cm="1">
        <f t="array" ref="L23">((INDEX($B$2:$B$7,$F23)-INDEX($B$2:$B$7,L$1))^2 + (INDEX($C$2:$C$7,$F23)-INDEX($C$2:$C$7,L$1))^2)/COUNT($B$2:$C$2)</f>
        <v>0</v>
      </c>
    </row>
    <row r="24" spans="1:12" ht="15" x14ac:dyDescent="0.25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</row>
    <row r="25" spans="1:12" ht="15" x14ac:dyDescent="0.25">
      <c r="A25" s="2"/>
      <c r="B25" s="2"/>
      <c r="C25" s="2"/>
      <c r="D25" s="2"/>
      <c r="E25" s="3" t="s">
        <v>10</v>
      </c>
      <c r="F25" s="1" t="s">
        <v>11</v>
      </c>
      <c r="G25" s="4">
        <v>1</v>
      </c>
      <c r="H25" s="5">
        <v>2</v>
      </c>
      <c r="I25" s="6">
        <v>3</v>
      </c>
      <c r="J25" s="7">
        <v>4</v>
      </c>
      <c r="K25" s="8">
        <v>5</v>
      </c>
      <c r="L25" s="9">
        <v>6</v>
      </c>
    </row>
    <row r="26" spans="1:12" ht="15" x14ac:dyDescent="0.25">
      <c r="A26" s="2"/>
      <c r="B26" s="2"/>
      <c r="C26" s="2"/>
      <c r="D26" s="2"/>
      <c r="E26" s="3" t="s">
        <v>12</v>
      </c>
      <c r="F26" s="4">
        <v>1</v>
      </c>
      <c r="G26" s="18" cm="1">
        <f t="array" ref="G26">ABS((INDEX($B$2:$B$7,$F26)-INDEX($B$2:$B$7,G$1))) + ABS( (INDEX($C$2:$C$7,$F26)-INDEX($C$2:$C$7,G$1)))</f>
        <v>0</v>
      </c>
      <c r="H26" s="18" cm="1">
        <f t="array" ref="H26">ABS((INDEX($B$2:$B$7,$F26)-INDEX($B$2:$B$7,H$1))) + ABS( (INDEX($C$2:$C$7,$F26)-INDEX($C$2:$C$7,H$1)))</f>
        <v>33</v>
      </c>
      <c r="I26" s="18" cm="1">
        <f t="array" ref="I26">ABS((INDEX($B$2:$B$7,$F26)-INDEX($B$2:$B$7,I$1))) + ABS( (INDEX($C$2:$C$7,$F26)-INDEX($C$2:$C$7,I$1)))</f>
        <v>27</v>
      </c>
      <c r="J26" s="18" cm="1">
        <f t="array" ref="J26">ABS((INDEX($B$2:$B$7,$F26)-INDEX($B$2:$B$7,J$1))) + ABS( (INDEX($C$2:$C$7,$F26)-INDEX($C$2:$C$7,J$1)))</f>
        <v>48</v>
      </c>
      <c r="K26" s="18" cm="1">
        <f t="array" ref="K26">ABS((INDEX($B$2:$B$7,$F26)-INDEX($B$2:$B$7,K$1))) + ABS( (INDEX($C$2:$C$7,$F26)-INDEX($C$2:$C$7,K$1)))</f>
        <v>44</v>
      </c>
      <c r="L26" s="18" cm="1">
        <f t="array" ref="L26">ABS((INDEX($B$2:$B$7,$F26)-INDEX($B$2:$B$7,L$1))) + ABS( (INDEX($C$2:$C$7,$F26)-INDEX($C$2:$C$7,L$1)))</f>
        <v>28</v>
      </c>
    </row>
    <row r="27" spans="1:12" ht="15" x14ac:dyDescent="0.25">
      <c r="A27" s="2"/>
      <c r="B27" s="2"/>
      <c r="C27" s="2"/>
      <c r="D27" s="2"/>
      <c r="E27" s="3" t="s">
        <v>13</v>
      </c>
      <c r="F27" s="5">
        <v>2</v>
      </c>
      <c r="G27" s="18" cm="1">
        <f t="array" ref="G27">ABS((INDEX($B$2:$B$7,$F27)-INDEX($B$2:$B$7,G$1))) + ABS( (INDEX($C$2:$C$7,$F27)-INDEX($C$2:$C$7,G$1)))</f>
        <v>33</v>
      </c>
      <c r="H27" s="18" cm="1">
        <f t="array" ref="H27">ABS((INDEX($B$2:$B$7,$F27)-INDEX($B$2:$B$7,H$1))) + ABS( (INDEX($C$2:$C$7,$F27)-INDEX($C$2:$C$7,H$1)))</f>
        <v>0</v>
      </c>
      <c r="I27" s="18" cm="1">
        <f t="array" ref="I27">ABS((INDEX($B$2:$B$7,$F27)-INDEX($B$2:$B$7,I$1))) + ABS( (INDEX($C$2:$C$7,$F27)-INDEX($C$2:$C$7,I$1)))</f>
        <v>18</v>
      </c>
      <c r="J27" s="18" cm="1">
        <f t="array" ref="J27">ABS((INDEX($B$2:$B$7,$F27)-INDEX($B$2:$B$7,J$1))) + ABS( (INDEX($C$2:$C$7,$F27)-INDEX($C$2:$C$7,J$1)))</f>
        <v>23</v>
      </c>
      <c r="K27" s="18" cm="1">
        <f t="array" ref="K27">ABS((INDEX($B$2:$B$7,$F27)-INDEX($B$2:$B$7,K$1))) + ABS( (INDEX($C$2:$C$7,$F27)-INDEX($C$2:$C$7,K$1)))</f>
        <v>17</v>
      </c>
      <c r="L27" s="18" cm="1">
        <f t="array" ref="L27">ABS((INDEX($B$2:$B$7,$F27)-INDEX($B$2:$B$7,L$1))) + ABS( (INDEX($C$2:$C$7,$F27)-INDEX($C$2:$C$7,L$1)))</f>
        <v>31</v>
      </c>
    </row>
    <row r="28" spans="1:12" ht="15" x14ac:dyDescent="0.25">
      <c r="A28" s="2"/>
      <c r="B28" s="2"/>
      <c r="C28" s="2"/>
      <c r="D28" s="2"/>
      <c r="E28" s="3"/>
      <c r="F28" s="6">
        <v>3</v>
      </c>
      <c r="G28" s="18" cm="1">
        <f t="array" ref="G28">ABS((INDEX($B$2:$B$7,$F28)-INDEX($B$2:$B$7,G$1))) + ABS( (INDEX($C$2:$C$7,$F28)-INDEX($C$2:$C$7,G$1)))</f>
        <v>27</v>
      </c>
      <c r="H28" s="18" cm="1">
        <f t="array" ref="H28">ABS((INDEX($B$2:$B$7,$F28)-INDEX($B$2:$B$7,H$1))) + ABS( (INDEX($C$2:$C$7,$F28)-INDEX($C$2:$C$7,H$1)))</f>
        <v>18</v>
      </c>
      <c r="I28" s="18" cm="1">
        <f t="array" ref="I28">ABS((INDEX($B$2:$B$7,$F28)-INDEX($B$2:$B$7,I$1))) + ABS( (INDEX($C$2:$C$7,$F28)-INDEX($C$2:$C$7,I$1)))</f>
        <v>0</v>
      </c>
      <c r="J28" s="18" cm="1">
        <f t="array" ref="J28">ABS((INDEX($B$2:$B$7,$F28)-INDEX($B$2:$B$7,J$1))) + ABS( (INDEX($C$2:$C$7,$F28)-INDEX($C$2:$C$7,J$1)))</f>
        <v>21</v>
      </c>
      <c r="K28" s="18" cm="1">
        <f t="array" ref="K28">ABS((INDEX($B$2:$B$7,$F28)-INDEX($B$2:$B$7,K$1))) + ABS( (INDEX($C$2:$C$7,$F28)-INDEX($C$2:$C$7,K$1)))</f>
        <v>35</v>
      </c>
      <c r="L28" s="18" cm="1">
        <f t="array" ref="L28">ABS((INDEX($B$2:$B$7,$F28)-INDEX($B$2:$B$7,L$1))) + ABS( (INDEX($C$2:$C$7,$F28)-INDEX($C$2:$C$7,L$1)))</f>
        <v>13</v>
      </c>
    </row>
    <row r="29" spans="1:12" ht="15" x14ac:dyDescent="0.25">
      <c r="A29" s="2"/>
      <c r="B29" s="2"/>
      <c r="C29" s="2"/>
      <c r="D29" s="2"/>
      <c r="E29" s="3"/>
      <c r="F29" s="7">
        <v>4</v>
      </c>
      <c r="G29" s="18" cm="1">
        <f t="array" ref="G29">ABS((INDEX($B$2:$B$7,$F29)-INDEX($B$2:$B$7,G$1))) + ABS( (INDEX($C$2:$C$7,$F29)-INDEX($C$2:$C$7,G$1)))</f>
        <v>48</v>
      </c>
      <c r="H29" s="18" cm="1">
        <f t="array" ref="H29">ABS((INDEX($B$2:$B$7,$F29)-INDEX($B$2:$B$7,H$1))) + ABS( (INDEX($C$2:$C$7,$F29)-INDEX($C$2:$C$7,H$1)))</f>
        <v>23</v>
      </c>
      <c r="I29" s="18" cm="1">
        <f t="array" ref="I29">ABS((INDEX($B$2:$B$7,$F29)-INDEX($B$2:$B$7,I$1))) + ABS( (INDEX($C$2:$C$7,$F29)-INDEX($C$2:$C$7,I$1)))</f>
        <v>21</v>
      </c>
      <c r="J29" s="18" cm="1">
        <f t="array" ref="J29">ABS((INDEX($B$2:$B$7,$F29)-INDEX($B$2:$B$7,J$1))) + ABS( (INDEX($C$2:$C$7,$F29)-INDEX($C$2:$C$7,J$1)))</f>
        <v>0</v>
      </c>
      <c r="K29" s="18" cm="1">
        <f t="array" ref="K29">ABS((INDEX($B$2:$B$7,$F29)-INDEX($B$2:$B$7,K$1))) + ABS( (INDEX($C$2:$C$7,$F29)-INDEX($C$2:$C$7,K$1)))</f>
        <v>40</v>
      </c>
      <c r="L29" s="18" cm="1">
        <f t="array" ref="L29">ABS((INDEX($B$2:$B$7,$F29)-INDEX($B$2:$B$7,L$1))) + ABS( (INDEX($C$2:$C$7,$F29)-INDEX($C$2:$C$7,L$1)))</f>
        <v>30</v>
      </c>
    </row>
    <row r="30" spans="1:12" ht="15" x14ac:dyDescent="0.25">
      <c r="A30" s="2"/>
      <c r="B30" s="2"/>
      <c r="C30" s="2"/>
      <c r="D30" s="2"/>
      <c r="E30" s="3"/>
      <c r="F30" s="8">
        <v>5</v>
      </c>
      <c r="G30" s="18" cm="1">
        <f t="array" ref="G30">ABS((INDEX($B$2:$B$7,$F30)-INDEX($B$2:$B$7,G$1))) + ABS( (INDEX($C$2:$C$7,$F30)-INDEX($C$2:$C$7,G$1)))</f>
        <v>44</v>
      </c>
      <c r="H30" s="18" cm="1">
        <f t="array" ref="H30">ABS((INDEX($B$2:$B$7,$F30)-INDEX($B$2:$B$7,H$1))) + ABS( (INDEX($C$2:$C$7,$F30)-INDEX($C$2:$C$7,H$1)))</f>
        <v>17</v>
      </c>
      <c r="I30" s="18" cm="1">
        <f t="array" ref="I30">ABS((INDEX($B$2:$B$7,$F30)-INDEX($B$2:$B$7,I$1))) + ABS( (INDEX($C$2:$C$7,$F30)-INDEX($C$2:$C$7,I$1)))</f>
        <v>35</v>
      </c>
      <c r="J30" s="18" cm="1">
        <f t="array" ref="J30">ABS((INDEX($B$2:$B$7,$F30)-INDEX($B$2:$B$7,J$1))) + ABS( (INDEX($C$2:$C$7,$F30)-INDEX($C$2:$C$7,J$1)))</f>
        <v>40</v>
      </c>
      <c r="K30" s="18" cm="1">
        <f t="array" ref="K30">ABS((INDEX($B$2:$B$7,$F30)-INDEX($B$2:$B$7,K$1))) + ABS( (INDEX($C$2:$C$7,$F30)-INDEX($C$2:$C$7,K$1)))</f>
        <v>0</v>
      </c>
      <c r="L30" s="18" cm="1">
        <f t="array" ref="L30">ABS((INDEX($B$2:$B$7,$F30)-INDEX($B$2:$B$7,L$1))) + ABS( (INDEX($C$2:$C$7,$F30)-INDEX($C$2:$C$7,L$1)))</f>
        <v>48</v>
      </c>
    </row>
    <row r="31" spans="1:12" ht="15" x14ac:dyDescent="0.25">
      <c r="A31" s="2"/>
      <c r="B31" s="2"/>
      <c r="C31" s="2"/>
      <c r="D31" s="2"/>
      <c r="E31" s="3"/>
      <c r="F31" s="9">
        <v>6</v>
      </c>
      <c r="G31" s="18" cm="1">
        <f t="array" ref="G31">ABS((INDEX($B$2:$B$7,$F31)-INDEX($B$2:$B$7,G$1))) + ABS( (INDEX($C$2:$C$7,$F31)-INDEX($C$2:$C$7,G$1)))</f>
        <v>28</v>
      </c>
      <c r="H31" s="18" cm="1">
        <f t="array" ref="H31">ABS((INDEX($B$2:$B$7,$F31)-INDEX($B$2:$B$7,H$1))) + ABS( (INDEX($C$2:$C$7,$F31)-INDEX($C$2:$C$7,H$1)))</f>
        <v>31</v>
      </c>
      <c r="I31" s="18" cm="1">
        <f t="array" ref="I31">ABS((INDEX($B$2:$B$7,$F31)-INDEX($B$2:$B$7,I$1))) + ABS( (INDEX($C$2:$C$7,$F31)-INDEX($C$2:$C$7,I$1)))</f>
        <v>13</v>
      </c>
      <c r="J31" s="18" cm="1">
        <f t="array" ref="J31">ABS((INDEX($B$2:$B$7,$F31)-INDEX($B$2:$B$7,J$1))) + ABS( (INDEX($C$2:$C$7,$F31)-INDEX($C$2:$C$7,J$1)))</f>
        <v>30</v>
      </c>
      <c r="K31" s="18" cm="1">
        <f t="array" ref="K31">ABS((INDEX($B$2:$B$7,$F31)-INDEX($B$2:$B$7,K$1))) + ABS( (INDEX($C$2:$C$7,$F31)-INDEX($C$2:$C$7,K$1)))</f>
        <v>48</v>
      </c>
      <c r="L31" s="18" cm="1">
        <f t="array" ref="L31">ABS((INDEX($B$2:$B$7,$F31)-INDEX($B$2:$B$7,L$1))) + ABS( (INDEX($C$2:$C$7,$F31)-INDEX($C$2:$C$7,L$1)))</f>
        <v>0</v>
      </c>
    </row>
    <row r="33" spans="5:12" ht="15" x14ac:dyDescent="0.25">
      <c r="F33" s="1" t="s">
        <v>14</v>
      </c>
      <c r="G33" s="4">
        <v>1</v>
      </c>
      <c r="H33" s="5">
        <v>2</v>
      </c>
      <c r="I33" s="6">
        <v>3</v>
      </c>
      <c r="J33" s="7">
        <v>4</v>
      </c>
      <c r="K33" s="8">
        <v>5</v>
      </c>
      <c r="L33" s="9">
        <v>6</v>
      </c>
    </row>
    <row r="34" spans="5:12" ht="15" x14ac:dyDescent="0.25">
      <c r="F34" s="4">
        <v>1</v>
      </c>
      <c r="G34" s="20" cm="1">
        <f t="array" ref="G34">MAX(ABS((INDEX($B$2:$B$7,$F34)-INDEX($B$2:$B$7,G$1))), ABS( (INDEX($C$2:$C$7,$F34)-INDEX($C$2:$C$7,G$1))))</f>
        <v>0</v>
      </c>
      <c r="H34" s="20" cm="1">
        <f t="array" ref="H34">MAX(ABS((INDEX($B$2:$B$7,$F34)-INDEX($B$2:$B$7,H$1))), ABS( (INDEX($C$2:$C$7,$F34)-INDEX($C$2:$C$7,H$1))))</f>
        <v>18</v>
      </c>
      <c r="I34" s="20" cm="1">
        <f t="array" ref="I34">MAX(ABS((INDEX($B$2:$B$7,$F34)-INDEX($B$2:$B$7,I$1))), ABS( (INDEX($C$2:$C$7,$F34)-INDEX($C$2:$C$7,I$1))))</f>
        <v>21</v>
      </c>
      <c r="J34" s="20" cm="1">
        <f t="array" ref="J34">MAX(ABS((INDEX($B$2:$B$7,$F34)-INDEX($B$2:$B$7,J$1))), ABS( (INDEX($C$2:$C$7,$F34)-INDEX($C$2:$C$7,J$1))))</f>
        <v>34</v>
      </c>
      <c r="K34" s="20" cm="1">
        <f t="array" ref="K34">MAX(ABS((INDEX($B$2:$B$7,$F34)-INDEX($B$2:$B$7,K$1))), ABS( (INDEX($C$2:$C$7,$F34)-INDEX($C$2:$C$7,K$1))))</f>
        <v>32</v>
      </c>
      <c r="L34" s="20" cm="1">
        <f t="array" ref="L34">MAX(ABS((INDEX($B$2:$B$7,$F34)-INDEX($B$2:$B$7,L$1))), ABS( (INDEX($C$2:$C$7,$F34)-INDEX($C$2:$C$7,L$1))))</f>
        <v>23</v>
      </c>
    </row>
    <row r="35" spans="5:12" ht="15" x14ac:dyDescent="0.25">
      <c r="F35" s="5">
        <v>2</v>
      </c>
      <c r="G35" s="20" cm="1">
        <f t="array" ref="G35">MAX(ABS((INDEX($B$2:$B$7,$F35)-INDEX($B$2:$B$7,G$1))), ABS( (INDEX($C$2:$C$7,$F35)-INDEX($C$2:$C$7,G$1))))</f>
        <v>18</v>
      </c>
      <c r="H35" s="20" cm="1">
        <f t="array" ref="H35">MAX(ABS((INDEX($B$2:$B$7,$F35)-INDEX($B$2:$B$7,H$1))), ABS( (INDEX($C$2:$C$7,$F35)-INDEX($C$2:$C$7,H$1))))</f>
        <v>0</v>
      </c>
      <c r="I35" s="20" cm="1">
        <f t="array" ref="I35">MAX(ABS((INDEX($B$2:$B$7,$F35)-INDEX($B$2:$B$7,I$1))), ABS( (INDEX($C$2:$C$7,$F35)-INDEX($C$2:$C$7,I$1))))</f>
        <v>12</v>
      </c>
      <c r="J35" s="20" cm="1">
        <f t="array" ref="J35">MAX(ABS((INDEX($B$2:$B$7,$F35)-INDEX($B$2:$B$7,J$1))), ABS( (INDEX($C$2:$C$7,$F35)-INDEX($C$2:$C$7,J$1))))</f>
        <v>19</v>
      </c>
      <c r="K35" s="20" cm="1">
        <f t="array" ref="K35">MAX(ABS((INDEX($B$2:$B$7,$F35)-INDEX($B$2:$B$7,K$1))), ABS( (INDEX($C$2:$C$7,$F35)-INDEX($C$2:$C$7,K$1))))</f>
        <v>14</v>
      </c>
      <c r="L35" s="20" cm="1">
        <f t="array" ref="L35">MAX(ABS((INDEX($B$2:$B$7,$F35)-INDEX($B$2:$B$7,L$1))), ABS( (INDEX($C$2:$C$7,$F35)-INDEX($C$2:$C$7,L$1))))</f>
        <v>23</v>
      </c>
    </row>
    <row r="36" spans="5:12" ht="15" x14ac:dyDescent="0.25">
      <c r="F36" s="6">
        <v>3</v>
      </c>
      <c r="G36" s="20" cm="1">
        <f t="array" ref="G36">MAX(ABS((INDEX($B$2:$B$7,$F36)-INDEX($B$2:$B$7,G$1))), ABS( (INDEX($C$2:$C$7,$F36)-INDEX($C$2:$C$7,G$1))))</f>
        <v>21</v>
      </c>
      <c r="H36" s="20" cm="1">
        <f t="array" ref="H36">MAX(ABS((INDEX($B$2:$B$7,$F36)-INDEX($B$2:$B$7,H$1))), ABS( (INDEX($C$2:$C$7,$F36)-INDEX($C$2:$C$7,H$1))))</f>
        <v>12</v>
      </c>
      <c r="I36" s="20" cm="1">
        <f t="array" ref="I36">MAX(ABS((INDEX($B$2:$B$7,$F36)-INDEX($B$2:$B$7,I$1))), ABS( (INDEX($C$2:$C$7,$F36)-INDEX($C$2:$C$7,I$1))))</f>
        <v>0</v>
      </c>
      <c r="J36" s="20" cm="1">
        <f t="array" ref="J36">MAX(ABS((INDEX($B$2:$B$7,$F36)-INDEX($B$2:$B$7,J$1))), ABS( (INDEX($C$2:$C$7,$F36)-INDEX($C$2:$C$7,J$1))))</f>
        <v>13</v>
      </c>
      <c r="K36" s="20" cm="1">
        <f t="array" ref="K36">MAX(ABS((INDEX($B$2:$B$7,$F36)-INDEX($B$2:$B$7,K$1))), ABS( (INDEX($C$2:$C$7,$F36)-INDEX($C$2:$C$7,K$1))))</f>
        <v>26</v>
      </c>
      <c r="L36" s="20" cm="1">
        <f t="array" ref="L36">MAX(ABS((INDEX($B$2:$B$7,$F36)-INDEX($B$2:$B$7,L$1))), ABS( (INDEX($C$2:$C$7,$F36)-INDEX($C$2:$C$7,L$1))))</f>
        <v>11</v>
      </c>
    </row>
    <row r="37" spans="5:12" ht="15" x14ac:dyDescent="0.25">
      <c r="F37" s="7">
        <v>4</v>
      </c>
      <c r="G37" s="20" cm="1">
        <f t="array" ref="G37">MAX(ABS((INDEX($B$2:$B$7,$F37)-INDEX($B$2:$B$7,G$1))), ABS( (INDEX($C$2:$C$7,$F37)-INDEX($C$2:$C$7,G$1))))</f>
        <v>34</v>
      </c>
      <c r="H37" s="20" cm="1">
        <f t="array" ref="H37">MAX(ABS((INDEX($B$2:$B$7,$F37)-INDEX($B$2:$B$7,H$1))), ABS( (INDEX($C$2:$C$7,$F37)-INDEX($C$2:$C$7,H$1))))</f>
        <v>19</v>
      </c>
      <c r="I37" s="20" cm="1">
        <f t="array" ref="I37">MAX(ABS((INDEX($B$2:$B$7,$F37)-INDEX($B$2:$B$7,I$1))), ABS( (INDEX($C$2:$C$7,$F37)-INDEX($C$2:$C$7,I$1))))</f>
        <v>13</v>
      </c>
      <c r="J37" s="20" cm="1">
        <f t="array" ref="J37">MAX(ABS((INDEX($B$2:$B$7,$F37)-INDEX($B$2:$B$7,J$1))), ABS( (INDEX($C$2:$C$7,$F37)-INDEX($C$2:$C$7,J$1))))</f>
        <v>0</v>
      </c>
      <c r="K37" s="20" cm="1">
        <f t="array" ref="K37">MAX(ABS((INDEX($B$2:$B$7,$F37)-INDEX($B$2:$B$7,K$1))), ABS( (INDEX($C$2:$C$7,$F37)-INDEX($C$2:$C$7,K$1))))</f>
        <v>22</v>
      </c>
      <c r="L37" s="20" cm="1">
        <f t="array" ref="L37">MAX(ABS((INDEX($B$2:$B$7,$F37)-INDEX($B$2:$B$7,L$1))), ABS( (INDEX($C$2:$C$7,$F37)-INDEX($C$2:$C$7,L$1))))</f>
        <v>19</v>
      </c>
    </row>
    <row r="38" spans="5:12" ht="15" x14ac:dyDescent="0.25">
      <c r="F38" s="8">
        <v>5</v>
      </c>
      <c r="G38" s="20" cm="1">
        <f t="array" ref="G38">MAX(ABS((INDEX($B$2:$B$7,$F38)-INDEX($B$2:$B$7,G$1))), ABS( (INDEX($C$2:$C$7,$F38)-INDEX($C$2:$C$7,G$1))))</f>
        <v>32</v>
      </c>
      <c r="H38" s="20" cm="1">
        <f t="array" ref="H38">MAX(ABS((INDEX($B$2:$B$7,$F38)-INDEX($B$2:$B$7,H$1))), ABS( (INDEX($C$2:$C$7,$F38)-INDEX($C$2:$C$7,H$1))))</f>
        <v>14</v>
      </c>
      <c r="I38" s="20" cm="1">
        <f t="array" ref="I38">MAX(ABS((INDEX($B$2:$B$7,$F38)-INDEX($B$2:$B$7,I$1))), ABS( (INDEX($C$2:$C$7,$F38)-INDEX($C$2:$C$7,I$1))))</f>
        <v>26</v>
      </c>
      <c r="J38" s="20" cm="1">
        <f t="array" ref="J38">MAX(ABS((INDEX($B$2:$B$7,$F38)-INDEX($B$2:$B$7,J$1))), ABS( (INDEX($C$2:$C$7,$F38)-INDEX($C$2:$C$7,J$1))))</f>
        <v>22</v>
      </c>
      <c r="K38" s="20" cm="1">
        <f t="array" ref="K38">MAX(ABS((INDEX($B$2:$B$7,$F38)-INDEX($B$2:$B$7,K$1))), ABS( (INDEX($C$2:$C$7,$F38)-INDEX($C$2:$C$7,K$1))))</f>
        <v>0</v>
      </c>
      <c r="L38" s="20" cm="1">
        <f t="array" ref="L38">MAX(ABS((INDEX($B$2:$B$7,$F38)-INDEX($B$2:$B$7,L$1))), ABS( (INDEX($C$2:$C$7,$F38)-INDEX($C$2:$C$7,L$1))))</f>
        <v>37</v>
      </c>
    </row>
    <row r="39" spans="5:12" ht="15" x14ac:dyDescent="0.25">
      <c r="F39" s="9">
        <v>6</v>
      </c>
      <c r="G39" s="20" cm="1">
        <f t="array" ref="G39">MAX(ABS((INDEX($B$2:$B$7,$F39)-INDEX($B$2:$B$7,G$1))), ABS( (INDEX($C$2:$C$7,$F39)-INDEX($C$2:$C$7,G$1))))</f>
        <v>23</v>
      </c>
      <c r="H39" s="20" cm="1">
        <f t="array" ref="H39">MAX(ABS((INDEX($B$2:$B$7,$F39)-INDEX($B$2:$B$7,H$1))), ABS( (INDEX($C$2:$C$7,$F39)-INDEX($C$2:$C$7,H$1))))</f>
        <v>23</v>
      </c>
      <c r="I39" s="20" cm="1">
        <f t="array" ref="I39">MAX(ABS((INDEX($B$2:$B$7,$F39)-INDEX($B$2:$B$7,I$1))), ABS( (INDEX($C$2:$C$7,$F39)-INDEX($C$2:$C$7,I$1))))</f>
        <v>11</v>
      </c>
      <c r="J39" s="20" cm="1">
        <f t="array" ref="J39">MAX(ABS((INDEX($B$2:$B$7,$F39)-INDEX($B$2:$B$7,J$1))), ABS( (INDEX($C$2:$C$7,$F39)-INDEX($C$2:$C$7,J$1))))</f>
        <v>19</v>
      </c>
      <c r="K39" s="20" cm="1">
        <f t="array" ref="K39">MAX(ABS((INDEX($B$2:$B$7,$F39)-INDEX($B$2:$B$7,K$1))), ABS( (INDEX($C$2:$C$7,$F39)-INDEX($C$2:$C$7,K$1))))</f>
        <v>37</v>
      </c>
      <c r="L39" s="20" cm="1">
        <f t="array" ref="L39">MAX(ABS((INDEX($B$2:$B$7,$F39)-INDEX($B$2:$B$7,L$1))), ABS( (INDEX($C$2:$C$7,$F39)-INDEX($C$2:$C$7,L$1))))</f>
        <v>0</v>
      </c>
    </row>
    <row r="40" spans="5:12" ht="15" x14ac:dyDescent="0.25">
      <c r="F40" s="21"/>
      <c r="G40" s="21"/>
      <c r="H40" s="21"/>
      <c r="I40" s="21"/>
      <c r="J40" s="21"/>
      <c r="K40" s="21"/>
      <c r="L40" s="21"/>
    </row>
    <row r="41" spans="5:12" ht="15" x14ac:dyDescent="0.25">
      <c r="F41" s="22" t="s">
        <v>15</v>
      </c>
      <c r="G41" s="22">
        <v>4</v>
      </c>
      <c r="H41" s="21"/>
      <c r="I41" s="21"/>
      <c r="J41" s="21"/>
      <c r="K41" s="21"/>
      <c r="L41" s="21"/>
    </row>
    <row r="42" spans="5:12" ht="15" x14ac:dyDescent="0.25">
      <c r="E42" s="19" t="s">
        <v>16</v>
      </c>
      <c r="F42" s="1" t="s">
        <v>17</v>
      </c>
      <c r="G42" s="4">
        <v>1</v>
      </c>
      <c r="H42" s="5">
        <v>2</v>
      </c>
      <c r="I42" s="6">
        <v>3</v>
      </c>
      <c r="J42" s="7">
        <v>4</v>
      </c>
      <c r="K42" s="8">
        <v>5</v>
      </c>
      <c r="L42" s="9">
        <v>6</v>
      </c>
    </row>
    <row r="43" spans="5:12" ht="15" x14ac:dyDescent="0.25">
      <c r="F43" s="4">
        <v>1</v>
      </c>
      <c r="G43" s="23" cm="1">
        <f t="array" ref="G43">(ABS(INDEX($B$2:$B$7,$F43)-INDEX($B$2:$B$7,G$1))^$G$41 + ABS(INDEX($C$2:$C$7,$F43)-INDEX($C$2:$C$7,G$1))^$G$41)^(1/$G$41)</f>
        <v>0</v>
      </c>
      <c r="H43" s="23" cm="1">
        <f t="array" ref="H43">(ABS(INDEX($B$2:$B$7,$F43)-INDEX($B$2:$B$7,H$1))^$G$41 + ABS(INDEX($C$2:$C$7,$F43)-INDEX($C$2:$C$7,H$1))^$G$41)^(1/$G$41)</f>
        <v>19.861090755912688</v>
      </c>
      <c r="I43" s="23" cm="1">
        <f t="array" ref="I43">(ABS(INDEX($B$2:$B$7,$F43)-INDEX($B$2:$B$7,I$1))^$G$41 + ABS(INDEX($C$2:$C$7,$F43)-INDEX($C$2:$C$7,I$1))^$G$41)^(1/$G$41)</f>
        <v>21.034898333915162</v>
      </c>
      <c r="J43" s="23" cm="1">
        <f t="array" ref="J43">(ABS(INDEX($B$2:$B$7,$F43)-INDEX($B$2:$B$7,J$1))^$G$41 + ABS(INDEX($C$2:$C$7,$F43)-INDEX($C$2:$C$7,J$1))^$G$41)^(1/$G$41)</f>
        <v>34.24176087224285</v>
      </c>
      <c r="K43" s="23" cm="1">
        <f t="array" ref="K43">(ABS(INDEX($B$2:$B$7,$F43)-INDEX($B$2:$B$7,K$1))^$G$41 + ABS(INDEX($C$2:$C$7,$F43)-INDEX($C$2:$C$7,K$1))^$G$41)^(1/$G$41)</f>
        <v>32.157043279064347</v>
      </c>
      <c r="L43" s="23" cm="1">
        <f t="array" ref="L43">(ABS(INDEX($B$2:$B$7,$F43)-INDEX($B$2:$B$7,L$1))^$G$41 + ABS(INDEX($C$2:$C$7,$F43)-INDEX($C$2:$C$7,L$1))^$G$41)^(1/$G$41)</f>
        <v>23.012831372260919</v>
      </c>
    </row>
    <row r="44" spans="5:12" ht="15" x14ac:dyDescent="0.25">
      <c r="F44" s="5">
        <v>2</v>
      </c>
      <c r="G44" s="23" cm="1">
        <f t="array" ref="G44">(ABS(INDEX($B$2:$B$7,$F44)-INDEX($B$2:$B$7,G$1))^$G$41 + ABS(INDEX($C$2:$C$7,$F44)-INDEX($C$2:$C$7,G$1))^$G$41)^(1/$G$41)</f>
        <v>19.861090755912688</v>
      </c>
      <c r="H44" s="23" cm="1">
        <f t="array" ref="H44">(ABS(INDEX($B$2:$B$7,$F44)-INDEX($B$2:$B$7,H$1))^$G$41 + ABS(INDEX($C$2:$C$7,$F44)-INDEX($C$2:$C$7,H$1))^$G$41)^(1/$G$41)</f>
        <v>0</v>
      </c>
      <c r="I44" s="23" cm="1">
        <f t="array" ref="I44">(ABS(INDEX($B$2:$B$7,$F44)-INDEX($B$2:$B$7,I$1))^$G$41 + ABS(INDEX($C$2:$C$7,$F44)-INDEX($C$2:$C$7,I$1))^$G$41)^(1/$G$41)</f>
        <v>12.183259109213587</v>
      </c>
      <c r="J44" s="23" cm="1">
        <f t="array" ref="J44">(ABS(INDEX($B$2:$B$7,$F44)-INDEX($B$2:$B$7,J$1))^$G$41 + ABS(INDEX($C$2:$C$7,$F44)-INDEX($C$2:$C$7,J$1))^$G$41)^(1/$G$41)</f>
        <v>19.009323940636236</v>
      </c>
      <c r="K44" s="23" cm="1">
        <f t="array" ref="K44">(ABS(INDEX($B$2:$B$7,$F44)-INDEX($B$2:$B$7,K$1))^$G$41 + ABS(INDEX($C$2:$C$7,$F44)-INDEX($C$2:$C$7,K$1))^$G$41)^(1/$G$41)</f>
        <v>14.007373909719325</v>
      </c>
      <c r="L44" s="23" cm="1">
        <f t="array" ref="L44">(ABS(INDEX($B$2:$B$7,$F44)-INDEX($B$2:$B$7,L$1))^$G$41 + ABS(INDEX($C$2:$C$7,$F44)-INDEX($C$2:$C$7,L$1))^$G$41)^(1/$G$41)</f>
        <v>23.083704031282512</v>
      </c>
    </row>
    <row r="45" spans="5:12" ht="15" x14ac:dyDescent="0.25">
      <c r="F45" s="6">
        <v>3</v>
      </c>
      <c r="G45" s="23" cm="1">
        <f t="array" ref="G45">(ABS(INDEX($B$2:$B$7,$F45)-INDEX($B$2:$B$7,G$1))^$G$41 + ABS(INDEX($C$2:$C$7,$F45)-INDEX($C$2:$C$7,G$1))^$G$41)^(1/$G$41)</f>
        <v>21.034898333915162</v>
      </c>
      <c r="H45" s="23" cm="1">
        <f t="array" ref="H45">(ABS(INDEX($B$2:$B$7,$F45)-INDEX($B$2:$B$7,H$1))^$G$41 + ABS(INDEX($C$2:$C$7,$F45)-INDEX($C$2:$C$7,H$1))^$G$41)^(1/$G$41)</f>
        <v>12.183259109213587</v>
      </c>
      <c r="I45" s="23" cm="1">
        <f t="array" ref="I45">(ABS(INDEX($B$2:$B$7,$F45)-INDEX($B$2:$B$7,I$1))^$G$41 + ABS(INDEX($C$2:$C$7,$F45)-INDEX($C$2:$C$7,I$1))^$G$41)^(1/$G$41)</f>
        <v>0</v>
      </c>
      <c r="J45" s="23" cm="1">
        <f t="array" ref="J45">(ABS(INDEX($B$2:$B$7,$F45)-INDEX($B$2:$B$7,J$1))^$G$41 + ABS(INDEX($C$2:$C$7,$F45)-INDEX($C$2:$C$7,J$1))^$G$41)^(1/$G$41)</f>
        <v>13.442934159493941</v>
      </c>
      <c r="K45" s="23" cm="1">
        <f t="array" ref="K45">(ABS(INDEX($B$2:$B$7,$F45)-INDEX($B$2:$B$7,K$1))^$G$41 + ABS(INDEX($C$2:$C$7,$F45)-INDEX($C$2:$C$7,K$1))^$G$41)^(1/$G$41)</f>
        <v>26.092824992943402</v>
      </c>
      <c r="L45" s="23" cm="1">
        <f t="array" ref="L45">(ABS(INDEX($B$2:$B$7,$F45)-INDEX($B$2:$B$7,L$1))^$G$41 + ABS(INDEX($C$2:$C$7,$F45)-INDEX($C$2:$C$7,L$1))^$G$41)^(1/$G$41)</f>
        <v>11.003004028408638</v>
      </c>
    </row>
    <row r="46" spans="5:12" ht="15" x14ac:dyDescent="0.25">
      <c r="F46" s="7">
        <v>4</v>
      </c>
      <c r="G46" s="23" cm="1">
        <f t="array" ref="G46">(ABS(INDEX($B$2:$B$7,$F46)-INDEX($B$2:$B$7,G$1))^$G$41 + ABS(INDEX($C$2:$C$7,$F46)-INDEX($C$2:$C$7,G$1))^$G$41)^(1/$G$41)</f>
        <v>34.24176087224285</v>
      </c>
      <c r="H46" s="23" cm="1">
        <f t="array" ref="H46">(ABS(INDEX($B$2:$B$7,$F46)-INDEX($B$2:$B$7,H$1))^$G$41 + ABS(INDEX($C$2:$C$7,$F46)-INDEX($C$2:$C$7,H$1))^$G$41)^(1/$G$41)</f>
        <v>19.009323940636236</v>
      </c>
      <c r="I46" s="23" cm="1">
        <f t="array" ref="I46">(ABS(INDEX($B$2:$B$7,$F46)-INDEX($B$2:$B$7,I$1))^$G$41 + ABS(INDEX($C$2:$C$7,$F46)-INDEX($C$2:$C$7,I$1))^$G$41)^(1/$G$41)</f>
        <v>13.442934159493941</v>
      </c>
      <c r="J46" s="23" cm="1">
        <f t="array" ref="J46">(ABS(INDEX($B$2:$B$7,$F46)-INDEX($B$2:$B$7,J$1))^$G$41 + ABS(INDEX($C$2:$C$7,$F46)-INDEX($C$2:$C$7,J$1))^$G$41)^(1/$G$41)</f>
        <v>0</v>
      </c>
      <c r="K46" s="23" cm="1">
        <f t="array" ref="K46">(ABS(INDEX($B$2:$B$7,$F46)-INDEX($B$2:$B$7,K$1))^$G$41 + ABS(INDEX($C$2:$C$7,$F46)-INDEX($C$2:$C$7,K$1))^$G$41)^(1/$G$41)</f>
        <v>24.133716303282725</v>
      </c>
      <c r="L46" s="23" cm="1">
        <f t="array" ref="L46">(ABS(INDEX($B$2:$B$7,$F46)-INDEX($B$2:$B$7,L$1))^$G$41 + ABS(INDEX($C$2:$C$7,$F46)-INDEX($C$2:$C$7,L$1))^$G$41)^(1/$G$41)</f>
        <v>19.512528169850331</v>
      </c>
    </row>
    <row r="47" spans="5:12" ht="15" x14ac:dyDescent="0.25">
      <c r="F47" s="8">
        <v>5</v>
      </c>
      <c r="G47" s="23" cm="1">
        <f t="array" ref="G47">(ABS(INDEX($B$2:$B$7,$F47)-INDEX($B$2:$B$7,G$1))^$G$41 + ABS(INDEX($C$2:$C$7,$F47)-INDEX($C$2:$C$7,G$1))^$G$41)^(1/$G$41)</f>
        <v>32.157043279064347</v>
      </c>
      <c r="H47" s="23" cm="1">
        <f t="array" ref="H47">(ABS(INDEX($B$2:$B$7,$F47)-INDEX($B$2:$B$7,H$1))^$G$41 + ABS(INDEX($C$2:$C$7,$F47)-INDEX($C$2:$C$7,H$1))^$G$41)^(1/$G$41)</f>
        <v>14.007373909719325</v>
      </c>
      <c r="I47" s="23" cm="1">
        <f t="array" ref="I47">(ABS(INDEX($B$2:$B$7,$F47)-INDEX($B$2:$B$7,I$1))^$G$41 + ABS(INDEX($C$2:$C$7,$F47)-INDEX($C$2:$C$7,I$1))^$G$41)^(1/$G$41)</f>
        <v>26.092824992943402</v>
      </c>
      <c r="J47" s="23" cm="1">
        <f t="array" ref="J47">(ABS(INDEX($B$2:$B$7,$F47)-INDEX($B$2:$B$7,J$1))^$G$41 + ABS(INDEX($C$2:$C$7,$F47)-INDEX($C$2:$C$7,J$1))^$G$41)^(1/$G$41)</f>
        <v>24.133716303282725</v>
      </c>
      <c r="K47" s="23" cm="1">
        <f t="array" ref="K47">(ABS(INDEX($B$2:$B$7,$F47)-INDEX($B$2:$B$7,K$1))^$G$41 + ABS(INDEX($C$2:$C$7,$F47)-INDEX($C$2:$C$7,K$1))^$G$41)^(1/$G$41)</f>
        <v>0</v>
      </c>
      <c r="L47" s="23" cm="1">
        <f t="array" ref="L47">(ABS(INDEX($B$2:$B$7,$F47)-INDEX($B$2:$B$7,L$1))^$G$41 + ABS(INDEX($C$2:$C$7,$F47)-INDEX($C$2:$C$7,L$1))^$G$41)^(1/$G$41)</f>
        <v>37.072050537197981</v>
      </c>
    </row>
    <row r="48" spans="5:12" ht="15" x14ac:dyDescent="0.25">
      <c r="F48" s="9">
        <v>6</v>
      </c>
      <c r="G48" s="23" cm="1">
        <f t="array" ref="G48">(ABS(INDEX($B$2:$B$7,$F48)-INDEX($B$2:$B$7,G$1))^$G$41 + ABS(INDEX($C$2:$C$7,$F48)-INDEX($C$2:$C$7,G$1))^$G$41)^(1/$G$41)</f>
        <v>23.012831372260919</v>
      </c>
      <c r="H48" s="23" cm="1">
        <f t="array" ref="H48">(ABS(INDEX($B$2:$B$7,$F48)-INDEX($B$2:$B$7,H$1))^$G$41 + ABS(INDEX($C$2:$C$7,$F48)-INDEX($C$2:$C$7,H$1))^$G$41)^(1/$G$41)</f>
        <v>23.083704031282512</v>
      </c>
      <c r="I48" s="23" cm="1">
        <f t="array" ref="I48">(ABS(INDEX($B$2:$B$7,$F48)-INDEX($B$2:$B$7,I$1))^$G$41 + ABS(INDEX($C$2:$C$7,$F48)-INDEX($C$2:$C$7,I$1))^$G$41)^(1/$G$41)</f>
        <v>11.003004028408638</v>
      </c>
      <c r="J48" s="23" cm="1">
        <f t="array" ref="J48">(ABS(INDEX($B$2:$B$7,$F48)-INDEX($B$2:$B$7,J$1))^$G$41 + ABS(INDEX($C$2:$C$7,$F48)-INDEX($C$2:$C$7,J$1))^$G$41)^(1/$G$41)</f>
        <v>19.512528169850331</v>
      </c>
      <c r="K48" s="23" cm="1">
        <f t="array" ref="K48">(ABS(INDEX($B$2:$B$7,$F48)-INDEX($B$2:$B$7,K$1))^$G$41 + ABS(INDEX($C$2:$C$7,$F48)-INDEX($C$2:$C$7,K$1))^$G$41)^(1/$G$41)</f>
        <v>37.072050537197981</v>
      </c>
      <c r="L48" s="23" cm="1">
        <f t="array" ref="L48">(ABS(INDEX($B$2:$B$7,$F48)-INDEX($B$2:$B$7,L$1))^$G$41 + ABS(INDEX($C$2:$C$7,$F48)-INDEX($C$2:$C$7,L$1))^$G$41)^(1/$G$41)</f>
        <v>0</v>
      </c>
    </row>
    <row r="49" spans="1:12" ht="15.75" customHeight="1" x14ac:dyDescent="0.25">
      <c r="G49" s="24" cm="1">
        <f t="array" ref="G49">INDEX($B$2:$B$7,G$51)</f>
        <v>40</v>
      </c>
      <c r="H49" s="24" cm="1">
        <f t="array" ref="H49">INDEX($B$2:$B$7,H$51)</f>
        <v>22</v>
      </c>
      <c r="I49" s="24" cm="1">
        <f t="array" ref="I49">INDEX($B$2:$B$7,I$51)</f>
        <v>34</v>
      </c>
      <c r="J49" s="24" cm="1">
        <f t="array" ref="J49">INDEX($B$2:$B$7,J$51)</f>
        <v>26</v>
      </c>
      <c r="K49" s="24" cm="1">
        <f t="array" ref="K49">INDEX($B$2:$B$7,K$51)</f>
        <v>8</v>
      </c>
      <c r="L49" s="24" cm="1">
        <f t="array" ref="L49">INDEX($B$2:$B$7,L$51)</f>
        <v>45</v>
      </c>
    </row>
    <row r="50" spans="1:12" ht="15.75" customHeight="1" x14ac:dyDescent="0.25">
      <c r="D50" s="1"/>
      <c r="E50" s="25"/>
      <c r="G50" s="24" cm="1">
        <f t="array" ref="G50">INDEX($C$2:$C$7,G$51)</f>
        <v>53</v>
      </c>
      <c r="H50" s="24" cm="1">
        <f t="array" ref="H50">INDEX($C$2:$C$7,H$51)</f>
        <v>38</v>
      </c>
      <c r="I50" s="24" cm="1">
        <f t="array" ref="I50">INDEX($C$2:$C$7,I$51)</f>
        <v>32</v>
      </c>
      <c r="J50" s="24" cm="1">
        <f t="array" ref="J50">INDEX($C$2:$C$7,J$51)</f>
        <v>19</v>
      </c>
      <c r="K50" s="24" cm="1">
        <f t="array" ref="K50">INDEX($C$2:$C$7,K$51)</f>
        <v>41</v>
      </c>
      <c r="L50" s="24" cm="1">
        <f t="array" ref="L50">INDEX($C$2:$C$7,L$51)</f>
        <v>30</v>
      </c>
    </row>
    <row r="51" spans="1:12" ht="15.75" customHeight="1" x14ac:dyDescent="0.25">
      <c r="A51" s="26" t="s">
        <v>18</v>
      </c>
      <c r="B51" s="27" t="s">
        <v>1</v>
      </c>
      <c r="C51" s="27" t="s">
        <v>2</v>
      </c>
      <c r="F51" s="1" t="s">
        <v>19</v>
      </c>
      <c r="G51" s="4">
        <v>1</v>
      </c>
      <c r="H51" s="5">
        <v>2</v>
      </c>
      <c r="I51" s="6">
        <v>3</v>
      </c>
      <c r="J51" s="7">
        <v>4</v>
      </c>
      <c r="K51" s="8">
        <v>5</v>
      </c>
      <c r="L51" s="9">
        <v>6</v>
      </c>
    </row>
    <row r="52" spans="1:12" ht="15.75" customHeight="1" x14ac:dyDescent="0.25">
      <c r="A52" s="27" t="s">
        <v>1</v>
      </c>
      <c r="B52" s="28">
        <f>_xlfn.COVARIANCE.P(B2:B7,B2:B7)</f>
        <v>150.13888888888889</v>
      </c>
      <c r="C52" s="28">
        <f>_xlfn.COVARIANCE.P(B2:B7,C2:C7)</f>
        <v>0.58333333333333337</v>
      </c>
      <c r="D52" s="24" cm="1">
        <f t="array" ref="D52">INDEX(B$2:B$7,$F52)</f>
        <v>40</v>
      </c>
      <c r="E52" s="29" cm="1">
        <f t="array" ref="E52">INDEX(C$2:C$7,$F52)</f>
        <v>53</v>
      </c>
      <c r="F52" s="4">
        <v>1</v>
      </c>
      <c r="G52" s="30" cm="1">
        <f t="array" ref="G52">SQRT(MMULT(MMULT($D52:$E52-TRANSPOSE(G$49:G$50),_xlfn.ANCHORARRAY($B$56)),TRANSPOSE($D52:$E52-TRANSPOSE(G$49:G$50))))</f>
        <v>0</v>
      </c>
      <c r="H52" s="30" cm="1">
        <f t="array" ref="H52">SQRT(MMULT(MMULT($D52:$E52-TRANSPOSE(H$49:H$50),_xlfn.ANCHORARRAY($B$56)),TRANSPOSE($D52:$E52-TRANSPOSE(H$49:H$50))))</f>
        <v>2.0474800907444921</v>
      </c>
      <c r="I52" s="30" cm="1">
        <f t="array" ref="I52">SQRT(MMULT(MMULT($D52:$E52-TRANSPOSE(I$49:I$50),_xlfn.ANCHORARRAY($B$56)),TRANSPOSE($D52:$E52-TRANSPOSE(I$49:I$50))))</f>
        <v>2.0628295856133412</v>
      </c>
      <c r="J52" s="30" cm="1">
        <f t="array" ref="J52">SQRT(MMULT(MMULT($D52:$E52-TRANSPOSE(J$49:J$50),_xlfn.ANCHORARRAY($B$56)),TRANSPOSE($D52:$E52-TRANSPOSE(J$49:J$50))))</f>
        <v>3.4381679043395335</v>
      </c>
      <c r="K52" s="30" cm="1">
        <f t="array" ref="K52">SQRT(MMULT(MMULT($D52:$E52-TRANSPOSE(K$49:K$50),_xlfn.ANCHORARRAY($B$56)),TRANSPOSE($D52:$E52-TRANSPOSE(K$49:K$50))))</f>
        <v>2.847342287957034</v>
      </c>
      <c r="L52" s="30" cm="1">
        <f t="array" ref="L52">SQRT(MMULT(MMULT($D52:$E52-TRANSPOSE(L$49:L$50),_xlfn.ANCHORARRAY($B$56)),TRANSPOSE($D52:$E52-TRANSPOSE(L$49:L$50))))</f>
        <v>2.2365480208431632</v>
      </c>
    </row>
    <row r="53" spans="1:12" ht="15.75" customHeight="1" x14ac:dyDescent="0.25">
      <c r="A53" s="27" t="s">
        <v>2</v>
      </c>
      <c r="B53" s="28">
        <f>_xlfn.COVARIANCE.P(C2:C7,B2:B7)</f>
        <v>0.58333333333333337</v>
      </c>
      <c r="C53" s="28">
        <f>_xlfn.COVARIANCE.P(C2:C7,C2:C7)</f>
        <v>109.58333333333333</v>
      </c>
      <c r="D53" s="24" cm="1">
        <f t="array" ref="D53">INDEX(B$2:B$7,$F53)</f>
        <v>22</v>
      </c>
      <c r="E53" s="29" cm="1">
        <f t="array" ref="E53">INDEX(C$2:C$7,$F53)</f>
        <v>38</v>
      </c>
      <c r="F53" s="5">
        <v>2</v>
      </c>
      <c r="G53" s="30" cm="1">
        <f t="array" ref="G53">SQRT(MMULT(MMULT($D53:$E53-TRANSPOSE(G$49:G$50),_xlfn.ANCHORARRAY($B$56)),TRANSPOSE($D53:$E53-TRANSPOSE(G$49:G$50))))</f>
        <v>2.0474800907444921</v>
      </c>
      <c r="H53" s="30" cm="1">
        <f t="array" ref="H53">SQRT(MMULT(MMULT($D53:$E53-TRANSPOSE(H$49:H$50),_xlfn.ANCHORARRAY($B$56)),TRANSPOSE($D53:$E53-TRANSPOSE(H$49:H$50))))</f>
        <v>0</v>
      </c>
      <c r="I53" s="30" cm="1">
        <f t="array" ref="I53">SQRT(MMULT(MMULT($D53:$E53-TRANSPOSE(I$49:I$50),_xlfn.ANCHORARRAY($B$56)),TRANSPOSE($D53:$E53-TRANSPOSE(I$49:I$50))))</f>
        <v>1.1369966224954022</v>
      </c>
      <c r="J53" s="30" cm="1">
        <f t="array" ref="J53">SQRT(MMULT(MMULT($D53:$E53-TRANSPOSE(J$49:J$50),_xlfn.ANCHORARRAY($B$56)),TRANSPOSE($D53:$E53-TRANSPOSE(J$49:J$50))))</f>
        <v>1.8456229843986602</v>
      </c>
      <c r="K53" s="30" cm="1">
        <f t="array" ref="K53">SQRT(MMULT(MMULT($D53:$E53-TRANSPOSE(K$49:K$50),_xlfn.ANCHORARRAY($B$56)),TRANSPOSE($D53:$E53-TRANSPOSE(K$49:K$50))))</f>
        <v>1.1792345730906386</v>
      </c>
      <c r="L53" s="30" cm="1">
        <f t="array" ref="L53">SQRT(MMULT(MMULT($D53:$E53-TRANSPOSE(L$49:L$50),_xlfn.ANCHORARRAY($B$56)),TRANSPOSE($D53:$E53-TRANSPOSE(L$49:L$50))))</f>
        <v>2.0299180731914732</v>
      </c>
    </row>
    <row r="54" spans="1:12" ht="15.75" customHeight="1" x14ac:dyDescent="0.25">
      <c r="D54" s="24" cm="1">
        <f t="array" ref="D54">INDEX(B$2:B$7,$F54)</f>
        <v>34</v>
      </c>
      <c r="E54" s="29" cm="1">
        <f t="array" ref="E54">INDEX(C$2:C$7,$F54)</f>
        <v>32</v>
      </c>
      <c r="F54" s="6">
        <v>3</v>
      </c>
      <c r="G54" s="30" cm="1">
        <f t="array" ref="G54">SQRT(MMULT(MMULT($D54:$E54-TRANSPOSE(G$49:G$50),_xlfn.ANCHORARRAY($B$56)),TRANSPOSE($D54:$E54-TRANSPOSE(G$49:G$50))))</f>
        <v>2.0628295856133412</v>
      </c>
      <c r="H54" s="30" cm="1">
        <f t="array" ref="H54">SQRT(MMULT(MMULT($D54:$E54-TRANSPOSE(H$49:H$50),_xlfn.ANCHORARRAY($B$56)),TRANSPOSE($D54:$E54-TRANSPOSE(H$49:H$50))))</f>
        <v>1.1369966224954022</v>
      </c>
      <c r="I54" s="30" cm="1">
        <f t="array" ref="I54">SQRT(MMULT(MMULT($D54:$E54-TRANSPOSE(I$49:I$50),_xlfn.ANCHORARRAY($B$56)),TRANSPOSE($D54:$E54-TRANSPOSE(I$49:I$50))))</f>
        <v>0</v>
      </c>
      <c r="J54" s="30" cm="1">
        <f t="array" ref="J54">SQRT(MMULT(MMULT($D54:$E54-TRANSPOSE(J$49:J$50),_xlfn.ANCHORARRAY($B$56)),TRANSPOSE($D54:$E54-TRANSPOSE(J$49:J$50))))</f>
        <v>1.4004082215909288</v>
      </c>
      <c r="K54" s="30" cm="1">
        <f t="array" ref="K54">SQRT(MMULT(MMULT($D54:$E54-TRANSPOSE(K$49:K$50),_xlfn.ANCHORARRAY($B$56)),TRANSPOSE($D54:$E54-TRANSPOSE(K$49:K$50))))</f>
        <v>2.2931120646090717</v>
      </c>
      <c r="L54" s="30" cm="1">
        <f t="array" ref="L54">SQRT(MMULT(MMULT($D54:$E54-TRANSPOSE(L$49:L$50),_xlfn.ANCHORARRAY($B$56)),TRANSPOSE($D54:$E54-TRANSPOSE(L$49:L$50))))</f>
        <v>0.91869463188821388</v>
      </c>
    </row>
    <row r="55" spans="1:12" ht="15.75" customHeight="1" x14ac:dyDescent="0.25">
      <c r="A55" s="26"/>
      <c r="D55" s="24" cm="1">
        <f t="array" ref="D55">INDEX(B$2:B$7,$F55)</f>
        <v>26</v>
      </c>
      <c r="E55" s="29" cm="1">
        <f t="array" ref="E55">INDEX(C$2:C$7,$F55)</f>
        <v>19</v>
      </c>
      <c r="F55" s="7">
        <v>4</v>
      </c>
      <c r="G55" s="30" cm="1">
        <f t="array" ref="G55">SQRT(MMULT(MMULT($D55:$E55-TRANSPOSE(G$49:G$50),_xlfn.ANCHORARRAY($B$56)),TRANSPOSE($D55:$E55-TRANSPOSE(G$49:G$50))))</f>
        <v>3.4381679043395335</v>
      </c>
      <c r="H55" s="30" cm="1">
        <f t="array" ref="H55">SQRT(MMULT(MMULT($D55:$E55-TRANSPOSE(H$49:H$50),_xlfn.ANCHORARRAY($B$56)),TRANSPOSE($D55:$E55-TRANSPOSE(H$49:H$50))))</f>
        <v>1.8456229843986602</v>
      </c>
      <c r="I55" s="30" cm="1">
        <f t="array" ref="I55">SQRT(MMULT(MMULT($D55:$E55-TRANSPOSE(I$49:I$50),_xlfn.ANCHORARRAY($B$56)),TRANSPOSE($D55:$E55-TRANSPOSE(I$49:I$50))))</f>
        <v>1.4004082215909288</v>
      </c>
      <c r="J55" s="30" cm="1">
        <f t="array" ref="J55">SQRT(MMULT(MMULT($D55:$E55-TRANSPOSE(J$49:J$50),_xlfn.ANCHORARRAY($B$56)),TRANSPOSE($D55:$E55-TRANSPOSE(J$49:J$50))))</f>
        <v>0</v>
      </c>
      <c r="K55" s="30" cm="1">
        <f t="array" ref="K55">SQRT(MMULT(MMULT($D55:$E55-TRANSPOSE(K$49:K$50),_xlfn.ANCHORARRAY($B$56)),TRANSPOSE($D55:$E55-TRANSPOSE(K$49:K$50))))</f>
        <v>2.5696203834133917</v>
      </c>
      <c r="L55" s="30" cm="1">
        <f t="array" ref="L55">SQRT(MMULT(MMULT($D55:$E55-TRANSPOSE(L$49:L$50),_xlfn.ANCHORARRAY($B$56)),TRANSPOSE($D55:$E55-TRANSPOSE(L$49:L$50))))</f>
        <v>1.8691909637085464</v>
      </c>
    </row>
    <row r="56" spans="1:12" ht="15.75" customHeight="1" x14ac:dyDescent="0.25">
      <c r="B56" s="31" cm="1">
        <f t="array" ref="B56:C57">MINVERSE(B52:C53)</f>
        <v>6.6606372938283719E-3</v>
      </c>
      <c r="C56" s="31">
        <v>-3.5455863921519858E-5</v>
      </c>
      <c r="D56" s="24" cm="1">
        <f t="array" ref="D56">INDEX(B$2:B$7,$F56)</f>
        <v>8</v>
      </c>
      <c r="E56" s="29" cm="1">
        <f t="array" ref="E56">INDEX(C$2:C$7,$F56)</f>
        <v>41</v>
      </c>
      <c r="F56" s="8">
        <v>5</v>
      </c>
      <c r="G56" s="30" cm="1">
        <f t="array" ref="G56">SQRT(MMULT(MMULT($D56:$E56-TRANSPOSE(G$49:G$50),_xlfn.ANCHORARRAY($B$56)),TRANSPOSE($D56:$E56-TRANSPOSE(G$49:G$50))))</f>
        <v>2.847342287957034</v>
      </c>
      <c r="H56" s="30" cm="1">
        <f t="array" ref="H56">SQRT(MMULT(MMULT($D56:$E56-TRANSPOSE(H$49:H$50),_xlfn.ANCHORARRAY($B$56)),TRANSPOSE($D56:$E56-TRANSPOSE(H$49:H$50))))</f>
        <v>1.1792345730906386</v>
      </c>
      <c r="I56" s="30" cm="1">
        <f t="array" ref="I56">SQRT(MMULT(MMULT($D56:$E56-TRANSPOSE(I$49:I$50),_xlfn.ANCHORARRAY($B$56)),TRANSPOSE($D56:$E56-TRANSPOSE(I$49:I$50))))</f>
        <v>2.2931120646090717</v>
      </c>
      <c r="J56" s="30" cm="1">
        <f t="array" ref="J56">SQRT(MMULT(MMULT($D56:$E56-TRANSPOSE(J$49:J$50),_xlfn.ANCHORARRAY($B$56)),TRANSPOSE($D56:$E56-TRANSPOSE(J$49:J$50))))</f>
        <v>2.5696203834133917</v>
      </c>
      <c r="K56" s="30" cm="1">
        <f t="array" ref="K56">SQRT(MMULT(MMULT($D56:$E56-TRANSPOSE(K$49:K$50),_xlfn.ANCHORARRAY($B$56)),TRANSPOSE($D56:$E56-TRANSPOSE(K$49:K$50))))</f>
        <v>0</v>
      </c>
      <c r="L56" s="30" cm="1">
        <f t="array" ref="L56">SQRT(MMULT(MMULT($D56:$E56-TRANSPOSE(L$49:L$50),_xlfn.ANCHORARRAY($B$56)),TRANSPOSE($D56:$E56-TRANSPOSE(L$49:L$50))))</f>
        <v>3.2017930719114243</v>
      </c>
    </row>
    <row r="57" spans="1:12" ht="15.75" customHeight="1" x14ac:dyDescent="0.25">
      <c r="B57" s="31">
        <v>-3.5455863921519852E-5</v>
      </c>
      <c r="C57" s="31">
        <v>9.1256640236102287E-3</v>
      </c>
      <c r="D57" s="24" cm="1">
        <f t="array" ref="D57">INDEX(B$2:B$7,$F57)</f>
        <v>45</v>
      </c>
      <c r="E57" s="29" cm="1">
        <f t="array" ref="E57">INDEX(C$2:C$7,$F57)</f>
        <v>30</v>
      </c>
      <c r="F57" s="9">
        <v>6</v>
      </c>
      <c r="G57" s="30" cm="1">
        <f t="array" ref="G57">SQRT(MMULT(MMULT($D57:$E57-TRANSPOSE(G$49:G$50),_xlfn.ANCHORARRAY($B$56)),TRANSPOSE($D57:$E57-TRANSPOSE(G$49:G$50))))</f>
        <v>2.2365480208431632</v>
      </c>
      <c r="H57" s="30" cm="1">
        <f t="array" ref="H57">SQRT(MMULT(MMULT($D57:$E57-TRANSPOSE(H$49:H$50),_xlfn.ANCHORARRAY($B$56)),TRANSPOSE($D57:$E57-TRANSPOSE(H$49:H$50))))</f>
        <v>2.0299180731914732</v>
      </c>
      <c r="I57" s="30" cm="1">
        <f t="array" ref="I57">SQRT(MMULT(MMULT($D57:$E57-TRANSPOSE(I$49:I$50),_xlfn.ANCHORARRAY($B$56)),TRANSPOSE($D57:$E57-TRANSPOSE(I$49:I$50))))</f>
        <v>0.91869463188821388</v>
      </c>
      <c r="J57" s="30" cm="1">
        <f t="array" ref="J57">SQRT(MMULT(MMULT($D57:$E57-TRANSPOSE(J$49:J$50),_xlfn.ANCHORARRAY($B$56)),TRANSPOSE($D57:$E57-TRANSPOSE(J$49:J$50))))</f>
        <v>1.8691909637085464</v>
      </c>
      <c r="K57" s="30" cm="1">
        <f t="array" ref="K57">SQRT(MMULT(MMULT($D57:$E57-TRANSPOSE(K$49:K$50),_xlfn.ANCHORARRAY($B$56)),TRANSPOSE($D57:$E57-TRANSPOSE(K$49:K$50))))</f>
        <v>3.2017930719114243</v>
      </c>
      <c r="L57" s="30" cm="1">
        <f t="array" ref="L57">SQRT(MMULT(MMULT($D57:$E57-TRANSPOSE(L$49:L$50),_xlfn.ANCHORARRAY($B$56)),TRANSPOSE($D57:$E57-TRANSPOSE(L$49:L$50))))</f>
        <v>0</v>
      </c>
    </row>
    <row r="59" spans="1:12" ht="15.75" customHeight="1" x14ac:dyDescent="0.25">
      <c r="F59" s="26" t="s">
        <v>20</v>
      </c>
    </row>
    <row r="60" spans="1:12" ht="15.75" customHeight="1" x14ac:dyDescent="0.25">
      <c r="A60" s="1" t="s">
        <v>21</v>
      </c>
      <c r="B60" s="32">
        <f>AVERAGE(B2:B7)</f>
        <v>29.166666666666668</v>
      </c>
      <c r="C60" s="32">
        <f>AVERAGE(C2:C7)</f>
        <v>35.5</v>
      </c>
      <c r="F60" s="4">
        <v>1</v>
      </c>
      <c r="G60" s="33" cm="1">
        <f t="array" ref="G60">SQRT(MMULT(MMULT((H60:I60-$B$60:$C$60),_xlfn.ANCHORARRAY($B$56)),TRANSPOSE((H60:I60-$B$60:$C$60))))</f>
        <v>1.8875885989816543</v>
      </c>
      <c r="H60" s="24" cm="1">
        <f t="array" ref="H60">INDEX($B$2:$B$7,$F60)</f>
        <v>40</v>
      </c>
      <c r="I60" s="24" cm="1">
        <f t="array" ref="I60">INDEX($C$2:$C$7,$F60)</f>
        <v>53</v>
      </c>
    </row>
    <row r="61" spans="1:12" ht="15.75" customHeight="1" x14ac:dyDescent="0.25">
      <c r="A61" s="2" t="s">
        <v>22</v>
      </c>
      <c r="B61" s="2">
        <f>_xlfn.STDEV.P(B2:B7)</f>
        <v>12.253117517141867</v>
      </c>
      <c r="C61" s="2">
        <f>_xlfn.STDEV.P(C2:C7)</f>
        <v>10.468205831628136</v>
      </c>
      <c r="F61" s="5">
        <v>2</v>
      </c>
      <c r="G61" s="33" cm="1">
        <f t="array" ref="G61">SQRT(MMULT(MMULT((H61:I61-$B$60:$C$60),_xlfn.ANCHORARRAY($B$56)),TRANSPOSE((H61:I61-$B$60:$C$60))))</f>
        <v>0.63277455231481505</v>
      </c>
      <c r="H61" s="24" cm="1">
        <f t="array" ref="H61">INDEX($B$2:$B$7,$F61)</f>
        <v>22</v>
      </c>
      <c r="I61" s="24" cm="1">
        <f t="array" ref="I61">INDEX($C$2:$C$7,$F61)</f>
        <v>38</v>
      </c>
    </row>
    <row r="62" spans="1:12" ht="15.75" customHeight="1" x14ac:dyDescent="0.25">
      <c r="A62" t="s">
        <v>23</v>
      </c>
      <c r="B62">
        <f>VARPA(B2:B7)</f>
        <v>150.13888888888889</v>
      </c>
      <c r="C62">
        <f>VARPA(C2:C7)</f>
        <v>109.58333333333333</v>
      </c>
      <c r="F62" s="6">
        <v>3</v>
      </c>
      <c r="G62" s="33" cm="1">
        <f t="array" ref="G62">SQRT(MMULT(MMULT((H62:I62-$B$60:$C$60),_xlfn.ANCHORARRAY($B$56)),TRANSPOSE((H62:I62-$B$60:$C$60))))</f>
        <v>0.5182555954775967</v>
      </c>
      <c r="H62" s="24" cm="1">
        <f t="array" ref="H62">INDEX($B$2:$B$7,$F62)</f>
        <v>34</v>
      </c>
      <c r="I62" s="24" cm="1">
        <f t="array" ref="I62">INDEX($C$2:$C$7,$F62)</f>
        <v>32</v>
      </c>
    </row>
    <row r="63" spans="1:12" ht="15.75" customHeight="1" x14ac:dyDescent="0.25">
      <c r="F63" s="7">
        <v>4</v>
      </c>
      <c r="G63" s="33" cm="1">
        <f t="array" ref="G63">SQRT(MMULT(MMULT((H63:I63-$B$60:$C$60),_xlfn.ANCHORARRAY($B$56)),TRANSPOSE((H63:I63-$B$60:$C$60))))</f>
        <v>1.5961040953800525</v>
      </c>
      <c r="H63" s="24" cm="1">
        <f t="array" ref="H63">INDEX($B$2:$B$7,$F63)</f>
        <v>26</v>
      </c>
      <c r="I63" s="24" cm="1">
        <f t="array" ref="I63">INDEX($C$2:$C$7,$F63)</f>
        <v>19</v>
      </c>
    </row>
    <row r="64" spans="1:12" ht="15.75" customHeight="1" x14ac:dyDescent="0.25">
      <c r="F64" s="8">
        <v>5</v>
      </c>
      <c r="G64" s="33" cm="1">
        <f t="array" ref="G64">SQRT(MMULT(MMULT((H64:I64-$B$60:$C$60),_xlfn.ANCHORARRAY($B$56)),TRANSPOSE((H64:I64-$B$60:$C$60))))</f>
        <v>1.8078874879358471</v>
      </c>
      <c r="H64" s="24" cm="1">
        <f t="array" ref="H64">INDEX($B$2:$B$7,$F64)</f>
        <v>8</v>
      </c>
      <c r="I64" s="24" cm="1">
        <f t="array" ref="I64">INDEX($C$2:$C$7,$F64)</f>
        <v>41</v>
      </c>
    </row>
    <row r="65" spans="6:9" ht="15.75" customHeight="1" x14ac:dyDescent="0.25">
      <c r="F65" s="9">
        <v>6</v>
      </c>
      <c r="G65" s="33" cm="1">
        <f t="array" ref="G65">SQRT(MMULT(MMULT((H65:I65-$B$60:$C$60),_xlfn.ANCHORARRAY($B$56)),TRANSPOSE((H65:I65-$B$60:$C$60))))</f>
        <v>1.3971439912798749</v>
      </c>
      <c r="H65" s="24" cm="1">
        <f t="array" ref="H65">INDEX($B$2:$B$7,$F65)</f>
        <v>45</v>
      </c>
      <c r="I65" s="24" cm="1">
        <f t="array" ref="I65">INDEX($C$2:$C$7,$F65)</f>
        <v>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Reichert</dc:creator>
  <cp:lastModifiedBy>Viktor Reichert</cp:lastModifiedBy>
  <dcterms:created xsi:type="dcterms:W3CDTF">2022-04-01T19:10:21Z</dcterms:created>
  <dcterms:modified xsi:type="dcterms:W3CDTF">2023-09-30T11:38:48Z</dcterms:modified>
</cp:coreProperties>
</file>