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8265" activeTab="3"/>
  </bookViews>
  <sheets>
    <sheet name="Лист1" sheetId="1" r:id="rId1"/>
    <sheet name="Лист2" sheetId="2" r:id="rId2"/>
    <sheet name="Лист3" sheetId="3" r:id="rId3"/>
    <sheet name="Лист4" sheetId="4" r:id="rId4"/>
  </sheets>
  <definedNames>
    <definedName name="Неудовлетворительно">Лист3!$H$2:$H$8</definedName>
    <definedName name="Неявка">Лист3!$I$2:$I$8</definedName>
    <definedName name="Отлино">Лист3!$E$2:$E$8</definedName>
    <definedName name="Отлично">Лист3!$E$2:$E$8</definedName>
    <definedName name="Удовлетворительно">Лист3!$G$2:$G$8</definedName>
    <definedName name="Хорошо">Лист3!$F$2:$F$8</definedName>
  </definedNames>
  <calcPr calcId="145621"/>
</workbook>
</file>

<file path=xl/calcChain.xml><?xml version="1.0" encoding="utf-8"?>
<calcChain xmlns="http://schemas.openxmlformats.org/spreadsheetml/2006/main">
  <c r="H7" i="4" l="1"/>
  <c r="H6" i="4"/>
  <c r="H5" i="4"/>
  <c r="H4" i="4"/>
  <c r="H3" i="4"/>
  <c r="H2" i="4"/>
  <c r="E7" i="4"/>
  <c r="F7" i="4"/>
  <c r="G7" i="4"/>
  <c r="D7" i="4"/>
  <c r="G3" i="4"/>
  <c r="G4" i="4"/>
  <c r="G5" i="4"/>
  <c r="G6" i="4"/>
  <c r="G2" i="4"/>
  <c r="F3" i="4"/>
  <c r="F4" i="4"/>
  <c r="F5" i="4"/>
  <c r="F6" i="4"/>
  <c r="F2" i="4"/>
  <c r="E3" i="4"/>
  <c r="E4" i="4"/>
  <c r="E5" i="4"/>
  <c r="E6" i="4"/>
  <c r="E2" i="4"/>
  <c r="D2" i="4"/>
  <c r="D3" i="4"/>
  <c r="D4" i="4"/>
  <c r="D5" i="4"/>
  <c r="D6" i="4"/>
  <c r="L2" i="3"/>
  <c r="L7" i="3" s="1"/>
  <c r="L6" i="3"/>
  <c r="L5" i="3"/>
  <c r="L4" i="3"/>
  <c r="L3" i="3"/>
  <c r="I3" i="3"/>
  <c r="I4" i="3"/>
  <c r="I5" i="3"/>
  <c r="I6" i="3"/>
  <c r="I7" i="3"/>
  <c r="I8" i="3"/>
  <c r="I2" i="3"/>
  <c r="H3" i="3"/>
  <c r="H4" i="3"/>
  <c r="H5" i="3"/>
  <c r="H6" i="3"/>
  <c r="H7" i="3"/>
  <c r="H8" i="3"/>
  <c r="G3" i="3"/>
  <c r="G4" i="3"/>
  <c r="G5" i="3"/>
  <c r="G6" i="3"/>
  <c r="G7" i="3"/>
  <c r="G8" i="3"/>
  <c r="H2" i="3"/>
  <c r="G2" i="3"/>
  <c r="F5" i="3"/>
  <c r="F4" i="3"/>
  <c r="F3" i="3"/>
  <c r="F6" i="3"/>
  <c r="F7" i="3"/>
  <c r="F8" i="3"/>
  <c r="F2" i="3"/>
  <c r="E3" i="3"/>
  <c r="E4" i="3"/>
  <c r="E5" i="3"/>
  <c r="E6" i="3"/>
  <c r="E7" i="3"/>
  <c r="E8" i="3"/>
  <c r="E2" i="3"/>
  <c r="F10" i="2" l="1"/>
  <c r="C10" i="2"/>
  <c r="D10" i="2"/>
  <c r="E10" i="2"/>
  <c r="B10" i="2"/>
  <c r="F6" i="2"/>
  <c r="F7" i="2"/>
  <c r="F8" i="2"/>
  <c r="F9" i="2"/>
  <c r="F5" i="2"/>
</calcChain>
</file>

<file path=xl/sharedStrings.xml><?xml version="1.0" encoding="utf-8"?>
<sst xmlns="http://schemas.openxmlformats.org/spreadsheetml/2006/main" count="59" uniqueCount="57">
  <si>
    <t>ТОРТЫ</t>
  </si>
  <si>
    <t>Каприз</t>
  </si>
  <si>
    <t>Утконос</t>
  </si>
  <si>
    <t>Копейка</t>
  </si>
  <si>
    <t>Январь</t>
  </si>
  <si>
    <t>Февраль</t>
  </si>
  <si>
    <t>Март</t>
  </si>
  <si>
    <t>ООО "Природа"</t>
  </si>
  <si>
    <t>Рекламный Бюджет</t>
  </si>
  <si>
    <t>Направление деятельности</t>
  </si>
  <si>
    <t>Участие в выставках</t>
  </si>
  <si>
    <t>Пресс-релизы</t>
  </si>
  <si>
    <t>Рекламные кампании</t>
  </si>
  <si>
    <t>Продвижение товара</t>
  </si>
  <si>
    <t>Связи с общественностью</t>
  </si>
  <si>
    <t>Итого</t>
  </si>
  <si>
    <t>1 квартал</t>
  </si>
  <si>
    <t>2 квартал</t>
  </si>
  <si>
    <t>3 квартал</t>
  </si>
  <si>
    <t>4 квартал</t>
  </si>
  <si>
    <t>Всего</t>
  </si>
  <si>
    <t>№ п/п</t>
  </si>
  <si>
    <t>Фам., имя, отчество</t>
  </si>
  <si>
    <t>№ зач. Книжки</t>
  </si>
  <si>
    <t>Оценка</t>
  </si>
  <si>
    <t>Кол-во 5</t>
  </si>
  <si>
    <t>Кол-во 4</t>
  </si>
  <si>
    <t>Кол-во 3</t>
  </si>
  <si>
    <t>Кол-во 2</t>
  </si>
  <si>
    <t>Неявка</t>
  </si>
  <si>
    <t>Демидов М. И.</t>
  </si>
  <si>
    <t>Иванов И. П.</t>
  </si>
  <si>
    <t>Кукушкин В. Л.</t>
  </si>
  <si>
    <t>Орлов А. П.</t>
  </si>
  <si>
    <t>Петров К. Н.</t>
  </si>
  <si>
    <t>Сидоров В. О.</t>
  </si>
  <si>
    <t>Фролов В. А.</t>
  </si>
  <si>
    <t>н/я</t>
  </si>
  <si>
    <t>ИТОГИ СЕССИИ</t>
  </si>
  <si>
    <t>Количество отличных оценок</t>
  </si>
  <si>
    <t>Количество хороший оценок</t>
  </si>
  <si>
    <t>Количество удовлетворительных оценок</t>
  </si>
  <si>
    <t>Количество неудовлетворительных оценок</t>
  </si>
  <si>
    <t>Неявки</t>
  </si>
  <si>
    <t>ИТОГО</t>
  </si>
  <si>
    <t>Ф. И. О.</t>
  </si>
  <si>
    <t>Зарплата</t>
  </si>
  <si>
    <t>1ин</t>
  </si>
  <si>
    <t>2ин</t>
  </si>
  <si>
    <t>3ин</t>
  </si>
  <si>
    <t>4ин</t>
  </si>
  <si>
    <t>Проверка</t>
  </si>
  <si>
    <t>Кузнецов</t>
  </si>
  <si>
    <t>Свиридов</t>
  </si>
  <si>
    <t>Молотов</t>
  </si>
  <si>
    <t>Иванов</t>
  </si>
  <si>
    <t>Петров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</si>
</sst>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* #,##0\ &quot;₽&quot;_-;\-* #,##0\ &quot;₽&quot;_-;_-* &quot;-&quot;\ &quot;₽&quot;_-;_-@_-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42" fontId="1" fillId="0" borderId="0" xfId="0" applyNumberFormat="1" applyFont="1"/>
    <xf numFmtId="0" fontId="2" fillId="0" borderId="0" xfId="0" applyFont="1" applyAlignment="1">
      <alignment horizontal="right"/>
    </xf>
    <xf numFmtId="0" fontId="0" fillId="0" borderId="0" xfId="0" applyAlignment="1"/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Лист1!$A$2</c:f>
              <c:strCache>
                <c:ptCount val="1"/>
                <c:pt idx="0">
                  <c:v>Каприз</c:v>
                </c:pt>
              </c:strCache>
            </c:strRef>
          </c:tx>
          <c:invertIfNegative val="0"/>
          <c:cat>
            <c:strRef>
              <c:f>Лист1!$B$1:$D$1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f>Лист1!$B$2:$D$2</c:f>
              <c:numCache>
                <c:formatCode>General</c:formatCode>
                <c:ptCount val="3"/>
                <c:pt idx="0">
                  <c:v>70</c:v>
                </c:pt>
                <c:pt idx="1">
                  <c:v>160</c:v>
                </c:pt>
                <c:pt idx="2">
                  <c:v>550</c:v>
                </c:pt>
              </c:numCache>
            </c:numRef>
          </c:val>
        </c:ser>
        <c:ser>
          <c:idx val="1"/>
          <c:order val="1"/>
          <c:tx>
            <c:strRef>
              <c:f>Лист1!$A$3</c:f>
              <c:strCache>
                <c:ptCount val="1"/>
                <c:pt idx="0">
                  <c:v>Утконос</c:v>
                </c:pt>
              </c:strCache>
            </c:strRef>
          </c:tx>
          <c:invertIfNegative val="0"/>
          <c:cat>
            <c:strRef>
              <c:f>Лист1!$B$1:$D$1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f>Лист1!$B$3:$D$3</c:f>
              <c:numCache>
                <c:formatCode>General</c:formatCode>
                <c:ptCount val="3"/>
                <c:pt idx="0">
                  <c:v>175</c:v>
                </c:pt>
                <c:pt idx="1">
                  <c:v>420</c:v>
                </c:pt>
                <c:pt idx="2">
                  <c:v>290</c:v>
                </c:pt>
              </c:numCache>
            </c:numRef>
          </c:val>
        </c:ser>
        <c:ser>
          <c:idx val="2"/>
          <c:order val="2"/>
          <c:tx>
            <c:strRef>
              <c:f>Лист1!$A$4</c:f>
              <c:strCache>
                <c:ptCount val="1"/>
                <c:pt idx="0">
                  <c:v>Копейка</c:v>
                </c:pt>
              </c:strCache>
            </c:strRef>
          </c:tx>
          <c:invertIfNegative val="0"/>
          <c:cat>
            <c:strRef>
              <c:f>Лист1!$B$1:$D$1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f>Лист1!$B$4:$D$4</c:f>
              <c:numCache>
                <c:formatCode>General</c:formatCode>
                <c:ptCount val="3"/>
                <c:pt idx="0">
                  <c:v>150</c:v>
                </c:pt>
                <c:pt idx="1">
                  <c:v>180</c:v>
                </c:pt>
                <c:pt idx="2">
                  <c:v>195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7956480"/>
        <c:axId val="98691904"/>
      </c:barChart>
      <c:catAx>
        <c:axId val="127956480"/>
        <c:scaling>
          <c:orientation val="minMax"/>
        </c:scaling>
        <c:delete val="0"/>
        <c:axPos val="b"/>
        <c:majorTickMark val="out"/>
        <c:minorTickMark val="none"/>
        <c:tickLblPos val="nextTo"/>
        <c:crossAx val="98691904"/>
        <c:crosses val="autoZero"/>
        <c:auto val="1"/>
        <c:lblAlgn val="ctr"/>
        <c:lblOffset val="100"/>
        <c:noMultiLvlLbl val="0"/>
      </c:catAx>
      <c:valAx>
        <c:axId val="986919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79564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Лист1!$A$2</c:f>
              <c:strCache>
                <c:ptCount val="1"/>
                <c:pt idx="0">
                  <c:v>Каприз</c:v>
                </c:pt>
              </c:strCache>
            </c:strRef>
          </c:tx>
          <c:marker>
            <c:symbol val="none"/>
          </c:marker>
          <c:cat>
            <c:strRef>
              <c:f>Лист1!$B$1:$D$1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f>Лист1!$B$2:$D$2</c:f>
              <c:numCache>
                <c:formatCode>General</c:formatCode>
                <c:ptCount val="3"/>
                <c:pt idx="0">
                  <c:v>70</c:v>
                </c:pt>
                <c:pt idx="1">
                  <c:v>160</c:v>
                </c:pt>
                <c:pt idx="2">
                  <c:v>550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Лист1!$A$3</c:f>
              <c:strCache>
                <c:ptCount val="1"/>
                <c:pt idx="0">
                  <c:v>Утконос</c:v>
                </c:pt>
              </c:strCache>
            </c:strRef>
          </c:tx>
          <c:marker>
            <c:symbol val="none"/>
          </c:marker>
          <c:cat>
            <c:strRef>
              <c:f>Лист1!$B$1:$D$1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f>Лист1!$B$3:$D$3</c:f>
              <c:numCache>
                <c:formatCode>General</c:formatCode>
                <c:ptCount val="3"/>
                <c:pt idx="0">
                  <c:v>175</c:v>
                </c:pt>
                <c:pt idx="1">
                  <c:v>420</c:v>
                </c:pt>
                <c:pt idx="2">
                  <c:v>290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Лист1!$A$4</c:f>
              <c:strCache>
                <c:ptCount val="1"/>
                <c:pt idx="0">
                  <c:v>Копейка</c:v>
                </c:pt>
              </c:strCache>
            </c:strRef>
          </c:tx>
          <c:marker>
            <c:symbol val="none"/>
          </c:marker>
          <c:cat>
            <c:strRef>
              <c:f>Лист1!$B$1:$D$1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f>Лист1!$B$4:$D$4</c:f>
              <c:numCache>
                <c:formatCode>General</c:formatCode>
                <c:ptCount val="3"/>
                <c:pt idx="0">
                  <c:v>150</c:v>
                </c:pt>
                <c:pt idx="1">
                  <c:v>180</c:v>
                </c:pt>
                <c:pt idx="2">
                  <c:v>195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957504"/>
        <c:axId val="98694208"/>
      </c:lineChart>
      <c:catAx>
        <c:axId val="127957504"/>
        <c:scaling>
          <c:orientation val="minMax"/>
        </c:scaling>
        <c:delete val="0"/>
        <c:axPos val="b"/>
        <c:majorTickMark val="out"/>
        <c:minorTickMark val="none"/>
        <c:tickLblPos val="nextTo"/>
        <c:crossAx val="98694208"/>
        <c:crosses val="autoZero"/>
        <c:auto val="1"/>
        <c:lblAlgn val="ctr"/>
        <c:lblOffset val="100"/>
        <c:noMultiLvlLbl val="0"/>
      </c:catAx>
      <c:valAx>
        <c:axId val="986942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79575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Лист1!$A$2</c:f>
              <c:strCache>
                <c:ptCount val="1"/>
                <c:pt idx="0">
                  <c:v>Каприз</c:v>
                </c:pt>
              </c:strCache>
            </c:strRef>
          </c:tx>
          <c:cat>
            <c:strRef>
              <c:f>Лист1!$B$1:$D$1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f>Лист1!$B$2:$D$2</c:f>
              <c:numCache>
                <c:formatCode>General</c:formatCode>
                <c:ptCount val="3"/>
                <c:pt idx="0">
                  <c:v>70</c:v>
                </c:pt>
                <c:pt idx="1">
                  <c:v>160</c:v>
                </c:pt>
                <c:pt idx="2">
                  <c:v>550</c:v>
                </c:pt>
              </c:numCache>
            </c:numRef>
          </c:val>
        </c:ser>
        <c:ser>
          <c:idx val="1"/>
          <c:order val="1"/>
          <c:tx>
            <c:strRef>
              <c:f>Лист1!$A$3</c:f>
              <c:strCache>
                <c:ptCount val="1"/>
                <c:pt idx="0">
                  <c:v>Утконос</c:v>
                </c:pt>
              </c:strCache>
            </c:strRef>
          </c:tx>
          <c:cat>
            <c:strRef>
              <c:f>Лист1!$B$1:$D$1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f>Лист1!$B$3:$D$3</c:f>
              <c:numCache>
                <c:formatCode>General</c:formatCode>
                <c:ptCount val="3"/>
                <c:pt idx="0">
                  <c:v>175</c:v>
                </c:pt>
                <c:pt idx="1">
                  <c:v>420</c:v>
                </c:pt>
                <c:pt idx="2">
                  <c:v>290</c:v>
                </c:pt>
              </c:numCache>
            </c:numRef>
          </c:val>
        </c:ser>
        <c:ser>
          <c:idx val="2"/>
          <c:order val="2"/>
          <c:tx>
            <c:strRef>
              <c:f>Лист1!$A$4</c:f>
              <c:strCache>
                <c:ptCount val="1"/>
                <c:pt idx="0">
                  <c:v>Копейка</c:v>
                </c:pt>
              </c:strCache>
            </c:strRef>
          </c:tx>
          <c:cat>
            <c:strRef>
              <c:f>Лист1!$B$1:$D$1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f>Лист1!$B$4:$D$4</c:f>
              <c:numCache>
                <c:formatCode>General</c:formatCode>
                <c:ptCount val="3"/>
                <c:pt idx="0">
                  <c:v>150</c:v>
                </c:pt>
                <c:pt idx="1">
                  <c:v>180</c:v>
                </c:pt>
                <c:pt idx="2">
                  <c:v>195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Лист1!$A$2</c:f>
              <c:strCache>
                <c:ptCount val="1"/>
                <c:pt idx="0">
                  <c:v>Каприз</c:v>
                </c:pt>
              </c:strCache>
            </c:strRef>
          </c:tx>
          <c:invertIfNegative val="0"/>
          <c:cat>
            <c:strRef>
              <c:f>Лист1!$B$1:$D$1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f>Лист1!$B$2:$D$2</c:f>
              <c:numCache>
                <c:formatCode>General</c:formatCode>
                <c:ptCount val="3"/>
                <c:pt idx="0">
                  <c:v>70</c:v>
                </c:pt>
                <c:pt idx="1">
                  <c:v>160</c:v>
                </c:pt>
                <c:pt idx="2">
                  <c:v>550</c:v>
                </c:pt>
              </c:numCache>
            </c:numRef>
          </c:val>
        </c:ser>
        <c:ser>
          <c:idx val="1"/>
          <c:order val="1"/>
          <c:tx>
            <c:strRef>
              <c:f>Лист1!$A$3</c:f>
              <c:strCache>
                <c:ptCount val="1"/>
                <c:pt idx="0">
                  <c:v>Утконос</c:v>
                </c:pt>
              </c:strCache>
            </c:strRef>
          </c:tx>
          <c:invertIfNegative val="0"/>
          <c:cat>
            <c:strRef>
              <c:f>Лист1!$B$1:$D$1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f>Лист1!$B$3:$D$3</c:f>
              <c:numCache>
                <c:formatCode>General</c:formatCode>
                <c:ptCount val="3"/>
                <c:pt idx="0">
                  <c:v>175</c:v>
                </c:pt>
                <c:pt idx="1">
                  <c:v>420</c:v>
                </c:pt>
                <c:pt idx="2">
                  <c:v>290</c:v>
                </c:pt>
              </c:numCache>
            </c:numRef>
          </c:val>
        </c:ser>
        <c:ser>
          <c:idx val="2"/>
          <c:order val="2"/>
          <c:tx>
            <c:strRef>
              <c:f>Лист1!$A$4</c:f>
              <c:strCache>
                <c:ptCount val="1"/>
                <c:pt idx="0">
                  <c:v>Копейка</c:v>
                </c:pt>
              </c:strCache>
            </c:strRef>
          </c:tx>
          <c:invertIfNegative val="0"/>
          <c:cat>
            <c:strRef>
              <c:f>Лист1!$B$1:$D$1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f>Лист1!$B$4:$D$4</c:f>
              <c:numCache>
                <c:formatCode>General</c:formatCode>
                <c:ptCount val="3"/>
                <c:pt idx="0">
                  <c:v>150</c:v>
                </c:pt>
                <c:pt idx="1">
                  <c:v>180</c:v>
                </c:pt>
                <c:pt idx="2">
                  <c:v>195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7958528"/>
        <c:axId val="129025152"/>
      </c:barChart>
      <c:catAx>
        <c:axId val="127958528"/>
        <c:scaling>
          <c:orientation val="minMax"/>
        </c:scaling>
        <c:delete val="0"/>
        <c:axPos val="l"/>
        <c:majorTickMark val="out"/>
        <c:minorTickMark val="none"/>
        <c:tickLblPos val="nextTo"/>
        <c:crossAx val="129025152"/>
        <c:crosses val="autoZero"/>
        <c:auto val="1"/>
        <c:lblAlgn val="ctr"/>
        <c:lblOffset val="100"/>
        <c:noMultiLvlLbl val="0"/>
      </c:catAx>
      <c:valAx>
        <c:axId val="12902515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27958528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Рекламный бюджет за год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Лист2!$B$4:$E$4</c:f>
              <c:strCache>
                <c:ptCount val="4"/>
                <c:pt idx="0">
                  <c:v>1 квартал</c:v>
                </c:pt>
                <c:pt idx="1">
                  <c:v>2 квартал</c:v>
                </c:pt>
                <c:pt idx="2">
                  <c:v>3 квартал</c:v>
                </c:pt>
                <c:pt idx="3">
                  <c:v>4 квартал</c:v>
                </c:pt>
              </c:strCache>
            </c:strRef>
          </c:cat>
          <c:val>
            <c:numRef>
              <c:f>Лист2!$B$10:$E$10</c:f>
              <c:numCache>
                <c:formatCode>_("₽"* #,##0_);_("₽"* \(#,##0\);_("₽"* "-"_);_(@_)</c:formatCode>
                <c:ptCount val="4"/>
                <c:pt idx="0">
                  <c:v>25790</c:v>
                </c:pt>
                <c:pt idx="1">
                  <c:v>14050</c:v>
                </c:pt>
                <c:pt idx="2">
                  <c:v>16862</c:v>
                </c:pt>
                <c:pt idx="3">
                  <c:v>30704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17097472"/>
        <c:axId val="129028032"/>
      </c:barChart>
      <c:catAx>
        <c:axId val="117097472"/>
        <c:scaling>
          <c:orientation val="minMax"/>
        </c:scaling>
        <c:delete val="0"/>
        <c:axPos val="b"/>
        <c:majorTickMark val="out"/>
        <c:minorTickMark val="none"/>
        <c:tickLblPos val="nextTo"/>
        <c:crossAx val="129028032"/>
        <c:crosses val="autoZero"/>
        <c:auto val="1"/>
        <c:lblAlgn val="ctr"/>
        <c:lblOffset val="100"/>
        <c:noMultiLvlLbl val="0"/>
      </c:catAx>
      <c:valAx>
        <c:axId val="129028032"/>
        <c:scaling>
          <c:orientation val="minMax"/>
        </c:scaling>
        <c:delete val="0"/>
        <c:axPos val="l"/>
        <c:numFmt formatCode="_(&quot;₽&quot;* #,##0_);_(&quot;₽&quot;* \(#,##0\);_(&quot;₽&quot;* &quot;-&quot;_);_(@_)" sourceLinked="1"/>
        <c:majorTickMark val="out"/>
        <c:minorTickMark val="none"/>
        <c:tickLblPos val="nextTo"/>
        <c:crossAx val="117097472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gradFill>
      <a:gsLst>
        <a:gs pos="0">
          <a:srgbClr val="5E9EFF"/>
        </a:gs>
        <a:gs pos="39999">
          <a:srgbClr val="85C2FF"/>
        </a:gs>
        <a:gs pos="70000">
          <a:srgbClr val="C4D6EB"/>
        </a:gs>
        <a:gs pos="100000">
          <a:srgbClr val="FFEBFA"/>
        </a:gs>
      </a:gsLst>
      <a:lin ang="5400000" scaled="0"/>
    </a:gradFill>
    <a:ln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Участие в выставках</a:t>
            </a:r>
          </a:p>
        </c:rich>
      </c:tx>
      <c:layout/>
      <c:overlay val="0"/>
    </c:title>
    <c:autoTitleDeleted val="0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Lbls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Лист2!$B$4:$E$4</c:f>
              <c:strCache>
                <c:ptCount val="4"/>
                <c:pt idx="0">
                  <c:v>1 квартал</c:v>
                </c:pt>
                <c:pt idx="1">
                  <c:v>2 квартал</c:v>
                </c:pt>
                <c:pt idx="2">
                  <c:v>3 квартал</c:v>
                </c:pt>
                <c:pt idx="3">
                  <c:v>4 квартал</c:v>
                </c:pt>
              </c:strCache>
            </c:strRef>
          </c:cat>
          <c:val>
            <c:numRef>
              <c:f>Лист2!$B$5:$E$5</c:f>
              <c:numCache>
                <c:formatCode>General</c:formatCode>
                <c:ptCount val="4"/>
                <c:pt idx="0">
                  <c:v>2365</c:v>
                </c:pt>
                <c:pt idx="1">
                  <c:v>2587</c:v>
                </c:pt>
                <c:pt idx="2">
                  <c:v>3214</c:v>
                </c:pt>
                <c:pt idx="3">
                  <c:v>7896</c:v>
                </c:pt>
              </c:numCache>
            </c:numRef>
          </c:val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Сравнение расходов за 1-й и 4-й квартал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Лист2!$B$4</c:f>
              <c:strCache>
                <c:ptCount val="1"/>
                <c:pt idx="0">
                  <c:v>1 квартал</c:v>
                </c:pt>
              </c:strCache>
            </c:strRef>
          </c:tx>
          <c:cat>
            <c:strRef>
              <c:f>Лист2!$A$5:$A$9</c:f>
              <c:strCache>
                <c:ptCount val="5"/>
                <c:pt idx="0">
                  <c:v>Участие в выставках</c:v>
                </c:pt>
                <c:pt idx="1">
                  <c:v>Пресс-релизы</c:v>
                </c:pt>
                <c:pt idx="2">
                  <c:v>Рекламные кампании</c:v>
                </c:pt>
                <c:pt idx="3">
                  <c:v>Продвижение товара</c:v>
                </c:pt>
                <c:pt idx="4">
                  <c:v>Связи с общественностью</c:v>
                </c:pt>
              </c:strCache>
            </c:strRef>
          </c:cat>
          <c:val>
            <c:numRef>
              <c:f>Лист2!$B$5:$B$9</c:f>
              <c:numCache>
                <c:formatCode>General</c:formatCode>
                <c:ptCount val="5"/>
                <c:pt idx="0">
                  <c:v>2365</c:v>
                </c:pt>
                <c:pt idx="1">
                  <c:v>5624</c:v>
                </c:pt>
                <c:pt idx="2">
                  <c:v>3214</c:v>
                </c:pt>
                <c:pt idx="3">
                  <c:v>5624</c:v>
                </c:pt>
                <c:pt idx="4">
                  <c:v>8963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Лист2!$E$4</c:f>
              <c:strCache>
                <c:ptCount val="1"/>
                <c:pt idx="0">
                  <c:v>4 квартал</c:v>
                </c:pt>
              </c:strCache>
            </c:strRef>
          </c:tx>
          <c:cat>
            <c:strRef>
              <c:f>Лист2!$A$5:$A$9</c:f>
              <c:strCache>
                <c:ptCount val="5"/>
                <c:pt idx="0">
                  <c:v>Участие в выставках</c:v>
                </c:pt>
                <c:pt idx="1">
                  <c:v>Пресс-релизы</c:v>
                </c:pt>
                <c:pt idx="2">
                  <c:v>Рекламные кампании</c:v>
                </c:pt>
                <c:pt idx="3">
                  <c:v>Продвижение товара</c:v>
                </c:pt>
                <c:pt idx="4">
                  <c:v>Связи с общественностью</c:v>
                </c:pt>
              </c:strCache>
            </c:strRef>
          </c:cat>
          <c:val>
            <c:numRef>
              <c:f>Лист2!$E$5:$E$9</c:f>
              <c:numCache>
                <c:formatCode>General</c:formatCode>
                <c:ptCount val="5"/>
                <c:pt idx="0">
                  <c:v>7896</c:v>
                </c:pt>
                <c:pt idx="1">
                  <c:v>6541</c:v>
                </c:pt>
                <c:pt idx="2">
                  <c:v>6512</c:v>
                </c:pt>
                <c:pt idx="3">
                  <c:v>6541</c:v>
                </c:pt>
                <c:pt idx="4">
                  <c:v>3214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078784"/>
        <c:axId val="129030912"/>
      </c:lineChart>
      <c:catAx>
        <c:axId val="129078784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ru-RU"/>
          </a:p>
        </c:txPr>
        <c:crossAx val="129030912"/>
        <c:crosses val="autoZero"/>
        <c:auto val="1"/>
        <c:lblAlgn val="ctr"/>
        <c:lblOffset val="100"/>
        <c:noMultiLvlLbl val="0"/>
      </c:catAx>
      <c:valAx>
        <c:axId val="1290309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9078784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gif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590549</xdr:colOff>
      <xdr:row>4</xdr:row>
      <xdr:rowOff>180975</xdr:rowOff>
    </xdr:to>
    <xdr:pic>
      <xdr:nvPicPr>
        <xdr:cNvPr id="2" name="Рисунок 1" descr="C:\Program Files\Microsoft Office\MEDIA\CAGCAT10\j029524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0"/>
          <a:ext cx="590549" cy="942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</xdr:row>
      <xdr:rowOff>9525</xdr:rowOff>
    </xdr:from>
    <xdr:to>
      <xdr:col>5</xdr:col>
      <xdr:colOff>0</xdr:colOff>
      <xdr:row>12</xdr:row>
      <xdr:rowOff>180975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13</xdr:row>
      <xdr:rowOff>161925</xdr:rowOff>
    </xdr:from>
    <xdr:to>
      <xdr:col>4</xdr:col>
      <xdr:colOff>600075</xdr:colOff>
      <xdr:row>21</xdr:row>
      <xdr:rowOff>161925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9525</xdr:colOff>
      <xdr:row>5</xdr:row>
      <xdr:rowOff>38100</xdr:rowOff>
    </xdr:from>
    <xdr:to>
      <xdr:col>13</xdr:col>
      <xdr:colOff>314325</xdr:colOff>
      <xdr:row>19</xdr:row>
      <xdr:rowOff>114300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0</xdr:colOff>
      <xdr:row>20</xdr:row>
      <xdr:rowOff>0</xdr:rowOff>
    </xdr:from>
    <xdr:to>
      <xdr:col>13</xdr:col>
      <xdr:colOff>304800</xdr:colOff>
      <xdr:row>34</xdr:row>
      <xdr:rowOff>76200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9525</xdr:rowOff>
    </xdr:from>
    <xdr:to>
      <xdr:col>4</xdr:col>
      <xdr:colOff>533400</xdr:colOff>
      <xdr:row>24</xdr:row>
      <xdr:rowOff>85725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10</xdr:row>
      <xdr:rowOff>0</xdr:rowOff>
    </xdr:from>
    <xdr:to>
      <xdr:col>12</xdr:col>
      <xdr:colOff>171450</xdr:colOff>
      <xdr:row>24</xdr:row>
      <xdr:rowOff>76200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600075</xdr:colOff>
      <xdr:row>9</xdr:row>
      <xdr:rowOff>180975</xdr:rowOff>
    </xdr:from>
    <xdr:to>
      <xdr:col>23</xdr:col>
      <xdr:colOff>257174</xdr:colOff>
      <xdr:row>27</xdr:row>
      <xdr:rowOff>76200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T20" sqref="T20"/>
    </sheetView>
  </sheetViews>
  <sheetFormatPr defaultRowHeight="15" x14ac:dyDescent="0.25"/>
  <sheetData>
    <row r="1" spans="1:4" x14ac:dyDescent="0.25">
      <c r="A1" s="1" t="s">
        <v>0</v>
      </c>
      <c r="B1" s="1" t="s">
        <v>4</v>
      </c>
      <c r="C1" s="1" t="s">
        <v>5</v>
      </c>
      <c r="D1" s="1" t="s">
        <v>6</v>
      </c>
    </row>
    <row r="2" spans="1:4" x14ac:dyDescent="0.25">
      <c r="A2" s="1" t="s">
        <v>1</v>
      </c>
      <c r="B2" s="1">
        <v>70</v>
      </c>
      <c r="C2" s="1">
        <v>160</v>
      </c>
      <c r="D2" s="1">
        <v>550</v>
      </c>
    </row>
    <row r="3" spans="1:4" x14ac:dyDescent="0.25">
      <c r="A3" s="1" t="s">
        <v>2</v>
      </c>
      <c r="B3" s="1">
        <v>175</v>
      </c>
      <c r="C3" s="1">
        <v>420</v>
      </c>
      <c r="D3" s="1">
        <v>290</v>
      </c>
    </row>
    <row r="4" spans="1:4" x14ac:dyDescent="0.25">
      <c r="A4" s="1" t="s">
        <v>3</v>
      </c>
      <c r="B4" s="1">
        <v>150</v>
      </c>
      <c r="C4" s="1">
        <v>180</v>
      </c>
      <c r="D4" s="1">
        <v>195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2" sqref="C2:D2"/>
    </sheetView>
  </sheetViews>
  <sheetFormatPr defaultRowHeight="15" x14ac:dyDescent="0.25"/>
  <cols>
    <col min="1" max="1" width="27.140625" customWidth="1"/>
    <col min="2" max="6" width="11.140625" bestFit="1" customWidth="1"/>
  </cols>
  <sheetData>
    <row r="1" spans="1:6" x14ac:dyDescent="0.25">
      <c r="C1" s="8" t="s">
        <v>7</v>
      </c>
      <c r="D1" s="8"/>
    </row>
    <row r="2" spans="1:6" x14ac:dyDescent="0.25">
      <c r="C2" s="9" t="s">
        <v>8</v>
      </c>
      <c r="D2" s="9"/>
    </row>
    <row r="4" spans="1:6" x14ac:dyDescent="0.25">
      <c r="A4" s="3" t="s">
        <v>9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</row>
    <row r="5" spans="1:6" x14ac:dyDescent="0.25">
      <c r="A5" s="2" t="s">
        <v>10</v>
      </c>
      <c r="B5" s="1">
        <v>2365</v>
      </c>
      <c r="C5" s="1">
        <v>2587</v>
      </c>
      <c r="D5" s="1">
        <v>3214</v>
      </c>
      <c r="E5" s="1">
        <v>7896</v>
      </c>
      <c r="F5" s="5">
        <f>SUM(B5:E5)</f>
        <v>16062</v>
      </c>
    </row>
    <row r="6" spans="1:6" x14ac:dyDescent="0.25">
      <c r="A6" s="2" t="s">
        <v>11</v>
      </c>
      <c r="B6" s="1">
        <v>5624</v>
      </c>
      <c r="C6" s="1">
        <v>3698</v>
      </c>
      <c r="D6" s="1">
        <v>1236</v>
      </c>
      <c r="E6" s="1">
        <v>6541</v>
      </c>
      <c r="F6" s="5">
        <f t="shared" ref="F6:F9" si="0">SUM(B6:E6)</f>
        <v>17099</v>
      </c>
    </row>
    <row r="7" spans="1:6" x14ac:dyDescent="0.25">
      <c r="A7" s="2" t="s">
        <v>12</v>
      </c>
      <c r="B7" s="1">
        <v>3214</v>
      </c>
      <c r="C7" s="1">
        <v>1478</v>
      </c>
      <c r="D7" s="1">
        <v>5478</v>
      </c>
      <c r="E7" s="1">
        <v>6512</v>
      </c>
      <c r="F7" s="5">
        <f t="shared" si="0"/>
        <v>16682</v>
      </c>
    </row>
    <row r="8" spans="1:6" x14ac:dyDescent="0.25">
      <c r="A8" s="2" t="s">
        <v>13</v>
      </c>
      <c r="B8" s="1">
        <v>5624</v>
      </c>
      <c r="C8" s="1">
        <v>3698</v>
      </c>
      <c r="D8" s="1">
        <v>1236</v>
      </c>
      <c r="E8" s="1">
        <v>6541</v>
      </c>
      <c r="F8" s="5">
        <f t="shared" si="0"/>
        <v>17099</v>
      </c>
    </row>
    <row r="9" spans="1:6" x14ac:dyDescent="0.25">
      <c r="A9" s="2" t="s">
        <v>14</v>
      </c>
      <c r="B9" s="1">
        <v>8963</v>
      </c>
      <c r="C9" s="1">
        <v>2589</v>
      </c>
      <c r="D9" s="1">
        <v>5698</v>
      </c>
      <c r="E9" s="1">
        <v>3214</v>
      </c>
      <c r="F9" s="5">
        <f t="shared" si="0"/>
        <v>20464</v>
      </c>
    </row>
    <row r="10" spans="1:6" x14ac:dyDescent="0.25">
      <c r="A10" s="6" t="s">
        <v>15</v>
      </c>
      <c r="B10" s="5">
        <f>SUM(B5:B9)</f>
        <v>25790</v>
      </c>
      <c r="C10" s="5">
        <f t="shared" ref="C10:E10" si="1">SUM(C5:C9)</f>
        <v>14050</v>
      </c>
      <c r="D10" s="5">
        <f t="shared" si="1"/>
        <v>16862</v>
      </c>
      <c r="E10" s="5">
        <f t="shared" si="1"/>
        <v>30704</v>
      </c>
      <c r="F10" s="5">
        <f>SUM(F5:F9)</f>
        <v>87406</v>
      </c>
    </row>
  </sheetData>
  <mergeCells count="2">
    <mergeCell ref="C1:D1"/>
    <mergeCell ref="C2:D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L3" sqref="L3"/>
    </sheetView>
  </sheetViews>
  <sheetFormatPr defaultRowHeight="15" x14ac:dyDescent="0.25"/>
  <cols>
    <col min="1" max="1" width="7" customWidth="1"/>
    <col min="2" max="2" width="17.140625" customWidth="1"/>
    <col min="11" max="12" width="40.7109375" customWidth="1"/>
  </cols>
  <sheetData>
    <row r="1" spans="1:12" ht="30" x14ac:dyDescent="0.25">
      <c r="A1" s="12" t="s">
        <v>21</v>
      </c>
      <c r="B1" s="10" t="s">
        <v>22</v>
      </c>
      <c r="C1" s="10" t="s">
        <v>23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  <c r="K1" s="14" t="s">
        <v>38</v>
      </c>
      <c r="L1" s="14"/>
    </row>
    <row r="2" spans="1:12" x14ac:dyDescent="0.25">
      <c r="B2" s="7" t="s">
        <v>30</v>
      </c>
      <c r="C2" s="2">
        <v>119</v>
      </c>
      <c r="D2" s="2">
        <v>5</v>
      </c>
      <c r="E2">
        <f>IF(D2=5,1,0)</f>
        <v>1</v>
      </c>
      <c r="F2">
        <f>IF($D2=4,1,0)</f>
        <v>0</v>
      </c>
      <c r="G2">
        <f>IF($D2=3,1,0)</f>
        <v>0</v>
      </c>
      <c r="H2">
        <f>IF($D2=2,1,0)</f>
        <v>0</v>
      </c>
      <c r="I2">
        <f>IF($D2="н/я",1,0)</f>
        <v>0</v>
      </c>
      <c r="K2" t="s">
        <v>39</v>
      </c>
      <c r="L2" s="1">
        <f>SUM(Отлино)</f>
        <v>2</v>
      </c>
    </row>
    <row r="3" spans="1:12" x14ac:dyDescent="0.25">
      <c r="B3" s="7" t="s">
        <v>31</v>
      </c>
      <c r="C3" s="2">
        <v>120</v>
      </c>
      <c r="D3" s="2">
        <v>4</v>
      </c>
      <c r="E3">
        <f t="shared" ref="E3:E8" si="0">IF(D3=5,1,0)</f>
        <v>0</v>
      </c>
      <c r="F3">
        <f>IF($D3=4,1,0)</f>
        <v>1</v>
      </c>
      <c r="G3">
        <f t="shared" ref="G3:G8" si="1">IF($D3=3,1,0)</f>
        <v>0</v>
      </c>
      <c r="H3">
        <f t="shared" ref="H3:H8" si="2">IF($D3=2,1,0)</f>
        <v>0</v>
      </c>
      <c r="I3">
        <f t="shared" ref="I3:I8" si="3">IF($D3="н/я",1,0)</f>
        <v>0</v>
      </c>
      <c r="K3" t="s">
        <v>40</v>
      </c>
      <c r="L3" s="1">
        <f>SUM(Хорошо)</f>
        <v>2</v>
      </c>
    </row>
    <row r="4" spans="1:12" x14ac:dyDescent="0.25">
      <c r="B4" s="7" t="s">
        <v>32</v>
      </c>
      <c r="C4" s="2">
        <v>121</v>
      </c>
      <c r="D4" s="2">
        <v>3</v>
      </c>
      <c r="E4">
        <f t="shared" si="0"/>
        <v>0</v>
      </c>
      <c r="F4">
        <f>IF($D4=4,1,0)</f>
        <v>0</v>
      </c>
      <c r="G4">
        <f t="shared" si="1"/>
        <v>1</v>
      </c>
      <c r="H4">
        <f t="shared" si="2"/>
        <v>0</v>
      </c>
      <c r="I4">
        <f t="shared" si="3"/>
        <v>0</v>
      </c>
      <c r="K4" t="s">
        <v>41</v>
      </c>
      <c r="L4" s="1">
        <f>SUM(Удовлетворительно)</f>
        <v>1</v>
      </c>
    </row>
    <row r="5" spans="1:12" x14ac:dyDescent="0.25">
      <c r="B5" s="7" t="s">
        <v>33</v>
      </c>
      <c r="C5" s="2">
        <v>131</v>
      </c>
      <c r="D5" s="2">
        <v>4</v>
      </c>
      <c r="E5">
        <f t="shared" si="0"/>
        <v>0</v>
      </c>
      <c r="F5">
        <f>IF($D5=4,1,0)</f>
        <v>1</v>
      </c>
      <c r="G5">
        <f t="shared" si="1"/>
        <v>0</v>
      </c>
      <c r="H5">
        <f t="shared" si="2"/>
        <v>0</v>
      </c>
      <c r="I5">
        <f t="shared" si="3"/>
        <v>0</v>
      </c>
      <c r="K5" t="s">
        <v>42</v>
      </c>
      <c r="L5" s="1">
        <f>SUM(Неудовлетворительно)</f>
        <v>1</v>
      </c>
    </row>
    <row r="6" spans="1:12" x14ac:dyDescent="0.25">
      <c r="B6" s="7" t="s">
        <v>34</v>
      </c>
      <c r="C6" s="2">
        <v>145</v>
      </c>
      <c r="D6" s="2">
        <v>5</v>
      </c>
      <c r="E6">
        <f t="shared" si="0"/>
        <v>1</v>
      </c>
      <c r="F6">
        <f t="shared" ref="F6:F8" si="4">IF($D6=4,1,0)</f>
        <v>0</v>
      </c>
      <c r="G6">
        <f t="shared" si="1"/>
        <v>0</v>
      </c>
      <c r="H6">
        <f t="shared" si="2"/>
        <v>0</v>
      </c>
      <c r="I6">
        <f t="shared" si="3"/>
        <v>0</v>
      </c>
      <c r="K6" t="s">
        <v>43</v>
      </c>
      <c r="L6" s="1">
        <f>SUM(Неявка)</f>
        <v>1</v>
      </c>
    </row>
    <row r="7" spans="1:12" x14ac:dyDescent="0.25">
      <c r="B7" s="7" t="s">
        <v>35</v>
      </c>
      <c r="C7" s="2">
        <v>149</v>
      </c>
      <c r="D7" s="2">
        <v>2</v>
      </c>
      <c r="E7">
        <f t="shared" si="0"/>
        <v>0</v>
      </c>
      <c r="F7">
        <f t="shared" si="4"/>
        <v>0</v>
      </c>
      <c r="G7">
        <f t="shared" si="1"/>
        <v>0</v>
      </c>
      <c r="H7">
        <f t="shared" si="2"/>
        <v>1</v>
      </c>
      <c r="I7">
        <f t="shared" si="3"/>
        <v>0</v>
      </c>
      <c r="K7" t="s">
        <v>44</v>
      </c>
      <c r="L7" s="1">
        <f>SUM(L2:L6)</f>
        <v>7</v>
      </c>
    </row>
    <row r="8" spans="1:12" x14ac:dyDescent="0.25">
      <c r="B8" s="7" t="s">
        <v>36</v>
      </c>
      <c r="C8" s="2">
        <v>156</v>
      </c>
      <c r="D8" t="s">
        <v>37</v>
      </c>
      <c r="E8">
        <f t="shared" si="0"/>
        <v>0</v>
      </c>
      <c r="F8">
        <f t="shared" si="4"/>
        <v>0</v>
      </c>
      <c r="G8">
        <f t="shared" si="1"/>
        <v>0</v>
      </c>
      <c r="H8">
        <f t="shared" si="2"/>
        <v>0</v>
      </c>
      <c r="I8">
        <f t="shared" si="3"/>
        <v>1</v>
      </c>
    </row>
  </sheetData>
  <mergeCells count="1">
    <mergeCell ref="K1:L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H2" sqref="H2:H7"/>
    </sheetView>
  </sheetViews>
  <sheetFormatPr defaultRowHeight="15" x14ac:dyDescent="0.25"/>
  <cols>
    <col min="2" max="2" width="9.7109375" customWidth="1"/>
    <col min="8" max="8" width="9.7109375" customWidth="1"/>
  </cols>
  <sheetData>
    <row r="1" spans="1:8" x14ac:dyDescent="0.25">
      <c r="A1" s="1" t="s">
        <v>21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spans="1:8" x14ac:dyDescent="0.25">
      <c r="A2" s="1">
        <v>1</v>
      </c>
      <c r="B2" t="s">
        <v>52</v>
      </c>
      <c r="C2" s="15">
        <v>5896</v>
      </c>
      <c r="D2">
        <f>IF(AND(($C2&gt;$A$10),C2&lt;=$B$10),1,0)</f>
        <v>0</v>
      </c>
      <c r="E2">
        <f>IF(AND(($C2&gt;$A$11),$C2&lt;=$B$11),1,0)</f>
        <v>0</v>
      </c>
      <c r="F2">
        <f>IF(AND(($C2&gt;$A$12),$C2&lt;=$B$12),1,0)</f>
        <v>0</v>
      </c>
      <c r="G2">
        <f>IF(AND(($C2&gt;$A$13),$C2&lt;=$B$13),1,0)</f>
        <v>1</v>
      </c>
      <c r="H2">
        <f>SUM(D2:G2)</f>
        <v>1</v>
      </c>
    </row>
    <row r="3" spans="1:8" x14ac:dyDescent="0.25">
      <c r="A3" s="1">
        <v>2</v>
      </c>
      <c r="B3" t="s">
        <v>53</v>
      </c>
      <c r="C3" s="15">
        <v>3990</v>
      </c>
      <c r="D3">
        <f t="shared" ref="D3:D7" si="0">IF(AND((C3&gt;$A$10),C3&lt;=$B$10),1,0)</f>
        <v>0</v>
      </c>
      <c r="E3">
        <f t="shared" ref="E3:E7" si="1">IF(AND(($C3&gt;$A$11),$C3&lt;=$B$11),1,0)</f>
        <v>0</v>
      </c>
      <c r="F3">
        <f t="shared" ref="F3:F7" si="2">IF(AND(($C3&gt;$A$12),$C3&lt;=$B$12),1,0)</f>
        <v>1</v>
      </c>
      <c r="G3">
        <f t="shared" ref="G3:G7" si="3">IF(AND(($C3&gt;$A$13),$C3&lt;=$B$13),1,0)</f>
        <v>0</v>
      </c>
      <c r="H3">
        <f t="shared" ref="H3:H7" si="4">SUM(D3:G3)</f>
        <v>1</v>
      </c>
    </row>
    <row r="4" spans="1:8" x14ac:dyDescent="0.25">
      <c r="A4" s="1">
        <v>3</v>
      </c>
      <c r="B4" t="s">
        <v>54</v>
      </c>
      <c r="C4" s="15">
        <v>2098</v>
      </c>
      <c r="D4">
        <f t="shared" si="0"/>
        <v>0</v>
      </c>
      <c r="E4">
        <f t="shared" si="1"/>
        <v>1</v>
      </c>
      <c r="F4">
        <f t="shared" si="2"/>
        <v>0</v>
      </c>
      <c r="G4">
        <f t="shared" si="3"/>
        <v>0</v>
      </c>
      <c r="H4">
        <f t="shared" si="4"/>
        <v>1</v>
      </c>
    </row>
    <row r="5" spans="1:8" x14ac:dyDescent="0.25">
      <c r="A5" s="1">
        <v>4</v>
      </c>
      <c r="B5" t="s">
        <v>55</v>
      </c>
      <c r="C5" s="15">
        <v>1980</v>
      </c>
      <c r="D5">
        <f t="shared" si="0"/>
        <v>1</v>
      </c>
      <c r="E5">
        <f t="shared" si="1"/>
        <v>0</v>
      </c>
      <c r="F5">
        <f t="shared" si="2"/>
        <v>0</v>
      </c>
      <c r="G5">
        <f t="shared" si="3"/>
        <v>0</v>
      </c>
      <c r="H5">
        <f t="shared" si="4"/>
        <v>1</v>
      </c>
    </row>
    <row r="6" spans="1:8" x14ac:dyDescent="0.25">
      <c r="A6" s="1">
        <v>5</v>
      </c>
      <c r="B6" t="s">
        <v>56</v>
      </c>
      <c r="C6" s="15">
        <v>2346</v>
      </c>
      <c r="D6">
        <f t="shared" si="0"/>
        <v>0</v>
      </c>
      <c r="E6">
        <f t="shared" si="1"/>
        <v>1</v>
      </c>
      <c r="F6">
        <f t="shared" si="2"/>
        <v>0</v>
      </c>
      <c r="G6">
        <f t="shared" si="3"/>
        <v>0</v>
      </c>
      <c r="H6">
        <f t="shared" si="4"/>
        <v>1</v>
      </c>
    </row>
    <row r="7" spans="1:8" x14ac:dyDescent="0.25">
      <c r="A7" s="13" t="s">
        <v>44</v>
      </c>
      <c r="B7" s="13"/>
      <c r="C7" s="13"/>
      <c r="D7">
        <f>SUM(D2:D6)</f>
        <v>1</v>
      </c>
      <c r="E7">
        <f t="shared" ref="E7:G7" si="5">SUM(E2:E6)</f>
        <v>2</v>
      </c>
      <c r="F7">
        <f t="shared" si="5"/>
        <v>1</v>
      </c>
      <c r="G7">
        <f t="shared" si="5"/>
        <v>1</v>
      </c>
      <c r="H7">
        <f t="shared" si="4"/>
        <v>5</v>
      </c>
    </row>
    <row r="10" spans="1:8" x14ac:dyDescent="0.25">
      <c r="A10">
        <v>1000</v>
      </c>
      <c r="B10">
        <v>2000</v>
      </c>
    </row>
    <row r="11" spans="1:8" x14ac:dyDescent="0.25">
      <c r="A11">
        <v>2000</v>
      </c>
      <c r="B11">
        <v>3000</v>
      </c>
    </row>
    <row r="12" spans="1:8" x14ac:dyDescent="0.25">
      <c r="A12">
        <v>3000</v>
      </c>
      <c r="B12">
        <v>4000</v>
      </c>
    </row>
    <row r="13" spans="1:8" x14ac:dyDescent="0.25">
      <c r="A13">
        <v>4000</v>
      </c>
      <c r="B13">
        <v>6000</v>
      </c>
    </row>
  </sheetData>
  <mergeCells count="1"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6</vt:i4>
      </vt:variant>
    </vt:vector>
  </HeadingPairs>
  <TitlesOfParts>
    <vt:vector size="10" baseType="lpstr">
      <vt:lpstr>Лист1</vt:lpstr>
      <vt:lpstr>Лист2</vt:lpstr>
      <vt:lpstr>Лист3</vt:lpstr>
      <vt:lpstr>Лист4</vt:lpstr>
      <vt:lpstr>Неудовлетворительно</vt:lpstr>
      <vt:lpstr>Неявка</vt:lpstr>
      <vt:lpstr>Отлино</vt:lpstr>
      <vt:lpstr>Отлично</vt:lpstr>
      <vt:lpstr>Удовлетворительно</vt:lpstr>
      <vt:lpstr>Хорошо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Баушев Александр</dc:creator>
  <cp:lastModifiedBy>Баушев Александр</cp:lastModifiedBy>
  <dcterms:created xsi:type="dcterms:W3CDTF">2024-10-25T07:32:23Z</dcterms:created>
  <dcterms:modified xsi:type="dcterms:W3CDTF">2024-10-25T08:47:16Z</dcterms:modified>
</cp:coreProperties>
</file>