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FinalProyAplics2022\ValidacionCruzada\"/>
    </mc:Choice>
  </mc:AlternateContent>
  <xr:revisionPtr revIDLastSave="0" documentId="13_ncr:1_{A80E535A-89F5-4282-B9A1-CADF1F3F1E1D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vecinos_cercanos3" sheetId="1" r:id="rId1"/>
  </sheets>
  <definedNames>
    <definedName name="Total">vecinos_cercanos3!$I$9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J14" i="1" s="1"/>
  <c r="F13" i="1"/>
  <c r="J13" i="1" s="1"/>
  <c r="F12" i="1"/>
  <c r="F11" i="1"/>
  <c r="F17" i="1"/>
  <c r="F16" i="1"/>
  <c r="B13" i="1"/>
  <c r="A12" i="1"/>
  <c r="A13" i="1"/>
  <c r="A14" i="1"/>
  <c r="A15" i="1"/>
  <c r="A16" i="1"/>
  <c r="A17" i="1"/>
  <c r="A11" i="1"/>
  <c r="C9" i="1"/>
  <c r="B12" i="1" s="1"/>
  <c r="B9" i="1"/>
  <c r="B11" i="1" s="1"/>
  <c r="G11" i="1" s="1"/>
  <c r="D9" i="1"/>
  <c r="E9" i="1"/>
  <c r="B14" i="1" s="1"/>
  <c r="F9" i="1"/>
  <c r="B15" i="1" s="1"/>
  <c r="G15" i="1" s="1"/>
  <c r="G9" i="1"/>
  <c r="B16" i="1" s="1"/>
  <c r="G16" i="1" s="1"/>
  <c r="H9" i="1"/>
  <c r="B17" i="1" s="1"/>
  <c r="I3" i="1"/>
  <c r="D12" i="1" s="1"/>
  <c r="H12" i="1" s="1"/>
  <c r="I4" i="1"/>
  <c r="D13" i="1" s="1"/>
  <c r="I5" i="1"/>
  <c r="D14" i="1" s="1"/>
  <c r="H14" i="1" s="1"/>
  <c r="I6" i="1"/>
  <c r="D15" i="1" s="1"/>
  <c r="H15" i="1" s="1"/>
  <c r="I7" i="1"/>
  <c r="D16" i="1" s="1"/>
  <c r="H16" i="1" s="1"/>
  <c r="I8" i="1"/>
  <c r="D17" i="1" s="1"/>
  <c r="I2" i="1"/>
  <c r="J15" i="1" l="1"/>
  <c r="H13" i="1"/>
  <c r="G14" i="1"/>
  <c r="G17" i="1"/>
  <c r="G13" i="1"/>
  <c r="H17" i="1"/>
  <c r="I9" i="1"/>
  <c r="E12" i="1" s="1"/>
  <c r="J11" i="1"/>
  <c r="J17" i="1"/>
  <c r="J16" i="1"/>
  <c r="J12" i="1"/>
  <c r="G12" i="1"/>
  <c r="D11" i="1"/>
  <c r="H11" i="1" s="1"/>
  <c r="B19" i="1" l="1"/>
  <c r="B20" i="1" s="1"/>
  <c r="C17" i="1"/>
  <c r="K17" i="1" s="1"/>
  <c r="C14" i="1"/>
  <c r="K14" i="1" s="1"/>
  <c r="E16" i="1"/>
  <c r="I16" i="1" s="1"/>
  <c r="O2" i="1"/>
  <c r="O4" i="1"/>
  <c r="O6" i="1"/>
  <c r="O8" i="1"/>
  <c r="N3" i="1"/>
  <c r="Q4" i="1"/>
  <c r="Q8" i="1"/>
  <c r="T3" i="1"/>
  <c r="T9" i="1"/>
  <c r="P2" i="1"/>
  <c r="P4" i="1"/>
  <c r="P6" i="1"/>
  <c r="P8" i="1"/>
  <c r="N4" i="1"/>
  <c r="Q2" i="1"/>
  <c r="Q6" i="1"/>
  <c r="N5" i="1"/>
  <c r="R2" i="1"/>
  <c r="R4" i="1"/>
  <c r="R6" i="1"/>
  <c r="R8" i="1"/>
  <c r="N6" i="1"/>
  <c r="R5" i="1"/>
  <c r="S3" i="1"/>
  <c r="S2" i="1"/>
  <c r="S4" i="1"/>
  <c r="S6" i="1"/>
  <c r="S8" i="1"/>
  <c r="N7" i="1"/>
  <c r="Q7" i="1"/>
  <c r="R7" i="1"/>
  <c r="S5" i="1"/>
  <c r="T7" i="1"/>
  <c r="T2" i="1"/>
  <c r="T4" i="1"/>
  <c r="T6" i="1"/>
  <c r="T8" i="1"/>
  <c r="N8" i="1"/>
  <c r="Q3" i="1"/>
  <c r="S9" i="1"/>
  <c r="O3" i="1"/>
  <c r="O5" i="1"/>
  <c r="O7" i="1"/>
  <c r="O9" i="1"/>
  <c r="Q5" i="1"/>
  <c r="R9" i="1"/>
  <c r="P3" i="1"/>
  <c r="P5" i="1"/>
  <c r="P7" i="1"/>
  <c r="P9" i="1"/>
  <c r="N2" i="1"/>
  <c r="Q9" i="1"/>
  <c r="R3" i="1"/>
  <c r="S7" i="1"/>
  <c r="T5" i="1"/>
  <c r="N9" i="1"/>
  <c r="C13" i="1"/>
  <c r="K13" i="1" s="1"/>
  <c r="E13" i="1"/>
  <c r="I13" i="1" s="1"/>
  <c r="E17" i="1"/>
  <c r="I17" i="1" s="1"/>
  <c r="E14" i="1"/>
  <c r="I14" i="1" s="1"/>
  <c r="C16" i="1"/>
  <c r="K16" i="1" s="1"/>
  <c r="C11" i="1"/>
  <c r="K11" i="1" s="1"/>
  <c r="C12" i="1"/>
  <c r="K12" i="1" s="1"/>
  <c r="C15" i="1"/>
  <c r="K15" i="1" s="1"/>
  <c r="E15" i="1"/>
  <c r="I15" i="1" s="1"/>
  <c r="I12" i="1"/>
  <c r="E11" i="1"/>
  <c r="I11" i="1" s="1"/>
</calcChain>
</file>

<file path=xl/sharedStrings.xml><?xml version="1.0" encoding="utf-8"?>
<sst xmlns="http://schemas.openxmlformats.org/spreadsheetml/2006/main" count="40" uniqueCount="19">
  <si>
    <t>BARBUNYA</t>
  </si>
  <si>
    <t>BOMBAY</t>
  </si>
  <si>
    <t>CALI</t>
  </si>
  <si>
    <t>DERMASON</t>
  </si>
  <si>
    <t>HOROZ</t>
  </si>
  <si>
    <t>SEKER</t>
  </si>
  <si>
    <t>SIRA</t>
  </si>
  <si>
    <t>Positivos</t>
  </si>
  <si>
    <t>Negativos</t>
  </si>
  <si>
    <t>PP</t>
  </si>
  <si>
    <t>PN</t>
  </si>
  <si>
    <t>VP</t>
  </si>
  <si>
    <t>FN</t>
  </si>
  <si>
    <t>FP</t>
  </si>
  <si>
    <t>VN</t>
  </si>
  <si>
    <t>Sensibilidad</t>
  </si>
  <si>
    <t>1-Especificidad</t>
  </si>
  <si>
    <t>Error</t>
  </si>
  <si>
    <t>Acierto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</si>
</sst>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34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L12" sqref="L12"/>
    </sheetView>
  </sheetViews>
  <sheetFormatPr baseColWidth="10" defaultRowHeight="15" x14ac:dyDescent="0.25"/>
  <cols>
    <col min="2" max="3" width="11.85546875" bestFit="1" customWidth="1"/>
    <col min="6" max="7" width="11.85546875" bestFit="1" customWidth="1"/>
    <col min="9" max="10" width="11.85546875" bestFit="1" customWidth="1"/>
    <col min="11" max="11" width="14.57031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s="1" t="s">
        <v>6</v>
      </c>
    </row>
    <row r="2" spans="1:20" x14ac:dyDescent="0.25">
      <c r="A2" t="s">
        <v>0</v>
      </c>
      <c r="B2">
        <v>697</v>
      </c>
      <c r="C2">
        <v>0</v>
      </c>
      <c r="D2">
        <v>446</v>
      </c>
      <c r="E2">
        <v>0</v>
      </c>
      <c r="F2">
        <v>119</v>
      </c>
      <c r="G2">
        <v>1</v>
      </c>
      <c r="H2">
        <v>59</v>
      </c>
      <c r="I2" s="1">
        <f>SUM(B2:H2)</f>
        <v>1322</v>
      </c>
      <c r="M2" t="s">
        <v>0</v>
      </c>
      <c r="N2">
        <f>B2/Total</f>
        <v>5.1208581294541179E-2</v>
      </c>
      <c r="O2">
        <f>C2/Total</f>
        <v>0</v>
      </c>
      <c r="P2">
        <f>D2/Total</f>
        <v>3.276761442950555E-2</v>
      </c>
      <c r="Q2">
        <f>E2/Total</f>
        <v>0</v>
      </c>
      <c r="R2">
        <f>F2/Total</f>
        <v>8.7429285137021525E-3</v>
      </c>
      <c r="S2">
        <f>G2/Total</f>
        <v>7.3469987510102117E-5</v>
      </c>
      <c r="T2" s="1">
        <f>H2/Total</f>
        <v>4.3347292630960248E-3</v>
      </c>
    </row>
    <row r="3" spans="1:20" x14ac:dyDescent="0.25">
      <c r="A3" t="s">
        <v>1</v>
      </c>
      <c r="B3">
        <v>0</v>
      </c>
      <c r="C3">
        <v>520</v>
      </c>
      <c r="D3">
        <v>2</v>
      </c>
      <c r="E3">
        <v>0</v>
      </c>
      <c r="F3">
        <v>0</v>
      </c>
      <c r="G3">
        <v>0</v>
      </c>
      <c r="H3">
        <v>0</v>
      </c>
      <c r="I3" s="1">
        <f t="shared" ref="I3:I8" si="0">SUM(B3:H3)</f>
        <v>522</v>
      </c>
      <c r="M3" t="s">
        <v>1</v>
      </c>
      <c r="N3">
        <f>B3/Total</f>
        <v>0</v>
      </c>
      <c r="O3">
        <f>C3/Total</f>
        <v>3.8204393505253106E-2</v>
      </c>
      <c r="P3">
        <f>D3/Total</f>
        <v>1.4693997502020423E-4</v>
      </c>
      <c r="Q3">
        <f>E3/Total</f>
        <v>0</v>
      </c>
      <c r="R3">
        <f>F3/Total</f>
        <v>0</v>
      </c>
      <c r="S3">
        <f>G3/Total</f>
        <v>0</v>
      </c>
      <c r="T3" s="1">
        <f>H3/Total</f>
        <v>0</v>
      </c>
    </row>
    <row r="4" spans="1:20" x14ac:dyDescent="0.25">
      <c r="A4" t="s">
        <v>2</v>
      </c>
      <c r="B4">
        <v>443</v>
      </c>
      <c r="C4">
        <v>1</v>
      </c>
      <c r="D4">
        <v>1067</v>
      </c>
      <c r="E4">
        <v>0</v>
      </c>
      <c r="F4">
        <v>105</v>
      </c>
      <c r="G4">
        <v>2</v>
      </c>
      <c r="H4">
        <v>12</v>
      </c>
      <c r="I4" s="1">
        <f t="shared" si="0"/>
        <v>1630</v>
      </c>
      <c r="M4" t="s">
        <v>2</v>
      </c>
      <c r="N4">
        <f>B4/Total</f>
        <v>3.2547204466975239E-2</v>
      </c>
      <c r="O4">
        <f>C4/Total</f>
        <v>7.3469987510102117E-5</v>
      </c>
      <c r="P4">
        <f>D4/Total</f>
        <v>7.8392476673278963E-2</v>
      </c>
      <c r="Q4">
        <f>E4/Total</f>
        <v>0</v>
      </c>
      <c r="R4">
        <f>F4/Total</f>
        <v>7.7143486885607225E-3</v>
      </c>
      <c r="S4">
        <f>G4/Total</f>
        <v>1.4693997502020423E-4</v>
      </c>
      <c r="T4" s="1">
        <f>H4/Total</f>
        <v>8.8163985012122551E-4</v>
      </c>
    </row>
    <row r="5" spans="1:20" x14ac:dyDescent="0.25">
      <c r="A5" t="s">
        <v>3</v>
      </c>
      <c r="B5">
        <v>0</v>
      </c>
      <c r="C5">
        <v>0</v>
      </c>
      <c r="D5">
        <v>0</v>
      </c>
      <c r="E5">
        <v>3047</v>
      </c>
      <c r="F5">
        <v>19</v>
      </c>
      <c r="G5">
        <v>178</v>
      </c>
      <c r="H5">
        <v>302</v>
      </c>
      <c r="I5" s="1">
        <f t="shared" si="0"/>
        <v>3546</v>
      </c>
      <c r="M5" t="s">
        <v>3</v>
      </c>
      <c r="N5">
        <f>B5/Total</f>
        <v>0</v>
      </c>
      <c r="O5">
        <f>C5/Total</f>
        <v>0</v>
      </c>
      <c r="P5">
        <f>D5/Total</f>
        <v>0</v>
      </c>
      <c r="Q5">
        <f>E5/Total</f>
        <v>0.22386305194328118</v>
      </c>
      <c r="R5">
        <f>F5/Total</f>
        <v>1.3959297626919404E-3</v>
      </c>
      <c r="S5">
        <f>G5/Total</f>
        <v>1.3077657776798177E-2</v>
      </c>
      <c r="T5" s="1">
        <f>H5/Total</f>
        <v>2.218793622805084E-2</v>
      </c>
    </row>
    <row r="6" spans="1:20" x14ac:dyDescent="0.25">
      <c r="A6" t="s">
        <v>4</v>
      </c>
      <c r="B6">
        <v>108</v>
      </c>
      <c r="C6">
        <v>0</v>
      </c>
      <c r="D6">
        <v>98</v>
      </c>
      <c r="E6">
        <v>41</v>
      </c>
      <c r="F6">
        <v>1449</v>
      </c>
      <c r="G6">
        <v>9</v>
      </c>
      <c r="H6">
        <v>223</v>
      </c>
      <c r="I6" s="1">
        <f t="shared" si="0"/>
        <v>1928</v>
      </c>
      <c r="M6" t="s">
        <v>4</v>
      </c>
      <c r="N6">
        <f>B6/Total</f>
        <v>7.9347586510910301E-3</v>
      </c>
      <c r="O6">
        <f>C6/Total</f>
        <v>0</v>
      </c>
      <c r="P6">
        <f>D6/Total</f>
        <v>7.200058775990008E-3</v>
      </c>
      <c r="Q6">
        <f>E6/Total</f>
        <v>3.0122694879141871E-3</v>
      </c>
      <c r="R6">
        <f>F6/Total</f>
        <v>0.10645801190213798</v>
      </c>
      <c r="S6">
        <f>G6/Total</f>
        <v>6.6122988759091911E-4</v>
      </c>
      <c r="T6" s="1">
        <f>H6/Total</f>
        <v>1.6383807214752775E-2</v>
      </c>
    </row>
    <row r="7" spans="1:20" x14ac:dyDescent="0.25">
      <c r="A7" t="s">
        <v>5</v>
      </c>
      <c r="B7">
        <v>5</v>
      </c>
      <c r="C7">
        <v>0</v>
      </c>
      <c r="D7">
        <v>5</v>
      </c>
      <c r="E7">
        <v>255</v>
      </c>
      <c r="F7">
        <v>10</v>
      </c>
      <c r="G7">
        <v>1450</v>
      </c>
      <c r="H7">
        <v>302</v>
      </c>
      <c r="I7" s="1">
        <f t="shared" si="0"/>
        <v>2027</v>
      </c>
      <c r="M7" t="s">
        <v>5</v>
      </c>
      <c r="N7">
        <f>B7/Total</f>
        <v>3.6734993755051064E-4</v>
      </c>
      <c r="O7">
        <f>C7/Total</f>
        <v>0</v>
      </c>
      <c r="P7">
        <f>D7/Total</f>
        <v>3.6734993755051064E-4</v>
      </c>
      <c r="Q7">
        <f>E7/Total</f>
        <v>1.8734846815076041E-2</v>
      </c>
      <c r="R7">
        <f>F7/Total</f>
        <v>7.3469987510102128E-4</v>
      </c>
      <c r="S7">
        <f>G7/Total</f>
        <v>0.10653148188964807</v>
      </c>
      <c r="T7" s="1">
        <f>H7/Total</f>
        <v>2.218793622805084E-2</v>
      </c>
    </row>
    <row r="8" spans="1:20" x14ac:dyDescent="0.25">
      <c r="A8" t="s">
        <v>6</v>
      </c>
      <c r="B8">
        <v>45</v>
      </c>
      <c r="C8">
        <v>0</v>
      </c>
      <c r="D8">
        <v>16</v>
      </c>
      <c r="E8">
        <v>319</v>
      </c>
      <c r="F8">
        <v>157</v>
      </c>
      <c r="G8">
        <v>148</v>
      </c>
      <c r="H8">
        <v>1951</v>
      </c>
      <c r="I8" s="1">
        <f t="shared" si="0"/>
        <v>2636</v>
      </c>
      <c r="M8" t="s">
        <v>6</v>
      </c>
      <c r="N8">
        <f>B8/Total</f>
        <v>3.3061494379545957E-3</v>
      </c>
      <c r="O8">
        <f>C8/Total</f>
        <v>0</v>
      </c>
      <c r="P8">
        <f>D8/Total</f>
        <v>1.1755198001616339E-3</v>
      </c>
      <c r="Q8">
        <f>E8/Total</f>
        <v>2.3436926015722576E-2</v>
      </c>
      <c r="R8">
        <f>F8/Total</f>
        <v>1.1534788039086034E-2</v>
      </c>
      <c r="S8">
        <f>G8/Total</f>
        <v>1.0873558151495114E-2</v>
      </c>
      <c r="T8" s="1">
        <f>H8/Total</f>
        <v>0.14333994563220925</v>
      </c>
    </row>
    <row r="9" spans="1:20" x14ac:dyDescent="0.25">
      <c r="B9" s="1">
        <f t="shared" ref="B9:G9" si="1">SUM(B2:B8)</f>
        <v>1298</v>
      </c>
      <c r="C9" s="1">
        <f>SUM(C2:C8)</f>
        <v>521</v>
      </c>
      <c r="D9" s="1">
        <f t="shared" si="1"/>
        <v>1634</v>
      </c>
      <c r="E9" s="1">
        <f t="shared" si="1"/>
        <v>3662</v>
      </c>
      <c r="F9" s="1">
        <f t="shared" si="1"/>
        <v>1859</v>
      </c>
      <c r="G9" s="1">
        <f t="shared" si="1"/>
        <v>1788</v>
      </c>
      <c r="H9" s="1">
        <f>SUM(H2:H8)</f>
        <v>2849</v>
      </c>
      <c r="I9" s="1">
        <f>SUM(I2:I8)</f>
        <v>13611</v>
      </c>
      <c r="N9" s="1">
        <f>B9/Total</f>
        <v>9.5364043788112557E-2</v>
      </c>
      <c r="O9" s="1">
        <f>C9/Total</f>
        <v>3.8277863492763207E-2</v>
      </c>
      <c r="P9" s="1">
        <f>D9/Total</f>
        <v>0.12004995959150687</v>
      </c>
      <c r="Q9" s="1">
        <f>E9/Total</f>
        <v>0.26904709426199397</v>
      </c>
      <c r="R9" s="1">
        <f>F9/Total</f>
        <v>0.13658070678127984</v>
      </c>
      <c r="S9" s="1">
        <f>G9/Total</f>
        <v>0.1313643376680626</v>
      </c>
      <c r="T9" s="1">
        <f>H9/Total</f>
        <v>0.20931599441628096</v>
      </c>
    </row>
    <row r="10" spans="1:20" x14ac:dyDescent="0.25"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  <c r="I10" s="2" t="s">
        <v>14</v>
      </c>
      <c r="J10" s="2" t="s">
        <v>15</v>
      </c>
      <c r="K10" s="2" t="s">
        <v>16</v>
      </c>
    </row>
    <row r="11" spans="1:20" x14ac:dyDescent="0.25">
      <c r="A11" t="str">
        <f>A2</f>
        <v>BARBUNYA</v>
      </c>
      <c r="B11">
        <f>B9</f>
        <v>1298</v>
      </c>
      <c r="C11">
        <f t="shared" ref="C11:C17" si="2">Total-B11</f>
        <v>12313</v>
      </c>
      <c r="D11">
        <f t="shared" ref="D11:D17" si="3">I2</f>
        <v>1322</v>
      </c>
      <c r="E11">
        <f t="shared" ref="E11:E17" si="4">Total-D11</f>
        <v>12289</v>
      </c>
      <c r="F11">
        <f>B2</f>
        <v>697</v>
      </c>
      <c r="G11">
        <f>B11-F11</f>
        <v>601</v>
      </c>
      <c r="H11">
        <f>D11-F11</f>
        <v>625</v>
      </c>
      <c r="I11">
        <f>E11-G11</f>
        <v>11688</v>
      </c>
      <c r="J11">
        <f>F11/B11</f>
        <v>0.536979969183359</v>
      </c>
      <c r="K11">
        <f>H11/C11</f>
        <v>5.0759360025988791E-2</v>
      </c>
    </row>
    <row r="12" spans="1:20" x14ac:dyDescent="0.25">
      <c r="A12" t="str">
        <f t="shared" ref="A12:A17" si="5">A3</f>
        <v>BOMBAY</v>
      </c>
      <c r="B12">
        <f>C9</f>
        <v>521</v>
      </c>
      <c r="C12">
        <f t="shared" si="2"/>
        <v>13090</v>
      </c>
      <c r="D12">
        <f t="shared" si="3"/>
        <v>522</v>
      </c>
      <c r="E12">
        <f t="shared" si="4"/>
        <v>13089</v>
      </c>
      <c r="F12">
        <f>C3</f>
        <v>520</v>
      </c>
      <c r="G12">
        <f t="shared" ref="G12:G17" si="6">B12-F12</f>
        <v>1</v>
      </c>
      <c r="H12">
        <f t="shared" ref="H12:H17" si="7">D12-F12</f>
        <v>2</v>
      </c>
      <c r="I12">
        <f t="shared" ref="I12:I17" si="8">E12-G12</f>
        <v>13088</v>
      </c>
      <c r="J12">
        <f t="shared" ref="J12:J17" si="9">F12/B12</f>
        <v>0.99808061420345484</v>
      </c>
      <c r="K12">
        <f t="shared" ref="K12:K17" si="10">H12/C12</f>
        <v>1.5278838808250572E-4</v>
      </c>
    </row>
    <row r="13" spans="1:20" x14ac:dyDescent="0.25">
      <c r="A13" t="str">
        <f t="shared" si="5"/>
        <v>CALI</v>
      </c>
      <c r="B13">
        <f>D9</f>
        <v>1634</v>
      </c>
      <c r="C13">
        <f t="shared" si="2"/>
        <v>11977</v>
      </c>
      <c r="D13">
        <f t="shared" si="3"/>
        <v>1630</v>
      </c>
      <c r="E13">
        <f t="shared" si="4"/>
        <v>11981</v>
      </c>
      <c r="F13">
        <f>D4</f>
        <v>1067</v>
      </c>
      <c r="G13">
        <f t="shared" si="6"/>
        <v>567</v>
      </c>
      <c r="H13">
        <f t="shared" si="7"/>
        <v>563</v>
      </c>
      <c r="I13">
        <f t="shared" si="8"/>
        <v>11414</v>
      </c>
      <c r="J13">
        <f t="shared" si="9"/>
        <v>0.65299877600979195</v>
      </c>
      <c r="K13">
        <f t="shared" si="10"/>
        <v>4.7006762962344496E-2</v>
      </c>
    </row>
    <row r="14" spans="1:20" x14ac:dyDescent="0.25">
      <c r="A14" t="str">
        <f t="shared" si="5"/>
        <v>DERMASON</v>
      </c>
      <c r="B14">
        <f>E9</f>
        <v>3662</v>
      </c>
      <c r="C14">
        <f t="shared" si="2"/>
        <v>9949</v>
      </c>
      <c r="D14">
        <f t="shared" si="3"/>
        <v>3546</v>
      </c>
      <c r="E14">
        <f t="shared" si="4"/>
        <v>10065</v>
      </c>
      <c r="F14">
        <f>E5</f>
        <v>3047</v>
      </c>
      <c r="G14">
        <f t="shared" si="6"/>
        <v>615</v>
      </c>
      <c r="H14">
        <f t="shared" si="7"/>
        <v>499</v>
      </c>
      <c r="I14">
        <f t="shared" si="8"/>
        <v>9450</v>
      </c>
      <c r="J14">
        <f t="shared" si="9"/>
        <v>0.83205898416166024</v>
      </c>
      <c r="K14">
        <f t="shared" si="10"/>
        <v>5.0155794552216304E-2</v>
      </c>
    </row>
    <row r="15" spans="1:20" x14ac:dyDescent="0.25">
      <c r="A15" t="str">
        <f t="shared" si="5"/>
        <v>HOROZ</v>
      </c>
      <c r="B15">
        <f>F9</f>
        <v>1859</v>
      </c>
      <c r="C15">
        <f t="shared" si="2"/>
        <v>11752</v>
      </c>
      <c r="D15">
        <f t="shared" si="3"/>
        <v>1928</v>
      </c>
      <c r="E15">
        <f t="shared" si="4"/>
        <v>11683</v>
      </c>
      <c r="F15">
        <f>F6</f>
        <v>1449</v>
      </c>
      <c r="G15">
        <f t="shared" si="6"/>
        <v>410</v>
      </c>
      <c r="H15">
        <f t="shared" si="7"/>
        <v>479</v>
      </c>
      <c r="I15">
        <f t="shared" si="8"/>
        <v>11273</v>
      </c>
      <c r="J15">
        <f t="shared" si="9"/>
        <v>0.77945131791285638</v>
      </c>
      <c r="K15">
        <f t="shared" si="10"/>
        <v>4.0759019741320623E-2</v>
      </c>
    </row>
    <row r="16" spans="1:20" x14ac:dyDescent="0.25">
      <c r="A16" t="str">
        <f t="shared" si="5"/>
        <v>SEKER</v>
      </c>
      <c r="B16">
        <f>G9</f>
        <v>1788</v>
      </c>
      <c r="C16">
        <f t="shared" si="2"/>
        <v>11823</v>
      </c>
      <c r="D16">
        <f t="shared" si="3"/>
        <v>2027</v>
      </c>
      <c r="E16">
        <f t="shared" si="4"/>
        <v>11584</v>
      </c>
      <c r="F16">
        <f>G7</f>
        <v>1450</v>
      </c>
      <c r="G16">
        <f t="shared" si="6"/>
        <v>338</v>
      </c>
      <c r="H16">
        <f t="shared" si="7"/>
        <v>577</v>
      </c>
      <c r="I16">
        <f t="shared" si="8"/>
        <v>11246</v>
      </c>
      <c r="J16">
        <f t="shared" si="9"/>
        <v>0.81096196868008952</v>
      </c>
      <c r="K16">
        <f t="shared" si="10"/>
        <v>4.8803180241901375E-2</v>
      </c>
    </row>
    <row r="17" spans="1:11" x14ac:dyDescent="0.25">
      <c r="A17" t="str">
        <f t="shared" si="5"/>
        <v>SIRA</v>
      </c>
      <c r="B17">
        <f>H9</f>
        <v>2849</v>
      </c>
      <c r="C17">
        <f t="shared" si="2"/>
        <v>10762</v>
      </c>
      <c r="D17">
        <f t="shared" si="3"/>
        <v>2636</v>
      </c>
      <c r="E17">
        <f t="shared" si="4"/>
        <v>10975</v>
      </c>
      <c r="F17">
        <f>H8</f>
        <v>1951</v>
      </c>
      <c r="G17">
        <f t="shared" si="6"/>
        <v>898</v>
      </c>
      <c r="H17">
        <f t="shared" si="7"/>
        <v>685</v>
      </c>
      <c r="I17">
        <f t="shared" si="8"/>
        <v>10077</v>
      </c>
      <c r="J17">
        <f t="shared" si="9"/>
        <v>0.6848016848016848</v>
      </c>
      <c r="K17">
        <f t="shared" si="10"/>
        <v>6.3649879204608809E-2</v>
      </c>
    </row>
    <row r="19" spans="1:11" x14ac:dyDescent="0.25">
      <c r="A19" t="s">
        <v>18</v>
      </c>
      <c r="B19">
        <f>SUM(F11:F17)/Total</f>
        <v>0.74799794284034971</v>
      </c>
    </row>
    <row r="20" spans="1:11" x14ac:dyDescent="0.25">
      <c r="A20" t="s">
        <v>17</v>
      </c>
      <c r="B20">
        <f>1-B19</f>
        <v>0.25200205715965029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vecinos_cercanos3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Gatica</dc:creator>
  <cp:lastModifiedBy>Sebastián Gatica</cp:lastModifiedBy>
  <dcterms:created xsi:type="dcterms:W3CDTF">2022-11-30T01:20:21Z</dcterms:created>
  <dcterms:modified xsi:type="dcterms:W3CDTF">2022-11-30T02:53:49Z</dcterms:modified>
</cp:coreProperties>
</file>