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FinalProyAplics2022\ValidacionCruzada\"/>
    </mc:Choice>
  </mc:AlternateContent>
  <xr:revisionPtr revIDLastSave="0" documentId="13_ncr:40009_{F699AA40-DEAB-4A93-8E14-C72E696D3B70}" xr6:coauthVersionLast="47" xr6:coauthVersionMax="47" xr10:uidLastSave="{00000000-0000-0000-0000-000000000000}"/>
  <bookViews>
    <workbookView xWindow="3855" yWindow="3855" windowWidth="21600" windowHeight="11385"/>
  </bookViews>
  <sheets>
    <sheet name="vecinos_cercanos3" sheetId="1" r:id="rId1"/>
  </sheets>
  <definedNames>
    <definedName name="Total">vecinos_cercanos3!$I$9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K12" i="1"/>
  <c r="K13" i="1"/>
  <c r="K14" i="1"/>
  <c r="K15" i="1"/>
  <c r="K16" i="1"/>
  <c r="K17" i="1"/>
  <c r="K11" i="1"/>
  <c r="J12" i="1"/>
  <c r="J13" i="1"/>
  <c r="J14" i="1"/>
  <c r="J15" i="1"/>
  <c r="J16" i="1"/>
  <c r="J17" i="1"/>
  <c r="J11" i="1"/>
  <c r="F15" i="1"/>
  <c r="F14" i="1"/>
  <c r="F13" i="1"/>
  <c r="F12" i="1"/>
  <c r="F11" i="1"/>
  <c r="I12" i="1"/>
  <c r="I13" i="1"/>
  <c r="I14" i="1"/>
  <c r="I15" i="1"/>
  <c r="I16" i="1"/>
  <c r="I17" i="1"/>
  <c r="I11" i="1"/>
  <c r="H12" i="1"/>
  <c r="H13" i="1"/>
  <c r="H14" i="1"/>
  <c r="H15" i="1"/>
  <c r="H16" i="1"/>
  <c r="H17" i="1"/>
  <c r="H11" i="1"/>
  <c r="G12" i="1"/>
  <c r="G13" i="1"/>
  <c r="G14" i="1"/>
  <c r="G15" i="1"/>
  <c r="G16" i="1"/>
  <c r="G17" i="1"/>
  <c r="G11" i="1"/>
  <c r="F17" i="1"/>
  <c r="F16" i="1"/>
  <c r="E12" i="1"/>
  <c r="E13" i="1"/>
  <c r="D13" i="1"/>
  <c r="D11" i="1"/>
  <c r="D12" i="1"/>
  <c r="E14" i="1"/>
  <c r="E15" i="1"/>
  <c r="E16" i="1"/>
  <c r="E17" i="1"/>
  <c r="E11" i="1"/>
  <c r="C11" i="1"/>
  <c r="C12" i="1"/>
  <c r="C14" i="1"/>
  <c r="C15" i="1"/>
  <c r="C16" i="1"/>
  <c r="C17" i="1"/>
  <c r="C13" i="1"/>
  <c r="D14" i="1"/>
  <c r="D15" i="1"/>
  <c r="D16" i="1"/>
  <c r="D17" i="1"/>
  <c r="B17" i="1"/>
  <c r="B16" i="1"/>
  <c r="B15" i="1"/>
  <c r="B14" i="1"/>
  <c r="B13" i="1"/>
  <c r="B12" i="1"/>
  <c r="B11" i="1"/>
  <c r="A12" i="1"/>
  <c r="A13" i="1"/>
  <c r="A14" i="1"/>
  <c r="A15" i="1"/>
  <c r="A16" i="1"/>
  <c r="A17" i="1"/>
  <c r="A11" i="1"/>
  <c r="C9" i="1"/>
  <c r="I9" i="1"/>
  <c r="B9" i="1"/>
  <c r="D9" i="1"/>
  <c r="E9" i="1"/>
  <c r="F9" i="1"/>
  <c r="G9" i="1"/>
  <c r="H9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<sst xmlns="http://schemas.openxmlformats.org/spreadsheetml/2006/main" count="27" uniqueCount="20">
  <si>
    <t>BARBUNYA</t>
  </si>
  <si>
    <t>BOMBAY</t>
  </si>
  <si>
    <t>CALI</t>
  </si>
  <si>
    <t>DERMASON</t>
  </si>
  <si>
    <t>HOROZ</t>
  </si>
  <si>
    <t>SEKER</t>
  </si>
  <si>
    <t>SIRA</t>
  </si>
  <si>
    <t>Positivos</t>
  </si>
  <si>
    <t>Negativos</t>
  </si>
  <si>
    <t>PP</t>
  </si>
  <si>
    <t>PN</t>
  </si>
  <si>
    <t>VP</t>
  </si>
  <si>
    <t>FN</t>
  </si>
  <si>
    <t>FP</t>
  </si>
  <si>
    <t>VN</t>
  </si>
  <si>
    <t>Sensibilidad</t>
  </si>
  <si>
    <t>1-Especificidad</t>
  </si>
  <si>
    <t>Error</t>
  </si>
  <si>
    <t>Acierto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</si>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</sst>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2" sqref="L2"/>
    </sheetView>
  </sheetViews>
  <sheetFormatPr baseColWidth="10" defaultRowHeight="15" x14ac:dyDescent="0.25"/>
  <cols>
    <col min="2" max="3" width="11.85546875" bestFit="1" customWidth="1"/>
    <col min="6" max="7" width="11.85546875" bestFit="1" customWidth="1"/>
    <col min="9" max="10" width="11.85546875" bestFit="1" customWidth="1"/>
    <col min="11" max="11" width="14.5703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25">
      <c r="A2" t="s">
        <v>0</v>
      </c>
      <c r="B2">
        <v>626</v>
      </c>
      <c r="C2">
        <v>0</v>
      </c>
      <c r="D2">
        <v>495</v>
      </c>
      <c r="E2">
        <v>1</v>
      </c>
      <c r="F2">
        <v>147</v>
      </c>
      <c r="G2">
        <v>3</v>
      </c>
      <c r="H2">
        <v>50</v>
      </c>
      <c r="I2" s="1">
        <f>SUM(B2:H2)</f>
        <v>1322</v>
      </c>
      <c r="L2" t="s">
        <v>19</v>
      </c>
    </row>
    <row r="3" spans="1:12" x14ac:dyDescent="0.25">
      <c r="A3" t="s">
        <v>1</v>
      </c>
      <c r="B3">
        <v>0</v>
      </c>
      <c r="C3">
        <v>520</v>
      </c>
      <c r="D3">
        <v>2</v>
      </c>
      <c r="E3">
        <v>0</v>
      </c>
      <c r="F3">
        <v>0</v>
      </c>
      <c r="G3">
        <v>0</v>
      </c>
      <c r="H3">
        <v>0</v>
      </c>
      <c r="I3" s="1">
        <f t="shared" ref="I3:I8" si="0">SUM(B3:H3)</f>
        <v>522</v>
      </c>
    </row>
    <row r="4" spans="1:12" x14ac:dyDescent="0.25">
      <c r="A4" t="s">
        <v>2</v>
      </c>
      <c r="B4">
        <v>441</v>
      </c>
      <c r="C4">
        <v>1</v>
      </c>
      <c r="D4">
        <v>1071</v>
      </c>
      <c r="E4">
        <v>0</v>
      </c>
      <c r="F4">
        <v>107</v>
      </c>
      <c r="G4">
        <v>1</v>
      </c>
      <c r="H4">
        <v>9</v>
      </c>
      <c r="I4" s="1">
        <f t="shared" si="0"/>
        <v>1630</v>
      </c>
    </row>
    <row r="5" spans="1:12" x14ac:dyDescent="0.25">
      <c r="A5" t="s">
        <v>3</v>
      </c>
      <c r="B5">
        <v>0</v>
      </c>
      <c r="C5">
        <v>0</v>
      </c>
      <c r="D5">
        <v>0</v>
      </c>
      <c r="E5">
        <v>3119</v>
      </c>
      <c r="F5">
        <v>10</v>
      </c>
      <c r="G5">
        <v>161</v>
      </c>
      <c r="H5">
        <v>256</v>
      </c>
      <c r="I5" s="1">
        <f t="shared" si="0"/>
        <v>3546</v>
      </c>
    </row>
    <row r="6" spans="1:12" x14ac:dyDescent="0.25">
      <c r="A6" t="s">
        <v>4</v>
      </c>
      <c r="B6">
        <v>121</v>
      </c>
      <c r="C6">
        <v>0</v>
      </c>
      <c r="D6">
        <v>105</v>
      </c>
      <c r="E6">
        <v>51</v>
      </c>
      <c r="F6">
        <v>1363</v>
      </c>
      <c r="G6">
        <v>6</v>
      </c>
      <c r="H6">
        <v>282</v>
      </c>
      <c r="I6" s="1">
        <f t="shared" si="0"/>
        <v>1928</v>
      </c>
    </row>
    <row r="7" spans="1:12" x14ac:dyDescent="0.25">
      <c r="A7" t="s">
        <v>5</v>
      </c>
      <c r="B7">
        <v>4</v>
      </c>
      <c r="C7">
        <v>0</v>
      </c>
      <c r="D7">
        <v>3</v>
      </c>
      <c r="E7">
        <v>279</v>
      </c>
      <c r="F7">
        <v>21</v>
      </c>
      <c r="G7">
        <v>1355</v>
      </c>
      <c r="H7">
        <v>365</v>
      </c>
      <c r="I7" s="1">
        <f t="shared" si="0"/>
        <v>2027</v>
      </c>
    </row>
    <row r="8" spans="1:12" x14ac:dyDescent="0.25">
      <c r="A8" t="s">
        <v>6</v>
      </c>
      <c r="B8">
        <v>17</v>
      </c>
      <c r="C8">
        <v>0</v>
      </c>
      <c r="D8">
        <v>8</v>
      </c>
      <c r="E8">
        <v>308</v>
      </c>
      <c r="F8">
        <v>170</v>
      </c>
      <c r="G8">
        <v>135</v>
      </c>
      <c r="H8">
        <v>1998</v>
      </c>
      <c r="I8" s="1">
        <f t="shared" si="0"/>
        <v>2636</v>
      </c>
    </row>
    <row r="9" spans="1:12" x14ac:dyDescent="0.25">
      <c r="B9" s="1">
        <f t="shared" ref="B9:G9" si="1">SUM(B2:B8)</f>
        <v>1209</v>
      </c>
      <c r="C9" s="1">
        <f>SUM(C2:C8)</f>
        <v>521</v>
      </c>
      <c r="D9" s="1">
        <f t="shared" si="1"/>
        <v>1684</v>
      </c>
      <c r="E9" s="1">
        <f t="shared" si="1"/>
        <v>3758</v>
      </c>
      <c r="F9" s="1">
        <f t="shared" si="1"/>
        <v>1818</v>
      </c>
      <c r="G9" s="1">
        <f t="shared" si="1"/>
        <v>1661</v>
      </c>
      <c r="H9" s="1">
        <f>SUM(H2:H8)</f>
        <v>2960</v>
      </c>
      <c r="I9" s="1">
        <f>SUM(I2:I8)</f>
        <v>13611</v>
      </c>
    </row>
    <row r="10" spans="1:12" x14ac:dyDescent="0.25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</row>
    <row r="11" spans="1:12" x14ac:dyDescent="0.25">
      <c r="A11" t="str">
        <f>A2</f>
        <v>BARBUNYA</v>
      </c>
      <c r="B11">
        <f>B9</f>
        <v>1209</v>
      </c>
      <c r="C11">
        <f>Total-B11</f>
        <v>12402</v>
      </c>
      <c r="D11">
        <f>I2</f>
        <v>1322</v>
      </c>
      <c r="E11">
        <f>Total-D11</f>
        <v>12289</v>
      </c>
      <c r="F11">
        <f>B2</f>
        <v>626</v>
      </c>
      <c r="G11">
        <f>B11-F11</f>
        <v>583</v>
      </c>
      <c r="H11">
        <f>D11-F11</f>
        <v>696</v>
      </c>
      <c r="I11">
        <f>E11-G11</f>
        <v>11706</v>
      </c>
      <c r="J11">
        <f>F11/B11</f>
        <v>0.51778329197684037</v>
      </c>
      <c r="K11">
        <f>H11/C11</f>
        <v>5.6119980648282532E-2</v>
      </c>
    </row>
    <row r="12" spans="1:12" x14ac:dyDescent="0.25">
      <c r="A12" t="str">
        <f t="shared" ref="A12:A17" si="2">A3</f>
        <v>BOMBAY</v>
      </c>
      <c r="B12">
        <f>C9</f>
        <v>521</v>
      </c>
      <c r="C12">
        <f>Total-B12</f>
        <v>13090</v>
      </c>
      <c r="D12">
        <f>I3</f>
        <v>522</v>
      </c>
      <c r="E12">
        <f>Total-D12</f>
        <v>13089</v>
      </c>
      <c r="F12">
        <f>C3</f>
        <v>520</v>
      </c>
      <c r="G12">
        <f t="shared" ref="G12:G17" si="3">B12-F12</f>
        <v>1</v>
      </c>
      <c r="H12">
        <f t="shared" ref="H12:H17" si="4">D12-F12</f>
        <v>2</v>
      </c>
      <c r="I12">
        <f t="shared" ref="I12:I17" si="5">E12-G12</f>
        <v>13088</v>
      </c>
      <c r="J12">
        <f t="shared" ref="J12:J17" si="6">F12/B12</f>
        <v>0.99808061420345484</v>
      </c>
      <c r="K12">
        <f t="shared" ref="K12:K17" si="7">H12/C12</f>
        <v>1.5278838808250572E-4</v>
      </c>
    </row>
    <row r="13" spans="1:12" x14ac:dyDescent="0.25">
      <c r="A13" t="str">
        <f t="shared" si="2"/>
        <v>CALI</v>
      </c>
      <c r="B13">
        <f>D9</f>
        <v>1684</v>
      </c>
      <c r="C13">
        <f>Total-B13</f>
        <v>11927</v>
      </c>
      <c r="D13">
        <f>I4</f>
        <v>1630</v>
      </c>
      <c r="E13">
        <f>Total-D13</f>
        <v>11981</v>
      </c>
      <c r="F13">
        <f>D4</f>
        <v>1071</v>
      </c>
      <c r="G13">
        <f t="shared" si="3"/>
        <v>613</v>
      </c>
      <c r="H13">
        <f t="shared" si="4"/>
        <v>559</v>
      </c>
      <c r="I13">
        <f t="shared" si="5"/>
        <v>11368</v>
      </c>
      <c r="J13">
        <f t="shared" si="6"/>
        <v>0.63598574821852727</v>
      </c>
      <c r="K13">
        <f t="shared" si="7"/>
        <v>4.6868449735893353E-2</v>
      </c>
    </row>
    <row r="14" spans="1:12" x14ac:dyDescent="0.25">
      <c r="A14" t="str">
        <f t="shared" si="2"/>
        <v>DERMASON</v>
      </c>
      <c r="B14">
        <f>E9</f>
        <v>3758</v>
      </c>
      <c r="C14">
        <f>Total-B14</f>
        <v>9853</v>
      </c>
      <c r="D14">
        <f>I5</f>
        <v>3546</v>
      </c>
      <c r="E14">
        <f>Total-D14</f>
        <v>10065</v>
      </c>
      <c r="F14">
        <f>E5</f>
        <v>3119</v>
      </c>
      <c r="G14">
        <f t="shared" si="3"/>
        <v>639</v>
      </c>
      <c r="H14">
        <f t="shared" si="4"/>
        <v>427</v>
      </c>
      <c r="I14">
        <f t="shared" si="5"/>
        <v>9426</v>
      </c>
      <c r="J14">
        <f t="shared" si="6"/>
        <v>0.82996274614156462</v>
      </c>
      <c r="K14">
        <f t="shared" si="7"/>
        <v>4.3337054704151022E-2</v>
      </c>
    </row>
    <row r="15" spans="1:12" x14ac:dyDescent="0.25">
      <c r="A15" t="str">
        <f t="shared" si="2"/>
        <v>HOROZ</v>
      </c>
      <c r="B15">
        <f>F9</f>
        <v>1818</v>
      </c>
      <c r="C15">
        <f>Total-B15</f>
        <v>11793</v>
      </c>
      <c r="D15">
        <f>I6</f>
        <v>1928</v>
      </c>
      <c r="E15">
        <f>Total-D15</f>
        <v>11683</v>
      </c>
      <c r="F15">
        <f>F6</f>
        <v>1363</v>
      </c>
      <c r="G15">
        <f t="shared" si="3"/>
        <v>455</v>
      </c>
      <c r="H15">
        <f t="shared" si="4"/>
        <v>565</v>
      </c>
      <c r="I15">
        <f t="shared" si="5"/>
        <v>11228</v>
      </c>
      <c r="J15">
        <f t="shared" si="6"/>
        <v>0.74972497249724968</v>
      </c>
      <c r="K15">
        <f t="shared" si="7"/>
        <v>4.7909776986347831E-2</v>
      </c>
    </row>
    <row r="16" spans="1:12" x14ac:dyDescent="0.25">
      <c r="A16" t="str">
        <f t="shared" si="2"/>
        <v>SEKER</v>
      </c>
      <c r="B16">
        <f>G9</f>
        <v>1661</v>
      </c>
      <c r="C16">
        <f>Total-B16</f>
        <v>11950</v>
      </c>
      <c r="D16">
        <f>I7</f>
        <v>2027</v>
      </c>
      <c r="E16">
        <f>Total-D16</f>
        <v>11584</v>
      </c>
      <c r="F16">
        <f>G7</f>
        <v>1355</v>
      </c>
      <c r="G16">
        <f t="shared" si="3"/>
        <v>306</v>
      </c>
      <c r="H16">
        <f t="shared" si="4"/>
        <v>672</v>
      </c>
      <c r="I16">
        <f t="shared" si="5"/>
        <v>11278</v>
      </c>
      <c r="J16">
        <f t="shared" si="6"/>
        <v>0.81577363034316674</v>
      </c>
      <c r="K16">
        <f t="shared" si="7"/>
        <v>5.6234309623430963E-2</v>
      </c>
    </row>
    <row r="17" spans="1:11" x14ac:dyDescent="0.25">
      <c r="A17" t="str">
        <f t="shared" si="2"/>
        <v>SIRA</v>
      </c>
      <c r="B17">
        <f>H9</f>
        <v>2960</v>
      </c>
      <c r="C17">
        <f>Total-B17</f>
        <v>10651</v>
      </c>
      <c r="D17">
        <f>I8</f>
        <v>2636</v>
      </c>
      <c r="E17">
        <f>Total-D17</f>
        <v>10975</v>
      </c>
      <c r="F17">
        <f>H8</f>
        <v>1998</v>
      </c>
      <c r="G17">
        <f t="shared" si="3"/>
        <v>962</v>
      </c>
      <c r="H17">
        <f t="shared" si="4"/>
        <v>638</v>
      </c>
      <c r="I17">
        <f t="shared" si="5"/>
        <v>10013</v>
      </c>
      <c r="J17">
        <f t="shared" si="6"/>
        <v>0.67500000000000004</v>
      </c>
      <c r="K17">
        <f t="shared" si="7"/>
        <v>5.9900478828279036E-2</v>
      </c>
    </row>
    <row r="19" spans="1:11" x14ac:dyDescent="0.25">
      <c r="A19" t="s">
        <v>18</v>
      </c>
      <c r="B19">
        <f>SUM(F11:F17)/Total</f>
        <v>0.73852031445154653</v>
      </c>
    </row>
    <row r="20" spans="1:11" x14ac:dyDescent="0.25">
      <c r="A20" t="s">
        <v>17</v>
      </c>
      <c r="B20">
        <f>1-B19</f>
        <v>0.26147968554845347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vecinos_cercanos3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Gatica</dc:creator>
  <cp:lastModifiedBy>Sebastián Gatica</cp:lastModifiedBy>
  <dcterms:created xsi:type="dcterms:W3CDTF">2022-11-30T01:20:21Z</dcterms:created>
  <dcterms:modified xsi:type="dcterms:W3CDTF">2022-11-30T02:18:34Z</dcterms:modified>
</cp:coreProperties>
</file>