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3UC\modWWA\WWA2\Main\References\"/>
    </mc:Choice>
  </mc:AlternateContent>
  <bookViews>
    <workbookView xWindow="0" yWindow="0" windowWidth="12990" windowHeight="71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59" i="2"/>
  <c r="E59" i="2"/>
  <c r="D59" i="2"/>
  <c r="E56" i="2"/>
  <c r="E57" i="2"/>
  <c r="E58" i="2"/>
  <c r="E55" i="2"/>
  <c r="D56" i="2"/>
  <c r="D57" i="2"/>
  <c r="D58" i="2"/>
  <c r="D55" i="2"/>
  <c r="E37" i="2"/>
  <c r="E38" i="2"/>
  <c r="E39" i="2"/>
  <c r="D37" i="2"/>
  <c r="D38" i="2"/>
  <c r="D39" i="2"/>
  <c r="E36" i="2"/>
  <c r="D36" i="2"/>
  <c r="E30" i="2"/>
  <c r="D30" i="2"/>
  <c r="E24" i="2"/>
  <c r="D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E29" i="2"/>
  <c r="E31" i="2"/>
  <c r="E32" i="2"/>
  <c r="E33" i="2"/>
  <c r="E34" i="2"/>
  <c r="E35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1" i="2"/>
  <c r="D32" i="2"/>
  <c r="D33" i="2"/>
  <c r="D34" i="2"/>
  <c r="D35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E2" i="2"/>
  <c r="D2" i="2"/>
  <c r="S36" i="2" l="1"/>
  <c r="O36" i="2" s="1"/>
  <c r="U33" i="2"/>
  <c r="U32" i="2"/>
  <c r="U31" i="2"/>
  <c r="U30" i="2"/>
  <c r="U29" i="2"/>
  <c r="U28" i="2"/>
  <c r="U27" i="2"/>
  <c r="U26" i="2"/>
  <c r="U25" i="2"/>
  <c r="U24" i="2"/>
  <c r="T24" i="2"/>
  <c r="S24" i="2" s="1"/>
  <c r="O24" i="2" s="1"/>
  <c r="T25" i="2"/>
  <c r="S25" i="2" s="1"/>
  <c r="O25" i="2" s="1"/>
  <c r="T26" i="2"/>
  <c r="S26" i="2" s="1"/>
  <c r="O26" i="2" s="1"/>
  <c r="T27" i="2"/>
  <c r="S27" i="2" s="1"/>
  <c r="O27" i="2" s="1"/>
  <c r="T28" i="2"/>
  <c r="S28" i="2" s="1"/>
  <c r="O28" i="2" s="1"/>
  <c r="T29" i="2"/>
  <c r="S29" i="2" s="1"/>
  <c r="O29" i="2" s="1"/>
  <c r="T30" i="2"/>
  <c r="S30" i="2" s="1"/>
  <c r="O30" i="2" s="1"/>
  <c r="T31" i="2"/>
  <c r="S31" i="2" s="1"/>
  <c r="O31" i="2" s="1"/>
  <c r="T32" i="2"/>
  <c r="S32" i="2" s="1"/>
  <c r="O32" i="2" s="1"/>
  <c r="T33" i="2"/>
  <c r="S33" i="2" s="1"/>
  <c r="O33" i="2" s="1"/>
  <c r="T34" i="2"/>
  <c r="S34" i="2" s="1"/>
  <c r="O34" i="2" s="1"/>
  <c r="T35" i="2"/>
  <c r="S35" i="2" s="1"/>
  <c r="O35" i="2" s="1"/>
  <c r="T36" i="2"/>
  <c r="T37" i="2"/>
  <c r="S37" i="2" s="1"/>
  <c r="O37" i="2" s="1"/>
  <c r="T38" i="2"/>
  <c r="S38" i="2" s="1"/>
  <c r="O38" i="2" s="1"/>
  <c r="T39" i="2"/>
  <c r="S39" i="2" s="1"/>
  <c r="O39" i="2" s="1"/>
  <c r="T40" i="2"/>
  <c r="S40" i="2" s="1"/>
  <c r="O40" i="2" s="1"/>
  <c r="T41" i="2"/>
  <c r="S41" i="2" s="1"/>
  <c r="O41" i="2" s="1"/>
  <c r="T42" i="2"/>
  <c r="S42" i="2" s="1"/>
  <c r="O42" i="2" s="1"/>
  <c r="T43" i="2"/>
  <c r="S43" i="2" s="1"/>
  <c r="O43" i="2" s="1"/>
  <c r="T44" i="2"/>
  <c r="S44" i="2" s="1"/>
  <c r="O44" i="2" s="1"/>
  <c r="T45" i="2"/>
  <c r="S45" i="2" s="1"/>
  <c r="O45" i="2" s="1"/>
  <c r="T46" i="2"/>
  <c r="S46" i="2" s="1"/>
  <c r="O46" i="2" s="1"/>
  <c r="T47" i="2"/>
  <c r="S47" i="2" s="1"/>
  <c r="O47" i="2" s="1"/>
  <c r="T48" i="2"/>
  <c r="S48" i="2" s="1"/>
  <c r="O48" i="2" s="1"/>
  <c r="T49" i="2"/>
  <c r="S49" i="2" s="1"/>
  <c r="O49" i="2" s="1"/>
  <c r="T50" i="2"/>
  <c r="S50" i="2" s="1"/>
  <c r="O50" i="2" s="1"/>
  <c r="T51" i="2"/>
  <c r="S51" i="2" s="1"/>
  <c r="O51" i="2" s="1"/>
  <c r="T52" i="2"/>
  <c r="S52" i="2" s="1"/>
  <c r="O52" i="2" s="1"/>
  <c r="T53" i="2"/>
  <c r="S53" i="2" s="1"/>
  <c r="O53" i="2" s="1"/>
  <c r="T54" i="2"/>
  <c r="S54" i="2" s="1"/>
  <c r="O54" i="2" s="1"/>
  <c r="T55" i="2"/>
  <c r="S55" i="2" s="1"/>
  <c r="O55" i="2" s="1"/>
  <c r="T56" i="2"/>
  <c r="S56" i="2" s="1"/>
  <c r="O56" i="2" s="1"/>
  <c r="T57" i="2"/>
  <c r="S57" i="2" s="1"/>
  <c r="O57" i="2" s="1"/>
  <c r="T58" i="2"/>
  <c r="S58" i="2" s="1"/>
  <c r="O58" i="2" s="1"/>
  <c r="T59" i="2"/>
  <c r="S59" i="2" s="1"/>
  <c r="S4" i="2"/>
  <c r="S5" i="2"/>
  <c r="S6" i="2"/>
  <c r="S19" i="2"/>
  <c r="O19" i="2" s="1"/>
  <c r="S23" i="2"/>
  <c r="O23" i="2" s="1"/>
  <c r="T23" i="2"/>
  <c r="U23" i="2"/>
  <c r="T22" i="2"/>
  <c r="S22" i="2" s="1"/>
  <c r="O22" i="2" s="1"/>
  <c r="U22" i="2"/>
  <c r="T21" i="2"/>
  <c r="S21" i="2" s="1"/>
  <c r="O21" i="2" s="1"/>
  <c r="U21" i="2"/>
  <c r="T20" i="2"/>
  <c r="S20" i="2" s="1"/>
  <c r="O20" i="2" s="1"/>
  <c r="U20" i="2"/>
  <c r="T19" i="2"/>
  <c r="U19" i="2"/>
  <c r="T18" i="2"/>
  <c r="S18" i="2" s="1"/>
  <c r="O18" i="2" s="1"/>
  <c r="U18" i="2"/>
  <c r="T17" i="2"/>
  <c r="S17" i="2" s="1"/>
  <c r="O17" i="2" s="1"/>
  <c r="U17" i="2"/>
  <c r="T3" i="2"/>
  <c r="S3" i="2" s="1"/>
  <c r="T4" i="2"/>
  <c r="T5" i="2"/>
  <c r="T6" i="2"/>
  <c r="T7" i="2"/>
  <c r="S7" i="2" s="1"/>
  <c r="T8" i="2"/>
  <c r="S8" i="2" s="1"/>
  <c r="T9" i="2"/>
  <c r="S9" i="2" s="1"/>
  <c r="T10" i="2"/>
  <c r="S10" i="2" s="1"/>
  <c r="T11" i="2"/>
  <c r="S11" i="2" s="1"/>
  <c r="T12" i="2"/>
  <c r="S12" i="2" s="1"/>
  <c r="O12" i="2" s="1"/>
  <c r="T13" i="2"/>
  <c r="S13" i="2" s="1"/>
  <c r="O13" i="2" s="1"/>
  <c r="T14" i="2"/>
  <c r="S14" i="2" s="1"/>
  <c r="O14" i="2" s="1"/>
  <c r="T15" i="2"/>
  <c r="S15" i="2" s="1"/>
  <c r="O15" i="2" s="1"/>
  <c r="T16" i="2"/>
  <c r="S16" i="2" s="1"/>
  <c r="O16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T2" i="2"/>
  <c r="S2" i="2" s="1"/>
</calcChain>
</file>

<file path=xl/sharedStrings.xml><?xml version="1.0" encoding="utf-8"?>
<sst xmlns="http://schemas.openxmlformats.org/spreadsheetml/2006/main" count="332" uniqueCount="212">
  <si>
    <t>Durability</t>
  </si>
  <si>
    <t>Value</t>
  </si>
  <si>
    <t>10 or less</t>
  </si>
  <si>
    <t>Weak</t>
  </si>
  <si>
    <t>Standard</t>
  </si>
  <si>
    <t>10_50</t>
  </si>
  <si>
    <t>50_100</t>
  </si>
  <si>
    <t>100_200</t>
  </si>
  <si>
    <t>Solid</t>
  </si>
  <si>
    <t>&gt;200</t>
  </si>
  <si>
    <t>Nearly Unbreakable</t>
  </si>
  <si>
    <t>Strong</t>
  </si>
  <si>
    <t>Weapon</t>
  </si>
  <si>
    <t>Crafted ?</t>
  </si>
  <si>
    <t>Attributes</t>
  </si>
  <si>
    <t>Slots</t>
  </si>
  <si>
    <t>Weight</t>
  </si>
  <si>
    <t>Balance</t>
  </si>
  <si>
    <t>Wooden Sword</t>
  </si>
  <si>
    <t>N</t>
  </si>
  <si>
    <t>Iron Poker</t>
  </si>
  <si>
    <t>Short Sword 1</t>
  </si>
  <si>
    <t>Type</t>
  </si>
  <si>
    <t>Steel</t>
  </si>
  <si>
    <t>Short sword 2</t>
  </si>
  <si>
    <t>Damage Min</t>
  </si>
  <si>
    <t>Damage Max</t>
  </si>
  <si>
    <t>Short Steel Sword</t>
  </si>
  <si>
    <t>Ratio</t>
  </si>
  <si>
    <t>&gt; 4.375</t>
  </si>
  <si>
    <t>Long Steel Sword</t>
  </si>
  <si>
    <t>Critical Bonus</t>
  </si>
  <si>
    <t>Rusty No Mans Land sword</t>
  </si>
  <si>
    <t>Name</t>
  </si>
  <si>
    <t>Rusty Velen Sword</t>
  </si>
  <si>
    <t>Koviri Cutlass</t>
  </si>
  <si>
    <t>Temerian Poniard</t>
  </si>
  <si>
    <t>Steel Short Sword</t>
  </si>
  <si>
    <t>No Mans Land sword 1</t>
  </si>
  <si>
    <t>No Mans Land sword 1 q2</t>
  </si>
  <si>
    <t>No Mans Land sword 2</t>
  </si>
  <si>
    <t>No Mans Land sword 3</t>
  </si>
  <si>
    <t>No Mans Land sword 4</t>
  </si>
  <si>
    <t>Velen Longsword</t>
  </si>
  <si>
    <t>Dorian Sword</t>
  </si>
  <si>
    <t>Maribor Sword</t>
  </si>
  <si>
    <t>Bremervood Blade</t>
  </si>
  <si>
    <t>Rusty Nilfgaardian sword</t>
  </si>
  <si>
    <t>Nilfgaardian sword 1</t>
  </si>
  <si>
    <t>Nilfgaardian sword 2</t>
  </si>
  <si>
    <t>Nilfgaardian sword 3</t>
  </si>
  <si>
    <t>Nilfgaardian sword 4</t>
  </si>
  <si>
    <t>Rusty Nilfgaardian Long Sword</t>
  </si>
  <si>
    <t>Nilfgaardian Long Sword</t>
  </si>
  <si>
    <t>Mettina Blade</t>
  </si>
  <si>
    <t>Vicovaro Blade</t>
  </si>
  <si>
    <t>Gemmerian Steel Sword</t>
  </si>
  <si>
    <t>&lt;2.5</t>
  </si>
  <si>
    <t>&lt;3.125</t>
  </si>
  <si>
    <t>&lt;3.75</t>
  </si>
  <si>
    <t>&lt;4.375</t>
  </si>
  <si>
    <t>Rusty Novigrad Sword</t>
  </si>
  <si>
    <t>Rusty Novigraadan sword</t>
  </si>
  <si>
    <t>Novigraadan sword 2</t>
  </si>
  <si>
    <t>Novigraadan sword 3</t>
  </si>
  <si>
    <t>Novigraadan sword 4</t>
  </si>
  <si>
    <t>Novigraadan sword 1</t>
  </si>
  <si>
    <t>Novigrad Longsword</t>
  </si>
  <si>
    <t>Gildorf Sword</t>
  </si>
  <si>
    <t>Silverton Sword</t>
  </si>
  <si>
    <t>Blade from the Bits</t>
  </si>
  <si>
    <t>sq304 Novigraadan sword 4</t>
  </si>
  <si>
    <t>Inquisitor sword 1</t>
  </si>
  <si>
    <t>Witch Hunter's Sword</t>
  </si>
  <si>
    <t>Witch Slayer</t>
  </si>
  <si>
    <t>Inquisitor sword 2</t>
  </si>
  <si>
    <t>Rusty Skellige sword</t>
  </si>
  <si>
    <t>Skellige sword 1</t>
  </si>
  <si>
    <t>Skellige sword 2</t>
  </si>
  <si>
    <t>q402 Skellige sword 3</t>
  </si>
  <si>
    <t>Skellige sword 4</t>
  </si>
  <si>
    <t>Scoiatael sword 1</t>
  </si>
  <si>
    <t>Scoiatael sword 2</t>
  </si>
  <si>
    <t>Scoiatael sword 3</t>
  </si>
  <si>
    <t>Scoiatael sword 4</t>
  </si>
  <si>
    <t>Dwarven sword 1</t>
  </si>
  <si>
    <t>Dwarven sword 2</t>
  </si>
  <si>
    <t>Gnomish sword 1</t>
  </si>
  <si>
    <t>Gnomish sword 2</t>
  </si>
  <si>
    <t>Wild Hunt sword 1</t>
  </si>
  <si>
    <t>Wild Hunt sword 2</t>
  </si>
  <si>
    <t>Wild Hunt sword 3</t>
  </si>
  <si>
    <t>Wild Hunt sword 4</t>
  </si>
  <si>
    <t>Witcher Silver Sword</t>
  </si>
  <si>
    <t>Silver sword 1</t>
  </si>
  <si>
    <t>Silver sword 2</t>
  </si>
  <si>
    <t>Silver sword 3</t>
  </si>
  <si>
    <t>Silver sword 4</t>
  </si>
  <si>
    <t>Silver sword 5</t>
  </si>
  <si>
    <t>Silver sword 6</t>
  </si>
  <si>
    <t>Silver sword 7</t>
  </si>
  <si>
    <t>Silver sword 8</t>
  </si>
  <si>
    <t>Elven silver sword 1</t>
  </si>
  <si>
    <t>Elven silver sword 2</t>
  </si>
  <si>
    <t>Dwarven silver sword 1</t>
  </si>
  <si>
    <t>Dwarven silver sword 2</t>
  </si>
  <si>
    <t>Gnomish silver sword 1</t>
  </si>
  <si>
    <t>Gnomish silver sword 2</t>
  </si>
  <si>
    <t>q505 crafted sword</t>
  </si>
  <si>
    <t>Rusty Skellige Sword</t>
  </si>
  <si>
    <t>Skellige Longsword</t>
  </si>
  <si>
    <t>Spikeroog Sword</t>
  </si>
  <si>
    <t>Faroe Blade</t>
  </si>
  <si>
    <t>Winter's Blade</t>
  </si>
  <si>
    <t>Vrihedd Brigade Sword</t>
  </si>
  <si>
    <t>Scoia'tael Sword</t>
  </si>
  <si>
    <t>Elven Steel Sword</t>
  </si>
  <si>
    <t>Red Meteorite Steel Sword</t>
  </si>
  <si>
    <t>Mahakaman Steel Sword</t>
  </si>
  <si>
    <t>Dwarven Blade</t>
  </si>
  <si>
    <t>Gnomish Gwyhyr</t>
  </si>
  <si>
    <t>Tir Tochair Blade</t>
  </si>
  <si>
    <t>Wild Hunt Warrior Sword</t>
  </si>
  <si>
    <t>Wild Hunt Warrior Sword - Enhanced</t>
  </si>
  <si>
    <t>Wild Hunt Warrior Sword - Superior</t>
  </si>
  <si>
    <t>Wild Hunt Warrior Sword - Mastercrafted</t>
  </si>
  <si>
    <t>Disglair</t>
  </si>
  <si>
    <t>Gven'nel</t>
  </si>
  <si>
    <t>Mastercrafted Silver Sword</t>
  </si>
  <si>
    <t>Eirlithrad</t>
  </si>
  <si>
    <t>The Adversary</t>
  </si>
  <si>
    <t>Tor'Haerne</t>
  </si>
  <si>
    <t>An'Ferthe</t>
  </si>
  <si>
    <t>The Striga</t>
  </si>
  <si>
    <t>Torlunn</t>
  </si>
  <si>
    <t>Melltith</t>
  </si>
  <si>
    <t>The Tamer</t>
  </si>
  <si>
    <t>Steiger</t>
  </si>
  <si>
    <t>The Digger</t>
  </si>
  <si>
    <t>Faustino</t>
  </si>
  <si>
    <t>Zireael</t>
  </si>
  <si>
    <t>Overall Quality</t>
  </si>
  <si>
    <t>Quality Min</t>
  </si>
  <si>
    <t>Quality Max</t>
  </si>
  <si>
    <t>Balance Max</t>
  </si>
  <si>
    <t>Balance Min</t>
  </si>
  <si>
    <t>Attribute Quality</t>
  </si>
  <si>
    <t>Weight Ratio</t>
  </si>
  <si>
    <t>Silver</t>
  </si>
  <si>
    <t>New Damage</t>
  </si>
  <si>
    <t>New Damage Max</t>
  </si>
  <si>
    <t>Y</t>
  </si>
  <si>
    <t>Desc Key</t>
  </si>
  <si>
    <t>wwa_IronPoker</t>
  </si>
  <si>
    <t>wwa_ShortSteelSword</t>
  </si>
  <si>
    <t>wwa_LongSteelSword</t>
  </si>
  <si>
    <t>wwa_RustyNoMansLandsword</t>
  </si>
  <si>
    <t>wwa_woodenSword</t>
  </si>
  <si>
    <t>wwa_koviriCutlass</t>
  </si>
  <si>
    <t>wwa_temerianPoniard</t>
  </si>
  <si>
    <t>wwa_velenLongsword</t>
  </si>
  <si>
    <t>wwa_dorianSword</t>
  </si>
  <si>
    <t>wwa_velenLongsword2</t>
  </si>
  <si>
    <t>wwa_mariborSword</t>
  </si>
  <si>
    <t>wwa_bremervoodBlade</t>
  </si>
  <si>
    <t>wwa_mettinaBlade</t>
  </si>
  <si>
    <t>wwa_vicovaroBlade</t>
  </si>
  <si>
    <t>wwa_novigradLongsword</t>
  </si>
  <si>
    <t>wwa_gildorfSword</t>
  </si>
  <si>
    <t>wwa_silvertonSword</t>
  </si>
  <si>
    <t>wwa_witchSlayer</t>
  </si>
  <si>
    <t>wwa_skelligeLongsword</t>
  </si>
  <si>
    <t>wwa_spikeroogSword</t>
  </si>
  <si>
    <t>wwa_faroeBlade</t>
  </si>
  <si>
    <t>wwa_dwarvenBlade</t>
  </si>
  <si>
    <t>wwa_gnomishGwyhyr</t>
  </si>
  <si>
    <t>wwa_theAdversary</t>
  </si>
  <si>
    <t>wwa_theStriga</t>
  </si>
  <si>
    <t>wwa_theTamer</t>
  </si>
  <si>
    <t>wwa_theDigger</t>
  </si>
  <si>
    <t>wwa_rustyNilfgaardianLongSword</t>
  </si>
  <si>
    <t>wwa_nilfgaardianLongSword</t>
  </si>
  <si>
    <t>wwa_rustyNovigradSword</t>
  </si>
  <si>
    <t>wwa_rustySkelligeSword</t>
  </si>
  <si>
    <t>wwa_wildHuntWarriorSword</t>
  </si>
  <si>
    <t>wwa_wildHuntWarriorSwordEnhanced</t>
  </si>
  <si>
    <t>wwa_wildHuntWarriorSwordSuperior</t>
  </si>
  <si>
    <t>wwa_wildHuntWarriorSwordMastercrafted</t>
  </si>
  <si>
    <t>wwa_gemmerianSteelSword</t>
  </si>
  <si>
    <t>wwa_bladefromtheBits</t>
  </si>
  <si>
    <t>wwa_witchHunter'sSword</t>
  </si>
  <si>
    <t>wwa_vriheddBrigadeSword</t>
  </si>
  <si>
    <t>wwa_elvenSteelSword</t>
  </si>
  <si>
    <t>wwa_redMeteoriteSteelSword</t>
  </si>
  <si>
    <t>wwa_mahakamanSteelSword</t>
  </si>
  <si>
    <t>wwa_tirTochairBlade</t>
  </si>
  <si>
    <t>wwa_mastercraftedSilverSword</t>
  </si>
  <si>
    <t>wwa_wintersBlade</t>
  </si>
  <si>
    <t>wwa_scoiataelSword</t>
  </si>
  <si>
    <t>wwa_witcherSilverSword</t>
  </si>
  <si>
    <t>wwa_disglair</t>
  </si>
  <si>
    <t>wwa_torlunn</t>
  </si>
  <si>
    <t>wwa_melltith</t>
  </si>
  <si>
    <t>wwa_steiger</t>
  </si>
  <si>
    <t>wwa_faustino</t>
  </si>
  <si>
    <t>wwa_zireael</t>
  </si>
  <si>
    <t>wwa_Eirlithrad</t>
  </si>
  <si>
    <t>Blade of Viroleda</t>
  </si>
  <si>
    <t>wwa_bladeOfViroleda</t>
  </si>
  <si>
    <t>wwa_gvennel</t>
  </si>
  <si>
    <t>wwa_torhaerne</t>
  </si>
  <si>
    <t>wwa_anferthe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</si>
</sst>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9.7109375" bestFit="1" customWidth="1"/>
    <col min="2" max="2" width="18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s="1" t="s">
        <v>5</v>
      </c>
      <c r="B3" t="s">
        <v>4</v>
      </c>
    </row>
    <row r="4" spans="1:2" x14ac:dyDescent="0.25">
      <c r="A4" t="s">
        <v>6</v>
      </c>
      <c r="B4" t="s">
        <v>11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workbookViewId="0">
      <selection activeCell="Q27" sqref="Q27"/>
    </sheetView>
  </sheetViews>
  <sheetFormatPr defaultRowHeight="15" x14ac:dyDescent="0.25"/>
  <cols>
    <col min="1" max="1" width="24.85546875" bestFit="1" customWidth="1"/>
    <col min="2" max="2" width="19.7109375" hidden="1" customWidth="1"/>
    <col min="3" max="3" width="24.85546875" hidden="1" customWidth="1"/>
    <col min="4" max="5" width="24.85546875" customWidth="1"/>
    <col min="6" max="6" width="9.140625" customWidth="1"/>
    <col min="7" max="7" width="11.28515625" style="5" bestFit="1" customWidth="1"/>
    <col min="8" max="8" width="11.5703125" style="5" bestFit="1" customWidth="1"/>
    <col min="9" max="9" width="10" style="5" customWidth="1"/>
    <col min="10" max="10" width="9.140625" style="5" customWidth="1"/>
    <col min="11" max="11" width="9.140625" style="2"/>
    <col min="12" max="12" width="11.7109375" style="5" bestFit="1" customWidth="1"/>
    <col min="13" max="13" width="12" style="5" bestFit="1" customWidth="1"/>
    <col min="14" max="15" width="12" style="5" customWidth="1"/>
    <col min="17" max="17" width="28.42578125" bestFit="1" customWidth="1"/>
    <col min="18" max="18" width="28.28515625" bestFit="1" customWidth="1"/>
    <col min="19" max="19" width="14.42578125" style="3" bestFit="1" customWidth="1"/>
    <col min="20" max="20" width="84.28515625" bestFit="1" customWidth="1"/>
    <col min="21" max="21" width="26.5703125" customWidth="1"/>
    <col min="22" max="22" width="12.7109375" bestFit="1" customWidth="1"/>
    <col min="26" max="26" width="13.140625" bestFit="1" customWidth="1"/>
  </cols>
  <sheetData>
    <row r="1" spans="1:26" x14ac:dyDescent="0.25">
      <c r="A1" t="s">
        <v>12</v>
      </c>
      <c r="B1" t="s">
        <v>25</v>
      </c>
      <c r="C1" t="s">
        <v>26</v>
      </c>
      <c r="D1" t="s">
        <v>149</v>
      </c>
      <c r="E1" t="s">
        <v>150</v>
      </c>
      <c r="F1" t="s">
        <v>13</v>
      </c>
      <c r="G1" s="5" t="s">
        <v>142</v>
      </c>
      <c r="H1" s="5" t="s">
        <v>143</v>
      </c>
      <c r="I1" s="5" t="s">
        <v>14</v>
      </c>
      <c r="J1" s="5" t="s">
        <v>15</v>
      </c>
      <c r="K1" s="2" t="s">
        <v>16</v>
      </c>
      <c r="L1" s="5" t="s">
        <v>145</v>
      </c>
      <c r="M1" s="5" t="s">
        <v>144</v>
      </c>
      <c r="N1" s="5" t="s">
        <v>0</v>
      </c>
      <c r="O1" s="5" t="s">
        <v>1</v>
      </c>
      <c r="P1" t="s">
        <v>22</v>
      </c>
      <c r="Q1" s="5" t="s">
        <v>152</v>
      </c>
      <c r="R1" t="s">
        <v>33</v>
      </c>
      <c r="S1" s="3" t="s">
        <v>141</v>
      </c>
      <c r="T1" s="2" t="s">
        <v>146</v>
      </c>
      <c r="U1" s="2" t="s">
        <v>147</v>
      </c>
      <c r="V1" t="s">
        <v>16</v>
      </c>
      <c r="W1" t="s">
        <v>28</v>
      </c>
      <c r="Y1" t="s">
        <v>17</v>
      </c>
      <c r="Z1" t="s">
        <v>31</v>
      </c>
    </row>
    <row r="2" spans="1:26" x14ac:dyDescent="0.25">
      <c r="A2" t="s">
        <v>20</v>
      </c>
      <c r="B2">
        <v>270</v>
      </c>
      <c r="C2">
        <v>270</v>
      </c>
      <c r="D2" s="5">
        <f>B2*0.85</f>
        <v>229.5</v>
      </c>
      <c r="E2" s="5">
        <f>C2*0.85</f>
        <v>229.5</v>
      </c>
      <c r="F2" t="s">
        <v>19</v>
      </c>
      <c r="G2" s="5">
        <v>2</v>
      </c>
      <c r="H2" s="5">
        <v>2</v>
      </c>
      <c r="I2" s="5">
        <v>0</v>
      </c>
      <c r="J2" s="5">
        <v>0</v>
      </c>
      <c r="K2" s="4">
        <v>12</v>
      </c>
      <c r="L2" s="5">
        <v>1</v>
      </c>
      <c r="M2" s="5">
        <v>1</v>
      </c>
      <c r="O2" s="5">
        <f>IF(S2&lt;500,S2*0.1,IF(S2&lt;800,S2*0.15,IF(S2&lt;1200,S2*0.3,IF(S2&lt;1800,S2*0.4,IF(S2&lt;220,S2*0.5,S2*0.6)))))</f>
        <v>27</v>
      </c>
      <c r="P2" t="s">
        <v>23</v>
      </c>
      <c r="Q2" t="s">
        <v>153</v>
      </c>
      <c r="R2" t="s">
        <v>20</v>
      </c>
      <c r="S2" s="2">
        <f>AVERAGE(B2:C2)*(1+T2)+N2</f>
        <v>270</v>
      </c>
      <c r="T2" s="2">
        <f>AVERAGE(G2:J2)-IF(K2&gt;4.4,2,IF(K2&gt;3.75,1.75,IF(K2&gt;3.125,1.5,IF(K2&gt;2.5,1,0))))+AVERAGE(L2:M2)</f>
        <v>0</v>
      </c>
      <c r="U2" s="2">
        <f>AVERAGE(L2:M2)</f>
        <v>1</v>
      </c>
      <c r="V2" t="s">
        <v>57</v>
      </c>
      <c r="W2">
        <v>1</v>
      </c>
      <c r="Y2">
        <v>5</v>
      </c>
      <c r="Z2">
        <v>0.1</v>
      </c>
    </row>
    <row r="3" spans="1:26" x14ac:dyDescent="0.25">
      <c r="A3" t="s">
        <v>18</v>
      </c>
      <c r="B3">
        <v>120</v>
      </c>
      <c r="C3">
        <v>120</v>
      </c>
      <c r="D3" s="5">
        <f t="shared" ref="D3:D54" si="0">B3*0.85</f>
        <v>102</v>
      </c>
      <c r="E3" s="5">
        <f t="shared" ref="E3:E54" si="1">C3*0.85</f>
        <v>102</v>
      </c>
      <c r="F3" t="s">
        <v>19</v>
      </c>
      <c r="G3" s="5">
        <v>1</v>
      </c>
      <c r="H3" s="5">
        <v>1</v>
      </c>
      <c r="I3" s="5">
        <v>0</v>
      </c>
      <c r="J3" s="5">
        <v>0</v>
      </c>
      <c r="K3" s="4">
        <v>0.55000000000000004</v>
      </c>
      <c r="L3" s="5">
        <v>3</v>
      </c>
      <c r="M3" s="5">
        <v>3</v>
      </c>
      <c r="N3" s="5">
        <v>10</v>
      </c>
      <c r="O3" s="5">
        <f t="shared" ref="O3:O59" si="2">IF(S3&lt;500,S3*0.1,IF(S3&lt;800,S3*0.15,IF(S3&lt;1200,S3*0.3,IF(S3&lt;1800,S3*0.4,IF(S3&lt;220,S3*0.5,S3*0.6)))))</f>
        <v>82.5</v>
      </c>
      <c r="P3" t="s">
        <v>23</v>
      </c>
      <c r="Q3" t="s">
        <v>157</v>
      </c>
      <c r="R3" t="s">
        <v>18</v>
      </c>
      <c r="S3" s="2">
        <f>AVERAGE(B3:C3)*(1+T3)+N3</f>
        <v>550</v>
      </c>
      <c r="T3" s="2">
        <f t="shared" ref="T3:T59" si="3">AVERAGE(G3:J3)-IF(K3&gt;4.4,2,IF(K3&gt;3.75,1.75,IF(K3&gt;3.125,1.5,IF(K3&gt;2.5,1,0))))+AVERAGE(L3:M3)</f>
        <v>3.5</v>
      </c>
      <c r="U3" s="2">
        <f t="shared" ref="U3:U33" si="4">AVERAGE(L3:M3)</f>
        <v>3</v>
      </c>
      <c r="V3" t="s">
        <v>58</v>
      </c>
      <c r="W3">
        <v>1.25</v>
      </c>
      <c r="Y3">
        <v>4</v>
      </c>
      <c r="Z3">
        <v>0</v>
      </c>
    </row>
    <row r="4" spans="1:26" x14ac:dyDescent="0.25">
      <c r="A4" t="s">
        <v>21</v>
      </c>
      <c r="B4">
        <v>150</v>
      </c>
      <c r="C4">
        <v>180</v>
      </c>
      <c r="D4" s="5">
        <f t="shared" si="0"/>
        <v>127.5</v>
      </c>
      <c r="E4" s="5">
        <f t="shared" si="1"/>
        <v>153</v>
      </c>
      <c r="F4" t="s">
        <v>19</v>
      </c>
      <c r="G4" s="5">
        <v>1</v>
      </c>
      <c r="H4" s="5">
        <v>1</v>
      </c>
      <c r="I4" s="5">
        <v>0</v>
      </c>
      <c r="J4" s="5">
        <v>0</v>
      </c>
      <c r="K4" s="4">
        <v>2.7</v>
      </c>
      <c r="L4" s="5">
        <v>2</v>
      </c>
      <c r="M4" s="5">
        <v>2</v>
      </c>
      <c r="N4" s="5">
        <v>20</v>
      </c>
      <c r="O4" s="5">
        <f t="shared" si="2"/>
        <v>43.25</v>
      </c>
      <c r="P4" t="s">
        <v>23</v>
      </c>
      <c r="Q4" t="s">
        <v>158</v>
      </c>
      <c r="R4" t="s">
        <v>35</v>
      </c>
      <c r="S4" s="2">
        <f t="shared" ref="S4:S59" si="5">AVERAGE(B4:C4)*(1+T4)+N4</f>
        <v>432.5</v>
      </c>
      <c r="T4" s="2">
        <f t="shared" si="3"/>
        <v>1.5</v>
      </c>
      <c r="U4" s="2">
        <f t="shared" si="4"/>
        <v>2</v>
      </c>
      <c r="V4" t="s">
        <v>59</v>
      </c>
      <c r="W4">
        <v>1.5</v>
      </c>
      <c r="Y4">
        <v>3</v>
      </c>
      <c r="Z4">
        <v>-0.05</v>
      </c>
    </row>
    <row r="5" spans="1:26" x14ac:dyDescent="0.25">
      <c r="A5" t="s">
        <v>24</v>
      </c>
      <c r="B5">
        <v>160</v>
      </c>
      <c r="C5">
        <v>190</v>
      </c>
      <c r="D5" s="5">
        <f t="shared" si="0"/>
        <v>136</v>
      </c>
      <c r="E5" s="5">
        <f t="shared" si="1"/>
        <v>161.5</v>
      </c>
      <c r="F5" t="s">
        <v>19</v>
      </c>
      <c r="G5" s="5">
        <v>1</v>
      </c>
      <c r="H5" s="5">
        <v>1</v>
      </c>
      <c r="I5" s="5">
        <v>0</v>
      </c>
      <c r="J5" s="5">
        <v>0</v>
      </c>
      <c r="K5" s="4">
        <v>2.6</v>
      </c>
      <c r="L5" s="5">
        <v>2</v>
      </c>
      <c r="M5" s="5">
        <v>2</v>
      </c>
      <c r="N5" s="5">
        <v>25</v>
      </c>
      <c r="O5" s="5">
        <f t="shared" si="2"/>
        <v>46.25</v>
      </c>
      <c r="P5" t="s">
        <v>23</v>
      </c>
      <c r="Q5" t="s">
        <v>159</v>
      </c>
      <c r="R5" t="s">
        <v>36</v>
      </c>
      <c r="S5" s="2">
        <f t="shared" si="5"/>
        <v>462.5</v>
      </c>
      <c r="T5" s="2">
        <f t="shared" si="3"/>
        <v>1.5</v>
      </c>
      <c r="U5" s="2">
        <f t="shared" si="4"/>
        <v>2</v>
      </c>
      <c r="V5" t="s">
        <v>60</v>
      </c>
      <c r="W5">
        <v>1.75</v>
      </c>
      <c r="Y5">
        <v>2</v>
      </c>
      <c r="Z5">
        <v>-0.1</v>
      </c>
    </row>
    <row r="6" spans="1:26" x14ac:dyDescent="0.25">
      <c r="A6" t="s">
        <v>27</v>
      </c>
      <c r="B6">
        <v>170</v>
      </c>
      <c r="C6">
        <v>210</v>
      </c>
      <c r="D6" s="5">
        <f t="shared" si="0"/>
        <v>144.5</v>
      </c>
      <c r="E6" s="5">
        <f t="shared" si="1"/>
        <v>178.5</v>
      </c>
      <c r="F6" t="s">
        <v>19</v>
      </c>
      <c r="G6" s="5">
        <v>1</v>
      </c>
      <c r="H6" s="5">
        <v>1</v>
      </c>
      <c r="I6" s="5">
        <v>0</v>
      </c>
      <c r="J6" s="5">
        <v>0</v>
      </c>
      <c r="K6" s="4">
        <v>2.5</v>
      </c>
      <c r="L6" s="5">
        <v>2</v>
      </c>
      <c r="M6" s="5">
        <v>3</v>
      </c>
      <c r="N6" s="5">
        <v>30</v>
      </c>
      <c r="O6" s="5">
        <f t="shared" si="2"/>
        <v>118.5</v>
      </c>
      <c r="P6" t="s">
        <v>23</v>
      </c>
      <c r="Q6" t="s">
        <v>154</v>
      </c>
      <c r="R6" t="s">
        <v>37</v>
      </c>
      <c r="S6" s="2">
        <f t="shared" si="5"/>
        <v>790</v>
      </c>
      <c r="T6" s="2">
        <f t="shared" si="3"/>
        <v>3</v>
      </c>
      <c r="U6" s="2">
        <f t="shared" si="4"/>
        <v>2.5</v>
      </c>
      <c r="V6" t="s">
        <v>29</v>
      </c>
      <c r="W6">
        <v>2</v>
      </c>
      <c r="Y6">
        <v>1</v>
      </c>
      <c r="Z6">
        <v>-0.25</v>
      </c>
    </row>
    <row r="7" spans="1:26" x14ac:dyDescent="0.25">
      <c r="A7" t="s">
        <v>30</v>
      </c>
      <c r="B7">
        <v>265</v>
      </c>
      <c r="C7">
        <v>265</v>
      </c>
      <c r="D7" s="5">
        <f t="shared" si="0"/>
        <v>225.25</v>
      </c>
      <c r="E7" s="5">
        <f t="shared" si="1"/>
        <v>225.25</v>
      </c>
      <c r="F7" t="s">
        <v>19</v>
      </c>
      <c r="G7" s="5">
        <v>2</v>
      </c>
      <c r="H7" s="5">
        <v>2</v>
      </c>
      <c r="I7" s="5">
        <v>0</v>
      </c>
      <c r="J7" s="5">
        <v>0</v>
      </c>
      <c r="K7" s="4">
        <v>3.1</v>
      </c>
      <c r="L7" s="5">
        <v>4</v>
      </c>
      <c r="M7" s="5">
        <v>4</v>
      </c>
      <c r="N7" s="5">
        <v>50</v>
      </c>
      <c r="O7" s="5">
        <f t="shared" si="2"/>
        <v>550</v>
      </c>
      <c r="P7" t="s">
        <v>23</v>
      </c>
      <c r="Q7" t="s">
        <v>155</v>
      </c>
      <c r="R7" t="s">
        <v>30</v>
      </c>
      <c r="S7" s="2">
        <f t="shared" si="5"/>
        <v>1375</v>
      </c>
      <c r="T7" s="2">
        <f t="shared" si="3"/>
        <v>4</v>
      </c>
      <c r="U7" s="2">
        <f t="shared" si="4"/>
        <v>4</v>
      </c>
    </row>
    <row r="8" spans="1:26" x14ac:dyDescent="0.25">
      <c r="A8" t="s">
        <v>32</v>
      </c>
      <c r="B8">
        <v>170</v>
      </c>
      <c r="C8">
        <v>210</v>
      </c>
      <c r="D8" s="5">
        <f t="shared" si="0"/>
        <v>144.5</v>
      </c>
      <c r="E8" s="5">
        <f t="shared" si="1"/>
        <v>178.5</v>
      </c>
      <c r="F8" t="s">
        <v>19</v>
      </c>
      <c r="G8" s="5">
        <v>1</v>
      </c>
      <c r="H8" s="5">
        <v>1</v>
      </c>
      <c r="I8" s="5">
        <v>0</v>
      </c>
      <c r="J8" s="5">
        <v>0</v>
      </c>
      <c r="K8" s="3">
        <v>3.2</v>
      </c>
      <c r="L8" s="5">
        <v>1</v>
      </c>
      <c r="M8" s="5">
        <v>2</v>
      </c>
      <c r="N8" s="5">
        <v>20</v>
      </c>
      <c r="O8" s="5">
        <f t="shared" si="2"/>
        <v>30.5</v>
      </c>
      <c r="P8" t="s">
        <v>23</v>
      </c>
      <c r="Q8" t="s">
        <v>156</v>
      </c>
      <c r="R8" t="s">
        <v>34</v>
      </c>
      <c r="S8" s="2">
        <f t="shared" si="5"/>
        <v>305</v>
      </c>
      <c r="T8" s="2">
        <f t="shared" si="3"/>
        <v>0.5</v>
      </c>
      <c r="U8" s="2">
        <f t="shared" si="4"/>
        <v>1.5</v>
      </c>
    </row>
    <row r="9" spans="1:26" x14ac:dyDescent="0.25">
      <c r="A9" t="s">
        <v>38</v>
      </c>
      <c r="B9">
        <v>160</v>
      </c>
      <c r="C9">
        <v>230</v>
      </c>
      <c r="D9" s="5">
        <f t="shared" si="0"/>
        <v>136</v>
      </c>
      <c r="E9" s="5">
        <f t="shared" si="1"/>
        <v>195.5</v>
      </c>
      <c r="F9" t="s">
        <v>19</v>
      </c>
      <c r="G9" s="5">
        <v>1</v>
      </c>
      <c r="H9" s="5">
        <v>1</v>
      </c>
      <c r="I9" s="5">
        <v>0</v>
      </c>
      <c r="J9" s="5">
        <v>0</v>
      </c>
      <c r="K9" s="3">
        <v>3.8</v>
      </c>
      <c r="L9" s="5">
        <v>1</v>
      </c>
      <c r="M9" s="5">
        <v>4</v>
      </c>
      <c r="N9" s="5">
        <v>25</v>
      </c>
      <c r="O9" s="5">
        <f t="shared" si="2"/>
        <v>46.375</v>
      </c>
      <c r="P9" t="s">
        <v>23</v>
      </c>
      <c r="Q9" t="s">
        <v>160</v>
      </c>
      <c r="R9" t="s">
        <v>43</v>
      </c>
      <c r="S9" s="2">
        <f t="shared" si="5"/>
        <v>463.75</v>
      </c>
      <c r="T9" s="2">
        <f t="shared" si="3"/>
        <v>1.25</v>
      </c>
      <c r="U9" s="2">
        <f t="shared" si="4"/>
        <v>2.5</v>
      </c>
    </row>
    <row r="10" spans="1:26" x14ac:dyDescent="0.25">
      <c r="A10" t="s">
        <v>39</v>
      </c>
      <c r="B10">
        <v>190</v>
      </c>
      <c r="C10">
        <v>270</v>
      </c>
      <c r="D10" s="5">
        <f t="shared" si="0"/>
        <v>161.5</v>
      </c>
      <c r="E10" s="5">
        <f t="shared" si="1"/>
        <v>229.5</v>
      </c>
      <c r="F10" t="s">
        <v>19</v>
      </c>
      <c r="G10" s="5">
        <v>2</v>
      </c>
      <c r="H10" s="5">
        <v>2</v>
      </c>
      <c r="I10" s="5">
        <v>0</v>
      </c>
      <c r="J10" s="5">
        <v>0</v>
      </c>
      <c r="K10" s="3">
        <v>3.8</v>
      </c>
      <c r="L10" s="5">
        <v>4</v>
      </c>
      <c r="M10" s="5">
        <v>4</v>
      </c>
      <c r="N10" s="5">
        <v>35</v>
      </c>
      <c r="O10" s="5">
        <f t="shared" si="2"/>
        <v>303.75</v>
      </c>
      <c r="P10" s="2" t="s">
        <v>23</v>
      </c>
      <c r="Q10" t="s">
        <v>162</v>
      </c>
      <c r="R10" t="s">
        <v>43</v>
      </c>
      <c r="S10" s="2">
        <f t="shared" si="5"/>
        <v>1012.5</v>
      </c>
      <c r="T10" s="2">
        <f t="shared" si="3"/>
        <v>3.25</v>
      </c>
      <c r="U10" s="2">
        <f t="shared" si="4"/>
        <v>4</v>
      </c>
    </row>
    <row r="11" spans="1:26" x14ac:dyDescent="0.25">
      <c r="A11" t="s">
        <v>40</v>
      </c>
      <c r="B11">
        <v>210</v>
      </c>
      <c r="C11">
        <v>280</v>
      </c>
      <c r="D11" s="5">
        <f t="shared" si="0"/>
        <v>178.5</v>
      </c>
      <c r="E11" s="5">
        <f t="shared" si="1"/>
        <v>238</v>
      </c>
      <c r="F11" t="s">
        <v>19</v>
      </c>
      <c r="G11" s="5">
        <v>1</v>
      </c>
      <c r="H11" s="5">
        <v>2</v>
      </c>
      <c r="I11" s="5">
        <v>0</v>
      </c>
      <c r="J11" s="5">
        <v>0</v>
      </c>
      <c r="K11" s="3">
        <v>3.6</v>
      </c>
      <c r="L11" s="5">
        <v>1</v>
      </c>
      <c r="M11" s="5">
        <v>4</v>
      </c>
      <c r="N11" s="5">
        <v>45</v>
      </c>
      <c r="O11" s="5">
        <f t="shared" si="2"/>
        <v>107.8125</v>
      </c>
      <c r="P11" s="2" t="s">
        <v>23</v>
      </c>
      <c r="Q11" t="s">
        <v>161</v>
      </c>
      <c r="R11" t="s">
        <v>44</v>
      </c>
      <c r="S11" s="2">
        <f t="shared" si="5"/>
        <v>718.75</v>
      </c>
      <c r="T11" s="2">
        <f t="shared" si="3"/>
        <v>1.75</v>
      </c>
      <c r="U11" s="2">
        <f t="shared" si="4"/>
        <v>2.5</v>
      </c>
    </row>
    <row r="12" spans="1:26" x14ac:dyDescent="0.25">
      <c r="A12" t="s">
        <v>41</v>
      </c>
      <c r="B12">
        <v>220</v>
      </c>
      <c r="C12">
        <v>280</v>
      </c>
      <c r="D12" s="5">
        <f t="shared" si="0"/>
        <v>187</v>
      </c>
      <c r="E12" s="5">
        <f t="shared" si="1"/>
        <v>238</v>
      </c>
      <c r="F12" t="s">
        <v>19</v>
      </c>
      <c r="G12" s="5">
        <v>1</v>
      </c>
      <c r="H12" s="5">
        <v>3</v>
      </c>
      <c r="I12" s="5">
        <v>0</v>
      </c>
      <c r="J12" s="5">
        <v>0</v>
      </c>
      <c r="K12" s="3">
        <v>3.2</v>
      </c>
      <c r="L12" s="5">
        <v>1</v>
      </c>
      <c r="M12" s="5">
        <v>4</v>
      </c>
      <c r="N12" s="5">
        <v>55</v>
      </c>
      <c r="O12" s="5">
        <f t="shared" si="2"/>
        <v>241.5</v>
      </c>
      <c r="P12" s="2" t="s">
        <v>23</v>
      </c>
      <c r="Q12" t="s">
        <v>163</v>
      </c>
      <c r="R12" t="s">
        <v>45</v>
      </c>
      <c r="S12" s="2">
        <f t="shared" si="5"/>
        <v>805</v>
      </c>
      <c r="T12" s="2">
        <f t="shared" si="3"/>
        <v>2</v>
      </c>
      <c r="U12" s="2">
        <f t="shared" si="4"/>
        <v>2.5</v>
      </c>
    </row>
    <row r="13" spans="1:26" x14ac:dyDescent="0.25">
      <c r="A13" t="s">
        <v>42</v>
      </c>
      <c r="B13">
        <v>220</v>
      </c>
      <c r="C13">
        <v>280</v>
      </c>
      <c r="D13" s="5">
        <f t="shared" si="0"/>
        <v>187</v>
      </c>
      <c r="E13" s="5">
        <f t="shared" si="1"/>
        <v>238</v>
      </c>
      <c r="F13" t="s">
        <v>19</v>
      </c>
      <c r="G13" s="5">
        <v>1</v>
      </c>
      <c r="H13" s="5">
        <v>3</v>
      </c>
      <c r="I13" s="5">
        <v>0</v>
      </c>
      <c r="J13" s="5">
        <v>0</v>
      </c>
      <c r="K13" s="3">
        <v>3.1</v>
      </c>
      <c r="L13" s="5">
        <v>1</v>
      </c>
      <c r="M13" s="5">
        <v>4</v>
      </c>
      <c r="N13" s="5">
        <v>60</v>
      </c>
      <c r="O13" s="5">
        <f t="shared" si="2"/>
        <v>280.5</v>
      </c>
      <c r="P13" s="2" t="s">
        <v>23</v>
      </c>
      <c r="Q13" t="s">
        <v>164</v>
      </c>
      <c r="R13" t="s">
        <v>46</v>
      </c>
      <c r="S13" s="2">
        <f t="shared" si="5"/>
        <v>935</v>
      </c>
      <c r="T13" s="2">
        <f t="shared" si="3"/>
        <v>2.5</v>
      </c>
      <c r="U13" s="2">
        <f t="shared" si="4"/>
        <v>2.5</v>
      </c>
    </row>
    <row r="14" spans="1:26" x14ac:dyDescent="0.25">
      <c r="A14" t="s">
        <v>47</v>
      </c>
      <c r="B14">
        <v>180</v>
      </c>
      <c r="C14">
        <v>220</v>
      </c>
      <c r="D14" s="5">
        <f t="shared" si="0"/>
        <v>153</v>
      </c>
      <c r="E14" s="5">
        <f t="shared" si="1"/>
        <v>187</v>
      </c>
      <c r="F14" t="s">
        <v>19</v>
      </c>
      <c r="G14" s="5">
        <v>1</v>
      </c>
      <c r="H14" s="5">
        <v>1</v>
      </c>
      <c r="I14" s="5">
        <v>0</v>
      </c>
      <c r="J14" s="5">
        <v>0</v>
      </c>
      <c r="K14" s="3">
        <v>3.5</v>
      </c>
      <c r="L14" s="5">
        <v>1</v>
      </c>
      <c r="M14" s="5">
        <v>2</v>
      </c>
      <c r="N14" s="5">
        <v>20</v>
      </c>
      <c r="O14" s="5">
        <f t="shared" si="2"/>
        <v>32</v>
      </c>
      <c r="P14" s="2" t="s">
        <v>23</v>
      </c>
      <c r="Q14" t="s">
        <v>180</v>
      </c>
      <c r="R14" t="s">
        <v>52</v>
      </c>
      <c r="S14" s="2">
        <f t="shared" si="5"/>
        <v>320</v>
      </c>
      <c r="T14" s="2">
        <f t="shared" si="3"/>
        <v>0.5</v>
      </c>
      <c r="U14" s="2">
        <f t="shared" si="4"/>
        <v>1.5</v>
      </c>
    </row>
    <row r="15" spans="1:26" x14ac:dyDescent="0.25">
      <c r="A15" t="s">
        <v>48</v>
      </c>
      <c r="B15">
        <v>225</v>
      </c>
      <c r="C15">
        <v>320</v>
      </c>
      <c r="D15" s="5">
        <f t="shared" si="0"/>
        <v>191.25</v>
      </c>
      <c r="E15" s="5">
        <f t="shared" si="1"/>
        <v>272</v>
      </c>
      <c r="F15" t="s">
        <v>19</v>
      </c>
      <c r="G15" s="5">
        <v>1</v>
      </c>
      <c r="H15" s="5">
        <v>1</v>
      </c>
      <c r="I15" s="5">
        <v>0</v>
      </c>
      <c r="J15" s="5">
        <v>0</v>
      </c>
      <c r="K15" s="3">
        <v>4.2</v>
      </c>
      <c r="L15" s="5">
        <v>2</v>
      </c>
      <c r="M15" s="5">
        <v>4</v>
      </c>
      <c r="N15" s="5">
        <v>35</v>
      </c>
      <c r="O15" s="5">
        <f t="shared" si="2"/>
        <v>117.65625</v>
      </c>
      <c r="P15" s="2" t="s">
        <v>23</v>
      </c>
      <c r="Q15" t="s">
        <v>181</v>
      </c>
      <c r="R15" t="s">
        <v>53</v>
      </c>
      <c r="S15" s="2">
        <f t="shared" si="5"/>
        <v>784.375</v>
      </c>
      <c r="T15" s="2">
        <f t="shared" si="3"/>
        <v>1.75</v>
      </c>
      <c r="U15" s="2">
        <f t="shared" si="4"/>
        <v>3</v>
      </c>
    </row>
    <row r="16" spans="1:26" x14ac:dyDescent="0.25">
      <c r="A16" t="s">
        <v>49</v>
      </c>
      <c r="B16">
        <v>225</v>
      </c>
      <c r="C16">
        <v>295</v>
      </c>
      <c r="D16" s="5">
        <f t="shared" si="0"/>
        <v>191.25</v>
      </c>
      <c r="E16" s="5">
        <f t="shared" si="1"/>
        <v>250.75</v>
      </c>
      <c r="F16" t="s">
        <v>19</v>
      </c>
      <c r="G16" s="5">
        <v>1</v>
      </c>
      <c r="H16" s="5">
        <v>2</v>
      </c>
      <c r="I16" s="5">
        <v>0</v>
      </c>
      <c r="J16" s="5">
        <v>0</v>
      </c>
      <c r="K16" s="3">
        <v>3.7</v>
      </c>
      <c r="L16" s="5">
        <v>2</v>
      </c>
      <c r="M16" s="5">
        <v>4</v>
      </c>
      <c r="N16" s="5">
        <v>45</v>
      </c>
      <c r="O16" s="5">
        <f t="shared" si="2"/>
        <v>267</v>
      </c>
      <c r="P16" s="2" t="s">
        <v>23</v>
      </c>
      <c r="Q16" t="s">
        <v>165</v>
      </c>
      <c r="R16" t="s">
        <v>54</v>
      </c>
      <c r="S16" s="2">
        <f t="shared" si="5"/>
        <v>890</v>
      </c>
      <c r="T16" s="2">
        <f t="shared" si="3"/>
        <v>2.25</v>
      </c>
      <c r="U16" s="2">
        <f t="shared" si="4"/>
        <v>3</v>
      </c>
    </row>
    <row r="17" spans="1:21" x14ac:dyDescent="0.25">
      <c r="A17" t="s">
        <v>50</v>
      </c>
      <c r="B17">
        <v>235</v>
      </c>
      <c r="C17">
        <v>315</v>
      </c>
      <c r="D17" s="5">
        <f t="shared" si="0"/>
        <v>199.75</v>
      </c>
      <c r="E17" s="5">
        <f t="shared" si="1"/>
        <v>267.75</v>
      </c>
      <c r="F17" t="s">
        <v>19</v>
      </c>
      <c r="G17" s="5">
        <v>1</v>
      </c>
      <c r="H17" s="5">
        <v>3</v>
      </c>
      <c r="I17" s="5">
        <v>0</v>
      </c>
      <c r="J17" s="5">
        <v>0</v>
      </c>
      <c r="K17" s="4">
        <v>3.7</v>
      </c>
      <c r="L17" s="5">
        <v>2</v>
      </c>
      <c r="M17" s="5">
        <v>4</v>
      </c>
      <c r="N17" s="5">
        <v>55</v>
      </c>
      <c r="O17" s="5">
        <f t="shared" si="2"/>
        <v>305.25</v>
      </c>
      <c r="P17" s="2" t="s">
        <v>23</v>
      </c>
      <c r="Q17" t="s">
        <v>166</v>
      </c>
      <c r="R17" t="s">
        <v>55</v>
      </c>
      <c r="S17" s="2">
        <f t="shared" si="5"/>
        <v>1017.5</v>
      </c>
      <c r="T17" s="2">
        <f t="shared" si="3"/>
        <v>2.5</v>
      </c>
      <c r="U17" s="2">
        <f t="shared" si="4"/>
        <v>3</v>
      </c>
    </row>
    <row r="18" spans="1:21" x14ac:dyDescent="0.25">
      <c r="A18" t="s">
        <v>51</v>
      </c>
      <c r="B18">
        <v>235</v>
      </c>
      <c r="C18">
        <v>295</v>
      </c>
      <c r="D18" s="5">
        <f t="shared" si="0"/>
        <v>199.75</v>
      </c>
      <c r="E18" s="5">
        <f t="shared" si="1"/>
        <v>250.75</v>
      </c>
      <c r="F18" t="s">
        <v>19</v>
      </c>
      <c r="G18" s="5">
        <v>1</v>
      </c>
      <c r="H18" s="5">
        <v>3</v>
      </c>
      <c r="I18" s="5">
        <v>0</v>
      </c>
      <c r="J18" s="5">
        <v>0</v>
      </c>
      <c r="K18" s="4">
        <v>3.1</v>
      </c>
      <c r="L18" s="5">
        <v>2</v>
      </c>
      <c r="M18" s="5">
        <v>5</v>
      </c>
      <c r="N18" s="5">
        <v>65</v>
      </c>
      <c r="O18" s="5">
        <f t="shared" si="2"/>
        <v>503</v>
      </c>
      <c r="P18" s="4" t="s">
        <v>23</v>
      </c>
      <c r="Q18" t="s">
        <v>188</v>
      </c>
      <c r="R18" t="s">
        <v>56</v>
      </c>
      <c r="S18" s="2">
        <f t="shared" si="5"/>
        <v>1257.5</v>
      </c>
      <c r="T18" s="2">
        <f t="shared" si="3"/>
        <v>3.5</v>
      </c>
      <c r="U18" s="2">
        <f t="shared" si="4"/>
        <v>3.5</v>
      </c>
    </row>
    <row r="19" spans="1:21" x14ac:dyDescent="0.25">
      <c r="A19" t="s">
        <v>62</v>
      </c>
      <c r="B19">
        <v>175</v>
      </c>
      <c r="C19">
        <v>225</v>
      </c>
      <c r="D19" s="5">
        <f t="shared" si="0"/>
        <v>148.75</v>
      </c>
      <c r="E19" s="5">
        <f t="shared" si="1"/>
        <v>191.25</v>
      </c>
      <c r="F19" t="s">
        <v>19</v>
      </c>
      <c r="G19" s="5">
        <v>1</v>
      </c>
      <c r="H19" s="5">
        <v>1</v>
      </c>
      <c r="I19" s="5">
        <v>0</v>
      </c>
      <c r="J19" s="5">
        <v>0</v>
      </c>
      <c r="K19" s="4">
        <v>3.4</v>
      </c>
      <c r="L19" s="5">
        <v>1</v>
      </c>
      <c r="M19" s="5">
        <v>2</v>
      </c>
      <c r="N19" s="5">
        <v>20</v>
      </c>
      <c r="O19" s="5">
        <f t="shared" si="2"/>
        <v>32</v>
      </c>
      <c r="P19" s="4" t="s">
        <v>23</v>
      </c>
      <c r="Q19" t="s">
        <v>182</v>
      </c>
      <c r="R19" t="s">
        <v>61</v>
      </c>
      <c r="S19" s="2">
        <f t="shared" si="5"/>
        <v>320</v>
      </c>
      <c r="T19" s="2">
        <f t="shared" si="3"/>
        <v>0.5</v>
      </c>
      <c r="U19" s="2">
        <f t="shared" si="4"/>
        <v>1.5</v>
      </c>
    </row>
    <row r="20" spans="1:21" x14ac:dyDescent="0.25">
      <c r="A20" t="s">
        <v>66</v>
      </c>
      <c r="B20">
        <v>245</v>
      </c>
      <c r="C20">
        <v>285</v>
      </c>
      <c r="D20" s="5">
        <f t="shared" si="0"/>
        <v>208.25</v>
      </c>
      <c r="E20" s="5">
        <f t="shared" si="1"/>
        <v>242.25</v>
      </c>
      <c r="F20" t="s">
        <v>19</v>
      </c>
      <c r="G20" s="5">
        <v>1</v>
      </c>
      <c r="H20" s="5">
        <v>3</v>
      </c>
      <c r="I20" s="5">
        <v>0</v>
      </c>
      <c r="J20" s="5">
        <v>0</v>
      </c>
      <c r="K20" s="4">
        <v>3.6</v>
      </c>
      <c r="L20" s="5">
        <v>2</v>
      </c>
      <c r="M20" s="5">
        <v>4</v>
      </c>
      <c r="N20" s="5">
        <v>55</v>
      </c>
      <c r="O20" s="5">
        <f t="shared" si="2"/>
        <v>294.75</v>
      </c>
      <c r="P20" s="4" t="s">
        <v>23</v>
      </c>
      <c r="Q20" t="s">
        <v>167</v>
      </c>
      <c r="R20" t="s">
        <v>67</v>
      </c>
      <c r="S20" s="2">
        <f t="shared" si="5"/>
        <v>982.5</v>
      </c>
      <c r="T20" s="2">
        <f t="shared" si="3"/>
        <v>2.5</v>
      </c>
      <c r="U20" s="2">
        <f t="shared" si="4"/>
        <v>3</v>
      </c>
    </row>
    <row r="21" spans="1:21" x14ac:dyDescent="0.25">
      <c r="A21" t="s">
        <v>63</v>
      </c>
      <c r="B21">
        <v>235</v>
      </c>
      <c r="C21">
        <v>325</v>
      </c>
      <c r="D21" s="5">
        <f t="shared" si="0"/>
        <v>199.75</v>
      </c>
      <c r="E21" s="5">
        <f t="shared" si="1"/>
        <v>276.25</v>
      </c>
      <c r="F21" t="s">
        <v>19</v>
      </c>
      <c r="G21" s="5">
        <v>1</v>
      </c>
      <c r="H21" s="5">
        <v>3</v>
      </c>
      <c r="I21" s="5">
        <v>0</v>
      </c>
      <c r="J21" s="5">
        <v>0</v>
      </c>
      <c r="K21" s="4">
        <v>4.2</v>
      </c>
      <c r="L21" s="5">
        <v>1</v>
      </c>
      <c r="M21" s="5">
        <v>4</v>
      </c>
      <c r="N21" s="5">
        <v>65</v>
      </c>
      <c r="O21" s="5">
        <f t="shared" si="2"/>
        <v>250.5</v>
      </c>
      <c r="P21" s="4" t="s">
        <v>23</v>
      </c>
      <c r="Q21" t="s">
        <v>168</v>
      </c>
      <c r="R21" t="s">
        <v>68</v>
      </c>
      <c r="S21" s="2">
        <f t="shared" si="5"/>
        <v>835</v>
      </c>
      <c r="T21" s="2">
        <f t="shared" si="3"/>
        <v>1.75</v>
      </c>
      <c r="U21" s="2">
        <f t="shared" si="4"/>
        <v>2.5</v>
      </c>
    </row>
    <row r="22" spans="1:21" x14ac:dyDescent="0.25">
      <c r="A22" t="s">
        <v>64</v>
      </c>
      <c r="B22">
        <v>235</v>
      </c>
      <c r="C22">
        <v>295</v>
      </c>
      <c r="D22" s="5">
        <f t="shared" si="0"/>
        <v>199.75</v>
      </c>
      <c r="E22" s="5">
        <f t="shared" si="1"/>
        <v>250.75</v>
      </c>
      <c r="F22" t="s">
        <v>19</v>
      </c>
      <c r="G22" s="5">
        <v>1</v>
      </c>
      <c r="H22" s="5">
        <v>3</v>
      </c>
      <c r="I22" s="5">
        <v>0</v>
      </c>
      <c r="J22" s="5">
        <v>0</v>
      </c>
      <c r="K22" s="4">
        <v>3.5</v>
      </c>
      <c r="L22" s="5">
        <v>2</v>
      </c>
      <c r="M22" s="5">
        <v>5</v>
      </c>
      <c r="N22" s="5">
        <v>65</v>
      </c>
      <c r="O22" s="5">
        <f t="shared" si="2"/>
        <v>337.5</v>
      </c>
      <c r="P22" s="4" t="s">
        <v>23</v>
      </c>
      <c r="Q22" t="s">
        <v>169</v>
      </c>
      <c r="R22" t="s">
        <v>69</v>
      </c>
      <c r="S22" s="2">
        <f t="shared" si="5"/>
        <v>1125</v>
      </c>
      <c r="T22" s="2">
        <f t="shared" si="3"/>
        <v>3</v>
      </c>
      <c r="U22" s="2">
        <f t="shared" si="4"/>
        <v>3.5</v>
      </c>
    </row>
    <row r="23" spans="1:21" x14ac:dyDescent="0.25">
      <c r="A23" t="s">
        <v>65</v>
      </c>
      <c r="B23">
        <v>240</v>
      </c>
      <c r="C23">
        <v>290</v>
      </c>
      <c r="D23" s="5">
        <f t="shared" si="0"/>
        <v>204</v>
      </c>
      <c r="E23" s="5">
        <f t="shared" si="1"/>
        <v>246.5</v>
      </c>
      <c r="F23" t="s">
        <v>19</v>
      </c>
      <c r="G23" s="5">
        <v>1</v>
      </c>
      <c r="H23" s="5">
        <v>3</v>
      </c>
      <c r="I23" s="5">
        <v>0</v>
      </c>
      <c r="J23" s="5">
        <v>0</v>
      </c>
      <c r="K23" s="4">
        <v>3.1</v>
      </c>
      <c r="L23" s="5">
        <v>2</v>
      </c>
      <c r="M23" s="5">
        <v>5</v>
      </c>
      <c r="N23" s="5">
        <v>75</v>
      </c>
      <c r="O23" s="5">
        <f t="shared" si="2"/>
        <v>507</v>
      </c>
      <c r="P23" s="4" t="s">
        <v>23</v>
      </c>
      <c r="Q23" t="s">
        <v>189</v>
      </c>
      <c r="R23" t="s">
        <v>70</v>
      </c>
      <c r="S23" s="2">
        <f t="shared" si="5"/>
        <v>1267.5</v>
      </c>
      <c r="T23" s="2">
        <f t="shared" si="3"/>
        <v>3.5</v>
      </c>
      <c r="U23" s="2">
        <f t="shared" si="4"/>
        <v>3.5</v>
      </c>
    </row>
    <row r="24" spans="1:21" x14ac:dyDescent="0.25">
      <c r="A24" t="s">
        <v>71</v>
      </c>
      <c r="B24">
        <v>305</v>
      </c>
      <c r="C24">
        <v>305</v>
      </c>
      <c r="D24" s="5">
        <f>B24*0.95</f>
        <v>289.75</v>
      </c>
      <c r="E24" s="5">
        <f>C24*0.95</f>
        <v>289.75</v>
      </c>
      <c r="F24" t="s">
        <v>19</v>
      </c>
      <c r="G24" s="5">
        <v>4</v>
      </c>
      <c r="H24" s="5">
        <v>4</v>
      </c>
      <c r="I24" s="5">
        <v>1</v>
      </c>
      <c r="J24" s="5">
        <v>1</v>
      </c>
      <c r="K24" s="4">
        <v>2.5</v>
      </c>
      <c r="L24" s="5">
        <v>5</v>
      </c>
      <c r="M24" s="5">
        <v>5</v>
      </c>
      <c r="N24" s="5">
        <v>350</v>
      </c>
      <c r="O24" s="5">
        <f t="shared" si="2"/>
        <v>1765.5</v>
      </c>
      <c r="P24" s="4" t="s">
        <v>23</v>
      </c>
      <c r="Q24" t="s">
        <v>208</v>
      </c>
      <c r="R24" t="s">
        <v>207</v>
      </c>
      <c r="S24" s="2">
        <f t="shared" si="5"/>
        <v>2942.5</v>
      </c>
      <c r="T24" s="2">
        <f t="shared" si="3"/>
        <v>7.5</v>
      </c>
      <c r="U24" s="2">
        <f t="shared" si="4"/>
        <v>5</v>
      </c>
    </row>
    <row r="25" spans="1:21" x14ac:dyDescent="0.25">
      <c r="A25" t="s">
        <v>72</v>
      </c>
      <c r="B25">
        <v>250</v>
      </c>
      <c r="C25">
        <v>325</v>
      </c>
      <c r="D25" s="5">
        <f t="shared" si="0"/>
        <v>212.5</v>
      </c>
      <c r="E25" s="5">
        <f t="shared" si="1"/>
        <v>276.25</v>
      </c>
      <c r="F25" t="s">
        <v>19</v>
      </c>
      <c r="G25" s="5">
        <v>2</v>
      </c>
      <c r="H25" s="5">
        <v>3</v>
      </c>
      <c r="I25" s="5">
        <v>0</v>
      </c>
      <c r="J25" s="5">
        <v>0</v>
      </c>
      <c r="K25" s="4">
        <v>3.6</v>
      </c>
      <c r="L25" s="5">
        <v>3</v>
      </c>
      <c r="M25" s="5">
        <v>4</v>
      </c>
      <c r="N25" s="5">
        <v>75</v>
      </c>
      <c r="O25" s="5">
        <f t="shared" si="2"/>
        <v>518.75</v>
      </c>
      <c r="P25" s="4" t="s">
        <v>23</v>
      </c>
      <c r="Q25" t="s">
        <v>190</v>
      </c>
      <c r="R25" t="s">
        <v>73</v>
      </c>
      <c r="S25" s="2">
        <f t="shared" si="5"/>
        <v>1296.875</v>
      </c>
      <c r="T25" s="2">
        <f t="shared" si="3"/>
        <v>3.25</v>
      </c>
      <c r="U25" s="2">
        <f t="shared" si="4"/>
        <v>3.5</v>
      </c>
    </row>
    <row r="26" spans="1:21" x14ac:dyDescent="0.25">
      <c r="A26" t="s">
        <v>75</v>
      </c>
      <c r="B26">
        <v>250</v>
      </c>
      <c r="C26">
        <v>305</v>
      </c>
      <c r="D26" s="5">
        <f t="shared" si="0"/>
        <v>212.5</v>
      </c>
      <c r="E26" s="5">
        <f t="shared" si="1"/>
        <v>259.25</v>
      </c>
      <c r="F26" t="s">
        <v>19</v>
      </c>
      <c r="G26" s="5">
        <v>3</v>
      </c>
      <c r="H26" s="5">
        <v>3</v>
      </c>
      <c r="I26" s="5">
        <v>0</v>
      </c>
      <c r="J26" s="5">
        <v>0</v>
      </c>
      <c r="K26" s="4">
        <v>3.1</v>
      </c>
      <c r="L26" s="5">
        <v>4</v>
      </c>
      <c r="M26" s="5">
        <v>5</v>
      </c>
      <c r="N26" s="5">
        <v>85</v>
      </c>
      <c r="O26" s="5">
        <f t="shared" si="2"/>
        <v>700</v>
      </c>
      <c r="P26" s="4" t="s">
        <v>23</v>
      </c>
      <c r="Q26" t="s">
        <v>170</v>
      </c>
      <c r="R26" t="s">
        <v>74</v>
      </c>
      <c r="S26" s="2">
        <f t="shared" si="5"/>
        <v>1750</v>
      </c>
      <c r="T26" s="2">
        <f t="shared" si="3"/>
        <v>5</v>
      </c>
      <c r="U26" s="2">
        <f t="shared" si="4"/>
        <v>4.5</v>
      </c>
    </row>
    <row r="27" spans="1:21" x14ac:dyDescent="0.25">
      <c r="A27" t="s">
        <v>76</v>
      </c>
      <c r="B27">
        <v>180</v>
      </c>
      <c r="C27">
        <v>220</v>
      </c>
      <c r="D27" s="5">
        <f t="shared" si="0"/>
        <v>153</v>
      </c>
      <c r="E27" s="5">
        <f t="shared" si="1"/>
        <v>187</v>
      </c>
      <c r="F27" t="s">
        <v>19</v>
      </c>
      <c r="G27" s="5">
        <v>1</v>
      </c>
      <c r="H27" s="5">
        <v>1</v>
      </c>
      <c r="I27" s="5">
        <v>0</v>
      </c>
      <c r="J27" s="5">
        <v>0</v>
      </c>
      <c r="K27" s="4">
        <v>3.4</v>
      </c>
      <c r="L27" s="5">
        <v>2</v>
      </c>
      <c r="M27" s="5">
        <v>3</v>
      </c>
      <c r="N27" s="5">
        <v>20</v>
      </c>
      <c r="O27" s="5">
        <f t="shared" si="2"/>
        <v>78</v>
      </c>
      <c r="P27" s="4" t="s">
        <v>23</v>
      </c>
      <c r="Q27" t="s">
        <v>183</v>
      </c>
      <c r="R27" t="s">
        <v>109</v>
      </c>
      <c r="S27" s="2">
        <f t="shared" si="5"/>
        <v>520</v>
      </c>
      <c r="T27" s="2">
        <f t="shared" si="3"/>
        <v>1.5</v>
      </c>
      <c r="U27" s="2">
        <f t="shared" si="4"/>
        <v>2.5</v>
      </c>
    </row>
    <row r="28" spans="1:21" x14ac:dyDescent="0.25">
      <c r="A28" t="s">
        <v>77</v>
      </c>
      <c r="B28">
        <v>255</v>
      </c>
      <c r="C28">
        <v>335</v>
      </c>
      <c r="D28" s="5">
        <f t="shared" si="0"/>
        <v>216.75</v>
      </c>
      <c r="E28" s="5">
        <f t="shared" si="1"/>
        <v>284.75</v>
      </c>
      <c r="F28" t="s">
        <v>19</v>
      </c>
      <c r="G28" s="5">
        <v>1</v>
      </c>
      <c r="H28" s="5">
        <v>2</v>
      </c>
      <c r="I28" s="5">
        <v>1</v>
      </c>
      <c r="J28" s="5">
        <v>0</v>
      </c>
      <c r="K28" s="4">
        <v>4.2</v>
      </c>
      <c r="L28" s="5">
        <v>3</v>
      </c>
      <c r="M28" s="5">
        <v>5</v>
      </c>
      <c r="N28" s="5">
        <v>70</v>
      </c>
      <c r="O28" s="5">
        <f t="shared" si="2"/>
        <v>529.5</v>
      </c>
      <c r="P28" s="4" t="s">
        <v>23</v>
      </c>
      <c r="Q28" t="s">
        <v>171</v>
      </c>
      <c r="R28" t="s">
        <v>110</v>
      </c>
      <c r="S28" s="2">
        <f t="shared" si="5"/>
        <v>1323.75</v>
      </c>
      <c r="T28" s="2">
        <f t="shared" si="3"/>
        <v>3.25</v>
      </c>
      <c r="U28" s="2">
        <f t="shared" si="4"/>
        <v>4</v>
      </c>
    </row>
    <row r="29" spans="1:21" x14ac:dyDescent="0.25">
      <c r="A29" t="s">
        <v>78</v>
      </c>
      <c r="B29">
        <v>245</v>
      </c>
      <c r="C29">
        <v>305</v>
      </c>
      <c r="D29" s="5">
        <f t="shared" si="0"/>
        <v>208.25</v>
      </c>
      <c r="E29" s="5">
        <f t="shared" si="1"/>
        <v>259.25</v>
      </c>
      <c r="F29" t="s">
        <v>19</v>
      </c>
      <c r="G29" s="5">
        <v>1</v>
      </c>
      <c r="H29" s="5">
        <v>3</v>
      </c>
      <c r="I29" s="5">
        <v>1</v>
      </c>
      <c r="J29" s="5">
        <v>0</v>
      </c>
      <c r="K29" s="4">
        <v>3.4</v>
      </c>
      <c r="L29" s="5">
        <v>3</v>
      </c>
      <c r="M29" s="5">
        <v>5</v>
      </c>
      <c r="N29" s="5">
        <v>80</v>
      </c>
      <c r="O29" s="5">
        <f t="shared" si="2"/>
        <v>554.5</v>
      </c>
      <c r="P29" s="4" t="s">
        <v>23</v>
      </c>
      <c r="Q29" t="s">
        <v>172</v>
      </c>
      <c r="R29" t="s">
        <v>111</v>
      </c>
      <c r="S29" s="2">
        <f t="shared" si="5"/>
        <v>1386.25</v>
      </c>
      <c r="T29" s="2">
        <f t="shared" si="3"/>
        <v>3.75</v>
      </c>
      <c r="U29" s="2">
        <f t="shared" si="4"/>
        <v>4</v>
      </c>
    </row>
    <row r="30" spans="1:21" x14ac:dyDescent="0.25">
      <c r="A30" t="s">
        <v>79</v>
      </c>
      <c r="B30">
        <v>335</v>
      </c>
      <c r="C30">
        <v>335</v>
      </c>
      <c r="D30" s="5">
        <f>B30*0.95</f>
        <v>318.25</v>
      </c>
      <c r="E30" s="5">
        <f>C30*0.95</f>
        <v>318.25</v>
      </c>
      <c r="F30" t="s">
        <v>19</v>
      </c>
      <c r="G30" s="5">
        <v>4</v>
      </c>
      <c r="H30" s="5">
        <v>4</v>
      </c>
      <c r="I30" s="5">
        <v>2</v>
      </c>
      <c r="J30" s="5">
        <v>2</v>
      </c>
      <c r="K30" s="4">
        <v>3.1</v>
      </c>
      <c r="L30" s="5">
        <v>5</v>
      </c>
      <c r="M30" s="5">
        <v>5</v>
      </c>
      <c r="N30" s="5">
        <v>300</v>
      </c>
      <c r="O30" s="5">
        <f t="shared" si="2"/>
        <v>1788</v>
      </c>
      <c r="P30" s="4" t="s">
        <v>23</v>
      </c>
      <c r="Q30" t="s">
        <v>197</v>
      </c>
      <c r="R30" t="s">
        <v>113</v>
      </c>
      <c r="S30" s="2">
        <f t="shared" si="5"/>
        <v>2980</v>
      </c>
      <c r="T30" s="2">
        <f t="shared" si="3"/>
        <v>7</v>
      </c>
      <c r="U30" s="2">
        <f t="shared" si="4"/>
        <v>5</v>
      </c>
    </row>
    <row r="31" spans="1:21" x14ac:dyDescent="0.25">
      <c r="A31" t="s">
        <v>80</v>
      </c>
      <c r="B31">
        <v>255</v>
      </c>
      <c r="C31">
        <v>300</v>
      </c>
      <c r="D31" s="5">
        <f t="shared" si="0"/>
        <v>216.75</v>
      </c>
      <c r="E31" s="5">
        <f t="shared" si="1"/>
        <v>255</v>
      </c>
      <c r="F31" t="s">
        <v>19</v>
      </c>
      <c r="G31" s="5">
        <v>1</v>
      </c>
      <c r="H31" s="5">
        <v>3</v>
      </c>
      <c r="I31" s="5">
        <v>1</v>
      </c>
      <c r="J31" s="5">
        <v>0</v>
      </c>
      <c r="K31" s="4">
        <v>3.1</v>
      </c>
      <c r="L31" s="5">
        <v>4</v>
      </c>
      <c r="M31" s="5">
        <v>5</v>
      </c>
      <c r="N31" s="5">
        <v>90</v>
      </c>
      <c r="O31" s="5">
        <f t="shared" si="2"/>
        <v>674.25</v>
      </c>
      <c r="P31" s="4" t="s">
        <v>23</v>
      </c>
      <c r="Q31" t="s">
        <v>173</v>
      </c>
      <c r="R31" t="s">
        <v>112</v>
      </c>
      <c r="S31" s="2">
        <f t="shared" si="5"/>
        <v>1685.625</v>
      </c>
      <c r="T31" s="2">
        <f t="shared" si="3"/>
        <v>4.75</v>
      </c>
      <c r="U31" s="2">
        <f t="shared" si="4"/>
        <v>4.5</v>
      </c>
    </row>
    <row r="32" spans="1:21" x14ac:dyDescent="0.25">
      <c r="A32" t="s">
        <v>81</v>
      </c>
      <c r="B32">
        <v>245</v>
      </c>
      <c r="C32">
        <v>285</v>
      </c>
      <c r="D32" s="5">
        <f t="shared" si="0"/>
        <v>208.25</v>
      </c>
      <c r="E32" s="5">
        <f t="shared" si="1"/>
        <v>242.25</v>
      </c>
      <c r="F32" t="s">
        <v>19</v>
      </c>
      <c r="G32" s="5">
        <v>1</v>
      </c>
      <c r="H32" s="5">
        <v>3</v>
      </c>
      <c r="I32" s="5">
        <v>1</v>
      </c>
      <c r="J32" s="5">
        <v>0</v>
      </c>
      <c r="K32" s="4">
        <v>2.8</v>
      </c>
      <c r="L32" s="5">
        <v>4</v>
      </c>
      <c r="M32" s="5">
        <v>5</v>
      </c>
      <c r="N32" s="5">
        <v>90</v>
      </c>
      <c r="O32" s="5">
        <f t="shared" si="2"/>
        <v>645.5</v>
      </c>
      <c r="P32" s="4" t="s">
        <v>23</v>
      </c>
      <c r="Q32" t="s">
        <v>191</v>
      </c>
      <c r="R32" t="s">
        <v>114</v>
      </c>
      <c r="S32" s="2">
        <f t="shared" si="5"/>
        <v>1613.75</v>
      </c>
      <c r="T32" s="2">
        <f t="shared" si="3"/>
        <v>4.75</v>
      </c>
      <c r="U32" s="2">
        <f t="shared" si="4"/>
        <v>4.5</v>
      </c>
    </row>
    <row r="33" spans="1:21" x14ac:dyDescent="0.25">
      <c r="A33" t="s">
        <v>82</v>
      </c>
      <c r="B33">
        <v>255</v>
      </c>
      <c r="C33">
        <v>295</v>
      </c>
      <c r="D33" s="5">
        <f t="shared" si="0"/>
        <v>216.75</v>
      </c>
      <c r="E33" s="5">
        <f t="shared" si="1"/>
        <v>250.75</v>
      </c>
      <c r="F33" t="s">
        <v>19</v>
      </c>
      <c r="G33" s="5">
        <v>1</v>
      </c>
      <c r="H33" s="5">
        <v>3</v>
      </c>
      <c r="I33" s="5">
        <v>1</v>
      </c>
      <c r="J33" s="5">
        <v>0</v>
      </c>
      <c r="K33" s="4">
        <v>2.6</v>
      </c>
      <c r="L33" s="5">
        <v>4</v>
      </c>
      <c r="M33" s="5">
        <v>5</v>
      </c>
      <c r="N33" s="5">
        <v>100</v>
      </c>
      <c r="O33" s="5">
        <f t="shared" si="2"/>
        <v>672.5</v>
      </c>
      <c r="P33" s="4" t="s">
        <v>23</v>
      </c>
      <c r="Q33" t="s">
        <v>198</v>
      </c>
      <c r="R33" t="s">
        <v>115</v>
      </c>
      <c r="S33" s="2">
        <f t="shared" si="5"/>
        <v>1681.25</v>
      </c>
      <c r="T33" s="2">
        <f t="shared" si="3"/>
        <v>4.75</v>
      </c>
      <c r="U33" s="2">
        <f t="shared" si="4"/>
        <v>4.5</v>
      </c>
    </row>
    <row r="34" spans="1:21" x14ac:dyDescent="0.25">
      <c r="A34" t="s">
        <v>83</v>
      </c>
      <c r="B34">
        <v>245</v>
      </c>
      <c r="C34">
        <v>290</v>
      </c>
      <c r="D34" s="5">
        <f t="shared" si="0"/>
        <v>208.25</v>
      </c>
      <c r="E34" s="5">
        <f t="shared" si="1"/>
        <v>246.5</v>
      </c>
      <c r="F34" t="s">
        <v>19</v>
      </c>
      <c r="G34" s="5">
        <v>1</v>
      </c>
      <c r="H34" s="5">
        <v>3</v>
      </c>
      <c r="I34" s="5">
        <v>1</v>
      </c>
      <c r="J34" s="5">
        <v>0</v>
      </c>
      <c r="K34" s="4">
        <v>2.5</v>
      </c>
      <c r="L34" s="5">
        <v>4</v>
      </c>
      <c r="M34" s="5">
        <v>5</v>
      </c>
      <c r="N34" s="5">
        <v>110</v>
      </c>
      <c r="O34" s="5">
        <f t="shared" si="2"/>
        <v>1149.375</v>
      </c>
      <c r="P34" s="4" t="s">
        <v>23</v>
      </c>
      <c r="Q34" t="s">
        <v>192</v>
      </c>
      <c r="R34" t="s">
        <v>116</v>
      </c>
      <c r="S34" s="2">
        <f t="shared" si="5"/>
        <v>1915.625</v>
      </c>
      <c r="T34" s="2">
        <f t="shared" si="3"/>
        <v>5.75</v>
      </c>
    </row>
    <row r="35" spans="1:21" x14ac:dyDescent="0.25">
      <c r="A35" t="s">
        <v>84</v>
      </c>
      <c r="B35">
        <v>265</v>
      </c>
      <c r="C35">
        <v>290</v>
      </c>
      <c r="D35" s="5">
        <f t="shared" si="0"/>
        <v>225.25</v>
      </c>
      <c r="E35" s="5">
        <f t="shared" si="1"/>
        <v>246.5</v>
      </c>
      <c r="F35" t="s">
        <v>19</v>
      </c>
      <c r="G35" s="5">
        <v>2</v>
      </c>
      <c r="H35" s="5">
        <v>3</v>
      </c>
      <c r="I35" s="5">
        <v>1</v>
      </c>
      <c r="J35" s="5">
        <v>0</v>
      </c>
      <c r="K35" s="4">
        <v>2.5</v>
      </c>
      <c r="L35" s="5">
        <v>4</v>
      </c>
      <c r="M35" s="5">
        <v>5</v>
      </c>
      <c r="N35" s="5">
        <v>120</v>
      </c>
      <c r="O35" s="5">
        <f t="shared" si="2"/>
        <v>1237.5</v>
      </c>
      <c r="P35" s="4" t="s">
        <v>23</v>
      </c>
      <c r="Q35" t="s">
        <v>193</v>
      </c>
      <c r="R35" t="s">
        <v>117</v>
      </c>
      <c r="S35" s="2">
        <f t="shared" si="5"/>
        <v>2062.5</v>
      </c>
      <c r="T35" s="2">
        <f t="shared" si="3"/>
        <v>6</v>
      </c>
    </row>
    <row r="36" spans="1:21" x14ac:dyDescent="0.25">
      <c r="A36" t="s">
        <v>85</v>
      </c>
      <c r="B36">
        <v>275</v>
      </c>
      <c r="C36">
        <v>290</v>
      </c>
      <c r="D36" s="5">
        <f>B36*0.9</f>
        <v>247.5</v>
      </c>
      <c r="E36" s="5">
        <f>C36*0.9</f>
        <v>261</v>
      </c>
      <c r="F36" t="s">
        <v>19</v>
      </c>
      <c r="G36" s="5">
        <v>2</v>
      </c>
      <c r="H36" s="5">
        <v>3</v>
      </c>
      <c r="I36" s="5">
        <v>1</v>
      </c>
      <c r="J36" s="5">
        <v>1</v>
      </c>
      <c r="K36" s="4">
        <v>2.5</v>
      </c>
      <c r="L36" s="5">
        <v>4</v>
      </c>
      <c r="M36" s="5">
        <v>5</v>
      </c>
      <c r="N36" s="5">
        <v>150</v>
      </c>
      <c r="O36" s="5">
        <f t="shared" si="2"/>
        <v>1318.875</v>
      </c>
      <c r="P36" s="5" t="s">
        <v>23</v>
      </c>
      <c r="Q36" t="s">
        <v>194</v>
      </c>
      <c r="R36" t="s">
        <v>118</v>
      </c>
      <c r="S36" s="2">
        <f t="shared" si="5"/>
        <v>2198.125</v>
      </c>
      <c r="T36" s="2">
        <f t="shared" si="3"/>
        <v>6.25</v>
      </c>
    </row>
    <row r="37" spans="1:21" x14ac:dyDescent="0.25">
      <c r="A37" t="s">
        <v>86</v>
      </c>
      <c r="B37">
        <v>275</v>
      </c>
      <c r="C37">
        <v>300</v>
      </c>
      <c r="D37" s="5">
        <f t="shared" ref="D37:D39" si="6">B37*0.9</f>
        <v>247.5</v>
      </c>
      <c r="E37" s="5">
        <f t="shared" ref="E37:E39" si="7">C37*0.9</f>
        <v>270</v>
      </c>
      <c r="F37" t="s">
        <v>19</v>
      </c>
      <c r="G37" s="5">
        <v>2</v>
      </c>
      <c r="H37" s="5">
        <v>3</v>
      </c>
      <c r="I37" s="5">
        <v>1</v>
      </c>
      <c r="J37" s="5">
        <v>1</v>
      </c>
      <c r="K37" s="4">
        <v>2.5</v>
      </c>
      <c r="L37" s="5">
        <v>4</v>
      </c>
      <c r="M37" s="5">
        <v>5</v>
      </c>
      <c r="N37" s="5">
        <v>180</v>
      </c>
      <c r="O37" s="5">
        <f t="shared" si="2"/>
        <v>1358.625</v>
      </c>
      <c r="P37" s="4" t="s">
        <v>23</v>
      </c>
      <c r="Q37" t="s">
        <v>174</v>
      </c>
      <c r="R37" t="s">
        <v>119</v>
      </c>
      <c r="S37" s="2">
        <f t="shared" si="5"/>
        <v>2264.375</v>
      </c>
      <c r="T37" s="2">
        <f t="shared" si="3"/>
        <v>6.25</v>
      </c>
    </row>
    <row r="38" spans="1:21" x14ac:dyDescent="0.25">
      <c r="A38" t="s">
        <v>87</v>
      </c>
      <c r="B38">
        <v>275</v>
      </c>
      <c r="C38">
        <v>290</v>
      </c>
      <c r="D38" s="5">
        <f t="shared" si="6"/>
        <v>247.5</v>
      </c>
      <c r="E38" s="5">
        <f t="shared" si="7"/>
        <v>261</v>
      </c>
      <c r="F38" t="s">
        <v>19</v>
      </c>
      <c r="G38" s="5">
        <v>2</v>
      </c>
      <c r="H38" s="5">
        <v>3</v>
      </c>
      <c r="I38" s="5">
        <v>2</v>
      </c>
      <c r="J38" s="5">
        <v>1</v>
      </c>
      <c r="K38" s="4">
        <v>2.4</v>
      </c>
      <c r="L38" s="5">
        <v>4</v>
      </c>
      <c r="M38" s="5">
        <v>5</v>
      </c>
      <c r="N38" s="5">
        <v>200</v>
      </c>
      <c r="O38" s="5">
        <f t="shared" si="2"/>
        <v>1391.25</v>
      </c>
      <c r="P38" s="4" t="s">
        <v>23</v>
      </c>
      <c r="Q38" t="s">
        <v>175</v>
      </c>
      <c r="R38" t="s">
        <v>120</v>
      </c>
      <c r="S38" s="2">
        <f t="shared" si="5"/>
        <v>2318.75</v>
      </c>
      <c r="T38" s="2">
        <f t="shared" si="3"/>
        <v>6.5</v>
      </c>
    </row>
    <row r="39" spans="1:21" x14ac:dyDescent="0.25">
      <c r="A39" t="s">
        <v>88</v>
      </c>
      <c r="B39">
        <v>305</v>
      </c>
      <c r="C39">
        <v>305</v>
      </c>
      <c r="D39" s="5">
        <f t="shared" si="6"/>
        <v>274.5</v>
      </c>
      <c r="E39" s="5">
        <f t="shared" si="7"/>
        <v>274.5</v>
      </c>
      <c r="F39" t="s">
        <v>19</v>
      </c>
      <c r="G39" s="5">
        <v>4</v>
      </c>
      <c r="H39" s="5">
        <v>4</v>
      </c>
      <c r="I39" s="5">
        <v>3</v>
      </c>
      <c r="J39" s="5">
        <v>2</v>
      </c>
      <c r="K39" s="4">
        <v>2.2999999999999998</v>
      </c>
      <c r="L39" s="5">
        <v>5</v>
      </c>
      <c r="M39" s="5">
        <v>5</v>
      </c>
      <c r="N39" s="5">
        <v>200</v>
      </c>
      <c r="O39" s="5">
        <f t="shared" si="2"/>
        <v>1812.75</v>
      </c>
      <c r="P39" s="4" t="s">
        <v>23</v>
      </c>
      <c r="Q39" t="s">
        <v>195</v>
      </c>
      <c r="R39" t="s">
        <v>121</v>
      </c>
      <c r="S39" s="2">
        <f t="shared" si="5"/>
        <v>3021.25</v>
      </c>
      <c r="T39" s="2">
        <f t="shared" si="3"/>
        <v>8.25</v>
      </c>
    </row>
    <row r="40" spans="1:21" x14ac:dyDescent="0.25">
      <c r="A40" t="s">
        <v>89</v>
      </c>
      <c r="B40">
        <v>265</v>
      </c>
      <c r="C40">
        <v>325</v>
      </c>
      <c r="D40" s="5">
        <f t="shared" si="0"/>
        <v>225.25</v>
      </c>
      <c r="E40" s="5">
        <f t="shared" si="1"/>
        <v>276.25</v>
      </c>
      <c r="F40" t="s">
        <v>19</v>
      </c>
      <c r="G40" s="5">
        <v>1</v>
      </c>
      <c r="H40" s="5">
        <v>3</v>
      </c>
      <c r="I40" s="5">
        <v>1</v>
      </c>
      <c r="J40" s="5">
        <v>0</v>
      </c>
      <c r="K40" s="4">
        <v>4.2</v>
      </c>
      <c r="L40" s="5">
        <v>4</v>
      </c>
      <c r="M40" s="5">
        <v>5</v>
      </c>
      <c r="N40" s="5">
        <v>120</v>
      </c>
      <c r="O40" s="5">
        <f t="shared" si="2"/>
        <v>638</v>
      </c>
      <c r="P40" s="4" t="s">
        <v>23</v>
      </c>
      <c r="Q40" t="s">
        <v>184</v>
      </c>
      <c r="R40" t="s">
        <v>122</v>
      </c>
      <c r="S40" s="2">
        <f t="shared" si="5"/>
        <v>1595</v>
      </c>
      <c r="T40" s="2">
        <f t="shared" si="3"/>
        <v>4</v>
      </c>
    </row>
    <row r="41" spans="1:21" x14ac:dyDescent="0.25">
      <c r="A41" t="s">
        <v>90</v>
      </c>
      <c r="B41">
        <v>265</v>
      </c>
      <c r="C41">
        <v>295</v>
      </c>
      <c r="D41" s="5">
        <f t="shared" si="0"/>
        <v>225.25</v>
      </c>
      <c r="E41" s="5">
        <f t="shared" si="1"/>
        <v>250.75</v>
      </c>
      <c r="F41" t="s">
        <v>19</v>
      </c>
      <c r="G41" s="5">
        <v>1</v>
      </c>
      <c r="H41" s="5">
        <v>3</v>
      </c>
      <c r="I41" s="5">
        <v>1</v>
      </c>
      <c r="J41" s="5">
        <v>0</v>
      </c>
      <c r="K41" s="4">
        <v>3.5</v>
      </c>
      <c r="L41" s="5">
        <v>4</v>
      </c>
      <c r="M41" s="5">
        <v>5</v>
      </c>
      <c r="N41" s="5">
        <v>120</v>
      </c>
      <c r="O41" s="5">
        <f t="shared" si="2"/>
        <v>636</v>
      </c>
      <c r="P41" s="4" t="s">
        <v>23</v>
      </c>
      <c r="Q41" t="s">
        <v>185</v>
      </c>
      <c r="R41" t="s">
        <v>123</v>
      </c>
      <c r="S41" s="2">
        <f t="shared" si="5"/>
        <v>1590</v>
      </c>
      <c r="T41" s="2">
        <f t="shared" si="3"/>
        <v>4.25</v>
      </c>
    </row>
    <row r="42" spans="1:21" x14ac:dyDescent="0.25">
      <c r="A42" t="s">
        <v>91</v>
      </c>
      <c r="B42">
        <v>275</v>
      </c>
      <c r="C42">
        <v>300</v>
      </c>
      <c r="D42" s="5">
        <f t="shared" si="0"/>
        <v>233.75</v>
      </c>
      <c r="E42" s="5">
        <f t="shared" si="1"/>
        <v>255</v>
      </c>
      <c r="F42" t="s">
        <v>19</v>
      </c>
      <c r="G42" s="5">
        <v>1</v>
      </c>
      <c r="H42" s="5">
        <v>3</v>
      </c>
      <c r="I42" s="5">
        <v>2</v>
      </c>
      <c r="J42" s="5">
        <v>0</v>
      </c>
      <c r="K42" s="4">
        <v>3.1</v>
      </c>
      <c r="L42" s="5">
        <v>4</v>
      </c>
      <c r="M42" s="5">
        <v>5</v>
      </c>
      <c r="N42" s="5">
        <v>130</v>
      </c>
      <c r="O42" s="5">
        <f t="shared" si="2"/>
        <v>1113</v>
      </c>
      <c r="P42" s="4" t="s">
        <v>23</v>
      </c>
      <c r="Q42" t="s">
        <v>186</v>
      </c>
      <c r="R42" t="s">
        <v>124</v>
      </c>
      <c r="S42" s="2">
        <f t="shared" si="5"/>
        <v>1855</v>
      </c>
      <c r="T42" s="2">
        <f t="shared" si="3"/>
        <v>5</v>
      </c>
    </row>
    <row r="43" spans="1:21" x14ac:dyDescent="0.25">
      <c r="A43" t="s">
        <v>92</v>
      </c>
      <c r="B43">
        <v>285</v>
      </c>
      <c r="C43">
        <v>300</v>
      </c>
      <c r="D43" s="5">
        <f t="shared" si="0"/>
        <v>242.25</v>
      </c>
      <c r="E43" s="5">
        <f t="shared" si="1"/>
        <v>255</v>
      </c>
      <c r="F43" t="s">
        <v>19</v>
      </c>
      <c r="G43" s="5">
        <v>1</v>
      </c>
      <c r="H43" s="5">
        <v>3</v>
      </c>
      <c r="I43" s="5">
        <v>2</v>
      </c>
      <c r="J43" s="5">
        <v>1</v>
      </c>
      <c r="K43" s="4">
        <v>3</v>
      </c>
      <c r="L43" s="5">
        <v>4</v>
      </c>
      <c r="M43" s="5">
        <v>5</v>
      </c>
      <c r="N43" s="5">
        <v>140</v>
      </c>
      <c r="O43" s="5">
        <f t="shared" si="2"/>
        <v>1180.875</v>
      </c>
      <c r="P43" s="4" t="s">
        <v>23</v>
      </c>
      <c r="Q43" t="s">
        <v>187</v>
      </c>
      <c r="R43" t="s">
        <v>125</v>
      </c>
      <c r="S43" s="2">
        <f t="shared" si="5"/>
        <v>1968.125</v>
      </c>
      <c r="T43" s="2">
        <f t="shared" si="3"/>
        <v>5.25</v>
      </c>
    </row>
    <row r="44" spans="1:21" x14ac:dyDescent="0.25">
      <c r="A44" t="s">
        <v>93</v>
      </c>
      <c r="B44">
        <v>285</v>
      </c>
      <c r="C44">
        <v>285</v>
      </c>
      <c r="D44" s="5">
        <f t="shared" si="0"/>
        <v>242.25</v>
      </c>
      <c r="E44" s="5">
        <f t="shared" si="1"/>
        <v>242.25</v>
      </c>
      <c r="F44" t="s">
        <v>19</v>
      </c>
      <c r="G44" s="5">
        <v>2</v>
      </c>
      <c r="H44" s="5">
        <v>2</v>
      </c>
      <c r="I44" s="5">
        <v>1</v>
      </c>
      <c r="J44" s="5">
        <v>1</v>
      </c>
      <c r="K44" s="4">
        <v>2.5</v>
      </c>
      <c r="L44" s="5">
        <v>5</v>
      </c>
      <c r="M44" s="5">
        <v>5</v>
      </c>
      <c r="N44" s="5">
        <v>100</v>
      </c>
      <c r="O44" s="5">
        <f t="shared" si="2"/>
        <v>1342.5</v>
      </c>
      <c r="P44" s="4" t="s">
        <v>148</v>
      </c>
      <c r="Q44" t="s">
        <v>199</v>
      </c>
      <c r="R44" t="s">
        <v>93</v>
      </c>
      <c r="S44" s="2">
        <f t="shared" si="5"/>
        <v>2237.5</v>
      </c>
      <c r="T44" s="2">
        <f t="shared" si="3"/>
        <v>6.5</v>
      </c>
    </row>
    <row r="45" spans="1:21" x14ac:dyDescent="0.25">
      <c r="A45" t="s">
        <v>94</v>
      </c>
      <c r="B45">
        <v>280</v>
      </c>
      <c r="C45">
        <v>300</v>
      </c>
      <c r="D45" s="5">
        <f t="shared" si="0"/>
        <v>238</v>
      </c>
      <c r="E45" s="5">
        <f t="shared" si="1"/>
        <v>255</v>
      </c>
      <c r="F45" t="s">
        <v>19</v>
      </c>
      <c r="G45" s="5">
        <v>1</v>
      </c>
      <c r="H45" s="5">
        <v>2</v>
      </c>
      <c r="I45" s="5">
        <v>0</v>
      </c>
      <c r="J45" s="5">
        <v>1</v>
      </c>
      <c r="K45" s="4">
        <v>2.4</v>
      </c>
      <c r="L45" s="5">
        <v>3</v>
      </c>
      <c r="M45" s="5">
        <v>5</v>
      </c>
      <c r="N45" s="5">
        <v>100</v>
      </c>
      <c r="O45" s="5">
        <f t="shared" si="2"/>
        <v>1104</v>
      </c>
      <c r="P45" s="4" t="s">
        <v>148</v>
      </c>
      <c r="Q45" t="s">
        <v>200</v>
      </c>
      <c r="R45" t="s">
        <v>126</v>
      </c>
      <c r="S45" s="2">
        <f t="shared" si="5"/>
        <v>1840</v>
      </c>
      <c r="T45" s="2">
        <f t="shared" si="3"/>
        <v>5</v>
      </c>
    </row>
    <row r="46" spans="1:21" x14ac:dyDescent="0.25">
      <c r="A46" t="s">
        <v>95</v>
      </c>
      <c r="B46">
        <v>280</v>
      </c>
      <c r="C46">
        <v>300</v>
      </c>
      <c r="D46" s="5">
        <f t="shared" si="0"/>
        <v>238</v>
      </c>
      <c r="E46" s="5">
        <f t="shared" si="1"/>
        <v>255</v>
      </c>
      <c r="F46" t="s">
        <v>19</v>
      </c>
      <c r="G46" s="5">
        <v>1</v>
      </c>
      <c r="H46" s="5">
        <v>2</v>
      </c>
      <c r="I46" s="5">
        <v>0</v>
      </c>
      <c r="J46" s="5">
        <v>1</v>
      </c>
      <c r="K46" s="4">
        <v>2.4</v>
      </c>
      <c r="L46" s="5">
        <v>3</v>
      </c>
      <c r="M46" s="5">
        <v>5</v>
      </c>
      <c r="N46" s="5">
        <v>85</v>
      </c>
      <c r="O46" s="5">
        <f t="shared" si="2"/>
        <v>1095</v>
      </c>
      <c r="P46" s="4" t="s">
        <v>148</v>
      </c>
      <c r="Q46" t="s">
        <v>209</v>
      </c>
      <c r="R46" t="s">
        <v>127</v>
      </c>
      <c r="S46" s="2">
        <f t="shared" si="5"/>
        <v>1825</v>
      </c>
      <c r="T46" s="2">
        <f t="shared" si="3"/>
        <v>5</v>
      </c>
    </row>
    <row r="47" spans="1:21" x14ac:dyDescent="0.25">
      <c r="A47" t="s">
        <v>96</v>
      </c>
      <c r="B47">
        <v>285</v>
      </c>
      <c r="C47">
        <v>305</v>
      </c>
      <c r="D47" s="5">
        <f t="shared" si="0"/>
        <v>242.25</v>
      </c>
      <c r="E47" s="5">
        <f t="shared" si="1"/>
        <v>259.25</v>
      </c>
      <c r="F47" t="s">
        <v>19</v>
      </c>
      <c r="G47" s="5">
        <v>1</v>
      </c>
      <c r="H47" s="5">
        <v>3</v>
      </c>
      <c r="I47" s="5">
        <v>0</v>
      </c>
      <c r="J47" s="5">
        <v>1</v>
      </c>
      <c r="K47" s="4">
        <v>2.4</v>
      </c>
      <c r="L47" s="5">
        <v>4</v>
      </c>
      <c r="M47" s="5">
        <v>5</v>
      </c>
      <c r="N47" s="5">
        <v>105</v>
      </c>
      <c r="O47" s="5">
        <f t="shared" si="2"/>
        <v>1257.75</v>
      </c>
      <c r="P47" s="4" t="s">
        <v>148</v>
      </c>
      <c r="Q47" t="s">
        <v>196</v>
      </c>
      <c r="R47" t="s">
        <v>128</v>
      </c>
      <c r="S47" s="2">
        <f t="shared" si="5"/>
        <v>2096.25</v>
      </c>
      <c r="T47" s="2">
        <f t="shared" si="3"/>
        <v>5.75</v>
      </c>
    </row>
    <row r="48" spans="1:21" x14ac:dyDescent="0.25">
      <c r="A48" t="s">
        <v>97</v>
      </c>
      <c r="B48">
        <v>285</v>
      </c>
      <c r="C48">
        <v>305</v>
      </c>
      <c r="D48" s="5">
        <f t="shared" si="0"/>
        <v>242.25</v>
      </c>
      <c r="E48" s="5">
        <f t="shared" si="1"/>
        <v>259.25</v>
      </c>
      <c r="F48" t="s">
        <v>19</v>
      </c>
      <c r="G48" s="5">
        <v>1</v>
      </c>
      <c r="H48" s="5">
        <v>3</v>
      </c>
      <c r="I48" s="5">
        <v>0</v>
      </c>
      <c r="J48" s="5">
        <v>1</v>
      </c>
      <c r="K48" s="4">
        <v>2.5</v>
      </c>
      <c r="L48" s="5">
        <v>4</v>
      </c>
      <c r="M48" s="5">
        <v>5</v>
      </c>
      <c r="N48" s="5">
        <v>85</v>
      </c>
      <c r="O48" s="5">
        <f t="shared" si="2"/>
        <v>1245.75</v>
      </c>
      <c r="P48" s="4" t="s">
        <v>148</v>
      </c>
      <c r="Q48" t="s">
        <v>206</v>
      </c>
      <c r="R48" t="s">
        <v>129</v>
      </c>
      <c r="S48" s="2">
        <f t="shared" si="5"/>
        <v>2076.25</v>
      </c>
      <c r="T48" s="2">
        <f t="shared" si="3"/>
        <v>5.75</v>
      </c>
    </row>
    <row r="49" spans="1:20" x14ac:dyDescent="0.25">
      <c r="A49" t="s">
        <v>98</v>
      </c>
      <c r="B49">
        <v>280</v>
      </c>
      <c r="C49">
        <v>300</v>
      </c>
      <c r="D49" s="5">
        <f t="shared" si="0"/>
        <v>238</v>
      </c>
      <c r="E49" s="5">
        <f t="shared" si="1"/>
        <v>255</v>
      </c>
      <c r="F49" t="s">
        <v>19</v>
      </c>
      <c r="G49" s="5">
        <v>2</v>
      </c>
      <c r="H49" s="5">
        <v>3</v>
      </c>
      <c r="I49" s="5">
        <v>1</v>
      </c>
      <c r="J49" s="5">
        <v>1</v>
      </c>
      <c r="K49" s="4">
        <v>2.5</v>
      </c>
      <c r="L49" s="5">
        <v>4</v>
      </c>
      <c r="M49" s="5">
        <v>5</v>
      </c>
      <c r="N49" s="5">
        <v>95</v>
      </c>
      <c r="O49" s="5">
        <f t="shared" si="2"/>
        <v>1318.5</v>
      </c>
      <c r="P49" s="4" t="s">
        <v>148</v>
      </c>
      <c r="Q49" t="s">
        <v>176</v>
      </c>
      <c r="R49" t="s">
        <v>130</v>
      </c>
      <c r="S49" s="2">
        <f t="shared" si="5"/>
        <v>2197.5</v>
      </c>
      <c r="T49" s="2">
        <f t="shared" si="3"/>
        <v>6.25</v>
      </c>
    </row>
    <row r="50" spans="1:20" x14ac:dyDescent="0.25">
      <c r="A50" t="s">
        <v>99</v>
      </c>
      <c r="B50">
        <v>290</v>
      </c>
      <c r="C50">
        <v>300</v>
      </c>
      <c r="D50" s="5">
        <f t="shared" si="0"/>
        <v>246.5</v>
      </c>
      <c r="E50" s="5">
        <f t="shared" si="1"/>
        <v>255</v>
      </c>
      <c r="F50" t="s">
        <v>19</v>
      </c>
      <c r="G50" s="5">
        <v>2</v>
      </c>
      <c r="H50" s="5">
        <v>3</v>
      </c>
      <c r="I50" s="5">
        <v>1</v>
      </c>
      <c r="J50" s="5">
        <v>1</v>
      </c>
      <c r="K50" s="4">
        <v>2.5</v>
      </c>
      <c r="L50" s="5">
        <v>4</v>
      </c>
      <c r="M50" s="5">
        <v>5</v>
      </c>
      <c r="N50" s="5">
        <v>115</v>
      </c>
      <c r="O50" s="5">
        <f t="shared" si="2"/>
        <v>1352.25</v>
      </c>
      <c r="P50" s="4" t="s">
        <v>148</v>
      </c>
      <c r="Q50" t="s">
        <v>210</v>
      </c>
      <c r="R50" t="s">
        <v>131</v>
      </c>
      <c r="S50" s="2">
        <f t="shared" si="5"/>
        <v>2253.75</v>
      </c>
      <c r="T50" s="2">
        <f t="shared" si="3"/>
        <v>6.25</v>
      </c>
    </row>
    <row r="51" spans="1:20" x14ac:dyDescent="0.25">
      <c r="A51" t="s">
        <v>100</v>
      </c>
      <c r="B51">
        <v>290</v>
      </c>
      <c r="C51">
        <v>305</v>
      </c>
      <c r="D51" s="5">
        <f t="shared" si="0"/>
        <v>246.5</v>
      </c>
      <c r="E51" s="5">
        <f t="shared" si="1"/>
        <v>259.25</v>
      </c>
      <c r="F51" t="s">
        <v>19</v>
      </c>
      <c r="G51" s="5">
        <v>2</v>
      </c>
      <c r="H51" s="5">
        <v>3</v>
      </c>
      <c r="I51" s="5">
        <v>1</v>
      </c>
      <c r="J51" s="5">
        <v>1</v>
      </c>
      <c r="K51" s="4">
        <v>2.4</v>
      </c>
      <c r="L51" s="5">
        <v>4</v>
      </c>
      <c r="M51" s="5">
        <v>5</v>
      </c>
      <c r="N51" s="5">
        <v>75</v>
      </c>
      <c r="O51" s="5">
        <f t="shared" si="2"/>
        <v>1339.125</v>
      </c>
      <c r="P51" s="4" t="s">
        <v>148</v>
      </c>
      <c r="Q51" t="s">
        <v>211</v>
      </c>
      <c r="R51" t="s">
        <v>132</v>
      </c>
      <c r="S51" s="2">
        <f t="shared" si="5"/>
        <v>2231.875</v>
      </c>
      <c r="T51" s="2">
        <f t="shared" si="3"/>
        <v>6.25</v>
      </c>
    </row>
    <row r="52" spans="1:20" x14ac:dyDescent="0.25">
      <c r="A52" t="s">
        <v>101</v>
      </c>
      <c r="B52">
        <v>290</v>
      </c>
      <c r="C52">
        <v>310</v>
      </c>
      <c r="D52" s="5">
        <f t="shared" si="0"/>
        <v>246.5</v>
      </c>
      <c r="E52" s="5">
        <f t="shared" si="1"/>
        <v>263.5</v>
      </c>
      <c r="F52" t="s">
        <v>19</v>
      </c>
      <c r="G52" s="5">
        <v>2</v>
      </c>
      <c r="H52" s="5">
        <v>3</v>
      </c>
      <c r="I52" s="5">
        <v>1</v>
      </c>
      <c r="J52" s="5">
        <v>1</v>
      </c>
      <c r="K52" s="4">
        <v>2.4</v>
      </c>
      <c r="L52" s="5">
        <v>4</v>
      </c>
      <c r="M52" s="5">
        <v>5</v>
      </c>
      <c r="N52" s="5">
        <v>115</v>
      </c>
      <c r="O52" s="5">
        <f t="shared" si="2"/>
        <v>1374</v>
      </c>
      <c r="P52" s="5" t="s">
        <v>148</v>
      </c>
      <c r="Q52" t="s">
        <v>177</v>
      </c>
      <c r="R52" t="s">
        <v>133</v>
      </c>
      <c r="S52" s="2">
        <f t="shared" si="5"/>
        <v>2290</v>
      </c>
      <c r="T52" s="2">
        <f t="shared" si="3"/>
        <v>6.25</v>
      </c>
    </row>
    <row r="53" spans="1:20" x14ac:dyDescent="0.25">
      <c r="A53" t="s">
        <v>102</v>
      </c>
      <c r="B53">
        <v>270</v>
      </c>
      <c r="C53">
        <v>300</v>
      </c>
      <c r="D53" s="5">
        <f t="shared" si="0"/>
        <v>229.5</v>
      </c>
      <c r="E53" s="5">
        <f t="shared" si="1"/>
        <v>255</v>
      </c>
      <c r="F53" t="s">
        <v>19</v>
      </c>
      <c r="G53" s="5">
        <v>2</v>
      </c>
      <c r="H53" s="5">
        <v>3</v>
      </c>
      <c r="I53" s="5">
        <v>1</v>
      </c>
      <c r="J53" s="5">
        <v>1</v>
      </c>
      <c r="K53" s="4">
        <v>2.4</v>
      </c>
      <c r="L53" s="5">
        <v>5</v>
      </c>
      <c r="M53" s="5">
        <v>5</v>
      </c>
      <c r="N53" s="5">
        <v>120</v>
      </c>
      <c r="O53" s="5">
        <f t="shared" si="2"/>
        <v>1397.25</v>
      </c>
      <c r="P53" s="4" t="s">
        <v>148</v>
      </c>
      <c r="Q53" t="s">
        <v>201</v>
      </c>
      <c r="R53" t="s">
        <v>134</v>
      </c>
      <c r="S53" s="2">
        <f t="shared" si="5"/>
        <v>2328.75</v>
      </c>
      <c r="T53" s="2">
        <f t="shared" si="3"/>
        <v>6.75</v>
      </c>
    </row>
    <row r="54" spans="1:20" x14ac:dyDescent="0.25">
      <c r="A54" t="s">
        <v>103</v>
      </c>
      <c r="B54">
        <v>275</v>
      </c>
      <c r="C54">
        <v>305</v>
      </c>
      <c r="D54" s="5">
        <f t="shared" si="0"/>
        <v>233.75</v>
      </c>
      <c r="E54" s="5">
        <f t="shared" si="1"/>
        <v>259.25</v>
      </c>
      <c r="F54" t="s">
        <v>19</v>
      </c>
      <c r="G54" s="5">
        <v>2</v>
      </c>
      <c r="H54" s="5">
        <v>3</v>
      </c>
      <c r="I54" s="5">
        <v>1</v>
      </c>
      <c r="J54" s="5">
        <v>1</v>
      </c>
      <c r="K54" s="4">
        <v>2.2999999999999998</v>
      </c>
      <c r="L54" s="5">
        <v>5</v>
      </c>
      <c r="M54" s="5">
        <v>5</v>
      </c>
      <c r="N54" s="5">
        <v>120</v>
      </c>
      <c r="O54" s="5">
        <f t="shared" si="2"/>
        <v>1420.5</v>
      </c>
      <c r="P54" s="4" t="s">
        <v>148</v>
      </c>
      <c r="Q54" t="s">
        <v>202</v>
      </c>
      <c r="R54" t="s">
        <v>135</v>
      </c>
      <c r="S54" s="2">
        <f t="shared" si="5"/>
        <v>2367.5</v>
      </c>
      <c r="T54" s="2">
        <f t="shared" si="3"/>
        <v>6.75</v>
      </c>
    </row>
    <row r="55" spans="1:20" x14ac:dyDescent="0.25">
      <c r="A55" t="s">
        <v>104</v>
      </c>
      <c r="B55">
        <v>270</v>
      </c>
      <c r="C55">
        <v>292</v>
      </c>
      <c r="D55" s="5">
        <f>B55*0.9</f>
        <v>243</v>
      </c>
      <c r="E55" s="5">
        <f>C55*0.9</f>
        <v>262.8</v>
      </c>
      <c r="F55" t="s">
        <v>19</v>
      </c>
      <c r="G55" s="5">
        <v>2</v>
      </c>
      <c r="H55" s="5">
        <v>3</v>
      </c>
      <c r="I55" s="5">
        <v>1</v>
      </c>
      <c r="J55" s="5">
        <v>2</v>
      </c>
      <c r="K55" s="4">
        <v>2.5</v>
      </c>
      <c r="L55" s="5">
        <v>5</v>
      </c>
      <c r="M55" s="5">
        <v>5</v>
      </c>
      <c r="N55" s="5">
        <v>200</v>
      </c>
      <c r="O55" s="5">
        <f t="shared" si="2"/>
        <v>1468.8</v>
      </c>
      <c r="P55" s="4" t="s">
        <v>148</v>
      </c>
      <c r="Q55" t="s">
        <v>178</v>
      </c>
      <c r="R55" t="s">
        <v>136</v>
      </c>
      <c r="S55" s="2">
        <f t="shared" si="5"/>
        <v>2448</v>
      </c>
      <c r="T55" s="2">
        <f t="shared" si="3"/>
        <v>7</v>
      </c>
    </row>
    <row r="56" spans="1:20" x14ac:dyDescent="0.25">
      <c r="A56" t="s">
        <v>105</v>
      </c>
      <c r="B56">
        <v>280</v>
      </c>
      <c r="C56">
        <v>310</v>
      </c>
      <c r="D56" s="5">
        <f t="shared" ref="D56:D58" si="8">B56*0.9</f>
        <v>252</v>
      </c>
      <c r="E56" s="5">
        <f t="shared" ref="E56:E58" si="9">C56*0.9</f>
        <v>279</v>
      </c>
      <c r="F56" t="s">
        <v>19</v>
      </c>
      <c r="G56" s="5">
        <v>2</v>
      </c>
      <c r="H56" s="5">
        <v>3</v>
      </c>
      <c r="I56" s="5">
        <v>1</v>
      </c>
      <c r="J56" s="5">
        <v>2</v>
      </c>
      <c r="K56" s="4">
        <v>2.4</v>
      </c>
      <c r="L56" s="5">
        <v>5</v>
      </c>
      <c r="M56" s="5">
        <v>5</v>
      </c>
      <c r="N56" s="5">
        <v>200</v>
      </c>
      <c r="O56" s="5">
        <f t="shared" si="2"/>
        <v>1536</v>
      </c>
      <c r="P56" s="4" t="s">
        <v>148</v>
      </c>
      <c r="Q56" t="s">
        <v>203</v>
      </c>
      <c r="R56" t="s">
        <v>137</v>
      </c>
      <c r="S56" s="2">
        <f t="shared" si="5"/>
        <v>2560</v>
      </c>
      <c r="T56" s="2">
        <f t="shared" si="3"/>
        <v>7</v>
      </c>
    </row>
    <row r="57" spans="1:20" x14ac:dyDescent="0.25">
      <c r="A57" t="s">
        <v>106</v>
      </c>
      <c r="B57">
        <v>285</v>
      </c>
      <c r="C57">
        <v>315</v>
      </c>
      <c r="D57" s="5">
        <f t="shared" si="8"/>
        <v>256.5</v>
      </c>
      <c r="E57" s="5">
        <f t="shared" si="9"/>
        <v>283.5</v>
      </c>
      <c r="F57" t="s">
        <v>19</v>
      </c>
      <c r="G57" s="5">
        <v>2</v>
      </c>
      <c r="H57" s="5">
        <v>3</v>
      </c>
      <c r="I57" s="5">
        <v>2</v>
      </c>
      <c r="J57" s="5">
        <v>2</v>
      </c>
      <c r="K57" s="4">
        <v>2.5</v>
      </c>
      <c r="L57" s="5">
        <v>5</v>
      </c>
      <c r="M57" s="5">
        <v>5</v>
      </c>
      <c r="N57" s="5">
        <v>250</v>
      </c>
      <c r="O57" s="5">
        <f t="shared" si="2"/>
        <v>1635</v>
      </c>
      <c r="P57" s="4" t="s">
        <v>148</v>
      </c>
      <c r="Q57" t="s">
        <v>179</v>
      </c>
      <c r="R57" t="s">
        <v>138</v>
      </c>
      <c r="S57" s="2">
        <f t="shared" si="5"/>
        <v>2725</v>
      </c>
      <c r="T57" s="2">
        <f t="shared" si="3"/>
        <v>7.25</v>
      </c>
    </row>
    <row r="58" spans="1:20" x14ac:dyDescent="0.25">
      <c r="A58" t="s">
        <v>107</v>
      </c>
      <c r="B58">
        <v>285</v>
      </c>
      <c r="C58">
        <v>315</v>
      </c>
      <c r="D58" s="5">
        <f t="shared" si="8"/>
        <v>256.5</v>
      </c>
      <c r="E58" s="5">
        <f t="shared" si="9"/>
        <v>283.5</v>
      </c>
      <c r="F58" t="s">
        <v>19</v>
      </c>
      <c r="G58" s="5">
        <v>2</v>
      </c>
      <c r="H58" s="5">
        <v>3</v>
      </c>
      <c r="I58" s="5">
        <v>2</v>
      </c>
      <c r="J58" s="5">
        <v>2</v>
      </c>
      <c r="K58" s="4">
        <v>2.2999999999999998</v>
      </c>
      <c r="L58" s="5">
        <v>5</v>
      </c>
      <c r="M58" s="5">
        <v>5</v>
      </c>
      <c r="N58" s="5">
        <v>250</v>
      </c>
      <c r="O58" s="5">
        <f t="shared" si="2"/>
        <v>1635</v>
      </c>
      <c r="P58" s="4" t="s">
        <v>148</v>
      </c>
      <c r="Q58" t="s">
        <v>204</v>
      </c>
      <c r="R58" t="s">
        <v>139</v>
      </c>
      <c r="S58" s="2">
        <f t="shared" si="5"/>
        <v>2725</v>
      </c>
      <c r="T58" s="2">
        <f t="shared" si="3"/>
        <v>7.25</v>
      </c>
    </row>
    <row r="59" spans="1:20" x14ac:dyDescent="0.25">
      <c r="A59" t="s">
        <v>108</v>
      </c>
      <c r="B59">
        <v>316</v>
      </c>
      <c r="C59">
        <v>316</v>
      </c>
      <c r="D59" s="5">
        <f>B59*0.95</f>
        <v>300.2</v>
      </c>
      <c r="E59" s="5">
        <f>C59*0.95</f>
        <v>300.2</v>
      </c>
      <c r="F59" t="s">
        <v>151</v>
      </c>
      <c r="G59" s="5">
        <v>4</v>
      </c>
      <c r="H59" s="5">
        <v>4</v>
      </c>
      <c r="I59" s="5">
        <v>3</v>
      </c>
      <c r="J59" s="5">
        <v>3</v>
      </c>
      <c r="K59" s="4">
        <v>2.2999999999999998</v>
      </c>
      <c r="L59" s="5">
        <v>5</v>
      </c>
      <c r="M59" s="5">
        <v>5</v>
      </c>
      <c r="O59" s="5">
        <f t="shared" si="2"/>
        <v>1801.2</v>
      </c>
      <c r="P59" s="4" t="s">
        <v>148</v>
      </c>
      <c r="Q59" t="s">
        <v>205</v>
      </c>
      <c r="R59" t="s">
        <v>140</v>
      </c>
      <c r="S59" s="2">
        <f t="shared" si="5"/>
        <v>3002</v>
      </c>
      <c r="T59" s="2">
        <f t="shared" si="3"/>
        <v>8.5</v>
      </c>
    </row>
    <row r="60" spans="1:20" x14ac:dyDescent="0.25">
      <c r="K60" s="4"/>
      <c r="P60" s="4"/>
      <c r="Q60" s="4"/>
    </row>
  </sheetData>
  <conditionalFormatting sqref="S1:S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HENRY</dc:creator>
  <cp:lastModifiedBy>Raphaël HENRY</cp:lastModifiedBy>
  <dcterms:created xsi:type="dcterms:W3CDTF">2016-02-13T14:51:17Z</dcterms:created>
  <dcterms:modified xsi:type="dcterms:W3CDTF">2016-02-14T21:13:37Z</dcterms:modified>
</cp:coreProperties>
</file>