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W3UC\modWWA\WWA2\Main\References\"/>
    </mc:Choice>
  </mc:AlternateContent>
  <bookViews>
    <workbookView xWindow="0" yWindow="0" windowWidth="12990" windowHeight="71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2" i="2"/>
  <c r="U60" i="2" l="1"/>
  <c r="P60" i="2" s="1"/>
  <c r="D61" i="2"/>
  <c r="D62" i="2"/>
  <c r="D63" i="2"/>
  <c r="D60" i="2"/>
  <c r="C61" i="2"/>
  <c r="C62" i="2"/>
  <c r="C63" i="2"/>
  <c r="C60" i="2"/>
  <c r="V60" i="2"/>
  <c r="V61" i="2"/>
  <c r="U61" i="2" s="1"/>
  <c r="P61" i="2" s="1"/>
  <c r="V62" i="2"/>
  <c r="U62" i="2" s="1"/>
  <c r="P62" i="2" s="1"/>
  <c r="V63" i="2"/>
  <c r="U63" i="2" s="1"/>
  <c r="P63" i="2" s="1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P2" i="2" l="1"/>
  <c r="F59" i="2"/>
  <c r="E59" i="2"/>
  <c r="F56" i="2"/>
  <c r="F57" i="2"/>
  <c r="F58" i="2"/>
  <c r="F55" i="2"/>
  <c r="E56" i="2"/>
  <c r="E57" i="2"/>
  <c r="E58" i="2"/>
  <c r="E55" i="2"/>
  <c r="F37" i="2"/>
  <c r="F38" i="2"/>
  <c r="F39" i="2"/>
  <c r="E37" i="2"/>
  <c r="E38" i="2"/>
  <c r="E39" i="2"/>
  <c r="F36" i="2"/>
  <c r="E36" i="2"/>
  <c r="F30" i="2"/>
  <c r="E30" i="2"/>
  <c r="F24" i="2"/>
  <c r="E24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5" i="2"/>
  <c r="F26" i="2"/>
  <c r="F27" i="2"/>
  <c r="F28" i="2"/>
  <c r="F29" i="2"/>
  <c r="F31" i="2"/>
  <c r="F32" i="2"/>
  <c r="F33" i="2"/>
  <c r="F34" i="2"/>
  <c r="F35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5" i="2"/>
  <c r="E26" i="2"/>
  <c r="E27" i="2"/>
  <c r="E28" i="2"/>
  <c r="E29" i="2"/>
  <c r="E31" i="2"/>
  <c r="E32" i="2"/>
  <c r="E33" i="2"/>
  <c r="E34" i="2"/>
  <c r="E35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F2" i="2"/>
  <c r="E2" i="2"/>
  <c r="V24" i="2" l="1"/>
  <c r="U24" i="2" s="1"/>
  <c r="P24" i="2" s="1"/>
  <c r="V25" i="2"/>
  <c r="U25" i="2" s="1"/>
  <c r="P25" i="2" s="1"/>
  <c r="V26" i="2"/>
  <c r="U26" i="2" s="1"/>
  <c r="P26" i="2" s="1"/>
  <c r="V27" i="2"/>
  <c r="U27" i="2" s="1"/>
  <c r="P27" i="2" s="1"/>
  <c r="V28" i="2"/>
  <c r="U28" i="2" s="1"/>
  <c r="P28" i="2" s="1"/>
  <c r="V29" i="2"/>
  <c r="U29" i="2" s="1"/>
  <c r="P29" i="2" s="1"/>
  <c r="V30" i="2"/>
  <c r="U30" i="2" s="1"/>
  <c r="P30" i="2" s="1"/>
  <c r="V31" i="2"/>
  <c r="U31" i="2" s="1"/>
  <c r="P31" i="2" s="1"/>
  <c r="V32" i="2"/>
  <c r="U32" i="2" s="1"/>
  <c r="P32" i="2" s="1"/>
  <c r="V33" i="2"/>
  <c r="U33" i="2" s="1"/>
  <c r="P33" i="2" s="1"/>
  <c r="V34" i="2"/>
  <c r="U34" i="2" s="1"/>
  <c r="P34" i="2" s="1"/>
  <c r="V35" i="2"/>
  <c r="U35" i="2" s="1"/>
  <c r="P35" i="2" s="1"/>
  <c r="V36" i="2"/>
  <c r="U36" i="2" s="1"/>
  <c r="P36" i="2" s="1"/>
  <c r="V37" i="2"/>
  <c r="U37" i="2" s="1"/>
  <c r="P37" i="2" s="1"/>
  <c r="V38" i="2"/>
  <c r="U38" i="2" s="1"/>
  <c r="P38" i="2" s="1"/>
  <c r="V39" i="2"/>
  <c r="U39" i="2" s="1"/>
  <c r="P39" i="2" s="1"/>
  <c r="V40" i="2"/>
  <c r="U40" i="2" s="1"/>
  <c r="P40" i="2" s="1"/>
  <c r="V41" i="2"/>
  <c r="U41" i="2" s="1"/>
  <c r="P41" i="2" s="1"/>
  <c r="V42" i="2"/>
  <c r="U42" i="2" s="1"/>
  <c r="P42" i="2" s="1"/>
  <c r="V43" i="2"/>
  <c r="U43" i="2" s="1"/>
  <c r="P43" i="2" s="1"/>
  <c r="V44" i="2"/>
  <c r="U44" i="2" s="1"/>
  <c r="P44" i="2" s="1"/>
  <c r="V45" i="2"/>
  <c r="U45" i="2" s="1"/>
  <c r="P45" i="2" s="1"/>
  <c r="V46" i="2"/>
  <c r="U46" i="2" s="1"/>
  <c r="P46" i="2" s="1"/>
  <c r="V47" i="2"/>
  <c r="U47" i="2" s="1"/>
  <c r="P47" i="2" s="1"/>
  <c r="V48" i="2"/>
  <c r="U48" i="2" s="1"/>
  <c r="P48" i="2" s="1"/>
  <c r="V49" i="2"/>
  <c r="U49" i="2" s="1"/>
  <c r="P49" i="2" s="1"/>
  <c r="V50" i="2"/>
  <c r="U50" i="2" s="1"/>
  <c r="P50" i="2" s="1"/>
  <c r="V51" i="2"/>
  <c r="U51" i="2" s="1"/>
  <c r="P51" i="2" s="1"/>
  <c r="V52" i="2"/>
  <c r="U52" i="2" s="1"/>
  <c r="P52" i="2" s="1"/>
  <c r="V53" i="2"/>
  <c r="U53" i="2" s="1"/>
  <c r="P53" i="2" s="1"/>
  <c r="V54" i="2"/>
  <c r="U54" i="2" s="1"/>
  <c r="P54" i="2" s="1"/>
  <c r="V55" i="2"/>
  <c r="U55" i="2" s="1"/>
  <c r="P55" i="2" s="1"/>
  <c r="V56" i="2"/>
  <c r="U56" i="2" s="1"/>
  <c r="P56" i="2" s="1"/>
  <c r="V57" i="2"/>
  <c r="U57" i="2" s="1"/>
  <c r="P57" i="2" s="1"/>
  <c r="V58" i="2"/>
  <c r="U58" i="2" s="1"/>
  <c r="P58" i="2" s="1"/>
  <c r="V59" i="2"/>
  <c r="U59" i="2" s="1"/>
  <c r="P59" i="2" s="1"/>
  <c r="U6" i="2"/>
  <c r="P6" i="2" s="1"/>
  <c r="U19" i="2"/>
  <c r="P19" i="2" s="1"/>
  <c r="V23" i="2"/>
  <c r="U23" i="2" s="1"/>
  <c r="P23" i="2" s="1"/>
  <c r="V22" i="2"/>
  <c r="U22" i="2" s="1"/>
  <c r="P22" i="2" s="1"/>
  <c r="V21" i="2"/>
  <c r="U21" i="2" s="1"/>
  <c r="P21" i="2" s="1"/>
  <c r="V20" i="2"/>
  <c r="U20" i="2" s="1"/>
  <c r="P20" i="2" s="1"/>
  <c r="V19" i="2"/>
  <c r="V18" i="2"/>
  <c r="U18" i="2" s="1"/>
  <c r="P18" i="2" s="1"/>
  <c r="V17" i="2"/>
  <c r="U17" i="2" s="1"/>
  <c r="P17" i="2" s="1"/>
  <c r="V3" i="2"/>
  <c r="U3" i="2" s="1"/>
  <c r="P3" i="2" s="1"/>
  <c r="V4" i="2"/>
  <c r="U4" i="2" s="1"/>
  <c r="P4" i="2" s="1"/>
  <c r="V5" i="2"/>
  <c r="U5" i="2" s="1"/>
  <c r="P5" i="2" s="1"/>
  <c r="V6" i="2"/>
  <c r="V7" i="2"/>
  <c r="U7" i="2" s="1"/>
  <c r="P7" i="2" s="1"/>
  <c r="V8" i="2"/>
  <c r="U8" i="2" s="1"/>
  <c r="P8" i="2" s="1"/>
  <c r="V9" i="2"/>
  <c r="U9" i="2" s="1"/>
  <c r="P9" i="2" s="1"/>
  <c r="V10" i="2"/>
  <c r="U10" i="2" s="1"/>
  <c r="P10" i="2" s="1"/>
  <c r="V11" i="2"/>
  <c r="U11" i="2" s="1"/>
  <c r="P11" i="2" s="1"/>
  <c r="V12" i="2"/>
  <c r="U12" i="2" s="1"/>
  <c r="P12" i="2" s="1"/>
  <c r="V13" i="2"/>
  <c r="U13" i="2" s="1"/>
  <c r="P13" i="2" s="1"/>
  <c r="V14" i="2"/>
  <c r="U14" i="2" s="1"/>
  <c r="P14" i="2" s="1"/>
  <c r="V15" i="2"/>
  <c r="U15" i="2" s="1"/>
  <c r="P15" i="2" s="1"/>
  <c r="V16" i="2"/>
  <c r="U16" i="2" s="1"/>
  <c r="P16" i="2" s="1"/>
  <c r="W2" i="2"/>
  <c r="V2" i="2"/>
  <c r="U2" i="2" s="1"/>
</calcChain>
</file>

<file path=xl/sharedStrings.xml><?xml version="1.0" encoding="utf-8"?>
<sst xmlns="http://schemas.openxmlformats.org/spreadsheetml/2006/main" count="543" uniqueCount="301">
  <si>
    <t>Durability</t>
  </si>
  <si>
    <t>Value</t>
  </si>
  <si>
    <t>10 or less</t>
  </si>
  <si>
    <t>Weak</t>
  </si>
  <si>
    <t>Standard</t>
  </si>
  <si>
    <t>10_50</t>
  </si>
  <si>
    <t>50_100</t>
  </si>
  <si>
    <t>100_200</t>
  </si>
  <si>
    <t>Solid</t>
  </si>
  <si>
    <t>&gt;200</t>
  </si>
  <si>
    <t>Nearly Unbreakable</t>
  </si>
  <si>
    <t>Strong</t>
  </si>
  <si>
    <t>Weapon</t>
  </si>
  <si>
    <t>Crafted ?</t>
  </si>
  <si>
    <t>Attributes</t>
  </si>
  <si>
    <t>Slots</t>
  </si>
  <si>
    <t>Weight</t>
  </si>
  <si>
    <t>Balance</t>
  </si>
  <si>
    <t>Wooden Sword</t>
  </si>
  <si>
    <t>N</t>
  </si>
  <si>
    <t>Iron Poker</t>
  </si>
  <si>
    <t>Short Sword 1</t>
  </si>
  <si>
    <t>Type</t>
  </si>
  <si>
    <t>Steel</t>
  </si>
  <si>
    <t>Short sword 2</t>
  </si>
  <si>
    <t>Damage Min</t>
  </si>
  <si>
    <t>Damage Max</t>
  </si>
  <si>
    <t>Short Steel Sword</t>
  </si>
  <si>
    <t>Ratio</t>
  </si>
  <si>
    <t>&gt; 4.375</t>
  </si>
  <si>
    <t>Long Steel Sword</t>
  </si>
  <si>
    <t>Critical Bonus</t>
  </si>
  <si>
    <t>Rusty No Mans Land sword</t>
  </si>
  <si>
    <t>Name</t>
  </si>
  <si>
    <t>Rusty Velen Sword</t>
  </si>
  <si>
    <t>Koviri Cutlass</t>
  </si>
  <si>
    <t>Temerian Poniard</t>
  </si>
  <si>
    <t>Steel Short Sword</t>
  </si>
  <si>
    <t>No Mans Land sword 1</t>
  </si>
  <si>
    <t>No Mans Land sword 1 q2</t>
  </si>
  <si>
    <t>No Mans Land sword 2</t>
  </si>
  <si>
    <t>No Mans Land sword 3</t>
  </si>
  <si>
    <t>No Mans Land sword 4</t>
  </si>
  <si>
    <t>Velen Longsword</t>
  </si>
  <si>
    <t>Dorian Sword</t>
  </si>
  <si>
    <t>Maribor Sword</t>
  </si>
  <si>
    <t>Bremervood Blade</t>
  </si>
  <si>
    <t>Rusty Nilfgaardian sword</t>
  </si>
  <si>
    <t>Nilfgaardian sword 1</t>
  </si>
  <si>
    <t>Nilfgaardian sword 2</t>
  </si>
  <si>
    <t>Nilfgaardian sword 3</t>
  </si>
  <si>
    <t>Nilfgaardian sword 4</t>
  </si>
  <si>
    <t>Rusty Nilfgaardian Long Sword</t>
  </si>
  <si>
    <t>Nilfgaardian Long Sword</t>
  </si>
  <si>
    <t>Mettina Blade</t>
  </si>
  <si>
    <t>Vicovaro Blade</t>
  </si>
  <si>
    <t>Gemmerian Steel Sword</t>
  </si>
  <si>
    <t>&lt;2.5</t>
  </si>
  <si>
    <t>&lt;3.125</t>
  </si>
  <si>
    <t>&lt;3.75</t>
  </si>
  <si>
    <t>&lt;4.375</t>
  </si>
  <si>
    <t>Rusty Novigrad Sword</t>
  </si>
  <si>
    <t>Rusty Novigraadan sword</t>
  </si>
  <si>
    <t>Novigraadan sword 2</t>
  </si>
  <si>
    <t>Novigraadan sword 3</t>
  </si>
  <si>
    <t>Novigraadan sword 4</t>
  </si>
  <si>
    <t>Novigraadan sword 1</t>
  </si>
  <si>
    <t>Novigrad Longsword</t>
  </si>
  <si>
    <t>Gildorf Sword</t>
  </si>
  <si>
    <t>Silverton Sword</t>
  </si>
  <si>
    <t>Blade from the Bits</t>
  </si>
  <si>
    <t>sq304 Novigraadan sword 4</t>
  </si>
  <si>
    <t>Inquisitor sword 1</t>
  </si>
  <si>
    <t>Witch Hunter's Sword</t>
  </si>
  <si>
    <t>Witch Slayer</t>
  </si>
  <si>
    <t>Inquisitor sword 2</t>
  </si>
  <si>
    <t>Rusty Skellige sword</t>
  </si>
  <si>
    <t>Skellige sword 1</t>
  </si>
  <si>
    <t>Skellige sword 2</t>
  </si>
  <si>
    <t>q402 Skellige sword 3</t>
  </si>
  <si>
    <t>Skellige sword 4</t>
  </si>
  <si>
    <t>Scoiatael sword 1</t>
  </si>
  <si>
    <t>Scoiatael sword 2</t>
  </si>
  <si>
    <t>Scoiatael sword 3</t>
  </si>
  <si>
    <t>Scoiatael sword 4</t>
  </si>
  <si>
    <t>Dwarven sword 1</t>
  </si>
  <si>
    <t>Dwarven sword 2</t>
  </si>
  <si>
    <t>Gnomish sword 1</t>
  </si>
  <si>
    <t>Gnomish sword 2</t>
  </si>
  <si>
    <t>Wild Hunt sword 1</t>
  </si>
  <si>
    <t>Wild Hunt sword 2</t>
  </si>
  <si>
    <t>Wild Hunt sword 3</t>
  </si>
  <si>
    <t>Wild Hunt sword 4</t>
  </si>
  <si>
    <t>Witcher Silver Sword</t>
  </si>
  <si>
    <t>Silver sword 1</t>
  </si>
  <si>
    <t>Silver sword 2</t>
  </si>
  <si>
    <t>Silver sword 3</t>
  </si>
  <si>
    <t>Silver sword 4</t>
  </si>
  <si>
    <t>Silver sword 5</t>
  </si>
  <si>
    <t>Silver sword 6</t>
  </si>
  <si>
    <t>Silver sword 7</t>
  </si>
  <si>
    <t>Silver sword 8</t>
  </si>
  <si>
    <t>Elven silver sword 1</t>
  </si>
  <si>
    <t>Elven silver sword 2</t>
  </si>
  <si>
    <t>Dwarven silver sword 1</t>
  </si>
  <si>
    <t>Dwarven silver sword 2</t>
  </si>
  <si>
    <t>Gnomish silver sword 1</t>
  </si>
  <si>
    <t>Gnomish silver sword 2</t>
  </si>
  <si>
    <t>q505 crafted sword</t>
  </si>
  <si>
    <t>Rusty Skellige Sword</t>
  </si>
  <si>
    <t>Skellige Longsword</t>
  </si>
  <si>
    <t>Spikeroog Sword</t>
  </si>
  <si>
    <t>Faroe Blade</t>
  </si>
  <si>
    <t>Winter's Blade</t>
  </si>
  <si>
    <t>Vrihedd Brigade Sword</t>
  </si>
  <si>
    <t>Scoia'tael Sword</t>
  </si>
  <si>
    <t>Elven Steel Sword</t>
  </si>
  <si>
    <t>Red Meteorite Steel Sword</t>
  </si>
  <si>
    <t>Mahakaman Steel Sword</t>
  </si>
  <si>
    <t>Dwarven Blade</t>
  </si>
  <si>
    <t>Gnomish Gwyhyr</t>
  </si>
  <si>
    <t>Tir Tochair Blade</t>
  </si>
  <si>
    <t>Wild Hunt Warrior Sword</t>
  </si>
  <si>
    <t>Wild Hunt Warrior Sword - Enhanced</t>
  </si>
  <si>
    <t>Wild Hunt Warrior Sword - Superior</t>
  </si>
  <si>
    <t>Wild Hunt Warrior Sword - Mastercrafted</t>
  </si>
  <si>
    <t>Disglair</t>
  </si>
  <si>
    <t>Gven'nel</t>
  </si>
  <si>
    <t>Mastercrafted Silver Sword</t>
  </si>
  <si>
    <t>Eirlithrad</t>
  </si>
  <si>
    <t>The Adversary</t>
  </si>
  <si>
    <t>Tor'Haerne</t>
  </si>
  <si>
    <t>An'Ferthe</t>
  </si>
  <si>
    <t>The Striga</t>
  </si>
  <si>
    <t>Torlunn</t>
  </si>
  <si>
    <t>Melltith</t>
  </si>
  <si>
    <t>The Tamer</t>
  </si>
  <si>
    <t>Steiger</t>
  </si>
  <si>
    <t>The Digger</t>
  </si>
  <si>
    <t>Faustino</t>
  </si>
  <si>
    <t>Zireael</t>
  </si>
  <si>
    <t>Overall Quality</t>
  </si>
  <si>
    <t>Quality Min</t>
  </si>
  <si>
    <t>Quality Max</t>
  </si>
  <si>
    <t>Balance Max</t>
  </si>
  <si>
    <t>Balance Min</t>
  </si>
  <si>
    <t>Attribute Quality</t>
  </si>
  <si>
    <t>Weight Ratio</t>
  </si>
  <si>
    <t>Silver</t>
  </si>
  <si>
    <t>New Damage</t>
  </si>
  <si>
    <t>New Damage Max</t>
  </si>
  <si>
    <t>Y</t>
  </si>
  <si>
    <t>Desc Key</t>
  </si>
  <si>
    <t>wwa_IronPoker</t>
  </si>
  <si>
    <t>wwa_ShortSteelSword</t>
  </si>
  <si>
    <t>wwa_LongSteelSword</t>
  </si>
  <si>
    <t>wwa_RustyNoMansLandsword</t>
  </si>
  <si>
    <t>wwa_woodenSword</t>
  </si>
  <si>
    <t>wwa_koviriCutlass</t>
  </si>
  <si>
    <t>wwa_temerianPoniard</t>
  </si>
  <si>
    <t>wwa_velenLongsword</t>
  </si>
  <si>
    <t>wwa_dorianSword</t>
  </si>
  <si>
    <t>wwa_velenLongsword2</t>
  </si>
  <si>
    <t>wwa_mariborSword</t>
  </si>
  <si>
    <t>wwa_bremervoodBlade</t>
  </si>
  <si>
    <t>wwa_mettinaBlade</t>
  </si>
  <si>
    <t>wwa_vicovaroBlade</t>
  </si>
  <si>
    <t>wwa_novigradLongsword</t>
  </si>
  <si>
    <t>wwa_gildorfSword</t>
  </si>
  <si>
    <t>wwa_silvertonSword</t>
  </si>
  <si>
    <t>wwa_witchSlayer</t>
  </si>
  <si>
    <t>wwa_skelligeLongsword</t>
  </si>
  <si>
    <t>wwa_spikeroogSword</t>
  </si>
  <si>
    <t>wwa_faroeBlade</t>
  </si>
  <si>
    <t>wwa_dwarvenBlade</t>
  </si>
  <si>
    <t>wwa_gnomishGwyhyr</t>
  </si>
  <si>
    <t>wwa_theAdversary</t>
  </si>
  <si>
    <t>wwa_theStriga</t>
  </si>
  <si>
    <t>wwa_theTamer</t>
  </si>
  <si>
    <t>wwa_theDigger</t>
  </si>
  <si>
    <t>wwa_rustyNilfgaardianLongSword</t>
  </si>
  <si>
    <t>wwa_nilfgaardianLongSword</t>
  </si>
  <si>
    <t>wwa_rustyNovigradSword</t>
  </si>
  <si>
    <t>wwa_rustySkelligeSword</t>
  </si>
  <si>
    <t>wwa_wildHuntWarriorSword</t>
  </si>
  <si>
    <t>wwa_wildHuntWarriorSwordEnhanced</t>
  </si>
  <si>
    <t>wwa_wildHuntWarriorSwordSuperior</t>
  </si>
  <si>
    <t>wwa_wildHuntWarriorSwordMastercrafted</t>
  </si>
  <si>
    <t>wwa_gemmerianSteelSword</t>
  </si>
  <si>
    <t>wwa_bladefromtheBits</t>
  </si>
  <si>
    <t>wwa_witchHunter'sSword</t>
  </si>
  <si>
    <t>wwa_vriheddBrigadeSword</t>
  </si>
  <si>
    <t>wwa_elvenSteelSword</t>
  </si>
  <si>
    <t>wwa_redMeteoriteSteelSword</t>
  </si>
  <si>
    <t>wwa_mahakamanSteelSword</t>
  </si>
  <si>
    <t>wwa_tirTochairBlade</t>
  </si>
  <si>
    <t>wwa_mastercraftedSilverSword</t>
  </si>
  <si>
    <t>wwa_wintersBlade</t>
  </si>
  <si>
    <t>wwa_scoiataelSword</t>
  </si>
  <si>
    <t>wwa_witcherSilverSword</t>
  </si>
  <si>
    <t>wwa_disglair</t>
  </si>
  <si>
    <t>wwa_torlunn</t>
  </si>
  <si>
    <t>wwa_melltith</t>
  </si>
  <si>
    <t>wwa_steiger</t>
  </si>
  <si>
    <t>wwa_faustino</t>
  </si>
  <si>
    <t>wwa_zireael</t>
  </si>
  <si>
    <t>wwa_Eirlithrad</t>
  </si>
  <si>
    <t>Blade of Viroleda</t>
  </si>
  <si>
    <t>wwa_bladeOfViroleda</t>
  </si>
  <si>
    <t>wwa_gvennel</t>
  </si>
  <si>
    <t>wwa_torhaerne</t>
  </si>
  <si>
    <t>wwa_anferthe</t>
  </si>
  <si>
    <t>W_Axe 1</t>
  </si>
  <si>
    <t>W_Axe 2</t>
  </si>
  <si>
    <t>W_Axe 3</t>
  </si>
  <si>
    <t>W_Axe 4</t>
  </si>
  <si>
    <t>Angivare</t>
  </si>
  <si>
    <t>Arbitrator</t>
  </si>
  <si>
    <t>Ardaenye</t>
  </si>
  <si>
    <t>Barbersurgeon</t>
  </si>
  <si>
    <t>Beannshie</t>
  </si>
  <si>
    <t>Blackunicorn</t>
  </si>
  <si>
    <t>Caerme</t>
  </si>
  <si>
    <t>Cheesecutter</t>
  </si>
  <si>
    <t>Dyaebl</t>
  </si>
  <si>
    <t>Deireadh</t>
  </si>
  <si>
    <t>Eredin Sword</t>
  </si>
  <si>
    <t>Vynbleidd</t>
  </si>
  <si>
    <t>Gwyhyr</t>
  </si>
  <si>
    <t>Forgottenvransword</t>
  </si>
  <si>
    <t>Harvall</t>
  </si>
  <si>
    <t>Hjalmar_Short_Steel_Sword</t>
  </si>
  <si>
    <t>Karabela</t>
  </si>
  <si>
    <t>Princessxenthiasword</t>
  </si>
  <si>
    <t>Robustswordofdolblathanna</t>
  </si>
  <si>
    <t>Ashrune</t>
  </si>
  <si>
    <t>Longclaw</t>
  </si>
  <si>
    <t>Daystar</t>
  </si>
  <si>
    <t>Devine</t>
  </si>
  <si>
    <t>Bloedeaedd</t>
  </si>
  <si>
    <t>Inis</t>
  </si>
  <si>
    <t>Gwestog</t>
  </si>
  <si>
    <t>Abarad</t>
  </si>
  <si>
    <t>Wolf</t>
  </si>
  <si>
    <t>Cleaver</t>
  </si>
  <si>
    <t>Dancer</t>
  </si>
  <si>
    <t>Headtaker</t>
  </si>
  <si>
    <t>Mourner</t>
  </si>
  <si>
    <t>Ultimatum</t>
  </si>
  <si>
    <t>Caroline</t>
  </si>
  <si>
    <t>Lune</t>
  </si>
  <si>
    <t>Gloryofthenorth</t>
  </si>
  <si>
    <t>Torlara</t>
  </si>
  <si>
    <t>addItem</t>
  </si>
  <si>
    <t>WitcherSilverWolf</t>
  </si>
  <si>
    <t>Addandeith</t>
  </si>
  <si>
    <t>Moonblade</t>
  </si>
  <si>
    <t>Aerondight</t>
  </si>
  <si>
    <t>Secondary</t>
  </si>
  <si>
    <t>Bloodsword</t>
  </si>
  <si>
    <t>Deithwen</t>
  </si>
  <si>
    <t>Fate</t>
  </si>
  <si>
    <t>Gynvaelaedd</t>
  </si>
  <si>
    <t>Naevdeseidhe</t>
  </si>
  <si>
    <t>Bladeofys</t>
  </si>
  <si>
    <t>Zerrikanterment</t>
  </si>
  <si>
    <t>Anathema</t>
  </si>
  <si>
    <t>Roseofaelirenn</t>
  </si>
  <si>
    <t>Reachofthedamned</t>
  </si>
  <si>
    <t>Azurewrath</t>
  </si>
  <si>
    <t>Deargdeith</t>
  </si>
  <si>
    <t>Arainne</t>
  </si>
  <si>
    <t>Havcaaren</t>
  </si>
  <si>
    <t>Loathen</t>
  </si>
  <si>
    <t>Gynvael</t>
  </si>
  <si>
    <t>Anth</t>
  </si>
  <si>
    <t>Weeper</t>
  </si>
  <si>
    <t>Virgin</t>
  </si>
  <si>
    <t>Negotiator</t>
  </si>
  <si>
    <t>Harpy</t>
  </si>
  <si>
    <t>Tlareg</t>
  </si>
  <si>
    <t>Breathofthenorth</t>
  </si>
  <si>
    <t>Torzirael</t>
  </si>
  <si>
    <t>Look Rating</t>
  </si>
  <si>
    <t>N/A</t>
  </si>
  <si>
    <t>The Emmentaler</t>
  </si>
  <si>
    <t>Non playable</t>
  </si>
  <si>
    <t>Hope</t>
  </si>
  <si>
    <t>Forgotten Vran Sword</t>
  </si>
  <si>
    <t>Hjalmar Steel Sword</t>
  </si>
  <si>
    <t>Princess Xenthia Sword</t>
  </si>
  <si>
    <t>Superior Dolblathan Sword</t>
  </si>
  <si>
    <t>Winter Blade</t>
  </si>
  <si>
    <t>Cleaver Hood</t>
  </si>
  <si>
    <t>Head Hunter</t>
  </si>
  <si>
    <t>Non Playable</t>
  </si>
  <si>
    <t>Maugrim</t>
  </si>
  <si>
    <t>Rose Of Shaerawedd</t>
  </si>
  <si>
    <t>Reach of the Damned</t>
  </si>
  <si>
    <t>The Bride</t>
  </si>
  <si>
    <t>Breath Of The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</si>
</sst>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9.710937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5</v>
      </c>
      <c r="B3" t="s">
        <v>4</v>
      </c>
    </row>
    <row r="4" spans="1:2" x14ac:dyDescent="0.25">
      <c r="A4" t="s">
        <v>6</v>
      </c>
      <c r="B4" t="s">
        <v>11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8"/>
  <sheetViews>
    <sheetView tabSelected="1" workbookViewId="0">
      <pane ySplit="1" topLeftCell="A93" activePane="bottomLeft" state="frozen"/>
      <selection activeCell="L1" sqref="L1"/>
      <selection pane="bottomLeft" activeCell="Q102" sqref="Q102:Q128"/>
    </sheetView>
  </sheetViews>
  <sheetFormatPr defaultRowHeight="15" x14ac:dyDescent="0.25"/>
  <cols>
    <col min="1" max="1" width="24.85546875" bestFit="1" customWidth="1"/>
    <col min="2" max="2" width="36.7109375" bestFit="1" customWidth="1"/>
    <col min="3" max="3" width="19.7109375" hidden="1" customWidth="1"/>
    <col min="4" max="6" width="24.85546875" hidden="1" customWidth="1"/>
    <col min="7" max="7" width="9.140625" hidden="1" customWidth="1"/>
    <col min="8" max="8" width="11.28515625" style="5" hidden="1" customWidth="1"/>
    <col min="9" max="9" width="11.5703125" style="5" hidden="1" customWidth="1"/>
    <col min="10" max="10" width="10" style="5" hidden="1" customWidth="1"/>
    <col min="11" max="11" width="9.140625" style="5" hidden="1" customWidth="1"/>
    <col min="12" max="12" width="0" style="2" hidden="1" customWidth="1"/>
    <col min="13" max="13" width="11.7109375" style="5" hidden="1" customWidth="1"/>
    <col min="14" max="16" width="12" style="5" hidden="1" customWidth="1"/>
    <col min="17" max="17" width="10.140625" bestFit="1" customWidth="1"/>
    <col min="18" max="18" width="28.42578125" bestFit="1" customWidth="1"/>
    <col min="19" max="19" width="28.28515625" bestFit="1" customWidth="1"/>
    <col min="20" max="20" width="28.28515625" customWidth="1"/>
    <col min="21" max="21" width="14.42578125" style="3" bestFit="1" customWidth="1"/>
    <col min="22" max="22" width="84.28515625" bestFit="1" customWidth="1"/>
    <col min="23" max="23" width="26.5703125" customWidth="1"/>
    <col min="24" max="24" width="12.7109375" bestFit="1" customWidth="1"/>
    <col min="28" max="28" width="13.140625" bestFit="1" customWidth="1"/>
  </cols>
  <sheetData>
    <row r="1" spans="1:28" x14ac:dyDescent="0.25">
      <c r="A1" t="s">
        <v>12</v>
      </c>
      <c r="B1" t="s">
        <v>253</v>
      </c>
      <c r="C1" t="s">
        <v>25</v>
      </c>
      <c r="D1" t="s">
        <v>26</v>
      </c>
      <c r="E1" t="s">
        <v>149</v>
      </c>
      <c r="F1" t="s">
        <v>150</v>
      </c>
      <c r="G1" t="s">
        <v>13</v>
      </c>
      <c r="H1" s="5" t="s">
        <v>142</v>
      </c>
      <c r="I1" s="5" t="s">
        <v>143</v>
      </c>
      <c r="J1" s="5" t="s">
        <v>14</v>
      </c>
      <c r="K1" s="5" t="s">
        <v>15</v>
      </c>
      <c r="L1" s="2" t="s">
        <v>16</v>
      </c>
      <c r="M1" s="5" t="s">
        <v>145</v>
      </c>
      <c r="N1" s="5" t="s">
        <v>144</v>
      </c>
      <c r="O1" s="5" t="s">
        <v>0</v>
      </c>
      <c r="P1" s="5" t="s">
        <v>1</v>
      </c>
      <c r="Q1" t="s">
        <v>22</v>
      </c>
      <c r="R1" s="5" t="s">
        <v>152</v>
      </c>
      <c r="S1" t="s">
        <v>33</v>
      </c>
      <c r="T1" s="5" t="s">
        <v>283</v>
      </c>
      <c r="U1" s="3" t="s">
        <v>141</v>
      </c>
      <c r="V1" s="2" t="s">
        <v>146</v>
      </c>
      <c r="W1" s="2" t="s">
        <v>147</v>
      </c>
      <c r="X1" t="s">
        <v>16</v>
      </c>
      <c r="Y1" t="s">
        <v>28</v>
      </c>
      <c r="AA1" t="s">
        <v>17</v>
      </c>
      <c r="AB1" t="s">
        <v>31</v>
      </c>
    </row>
    <row r="2" spans="1:28" x14ac:dyDescent="0.25">
      <c r="A2" t="s">
        <v>20</v>
      </c>
      <c r="B2" t="str">
        <f>CONCATENATE("additem('",A2,"')")</f>
        <v>additem('Iron Poker')</v>
      </c>
      <c r="C2">
        <v>270</v>
      </c>
      <c r="D2">
        <v>270</v>
      </c>
      <c r="E2" s="5">
        <f>C2*0.85</f>
        <v>229.5</v>
      </c>
      <c r="F2" s="5">
        <f>D2*0.85</f>
        <v>229.5</v>
      </c>
      <c r="G2" t="s">
        <v>19</v>
      </c>
      <c r="H2" s="5">
        <v>2</v>
      </c>
      <c r="I2" s="5">
        <v>2</v>
      </c>
      <c r="J2" s="5">
        <v>0</v>
      </c>
      <c r="K2" s="5">
        <v>0</v>
      </c>
      <c r="L2" s="4">
        <v>12</v>
      </c>
      <c r="M2" s="5">
        <v>1</v>
      </c>
      <c r="N2" s="5">
        <v>1</v>
      </c>
      <c r="P2" s="5">
        <f>IF(U2&lt;500,U2*0.1,IF(U2&lt;800,U2*0.15,IF(U2&lt;1200,U2*0.3,IF(U2&lt;1800,U2*0.4,IF(U2&lt;220,U2*0.5,U2*0.6)))))</f>
        <v>27</v>
      </c>
      <c r="Q2" t="s">
        <v>23</v>
      </c>
      <c r="R2" t="s">
        <v>153</v>
      </c>
      <c r="S2" t="s">
        <v>20</v>
      </c>
      <c r="T2">
        <v>0</v>
      </c>
      <c r="U2" s="2">
        <f>AVERAGE(C2:D2)*(1+V2)+O2</f>
        <v>270</v>
      </c>
      <c r="V2" s="2">
        <f>AVERAGE(H2:K2)-IF(L2&gt;4.4,2,IF(L2&gt;3.75,1.75,IF(L2&gt;3.125,1.5,IF(L2&gt;2.5,1,0))))+AVERAGE(M2:N2)</f>
        <v>0</v>
      </c>
      <c r="W2" s="2">
        <f>AVERAGE(M2:N2)</f>
        <v>1</v>
      </c>
      <c r="X2" t="s">
        <v>57</v>
      </c>
      <c r="Y2">
        <v>1</v>
      </c>
      <c r="AA2">
        <v>5</v>
      </c>
      <c r="AB2">
        <v>0.1</v>
      </c>
    </row>
    <row r="3" spans="1:28" x14ac:dyDescent="0.25">
      <c r="A3" t="s">
        <v>18</v>
      </c>
      <c r="B3" t="str">
        <f t="shared" ref="B3:B66" si="0">CONCATENATE("additem('",A3,"')")</f>
        <v>additem('Wooden Sword')</v>
      </c>
      <c r="C3">
        <v>120</v>
      </c>
      <c r="D3">
        <v>120</v>
      </c>
      <c r="E3" s="5">
        <f t="shared" ref="E3:E54" si="1">C3*0.85</f>
        <v>102</v>
      </c>
      <c r="F3" s="5">
        <f t="shared" ref="F3:F54" si="2">D3*0.85</f>
        <v>102</v>
      </c>
      <c r="G3" t="s">
        <v>19</v>
      </c>
      <c r="H3" s="5">
        <v>1</v>
      </c>
      <c r="I3" s="5">
        <v>1</v>
      </c>
      <c r="J3" s="5">
        <v>0</v>
      </c>
      <c r="K3" s="5">
        <v>0</v>
      </c>
      <c r="L3" s="4">
        <v>0.55000000000000004</v>
      </c>
      <c r="M3" s="5">
        <v>3</v>
      </c>
      <c r="N3" s="5">
        <v>3</v>
      </c>
      <c r="O3" s="5">
        <v>10</v>
      </c>
      <c r="P3" s="5">
        <f t="shared" ref="P3:P63" si="3">IF(U3&lt;500,U3*0.1,IF(U3&lt;800,U3*0.15,IF(U3&lt;1200,U3*0.3,IF(U3&lt;1800,U3*0.4,IF(U3&lt;220,U3*0.5,U3*0.6)))))</f>
        <v>82.5</v>
      </c>
      <c r="Q3" t="s">
        <v>23</v>
      </c>
      <c r="R3" t="s">
        <v>157</v>
      </c>
      <c r="S3" t="s">
        <v>18</v>
      </c>
      <c r="T3">
        <v>0</v>
      </c>
      <c r="U3" s="2">
        <f>AVERAGE(C3:D3)*(1+V3)+O3</f>
        <v>550</v>
      </c>
      <c r="V3" s="2">
        <f t="shared" ref="V3:V63" si="4">AVERAGE(H3:K3)-IF(L3&gt;4.4,2,IF(L3&gt;3.75,1.75,IF(L3&gt;3.125,1.5,IF(L3&gt;2.5,1,0))))+AVERAGE(M3:N3)</f>
        <v>3.5</v>
      </c>
      <c r="W3" s="2">
        <f t="shared" ref="W3:W63" si="5">AVERAGE(M3:N3)</f>
        <v>3</v>
      </c>
      <c r="X3" t="s">
        <v>58</v>
      </c>
      <c r="Y3">
        <v>1.25</v>
      </c>
      <c r="AA3">
        <v>4</v>
      </c>
      <c r="AB3">
        <v>0</v>
      </c>
    </row>
    <row r="4" spans="1:28" x14ac:dyDescent="0.25">
      <c r="A4" t="s">
        <v>21</v>
      </c>
      <c r="B4" t="str">
        <f t="shared" si="0"/>
        <v>additem('Short Sword 1')</v>
      </c>
      <c r="C4">
        <v>150</v>
      </c>
      <c r="D4">
        <v>180</v>
      </c>
      <c r="E4" s="5">
        <f t="shared" si="1"/>
        <v>127.5</v>
      </c>
      <c r="F4" s="5">
        <f t="shared" si="2"/>
        <v>153</v>
      </c>
      <c r="G4" t="s">
        <v>19</v>
      </c>
      <c r="H4" s="5">
        <v>1</v>
      </c>
      <c r="I4" s="5">
        <v>1</v>
      </c>
      <c r="J4" s="5">
        <v>0</v>
      </c>
      <c r="K4" s="5">
        <v>0</v>
      </c>
      <c r="L4" s="4">
        <v>2.7</v>
      </c>
      <c r="M4" s="5">
        <v>2</v>
      </c>
      <c r="N4" s="5">
        <v>2</v>
      </c>
      <c r="O4" s="5">
        <v>20</v>
      </c>
      <c r="P4" s="5">
        <f t="shared" si="3"/>
        <v>43.25</v>
      </c>
      <c r="Q4" t="s">
        <v>23</v>
      </c>
      <c r="R4" t="s">
        <v>158</v>
      </c>
      <c r="S4" t="s">
        <v>35</v>
      </c>
      <c r="T4">
        <v>0</v>
      </c>
      <c r="U4" s="2">
        <f t="shared" ref="U4:U63" si="6">AVERAGE(C4:D4)*(1+V4)+O4</f>
        <v>432.5</v>
      </c>
      <c r="V4" s="2">
        <f t="shared" si="4"/>
        <v>1.5</v>
      </c>
      <c r="W4" s="2">
        <f t="shared" si="5"/>
        <v>2</v>
      </c>
      <c r="X4" t="s">
        <v>59</v>
      </c>
      <c r="Y4">
        <v>1.5</v>
      </c>
      <c r="AA4">
        <v>3</v>
      </c>
      <c r="AB4">
        <v>-0.05</v>
      </c>
    </row>
    <row r="5" spans="1:28" x14ac:dyDescent="0.25">
      <c r="A5" t="s">
        <v>24</v>
      </c>
      <c r="B5" t="str">
        <f t="shared" si="0"/>
        <v>additem('Short sword 2')</v>
      </c>
      <c r="C5">
        <v>160</v>
      </c>
      <c r="D5">
        <v>190</v>
      </c>
      <c r="E5" s="5">
        <f t="shared" si="1"/>
        <v>136</v>
      </c>
      <c r="F5" s="5">
        <f t="shared" si="2"/>
        <v>161.5</v>
      </c>
      <c r="G5" t="s">
        <v>19</v>
      </c>
      <c r="H5" s="5">
        <v>1</v>
      </c>
      <c r="I5" s="5">
        <v>1</v>
      </c>
      <c r="J5" s="5">
        <v>0</v>
      </c>
      <c r="K5" s="5">
        <v>0</v>
      </c>
      <c r="L5" s="4">
        <v>2.6</v>
      </c>
      <c r="M5" s="5">
        <v>2</v>
      </c>
      <c r="N5" s="5">
        <v>2</v>
      </c>
      <c r="O5" s="5">
        <v>25</v>
      </c>
      <c r="P5" s="5">
        <f t="shared" si="3"/>
        <v>46.25</v>
      </c>
      <c r="Q5" t="s">
        <v>23</v>
      </c>
      <c r="R5" t="s">
        <v>159</v>
      </c>
      <c r="S5" t="s">
        <v>36</v>
      </c>
      <c r="T5">
        <v>0</v>
      </c>
      <c r="U5" s="2">
        <f t="shared" si="6"/>
        <v>462.5</v>
      </c>
      <c r="V5" s="2">
        <f t="shared" si="4"/>
        <v>1.5</v>
      </c>
      <c r="W5" s="2">
        <f t="shared" si="5"/>
        <v>2</v>
      </c>
      <c r="X5" t="s">
        <v>60</v>
      </c>
      <c r="Y5">
        <v>1.75</v>
      </c>
      <c r="AA5">
        <v>2</v>
      </c>
      <c r="AB5">
        <v>-0.1</v>
      </c>
    </row>
    <row r="6" spans="1:28" x14ac:dyDescent="0.25">
      <c r="A6" t="s">
        <v>27</v>
      </c>
      <c r="B6" t="str">
        <f t="shared" si="0"/>
        <v>additem('Short Steel Sword')</v>
      </c>
      <c r="C6">
        <v>170</v>
      </c>
      <c r="D6">
        <v>210</v>
      </c>
      <c r="E6" s="5">
        <f t="shared" si="1"/>
        <v>144.5</v>
      </c>
      <c r="F6" s="5">
        <f t="shared" si="2"/>
        <v>178.5</v>
      </c>
      <c r="G6" t="s">
        <v>19</v>
      </c>
      <c r="H6" s="5">
        <v>1</v>
      </c>
      <c r="I6" s="5">
        <v>1</v>
      </c>
      <c r="J6" s="5">
        <v>0</v>
      </c>
      <c r="K6" s="5">
        <v>0</v>
      </c>
      <c r="L6" s="4">
        <v>2.5</v>
      </c>
      <c r="M6" s="5">
        <v>2</v>
      </c>
      <c r="N6" s="5">
        <v>3</v>
      </c>
      <c r="O6" s="5">
        <v>30</v>
      </c>
      <c r="P6" s="5">
        <f t="shared" si="3"/>
        <v>118.5</v>
      </c>
      <c r="Q6" t="s">
        <v>23</v>
      </c>
      <c r="R6" t="s">
        <v>154</v>
      </c>
      <c r="S6" t="s">
        <v>37</v>
      </c>
      <c r="T6">
        <v>0</v>
      </c>
      <c r="U6" s="2">
        <f t="shared" si="6"/>
        <v>790</v>
      </c>
      <c r="V6" s="2">
        <f t="shared" si="4"/>
        <v>3</v>
      </c>
      <c r="W6" s="2">
        <f t="shared" si="5"/>
        <v>2.5</v>
      </c>
      <c r="X6" t="s">
        <v>29</v>
      </c>
      <c r="Y6">
        <v>2</v>
      </c>
      <c r="AA6">
        <v>1</v>
      </c>
      <c r="AB6">
        <v>-0.25</v>
      </c>
    </row>
    <row r="7" spans="1:28" x14ac:dyDescent="0.25">
      <c r="A7" t="s">
        <v>30</v>
      </c>
      <c r="B7" t="str">
        <f t="shared" si="0"/>
        <v>additem('Long Steel Sword')</v>
      </c>
      <c r="C7">
        <v>265</v>
      </c>
      <c r="D7">
        <v>265</v>
      </c>
      <c r="E7" s="5">
        <f t="shared" si="1"/>
        <v>225.25</v>
      </c>
      <c r="F7" s="5">
        <f t="shared" si="2"/>
        <v>225.25</v>
      </c>
      <c r="G7" t="s">
        <v>19</v>
      </c>
      <c r="H7" s="5">
        <v>2</v>
      </c>
      <c r="I7" s="5">
        <v>2</v>
      </c>
      <c r="J7" s="5">
        <v>0</v>
      </c>
      <c r="K7" s="5">
        <v>0</v>
      </c>
      <c r="L7" s="4">
        <v>3.1</v>
      </c>
      <c r="M7" s="5">
        <v>4</v>
      </c>
      <c r="N7" s="5">
        <v>4</v>
      </c>
      <c r="O7" s="5">
        <v>50</v>
      </c>
      <c r="P7" s="5">
        <f t="shared" si="3"/>
        <v>550</v>
      </c>
      <c r="Q7" t="s">
        <v>23</v>
      </c>
      <c r="R7" t="s">
        <v>155</v>
      </c>
      <c r="S7" t="s">
        <v>30</v>
      </c>
      <c r="T7">
        <v>0</v>
      </c>
      <c r="U7" s="2">
        <f t="shared" si="6"/>
        <v>1375</v>
      </c>
      <c r="V7" s="2">
        <f t="shared" si="4"/>
        <v>4</v>
      </c>
      <c r="W7" s="2">
        <f t="shared" si="5"/>
        <v>4</v>
      </c>
    </row>
    <row r="8" spans="1:28" x14ac:dyDescent="0.25">
      <c r="A8" t="s">
        <v>32</v>
      </c>
      <c r="B8" t="str">
        <f t="shared" si="0"/>
        <v>additem('Rusty No Mans Land sword')</v>
      </c>
      <c r="C8">
        <v>170</v>
      </c>
      <c r="D8">
        <v>210</v>
      </c>
      <c r="E8" s="5">
        <f t="shared" si="1"/>
        <v>144.5</v>
      </c>
      <c r="F8" s="5">
        <f t="shared" si="2"/>
        <v>178.5</v>
      </c>
      <c r="G8" t="s">
        <v>19</v>
      </c>
      <c r="H8" s="5">
        <v>1</v>
      </c>
      <c r="I8" s="5">
        <v>1</v>
      </c>
      <c r="J8" s="5">
        <v>0</v>
      </c>
      <c r="K8" s="5">
        <v>0</v>
      </c>
      <c r="L8" s="3">
        <v>3.2</v>
      </c>
      <c r="M8" s="5">
        <v>1</v>
      </c>
      <c r="N8" s="5">
        <v>2</v>
      </c>
      <c r="O8" s="5">
        <v>20</v>
      </c>
      <c r="P8" s="5">
        <f t="shared" si="3"/>
        <v>30.5</v>
      </c>
      <c r="Q8" t="s">
        <v>23</v>
      </c>
      <c r="R8" t="s">
        <v>156</v>
      </c>
      <c r="S8" t="s">
        <v>34</v>
      </c>
      <c r="T8">
        <v>0</v>
      </c>
      <c r="U8" s="2">
        <f t="shared" si="6"/>
        <v>305</v>
      </c>
      <c r="V8" s="2">
        <f t="shared" si="4"/>
        <v>0.5</v>
      </c>
      <c r="W8" s="2">
        <f t="shared" si="5"/>
        <v>1.5</v>
      </c>
    </row>
    <row r="9" spans="1:28" x14ac:dyDescent="0.25">
      <c r="A9" t="s">
        <v>38</v>
      </c>
      <c r="B9" t="str">
        <f t="shared" si="0"/>
        <v>additem('No Mans Land sword 1')</v>
      </c>
      <c r="C9">
        <v>160</v>
      </c>
      <c r="D9">
        <v>230</v>
      </c>
      <c r="E9" s="5">
        <f t="shared" si="1"/>
        <v>136</v>
      </c>
      <c r="F9" s="5">
        <f t="shared" si="2"/>
        <v>195.5</v>
      </c>
      <c r="G9" t="s">
        <v>19</v>
      </c>
      <c r="H9" s="5">
        <v>1</v>
      </c>
      <c r="I9" s="5">
        <v>1</v>
      </c>
      <c r="J9" s="5">
        <v>0</v>
      </c>
      <c r="K9" s="5">
        <v>0</v>
      </c>
      <c r="L9" s="3">
        <v>3.8</v>
      </c>
      <c r="M9" s="5">
        <v>1</v>
      </c>
      <c r="N9" s="5">
        <v>4</v>
      </c>
      <c r="O9" s="5">
        <v>25</v>
      </c>
      <c r="P9" s="5">
        <f t="shared" si="3"/>
        <v>46.375</v>
      </c>
      <c r="Q9" t="s">
        <v>23</v>
      </c>
      <c r="R9" t="s">
        <v>160</v>
      </c>
      <c r="S9" t="s">
        <v>43</v>
      </c>
      <c r="T9">
        <v>0</v>
      </c>
      <c r="U9" s="2">
        <f t="shared" si="6"/>
        <v>463.75</v>
      </c>
      <c r="V9" s="2">
        <f t="shared" si="4"/>
        <v>1.25</v>
      </c>
      <c r="W9" s="2">
        <f t="shared" si="5"/>
        <v>2.5</v>
      </c>
    </row>
    <row r="10" spans="1:28" x14ac:dyDescent="0.25">
      <c r="A10" t="s">
        <v>39</v>
      </c>
      <c r="B10" t="str">
        <f t="shared" si="0"/>
        <v>additem('No Mans Land sword 1 q2')</v>
      </c>
      <c r="C10">
        <v>190</v>
      </c>
      <c r="D10">
        <v>270</v>
      </c>
      <c r="E10" s="5">
        <f t="shared" si="1"/>
        <v>161.5</v>
      </c>
      <c r="F10" s="5">
        <f t="shared" si="2"/>
        <v>229.5</v>
      </c>
      <c r="G10" t="s">
        <v>19</v>
      </c>
      <c r="H10" s="5">
        <v>2</v>
      </c>
      <c r="I10" s="5">
        <v>2</v>
      </c>
      <c r="J10" s="5">
        <v>0</v>
      </c>
      <c r="K10" s="5">
        <v>0</v>
      </c>
      <c r="L10" s="3">
        <v>3.8</v>
      </c>
      <c r="M10" s="5">
        <v>4</v>
      </c>
      <c r="N10" s="5">
        <v>4</v>
      </c>
      <c r="O10" s="5">
        <v>35</v>
      </c>
      <c r="P10" s="5">
        <f t="shared" si="3"/>
        <v>303.75</v>
      </c>
      <c r="Q10" s="2" t="s">
        <v>23</v>
      </c>
      <c r="R10" t="s">
        <v>162</v>
      </c>
      <c r="S10" t="s">
        <v>43</v>
      </c>
      <c r="T10">
        <v>0</v>
      </c>
      <c r="U10" s="2">
        <f t="shared" si="6"/>
        <v>1012.5</v>
      </c>
      <c r="V10" s="2">
        <f t="shared" si="4"/>
        <v>3.25</v>
      </c>
      <c r="W10" s="2">
        <f t="shared" si="5"/>
        <v>4</v>
      </c>
    </row>
    <row r="11" spans="1:28" x14ac:dyDescent="0.25">
      <c r="A11" t="s">
        <v>40</v>
      </c>
      <c r="B11" t="str">
        <f t="shared" si="0"/>
        <v>additem('No Mans Land sword 2')</v>
      </c>
      <c r="C11">
        <v>210</v>
      </c>
      <c r="D11">
        <v>280</v>
      </c>
      <c r="E11" s="5">
        <f t="shared" si="1"/>
        <v>178.5</v>
      </c>
      <c r="F11" s="5">
        <f t="shared" si="2"/>
        <v>238</v>
      </c>
      <c r="G11" t="s">
        <v>19</v>
      </c>
      <c r="H11" s="5">
        <v>1</v>
      </c>
      <c r="I11" s="5">
        <v>2</v>
      </c>
      <c r="J11" s="5">
        <v>0</v>
      </c>
      <c r="K11" s="5">
        <v>0</v>
      </c>
      <c r="L11" s="3">
        <v>3.6</v>
      </c>
      <c r="M11" s="5">
        <v>1</v>
      </c>
      <c r="N11" s="5">
        <v>4</v>
      </c>
      <c r="O11" s="5">
        <v>45</v>
      </c>
      <c r="P11" s="5">
        <f t="shared" si="3"/>
        <v>107.8125</v>
      </c>
      <c r="Q11" s="2" t="s">
        <v>23</v>
      </c>
      <c r="R11" t="s">
        <v>161</v>
      </c>
      <c r="S11" t="s">
        <v>44</v>
      </c>
      <c r="T11">
        <v>0</v>
      </c>
      <c r="U11" s="2">
        <f t="shared" si="6"/>
        <v>718.75</v>
      </c>
      <c r="V11" s="2">
        <f t="shared" si="4"/>
        <v>1.75</v>
      </c>
      <c r="W11" s="2">
        <f t="shared" si="5"/>
        <v>2.5</v>
      </c>
    </row>
    <row r="12" spans="1:28" x14ac:dyDescent="0.25">
      <c r="A12" t="s">
        <v>41</v>
      </c>
      <c r="B12" t="str">
        <f t="shared" si="0"/>
        <v>additem('No Mans Land sword 3')</v>
      </c>
      <c r="C12">
        <v>220</v>
      </c>
      <c r="D12">
        <v>280</v>
      </c>
      <c r="E12" s="5">
        <f t="shared" si="1"/>
        <v>187</v>
      </c>
      <c r="F12" s="5">
        <f t="shared" si="2"/>
        <v>238</v>
      </c>
      <c r="G12" t="s">
        <v>19</v>
      </c>
      <c r="H12" s="5">
        <v>1</v>
      </c>
      <c r="I12" s="5">
        <v>3</v>
      </c>
      <c r="J12" s="5">
        <v>0</v>
      </c>
      <c r="K12" s="5">
        <v>0</v>
      </c>
      <c r="L12" s="3">
        <v>3.2</v>
      </c>
      <c r="M12" s="5">
        <v>1</v>
      </c>
      <c r="N12" s="5">
        <v>4</v>
      </c>
      <c r="O12" s="5">
        <v>55</v>
      </c>
      <c r="P12" s="5">
        <f t="shared" si="3"/>
        <v>241.5</v>
      </c>
      <c r="Q12" s="2" t="s">
        <v>23</v>
      </c>
      <c r="R12" t="s">
        <v>163</v>
      </c>
      <c r="S12" t="s">
        <v>45</v>
      </c>
      <c r="T12">
        <v>0</v>
      </c>
      <c r="U12" s="2">
        <f t="shared" si="6"/>
        <v>805</v>
      </c>
      <c r="V12" s="2">
        <f t="shared" si="4"/>
        <v>2</v>
      </c>
      <c r="W12" s="2">
        <f t="shared" si="5"/>
        <v>2.5</v>
      </c>
    </row>
    <row r="13" spans="1:28" x14ac:dyDescent="0.25">
      <c r="A13" t="s">
        <v>42</v>
      </c>
      <c r="B13" t="str">
        <f t="shared" si="0"/>
        <v>additem('No Mans Land sword 4')</v>
      </c>
      <c r="C13">
        <v>220</v>
      </c>
      <c r="D13">
        <v>280</v>
      </c>
      <c r="E13" s="5">
        <f t="shared" si="1"/>
        <v>187</v>
      </c>
      <c r="F13" s="5">
        <f t="shared" si="2"/>
        <v>238</v>
      </c>
      <c r="G13" t="s">
        <v>19</v>
      </c>
      <c r="H13" s="5">
        <v>1</v>
      </c>
      <c r="I13" s="5">
        <v>3</v>
      </c>
      <c r="J13" s="5">
        <v>0</v>
      </c>
      <c r="K13" s="5">
        <v>0</v>
      </c>
      <c r="L13" s="3">
        <v>3.1</v>
      </c>
      <c r="M13" s="5">
        <v>1</v>
      </c>
      <c r="N13" s="5">
        <v>4</v>
      </c>
      <c r="O13" s="5">
        <v>60</v>
      </c>
      <c r="P13" s="5">
        <f t="shared" si="3"/>
        <v>280.5</v>
      </c>
      <c r="Q13" s="2" t="s">
        <v>23</v>
      </c>
      <c r="R13" t="s">
        <v>164</v>
      </c>
      <c r="S13" t="s">
        <v>46</v>
      </c>
      <c r="T13">
        <v>0</v>
      </c>
      <c r="U13" s="2">
        <f t="shared" si="6"/>
        <v>935</v>
      </c>
      <c r="V13" s="2">
        <f t="shared" si="4"/>
        <v>2.5</v>
      </c>
      <c r="W13" s="2">
        <f t="shared" si="5"/>
        <v>2.5</v>
      </c>
    </row>
    <row r="14" spans="1:28" x14ac:dyDescent="0.25">
      <c r="A14" t="s">
        <v>47</v>
      </c>
      <c r="B14" t="str">
        <f t="shared" si="0"/>
        <v>additem('Rusty Nilfgaardian sword')</v>
      </c>
      <c r="C14">
        <v>180</v>
      </c>
      <c r="D14">
        <v>220</v>
      </c>
      <c r="E14" s="5">
        <f t="shared" si="1"/>
        <v>153</v>
      </c>
      <c r="F14" s="5">
        <f t="shared" si="2"/>
        <v>187</v>
      </c>
      <c r="G14" t="s">
        <v>19</v>
      </c>
      <c r="H14" s="5">
        <v>1</v>
      </c>
      <c r="I14" s="5">
        <v>1</v>
      </c>
      <c r="J14" s="5">
        <v>0</v>
      </c>
      <c r="K14" s="5">
        <v>0</v>
      </c>
      <c r="L14" s="3">
        <v>3.5</v>
      </c>
      <c r="M14" s="5">
        <v>1</v>
      </c>
      <c r="N14" s="5">
        <v>2</v>
      </c>
      <c r="O14" s="5">
        <v>20</v>
      </c>
      <c r="P14" s="5">
        <f t="shared" si="3"/>
        <v>32</v>
      </c>
      <c r="Q14" s="2" t="s">
        <v>23</v>
      </c>
      <c r="R14" t="s">
        <v>180</v>
      </c>
      <c r="S14" t="s">
        <v>52</v>
      </c>
      <c r="T14">
        <v>0</v>
      </c>
      <c r="U14" s="2">
        <f t="shared" si="6"/>
        <v>320</v>
      </c>
      <c r="V14" s="2">
        <f t="shared" si="4"/>
        <v>0.5</v>
      </c>
      <c r="W14" s="2">
        <f t="shared" si="5"/>
        <v>1.5</v>
      </c>
    </row>
    <row r="15" spans="1:28" x14ac:dyDescent="0.25">
      <c r="A15" t="s">
        <v>48</v>
      </c>
      <c r="B15" t="str">
        <f t="shared" si="0"/>
        <v>additem('Nilfgaardian sword 1')</v>
      </c>
      <c r="C15">
        <v>225</v>
      </c>
      <c r="D15">
        <v>320</v>
      </c>
      <c r="E15" s="5">
        <f t="shared" si="1"/>
        <v>191.25</v>
      </c>
      <c r="F15" s="5">
        <f t="shared" si="2"/>
        <v>272</v>
      </c>
      <c r="G15" t="s">
        <v>19</v>
      </c>
      <c r="H15" s="5">
        <v>1</v>
      </c>
      <c r="I15" s="5">
        <v>1</v>
      </c>
      <c r="J15" s="5">
        <v>0</v>
      </c>
      <c r="K15" s="5">
        <v>0</v>
      </c>
      <c r="L15" s="3">
        <v>4.2</v>
      </c>
      <c r="M15" s="5">
        <v>2</v>
      </c>
      <c r="N15" s="5">
        <v>4</v>
      </c>
      <c r="O15" s="5">
        <v>35</v>
      </c>
      <c r="P15" s="5">
        <f t="shared" si="3"/>
        <v>117.65625</v>
      </c>
      <c r="Q15" s="2" t="s">
        <v>23</v>
      </c>
      <c r="R15" t="s">
        <v>181</v>
      </c>
      <c r="S15" t="s">
        <v>53</v>
      </c>
      <c r="T15">
        <v>0</v>
      </c>
      <c r="U15" s="2">
        <f t="shared" si="6"/>
        <v>784.375</v>
      </c>
      <c r="V15" s="2">
        <f t="shared" si="4"/>
        <v>1.75</v>
      </c>
      <c r="W15" s="2">
        <f t="shared" si="5"/>
        <v>3</v>
      </c>
    </row>
    <row r="16" spans="1:28" x14ac:dyDescent="0.25">
      <c r="A16" t="s">
        <v>49</v>
      </c>
      <c r="B16" t="str">
        <f t="shared" si="0"/>
        <v>additem('Nilfgaardian sword 2')</v>
      </c>
      <c r="C16">
        <v>225</v>
      </c>
      <c r="D16">
        <v>295</v>
      </c>
      <c r="E16" s="5">
        <f t="shared" si="1"/>
        <v>191.25</v>
      </c>
      <c r="F16" s="5">
        <f t="shared" si="2"/>
        <v>250.75</v>
      </c>
      <c r="G16" t="s">
        <v>19</v>
      </c>
      <c r="H16" s="5">
        <v>1</v>
      </c>
      <c r="I16" s="5">
        <v>2</v>
      </c>
      <c r="J16" s="5">
        <v>0</v>
      </c>
      <c r="K16" s="5">
        <v>0</v>
      </c>
      <c r="L16" s="3">
        <v>3.7</v>
      </c>
      <c r="M16" s="5">
        <v>2</v>
      </c>
      <c r="N16" s="5">
        <v>4</v>
      </c>
      <c r="O16" s="5">
        <v>45</v>
      </c>
      <c r="P16" s="5">
        <f t="shared" si="3"/>
        <v>267</v>
      </c>
      <c r="Q16" s="2" t="s">
        <v>23</v>
      </c>
      <c r="R16" t="s">
        <v>165</v>
      </c>
      <c r="S16" t="s">
        <v>54</v>
      </c>
      <c r="T16">
        <v>0</v>
      </c>
      <c r="U16" s="2">
        <f t="shared" si="6"/>
        <v>890</v>
      </c>
      <c r="V16" s="2">
        <f t="shared" si="4"/>
        <v>2.25</v>
      </c>
      <c r="W16" s="2">
        <f t="shared" si="5"/>
        <v>3</v>
      </c>
    </row>
    <row r="17" spans="1:23" x14ac:dyDescent="0.25">
      <c r="A17" t="s">
        <v>50</v>
      </c>
      <c r="B17" t="str">
        <f t="shared" si="0"/>
        <v>additem('Nilfgaardian sword 3')</v>
      </c>
      <c r="C17">
        <v>235</v>
      </c>
      <c r="D17">
        <v>315</v>
      </c>
      <c r="E17" s="5">
        <f t="shared" si="1"/>
        <v>199.75</v>
      </c>
      <c r="F17" s="5">
        <f t="shared" si="2"/>
        <v>267.75</v>
      </c>
      <c r="G17" t="s">
        <v>19</v>
      </c>
      <c r="H17" s="5">
        <v>1</v>
      </c>
      <c r="I17" s="5">
        <v>3</v>
      </c>
      <c r="J17" s="5">
        <v>0</v>
      </c>
      <c r="K17" s="5">
        <v>0</v>
      </c>
      <c r="L17" s="4">
        <v>3.7</v>
      </c>
      <c r="M17" s="5">
        <v>2</v>
      </c>
      <c r="N17" s="5">
        <v>4</v>
      </c>
      <c r="O17" s="5">
        <v>55</v>
      </c>
      <c r="P17" s="5">
        <f t="shared" si="3"/>
        <v>305.25</v>
      </c>
      <c r="Q17" s="2" t="s">
        <v>23</v>
      </c>
      <c r="R17" t="s">
        <v>166</v>
      </c>
      <c r="S17" t="s">
        <v>55</v>
      </c>
      <c r="T17">
        <v>0</v>
      </c>
      <c r="U17" s="2">
        <f t="shared" si="6"/>
        <v>1017.5</v>
      </c>
      <c r="V17" s="2">
        <f t="shared" si="4"/>
        <v>2.5</v>
      </c>
      <c r="W17" s="2">
        <f t="shared" si="5"/>
        <v>3</v>
      </c>
    </row>
    <row r="18" spans="1:23" x14ac:dyDescent="0.25">
      <c r="A18" t="s">
        <v>51</v>
      </c>
      <c r="B18" t="str">
        <f t="shared" si="0"/>
        <v>additem('Nilfgaardian sword 4')</v>
      </c>
      <c r="C18">
        <v>235</v>
      </c>
      <c r="D18">
        <v>295</v>
      </c>
      <c r="E18" s="5">
        <f t="shared" si="1"/>
        <v>199.75</v>
      </c>
      <c r="F18" s="5">
        <f t="shared" si="2"/>
        <v>250.75</v>
      </c>
      <c r="G18" t="s">
        <v>19</v>
      </c>
      <c r="H18" s="5">
        <v>1</v>
      </c>
      <c r="I18" s="5">
        <v>3</v>
      </c>
      <c r="J18" s="5">
        <v>0</v>
      </c>
      <c r="K18" s="5">
        <v>0</v>
      </c>
      <c r="L18" s="4">
        <v>3.1</v>
      </c>
      <c r="M18" s="5">
        <v>2</v>
      </c>
      <c r="N18" s="5">
        <v>5</v>
      </c>
      <c r="O18" s="5">
        <v>65</v>
      </c>
      <c r="P18" s="5">
        <f t="shared" si="3"/>
        <v>503</v>
      </c>
      <c r="Q18" s="4" t="s">
        <v>23</v>
      </c>
      <c r="R18" t="s">
        <v>188</v>
      </c>
      <c r="S18" t="s">
        <v>56</v>
      </c>
      <c r="T18">
        <v>0</v>
      </c>
      <c r="U18" s="2">
        <f t="shared" si="6"/>
        <v>1257.5</v>
      </c>
      <c r="V18" s="2">
        <f t="shared" si="4"/>
        <v>3.5</v>
      </c>
      <c r="W18" s="2">
        <f t="shared" si="5"/>
        <v>3.5</v>
      </c>
    </row>
    <row r="19" spans="1:23" x14ac:dyDescent="0.25">
      <c r="A19" t="s">
        <v>62</v>
      </c>
      <c r="B19" t="str">
        <f t="shared" si="0"/>
        <v>additem('Rusty Novigraadan sword')</v>
      </c>
      <c r="C19">
        <v>175</v>
      </c>
      <c r="D19">
        <v>225</v>
      </c>
      <c r="E19" s="5">
        <f t="shared" si="1"/>
        <v>148.75</v>
      </c>
      <c r="F19" s="5">
        <f t="shared" si="2"/>
        <v>191.25</v>
      </c>
      <c r="G19" t="s">
        <v>19</v>
      </c>
      <c r="H19" s="5">
        <v>1</v>
      </c>
      <c r="I19" s="5">
        <v>1</v>
      </c>
      <c r="J19" s="5">
        <v>0</v>
      </c>
      <c r="K19" s="5">
        <v>0</v>
      </c>
      <c r="L19" s="4">
        <v>3.4</v>
      </c>
      <c r="M19" s="5">
        <v>1</v>
      </c>
      <c r="N19" s="5">
        <v>2</v>
      </c>
      <c r="O19" s="5">
        <v>20</v>
      </c>
      <c r="P19" s="5">
        <f t="shared" si="3"/>
        <v>32</v>
      </c>
      <c r="Q19" s="4" t="s">
        <v>23</v>
      </c>
      <c r="R19" t="s">
        <v>182</v>
      </c>
      <c r="S19" t="s">
        <v>61</v>
      </c>
      <c r="T19">
        <v>0</v>
      </c>
      <c r="U19" s="2">
        <f t="shared" si="6"/>
        <v>320</v>
      </c>
      <c r="V19" s="2">
        <f t="shared" si="4"/>
        <v>0.5</v>
      </c>
      <c r="W19" s="2">
        <f t="shared" si="5"/>
        <v>1.5</v>
      </c>
    </row>
    <row r="20" spans="1:23" x14ac:dyDescent="0.25">
      <c r="A20" t="s">
        <v>66</v>
      </c>
      <c r="B20" t="str">
        <f t="shared" si="0"/>
        <v>additem('Novigraadan sword 1')</v>
      </c>
      <c r="C20">
        <v>245</v>
      </c>
      <c r="D20">
        <v>285</v>
      </c>
      <c r="E20" s="5">
        <f t="shared" si="1"/>
        <v>208.25</v>
      </c>
      <c r="F20" s="5">
        <f t="shared" si="2"/>
        <v>242.25</v>
      </c>
      <c r="G20" t="s">
        <v>19</v>
      </c>
      <c r="H20" s="5">
        <v>1</v>
      </c>
      <c r="I20" s="5">
        <v>3</v>
      </c>
      <c r="J20" s="5">
        <v>0</v>
      </c>
      <c r="K20" s="5">
        <v>0</v>
      </c>
      <c r="L20" s="4">
        <v>3.6</v>
      </c>
      <c r="M20" s="5">
        <v>2</v>
      </c>
      <c r="N20" s="5">
        <v>4</v>
      </c>
      <c r="O20" s="5">
        <v>55</v>
      </c>
      <c r="P20" s="5">
        <f t="shared" si="3"/>
        <v>294.75</v>
      </c>
      <c r="Q20" s="4" t="s">
        <v>23</v>
      </c>
      <c r="R20" t="s">
        <v>167</v>
      </c>
      <c r="S20" t="s">
        <v>67</v>
      </c>
      <c r="T20">
        <v>0</v>
      </c>
      <c r="U20" s="2">
        <f t="shared" si="6"/>
        <v>982.5</v>
      </c>
      <c r="V20" s="2">
        <f t="shared" si="4"/>
        <v>2.5</v>
      </c>
      <c r="W20" s="2">
        <f t="shared" si="5"/>
        <v>3</v>
      </c>
    </row>
    <row r="21" spans="1:23" x14ac:dyDescent="0.25">
      <c r="A21" t="s">
        <v>63</v>
      </c>
      <c r="B21" t="str">
        <f t="shared" si="0"/>
        <v>additem('Novigraadan sword 2')</v>
      </c>
      <c r="C21">
        <v>235</v>
      </c>
      <c r="D21">
        <v>325</v>
      </c>
      <c r="E21" s="5">
        <f t="shared" si="1"/>
        <v>199.75</v>
      </c>
      <c r="F21" s="5">
        <f t="shared" si="2"/>
        <v>276.25</v>
      </c>
      <c r="G21" t="s">
        <v>19</v>
      </c>
      <c r="H21" s="5">
        <v>1</v>
      </c>
      <c r="I21" s="5">
        <v>3</v>
      </c>
      <c r="J21" s="5">
        <v>0</v>
      </c>
      <c r="K21" s="5">
        <v>0</v>
      </c>
      <c r="L21" s="4">
        <v>4.2</v>
      </c>
      <c r="M21" s="5">
        <v>1</v>
      </c>
      <c r="N21" s="5">
        <v>4</v>
      </c>
      <c r="O21" s="5">
        <v>65</v>
      </c>
      <c r="P21" s="5">
        <f t="shared" si="3"/>
        <v>250.5</v>
      </c>
      <c r="Q21" s="4" t="s">
        <v>23</v>
      </c>
      <c r="R21" t="s">
        <v>168</v>
      </c>
      <c r="S21" t="s">
        <v>68</v>
      </c>
      <c r="T21">
        <v>0</v>
      </c>
      <c r="U21" s="2">
        <f t="shared" si="6"/>
        <v>835</v>
      </c>
      <c r="V21" s="2">
        <f t="shared" si="4"/>
        <v>1.75</v>
      </c>
      <c r="W21" s="2">
        <f t="shared" si="5"/>
        <v>2.5</v>
      </c>
    </row>
    <row r="22" spans="1:23" x14ac:dyDescent="0.25">
      <c r="A22" t="s">
        <v>64</v>
      </c>
      <c r="B22" t="str">
        <f t="shared" si="0"/>
        <v>additem('Novigraadan sword 3')</v>
      </c>
      <c r="C22">
        <v>235</v>
      </c>
      <c r="D22">
        <v>295</v>
      </c>
      <c r="E22" s="5">
        <f t="shared" si="1"/>
        <v>199.75</v>
      </c>
      <c r="F22" s="5">
        <f t="shared" si="2"/>
        <v>250.75</v>
      </c>
      <c r="G22" t="s">
        <v>19</v>
      </c>
      <c r="H22" s="5">
        <v>1</v>
      </c>
      <c r="I22" s="5">
        <v>3</v>
      </c>
      <c r="J22" s="5">
        <v>0</v>
      </c>
      <c r="K22" s="5">
        <v>0</v>
      </c>
      <c r="L22" s="4">
        <v>3.5</v>
      </c>
      <c r="M22" s="5">
        <v>2</v>
      </c>
      <c r="N22" s="5">
        <v>5</v>
      </c>
      <c r="O22" s="5">
        <v>65</v>
      </c>
      <c r="P22" s="5">
        <f t="shared" si="3"/>
        <v>337.5</v>
      </c>
      <c r="Q22" s="4" t="s">
        <v>23</v>
      </c>
      <c r="R22" t="s">
        <v>169</v>
      </c>
      <c r="S22" t="s">
        <v>69</v>
      </c>
      <c r="T22">
        <v>0</v>
      </c>
      <c r="U22" s="2">
        <f t="shared" si="6"/>
        <v>1125</v>
      </c>
      <c r="V22" s="2">
        <f t="shared" si="4"/>
        <v>3</v>
      </c>
      <c r="W22" s="2">
        <f t="shared" si="5"/>
        <v>3.5</v>
      </c>
    </row>
    <row r="23" spans="1:23" x14ac:dyDescent="0.25">
      <c r="A23" t="s">
        <v>65</v>
      </c>
      <c r="B23" t="str">
        <f t="shared" si="0"/>
        <v>additem('Novigraadan sword 4')</v>
      </c>
      <c r="C23">
        <v>240</v>
      </c>
      <c r="D23">
        <v>290</v>
      </c>
      <c r="E23" s="5">
        <f t="shared" si="1"/>
        <v>204</v>
      </c>
      <c r="F23" s="5">
        <f t="shared" si="2"/>
        <v>246.5</v>
      </c>
      <c r="G23" t="s">
        <v>19</v>
      </c>
      <c r="H23" s="5">
        <v>1</v>
      </c>
      <c r="I23" s="5">
        <v>3</v>
      </c>
      <c r="J23" s="5">
        <v>0</v>
      </c>
      <c r="K23" s="5">
        <v>0</v>
      </c>
      <c r="L23" s="4">
        <v>3.1</v>
      </c>
      <c r="M23" s="5">
        <v>2</v>
      </c>
      <c r="N23" s="5">
        <v>5</v>
      </c>
      <c r="O23" s="5">
        <v>75</v>
      </c>
      <c r="P23" s="5">
        <f t="shared" si="3"/>
        <v>507</v>
      </c>
      <c r="Q23" s="4" t="s">
        <v>23</v>
      </c>
      <c r="R23" t="s">
        <v>189</v>
      </c>
      <c r="S23" t="s">
        <v>70</v>
      </c>
      <c r="T23">
        <v>0</v>
      </c>
      <c r="U23" s="2">
        <f t="shared" si="6"/>
        <v>1267.5</v>
      </c>
      <c r="V23" s="2">
        <f t="shared" si="4"/>
        <v>3.5</v>
      </c>
      <c r="W23" s="2">
        <f t="shared" si="5"/>
        <v>3.5</v>
      </c>
    </row>
    <row r="24" spans="1:23" x14ac:dyDescent="0.25">
      <c r="A24" t="s">
        <v>71</v>
      </c>
      <c r="B24" t="str">
        <f t="shared" si="0"/>
        <v>additem('sq304 Novigraadan sword 4')</v>
      </c>
      <c r="C24">
        <v>305</v>
      </c>
      <c r="D24">
        <v>305</v>
      </c>
      <c r="E24" s="5">
        <f>C24*0.95</f>
        <v>289.75</v>
      </c>
      <c r="F24" s="5">
        <f>D24*0.95</f>
        <v>289.75</v>
      </c>
      <c r="G24" t="s">
        <v>19</v>
      </c>
      <c r="H24" s="5">
        <v>4</v>
      </c>
      <c r="I24" s="5">
        <v>4</v>
      </c>
      <c r="J24" s="5">
        <v>1</v>
      </c>
      <c r="K24" s="5">
        <v>1</v>
      </c>
      <c r="L24" s="4">
        <v>2.5</v>
      </c>
      <c r="M24" s="5">
        <v>5</v>
      </c>
      <c r="N24" s="5">
        <v>5</v>
      </c>
      <c r="O24" s="5">
        <v>350</v>
      </c>
      <c r="P24" s="5">
        <f t="shared" si="3"/>
        <v>1765.5</v>
      </c>
      <c r="Q24" s="4" t="s">
        <v>23</v>
      </c>
      <c r="R24" t="s">
        <v>208</v>
      </c>
      <c r="S24" t="s">
        <v>207</v>
      </c>
      <c r="T24">
        <v>0</v>
      </c>
      <c r="U24" s="2">
        <f t="shared" si="6"/>
        <v>2942.5</v>
      </c>
      <c r="V24" s="2">
        <f t="shared" si="4"/>
        <v>7.5</v>
      </c>
      <c r="W24" s="2">
        <f t="shared" si="5"/>
        <v>5</v>
      </c>
    </row>
    <row r="25" spans="1:23" x14ac:dyDescent="0.25">
      <c r="A25" t="s">
        <v>72</v>
      </c>
      <c r="B25" t="str">
        <f t="shared" si="0"/>
        <v>additem('Inquisitor sword 1')</v>
      </c>
      <c r="C25">
        <v>250</v>
      </c>
      <c r="D25">
        <v>325</v>
      </c>
      <c r="E25" s="5">
        <f t="shared" si="1"/>
        <v>212.5</v>
      </c>
      <c r="F25" s="5">
        <f t="shared" si="2"/>
        <v>276.25</v>
      </c>
      <c r="G25" t="s">
        <v>19</v>
      </c>
      <c r="H25" s="5">
        <v>2</v>
      </c>
      <c r="I25" s="5">
        <v>3</v>
      </c>
      <c r="J25" s="5">
        <v>0</v>
      </c>
      <c r="K25" s="5">
        <v>0</v>
      </c>
      <c r="L25" s="4">
        <v>3.6</v>
      </c>
      <c r="M25" s="5">
        <v>3</v>
      </c>
      <c r="N25" s="5">
        <v>4</v>
      </c>
      <c r="O25" s="5">
        <v>75</v>
      </c>
      <c r="P25" s="5">
        <f t="shared" si="3"/>
        <v>518.75</v>
      </c>
      <c r="Q25" s="4" t="s">
        <v>23</v>
      </c>
      <c r="R25" t="s">
        <v>190</v>
      </c>
      <c r="S25" t="s">
        <v>73</v>
      </c>
      <c r="T25">
        <v>0</v>
      </c>
      <c r="U25" s="2">
        <f t="shared" si="6"/>
        <v>1296.875</v>
      </c>
      <c r="V25" s="2">
        <f t="shared" si="4"/>
        <v>3.25</v>
      </c>
      <c r="W25" s="2">
        <f t="shared" si="5"/>
        <v>3.5</v>
      </c>
    </row>
    <row r="26" spans="1:23" x14ac:dyDescent="0.25">
      <c r="A26" t="s">
        <v>75</v>
      </c>
      <c r="B26" t="str">
        <f t="shared" si="0"/>
        <v>additem('Inquisitor sword 2')</v>
      </c>
      <c r="C26">
        <v>250</v>
      </c>
      <c r="D26">
        <v>305</v>
      </c>
      <c r="E26" s="5">
        <f t="shared" si="1"/>
        <v>212.5</v>
      </c>
      <c r="F26" s="5">
        <f t="shared" si="2"/>
        <v>259.25</v>
      </c>
      <c r="G26" t="s">
        <v>19</v>
      </c>
      <c r="H26" s="5">
        <v>3</v>
      </c>
      <c r="I26" s="5">
        <v>3</v>
      </c>
      <c r="J26" s="5">
        <v>0</v>
      </c>
      <c r="K26" s="5">
        <v>0</v>
      </c>
      <c r="L26" s="4">
        <v>3.1</v>
      </c>
      <c r="M26" s="5">
        <v>4</v>
      </c>
      <c r="N26" s="5">
        <v>5</v>
      </c>
      <c r="O26" s="5">
        <v>85</v>
      </c>
      <c r="P26" s="5">
        <f t="shared" si="3"/>
        <v>700</v>
      </c>
      <c r="Q26" s="4" t="s">
        <v>23</v>
      </c>
      <c r="R26" t="s">
        <v>170</v>
      </c>
      <c r="S26" t="s">
        <v>74</v>
      </c>
      <c r="T26">
        <v>0</v>
      </c>
      <c r="U26" s="2">
        <f t="shared" si="6"/>
        <v>1750</v>
      </c>
      <c r="V26" s="2">
        <f t="shared" si="4"/>
        <v>5</v>
      </c>
      <c r="W26" s="2">
        <f t="shared" si="5"/>
        <v>4.5</v>
      </c>
    </row>
    <row r="27" spans="1:23" x14ac:dyDescent="0.25">
      <c r="A27" t="s">
        <v>76</v>
      </c>
      <c r="B27" t="str">
        <f t="shared" si="0"/>
        <v>additem('Rusty Skellige sword')</v>
      </c>
      <c r="C27">
        <v>180</v>
      </c>
      <c r="D27">
        <v>220</v>
      </c>
      <c r="E27" s="5">
        <f t="shared" si="1"/>
        <v>153</v>
      </c>
      <c r="F27" s="5">
        <f t="shared" si="2"/>
        <v>187</v>
      </c>
      <c r="G27" t="s">
        <v>19</v>
      </c>
      <c r="H27" s="5">
        <v>1</v>
      </c>
      <c r="I27" s="5">
        <v>1</v>
      </c>
      <c r="J27" s="5">
        <v>0</v>
      </c>
      <c r="K27" s="5">
        <v>0</v>
      </c>
      <c r="L27" s="4">
        <v>3.4</v>
      </c>
      <c r="M27" s="5">
        <v>2</v>
      </c>
      <c r="N27" s="5">
        <v>3</v>
      </c>
      <c r="O27" s="5">
        <v>20</v>
      </c>
      <c r="P27" s="5">
        <f t="shared" si="3"/>
        <v>78</v>
      </c>
      <c r="Q27" s="4" t="s">
        <v>23</v>
      </c>
      <c r="R27" t="s">
        <v>183</v>
      </c>
      <c r="S27" t="s">
        <v>109</v>
      </c>
      <c r="T27">
        <v>0</v>
      </c>
      <c r="U27" s="2">
        <f t="shared" si="6"/>
        <v>520</v>
      </c>
      <c r="V27" s="2">
        <f t="shared" si="4"/>
        <v>1.5</v>
      </c>
      <c r="W27" s="2">
        <f t="shared" si="5"/>
        <v>2.5</v>
      </c>
    </row>
    <row r="28" spans="1:23" x14ac:dyDescent="0.25">
      <c r="A28" t="s">
        <v>77</v>
      </c>
      <c r="B28" t="str">
        <f t="shared" si="0"/>
        <v>additem('Skellige sword 1')</v>
      </c>
      <c r="C28">
        <v>255</v>
      </c>
      <c r="D28">
        <v>335</v>
      </c>
      <c r="E28" s="5">
        <f t="shared" si="1"/>
        <v>216.75</v>
      </c>
      <c r="F28" s="5">
        <f t="shared" si="2"/>
        <v>284.75</v>
      </c>
      <c r="G28" t="s">
        <v>19</v>
      </c>
      <c r="H28" s="5">
        <v>1</v>
      </c>
      <c r="I28" s="5">
        <v>2</v>
      </c>
      <c r="J28" s="5">
        <v>1</v>
      </c>
      <c r="K28" s="5">
        <v>0</v>
      </c>
      <c r="L28" s="4">
        <v>4.2</v>
      </c>
      <c r="M28" s="5">
        <v>3</v>
      </c>
      <c r="N28" s="5">
        <v>5</v>
      </c>
      <c r="O28" s="5">
        <v>70</v>
      </c>
      <c r="P28" s="5">
        <f t="shared" si="3"/>
        <v>529.5</v>
      </c>
      <c r="Q28" s="4" t="s">
        <v>23</v>
      </c>
      <c r="R28" t="s">
        <v>171</v>
      </c>
      <c r="S28" t="s">
        <v>110</v>
      </c>
      <c r="T28">
        <v>0</v>
      </c>
      <c r="U28" s="2">
        <f t="shared" si="6"/>
        <v>1323.75</v>
      </c>
      <c r="V28" s="2">
        <f t="shared" si="4"/>
        <v>3.25</v>
      </c>
      <c r="W28" s="2">
        <f t="shared" si="5"/>
        <v>4</v>
      </c>
    </row>
    <row r="29" spans="1:23" x14ac:dyDescent="0.25">
      <c r="A29" t="s">
        <v>78</v>
      </c>
      <c r="B29" t="str">
        <f t="shared" si="0"/>
        <v>additem('Skellige sword 2')</v>
      </c>
      <c r="C29">
        <v>245</v>
      </c>
      <c r="D29">
        <v>305</v>
      </c>
      <c r="E29" s="5">
        <f t="shared" si="1"/>
        <v>208.25</v>
      </c>
      <c r="F29" s="5">
        <f t="shared" si="2"/>
        <v>259.25</v>
      </c>
      <c r="G29" t="s">
        <v>19</v>
      </c>
      <c r="H29" s="5">
        <v>1</v>
      </c>
      <c r="I29" s="5">
        <v>3</v>
      </c>
      <c r="J29" s="5">
        <v>1</v>
      </c>
      <c r="K29" s="5">
        <v>0</v>
      </c>
      <c r="L29" s="4">
        <v>3.4</v>
      </c>
      <c r="M29" s="5">
        <v>3</v>
      </c>
      <c r="N29" s="5">
        <v>5</v>
      </c>
      <c r="O29" s="5">
        <v>80</v>
      </c>
      <c r="P29" s="5">
        <f t="shared" si="3"/>
        <v>554.5</v>
      </c>
      <c r="Q29" s="4" t="s">
        <v>23</v>
      </c>
      <c r="R29" t="s">
        <v>172</v>
      </c>
      <c r="S29" t="s">
        <v>111</v>
      </c>
      <c r="T29">
        <v>0</v>
      </c>
      <c r="U29" s="2">
        <f t="shared" si="6"/>
        <v>1386.25</v>
      </c>
      <c r="V29" s="2">
        <f t="shared" si="4"/>
        <v>3.75</v>
      </c>
      <c r="W29" s="2">
        <f t="shared" si="5"/>
        <v>4</v>
      </c>
    </row>
    <row r="30" spans="1:23" x14ac:dyDescent="0.25">
      <c r="A30" t="s">
        <v>79</v>
      </c>
      <c r="B30" t="str">
        <f t="shared" si="0"/>
        <v>additem('q402 Skellige sword 3')</v>
      </c>
      <c r="C30">
        <v>335</v>
      </c>
      <c r="D30">
        <v>335</v>
      </c>
      <c r="E30" s="5">
        <f>C30*0.95</f>
        <v>318.25</v>
      </c>
      <c r="F30" s="5">
        <f>D30*0.95</f>
        <v>318.25</v>
      </c>
      <c r="G30" t="s">
        <v>19</v>
      </c>
      <c r="H30" s="5">
        <v>4</v>
      </c>
      <c r="I30" s="5">
        <v>4</v>
      </c>
      <c r="J30" s="5">
        <v>2</v>
      </c>
      <c r="K30" s="5">
        <v>2</v>
      </c>
      <c r="L30" s="4">
        <v>3.1</v>
      </c>
      <c r="M30" s="5">
        <v>5</v>
      </c>
      <c r="N30" s="5">
        <v>5</v>
      </c>
      <c r="O30" s="5">
        <v>300</v>
      </c>
      <c r="P30" s="5">
        <f t="shared" si="3"/>
        <v>1788</v>
      </c>
      <c r="Q30" s="4" t="s">
        <v>23</v>
      </c>
      <c r="R30" t="s">
        <v>197</v>
      </c>
      <c r="S30" t="s">
        <v>113</v>
      </c>
      <c r="T30">
        <v>0</v>
      </c>
      <c r="U30" s="2">
        <f t="shared" si="6"/>
        <v>2980</v>
      </c>
      <c r="V30" s="2">
        <f t="shared" si="4"/>
        <v>7</v>
      </c>
      <c r="W30" s="2">
        <f t="shared" si="5"/>
        <v>5</v>
      </c>
    </row>
    <row r="31" spans="1:23" x14ac:dyDescent="0.25">
      <c r="A31" t="s">
        <v>80</v>
      </c>
      <c r="B31" t="str">
        <f t="shared" si="0"/>
        <v>additem('Skellige sword 4')</v>
      </c>
      <c r="C31">
        <v>255</v>
      </c>
      <c r="D31">
        <v>300</v>
      </c>
      <c r="E31" s="5">
        <f t="shared" si="1"/>
        <v>216.75</v>
      </c>
      <c r="F31" s="5">
        <f t="shared" si="2"/>
        <v>255</v>
      </c>
      <c r="G31" t="s">
        <v>19</v>
      </c>
      <c r="H31" s="5">
        <v>1</v>
      </c>
      <c r="I31" s="5">
        <v>3</v>
      </c>
      <c r="J31" s="5">
        <v>1</v>
      </c>
      <c r="K31" s="5">
        <v>0</v>
      </c>
      <c r="L31" s="4">
        <v>3.1</v>
      </c>
      <c r="M31" s="5">
        <v>4</v>
      </c>
      <c r="N31" s="5">
        <v>5</v>
      </c>
      <c r="O31" s="5">
        <v>90</v>
      </c>
      <c r="P31" s="5">
        <f t="shared" si="3"/>
        <v>674.25</v>
      </c>
      <c r="Q31" s="4" t="s">
        <v>23</v>
      </c>
      <c r="R31" t="s">
        <v>173</v>
      </c>
      <c r="S31" t="s">
        <v>112</v>
      </c>
      <c r="T31">
        <v>0</v>
      </c>
      <c r="U31" s="2">
        <f t="shared" si="6"/>
        <v>1685.625</v>
      </c>
      <c r="V31" s="2">
        <f t="shared" si="4"/>
        <v>4.75</v>
      </c>
      <c r="W31" s="2">
        <f t="shared" si="5"/>
        <v>4.5</v>
      </c>
    </row>
    <row r="32" spans="1:23" x14ac:dyDescent="0.25">
      <c r="A32" t="s">
        <v>81</v>
      </c>
      <c r="B32" t="str">
        <f t="shared" si="0"/>
        <v>additem('Scoiatael sword 1')</v>
      </c>
      <c r="C32">
        <v>245</v>
      </c>
      <c r="D32">
        <v>285</v>
      </c>
      <c r="E32" s="5">
        <f t="shared" si="1"/>
        <v>208.25</v>
      </c>
      <c r="F32" s="5">
        <f t="shared" si="2"/>
        <v>242.25</v>
      </c>
      <c r="G32" t="s">
        <v>19</v>
      </c>
      <c r="H32" s="5">
        <v>1</v>
      </c>
      <c r="I32" s="5">
        <v>3</v>
      </c>
      <c r="J32" s="5">
        <v>1</v>
      </c>
      <c r="K32" s="5">
        <v>0</v>
      </c>
      <c r="L32" s="4">
        <v>2.8</v>
      </c>
      <c r="M32" s="5">
        <v>4</v>
      </c>
      <c r="N32" s="5">
        <v>5</v>
      </c>
      <c r="O32" s="5">
        <v>90</v>
      </c>
      <c r="P32" s="5">
        <f t="shared" si="3"/>
        <v>645.5</v>
      </c>
      <c r="Q32" s="4" t="s">
        <v>23</v>
      </c>
      <c r="R32" t="s">
        <v>191</v>
      </c>
      <c r="S32" t="s">
        <v>114</v>
      </c>
      <c r="T32">
        <v>0</v>
      </c>
      <c r="U32" s="2">
        <f t="shared" si="6"/>
        <v>1613.75</v>
      </c>
      <c r="V32" s="2">
        <f t="shared" si="4"/>
        <v>4.75</v>
      </c>
      <c r="W32" s="2">
        <f t="shared" si="5"/>
        <v>4.5</v>
      </c>
    </row>
    <row r="33" spans="1:23" x14ac:dyDescent="0.25">
      <c r="A33" t="s">
        <v>82</v>
      </c>
      <c r="B33" t="str">
        <f t="shared" si="0"/>
        <v>additem('Scoiatael sword 2')</v>
      </c>
      <c r="C33">
        <v>255</v>
      </c>
      <c r="D33">
        <v>295</v>
      </c>
      <c r="E33" s="5">
        <f t="shared" si="1"/>
        <v>216.75</v>
      </c>
      <c r="F33" s="5">
        <f t="shared" si="2"/>
        <v>250.75</v>
      </c>
      <c r="G33" t="s">
        <v>19</v>
      </c>
      <c r="H33" s="5">
        <v>1</v>
      </c>
      <c r="I33" s="5">
        <v>3</v>
      </c>
      <c r="J33" s="5">
        <v>1</v>
      </c>
      <c r="K33" s="5">
        <v>0</v>
      </c>
      <c r="L33" s="4">
        <v>2.6</v>
      </c>
      <c r="M33" s="5">
        <v>4</v>
      </c>
      <c r="N33" s="5">
        <v>5</v>
      </c>
      <c r="O33" s="5">
        <v>100</v>
      </c>
      <c r="P33" s="5">
        <f t="shared" si="3"/>
        <v>672.5</v>
      </c>
      <c r="Q33" s="4" t="s">
        <v>23</v>
      </c>
      <c r="R33" t="s">
        <v>198</v>
      </c>
      <c r="S33" t="s">
        <v>115</v>
      </c>
      <c r="T33">
        <v>0</v>
      </c>
      <c r="U33" s="2">
        <f t="shared" si="6"/>
        <v>1681.25</v>
      </c>
      <c r="V33" s="2">
        <f t="shared" si="4"/>
        <v>4.75</v>
      </c>
      <c r="W33" s="2">
        <f t="shared" si="5"/>
        <v>4.5</v>
      </c>
    </row>
    <row r="34" spans="1:23" x14ac:dyDescent="0.25">
      <c r="A34" t="s">
        <v>83</v>
      </c>
      <c r="B34" t="str">
        <f t="shared" si="0"/>
        <v>additem('Scoiatael sword 3')</v>
      </c>
      <c r="C34">
        <v>245</v>
      </c>
      <c r="D34">
        <v>290</v>
      </c>
      <c r="E34" s="5">
        <f t="shared" si="1"/>
        <v>208.25</v>
      </c>
      <c r="F34" s="5">
        <f t="shared" si="2"/>
        <v>246.5</v>
      </c>
      <c r="G34" t="s">
        <v>19</v>
      </c>
      <c r="H34" s="5">
        <v>1</v>
      </c>
      <c r="I34" s="5">
        <v>3</v>
      </c>
      <c r="J34" s="5">
        <v>1</v>
      </c>
      <c r="K34" s="5">
        <v>0</v>
      </c>
      <c r="L34" s="4">
        <v>2.5</v>
      </c>
      <c r="M34" s="5">
        <v>4</v>
      </c>
      <c r="N34" s="5">
        <v>5</v>
      </c>
      <c r="O34" s="5">
        <v>110</v>
      </c>
      <c r="P34" s="5">
        <f t="shared" si="3"/>
        <v>1149.375</v>
      </c>
      <c r="Q34" s="4" t="s">
        <v>23</v>
      </c>
      <c r="R34" t="s">
        <v>192</v>
      </c>
      <c r="S34" t="s">
        <v>116</v>
      </c>
      <c r="T34">
        <v>0</v>
      </c>
      <c r="U34" s="2">
        <f t="shared" si="6"/>
        <v>1915.625</v>
      </c>
      <c r="V34" s="2">
        <f t="shared" si="4"/>
        <v>5.75</v>
      </c>
      <c r="W34" s="2">
        <f t="shared" si="5"/>
        <v>4.5</v>
      </c>
    </row>
    <row r="35" spans="1:23" x14ac:dyDescent="0.25">
      <c r="A35" t="s">
        <v>84</v>
      </c>
      <c r="B35" t="str">
        <f t="shared" si="0"/>
        <v>additem('Scoiatael sword 4')</v>
      </c>
      <c r="C35">
        <v>265</v>
      </c>
      <c r="D35">
        <v>290</v>
      </c>
      <c r="E35" s="5">
        <f t="shared" si="1"/>
        <v>225.25</v>
      </c>
      <c r="F35" s="5">
        <f t="shared" si="2"/>
        <v>246.5</v>
      </c>
      <c r="G35" t="s">
        <v>19</v>
      </c>
      <c r="H35" s="5">
        <v>2</v>
      </c>
      <c r="I35" s="5">
        <v>3</v>
      </c>
      <c r="J35" s="5">
        <v>1</v>
      </c>
      <c r="K35" s="5">
        <v>0</v>
      </c>
      <c r="L35" s="4">
        <v>2.5</v>
      </c>
      <c r="M35" s="5">
        <v>4</v>
      </c>
      <c r="N35" s="5">
        <v>5</v>
      </c>
      <c r="O35" s="5">
        <v>120</v>
      </c>
      <c r="P35" s="5">
        <f t="shared" si="3"/>
        <v>1237.5</v>
      </c>
      <c r="Q35" s="4" t="s">
        <v>23</v>
      </c>
      <c r="R35" t="s">
        <v>193</v>
      </c>
      <c r="S35" t="s">
        <v>117</v>
      </c>
      <c r="T35">
        <v>0</v>
      </c>
      <c r="U35" s="2">
        <f t="shared" si="6"/>
        <v>2062.5</v>
      </c>
      <c r="V35" s="2">
        <f t="shared" si="4"/>
        <v>6</v>
      </c>
      <c r="W35" s="2">
        <f t="shared" si="5"/>
        <v>4.5</v>
      </c>
    </row>
    <row r="36" spans="1:23" x14ac:dyDescent="0.25">
      <c r="A36" t="s">
        <v>85</v>
      </c>
      <c r="B36" t="str">
        <f t="shared" si="0"/>
        <v>additem('Dwarven sword 1')</v>
      </c>
      <c r="C36">
        <v>275</v>
      </c>
      <c r="D36">
        <v>290</v>
      </c>
      <c r="E36" s="5">
        <f>C36*0.9</f>
        <v>247.5</v>
      </c>
      <c r="F36" s="5">
        <f>D36*0.9</f>
        <v>261</v>
      </c>
      <c r="G36" t="s">
        <v>19</v>
      </c>
      <c r="H36" s="5">
        <v>2</v>
      </c>
      <c r="I36" s="5">
        <v>3</v>
      </c>
      <c r="J36" s="5">
        <v>1</v>
      </c>
      <c r="K36" s="5">
        <v>1</v>
      </c>
      <c r="L36" s="4">
        <v>2.5</v>
      </c>
      <c r="M36" s="5">
        <v>4</v>
      </c>
      <c r="N36" s="5">
        <v>5</v>
      </c>
      <c r="O36" s="5">
        <v>150</v>
      </c>
      <c r="P36" s="5">
        <f t="shared" si="3"/>
        <v>1318.875</v>
      </c>
      <c r="Q36" s="5" t="s">
        <v>23</v>
      </c>
      <c r="R36" t="s">
        <v>194</v>
      </c>
      <c r="S36" t="s">
        <v>118</v>
      </c>
      <c r="T36">
        <v>0</v>
      </c>
      <c r="U36" s="2">
        <f t="shared" si="6"/>
        <v>2198.125</v>
      </c>
      <c r="V36" s="2">
        <f t="shared" si="4"/>
        <v>6.25</v>
      </c>
      <c r="W36" s="2">
        <f t="shared" si="5"/>
        <v>4.5</v>
      </c>
    </row>
    <row r="37" spans="1:23" x14ac:dyDescent="0.25">
      <c r="A37" t="s">
        <v>86</v>
      </c>
      <c r="B37" t="str">
        <f t="shared" si="0"/>
        <v>additem('Dwarven sword 2')</v>
      </c>
      <c r="C37">
        <v>275</v>
      </c>
      <c r="D37">
        <v>300</v>
      </c>
      <c r="E37" s="5">
        <f t="shared" ref="E37:E39" si="7">C37*0.9</f>
        <v>247.5</v>
      </c>
      <c r="F37" s="5">
        <f t="shared" ref="F37:F39" si="8">D37*0.9</f>
        <v>270</v>
      </c>
      <c r="G37" t="s">
        <v>19</v>
      </c>
      <c r="H37" s="5">
        <v>2</v>
      </c>
      <c r="I37" s="5">
        <v>3</v>
      </c>
      <c r="J37" s="5">
        <v>1</v>
      </c>
      <c r="K37" s="5">
        <v>1</v>
      </c>
      <c r="L37" s="4">
        <v>2.5</v>
      </c>
      <c r="M37" s="5">
        <v>4</v>
      </c>
      <c r="N37" s="5">
        <v>5</v>
      </c>
      <c r="O37" s="5">
        <v>180</v>
      </c>
      <c r="P37" s="5">
        <f t="shared" si="3"/>
        <v>1358.625</v>
      </c>
      <c r="Q37" s="4" t="s">
        <v>23</v>
      </c>
      <c r="R37" t="s">
        <v>174</v>
      </c>
      <c r="S37" t="s">
        <v>119</v>
      </c>
      <c r="T37">
        <v>0</v>
      </c>
      <c r="U37" s="2">
        <f t="shared" si="6"/>
        <v>2264.375</v>
      </c>
      <c r="V37" s="2">
        <f t="shared" si="4"/>
        <v>6.25</v>
      </c>
      <c r="W37" s="2">
        <f t="shared" si="5"/>
        <v>4.5</v>
      </c>
    </row>
    <row r="38" spans="1:23" x14ac:dyDescent="0.25">
      <c r="A38" t="s">
        <v>87</v>
      </c>
      <c r="B38" t="str">
        <f t="shared" si="0"/>
        <v>additem('Gnomish sword 1')</v>
      </c>
      <c r="C38">
        <v>275</v>
      </c>
      <c r="D38">
        <v>290</v>
      </c>
      <c r="E38" s="5">
        <f t="shared" si="7"/>
        <v>247.5</v>
      </c>
      <c r="F38" s="5">
        <f t="shared" si="8"/>
        <v>261</v>
      </c>
      <c r="G38" t="s">
        <v>19</v>
      </c>
      <c r="H38" s="5">
        <v>2</v>
      </c>
      <c r="I38" s="5">
        <v>3</v>
      </c>
      <c r="J38" s="5">
        <v>2</v>
      </c>
      <c r="K38" s="5">
        <v>1</v>
      </c>
      <c r="L38" s="4">
        <v>2.4</v>
      </c>
      <c r="M38" s="5">
        <v>4</v>
      </c>
      <c r="N38" s="5">
        <v>5</v>
      </c>
      <c r="O38" s="5">
        <v>200</v>
      </c>
      <c r="P38" s="5">
        <f t="shared" si="3"/>
        <v>1391.25</v>
      </c>
      <c r="Q38" s="4" t="s">
        <v>23</v>
      </c>
      <c r="R38" t="s">
        <v>175</v>
      </c>
      <c r="S38" t="s">
        <v>120</v>
      </c>
      <c r="T38">
        <v>0</v>
      </c>
      <c r="U38" s="2">
        <f t="shared" si="6"/>
        <v>2318.75</v>
      </c>
      <c r="V38" s="2">
        <f t="shared" si="4"/>
        <v>6.5</v>
      </c>
      <c r="W38" s="2">
        <f t="shared" si="5"/>
        <v>4.5</v>
      </c>
    </row>
    <row r="39" spans="1:23" x14ac:dyDescent="0.25">
      <c r="A39" t="s">
        <v>88</v>
      </c>
      <c r="B39" t="str">
        <f t="shared" si="0"/>
        <v>additem('Gnomish sword 2')</v>
      </c>
      <c r="C39">
        <v>305</v>
      </c>
      <c r="D39">
        <v>305</v>
      </c>
      <c r="E39" s="5">
        <f t="shared" si="7"/>
        <v>274.5</v>
      </c>
      <c r="F39" s="5">
        <f t="shared" si="8"/>
        <v>274.5</v>
      </c>
      <c r="G39" t="s">
        <v>19</v>
      </c>
      <c r="H39" s="5">
        <v>4</v>
      </c>
      <c r="I39" s="5">
        <v>4</v>
      </c>
      <c r="J39" s="5">
        <v>3</v>
      </c>
      <c r="K39" s="5">
        <v>2</v>
      </c>
      <c r="L39" s="4">
        <v>2.2999999999999998</v>
      </c>
      <c r="M39" s="5">
        <v>5</v>
      </c>
      <c r="N39" s="5">
        <v>5</v>
      </c>
      <c r="O39" s="5">
        <v>200</v>
      </c>
      <c r="P39" s="5">
        <f t="shared" si="3"/>
        <v>1812.75</v>
      </c>
      <c r="Q39" s="4" t="s">
        <v>23</v>
      </c>
      <c r="R39" t="s">
        <v>195</v>
      </c>
      <c r="S39" t="s">
        <v>121</v>
      </c>
      <c r="T39">
        <v>0</v>
      </c>
      <c r="U39" s="2">
        <f t="shared" si="6"/>
        <v>3021.25</v>
      </c>
      <c r="V39" s="2">
        <f t="shared" si="4"/>
        <v>8.25</v>
      </c>
      <c r="W39" s="2">
        <f t="shared" si="5"/>
        <v>5</v>
      </c>
    </row>
    <row r="40" spans="1:23" x14ac:dyDescent="0.25">
      <c r="A40" t="s">
        <v>89</v>
      </c>
      <c r="B40" t="str">
        <f t="shared" si="0"/>
        <v>additem('Wild Hunt sword 1')</v>
      </c>
      <c r="C40">
        <v>265</v>
      </c>
      <c r="D40">
        <v>325</v>
      </c>
      <c r="E40" s="5">
        <f t="shared" si="1"/>
        <v>225.25</v>
      </c>
      <c r="F40" s="5">
        <f t="shared" si="2"/>
        <v>276.25</v>
      </c>
      <c r="G40" t="s">
        <v>19</v>
      </c>
      <c r="H40" s="5">
        <v>1</v>
      </c>
      <c r="I40" s="5">
        <v>3</v>
      </c>
      <c r="J40" s="5">
        <v>1</v>
      </c>
      <c r="K40" s="5">
        <v>0</v>
      </c>
      <c r="L40" s="4">
        <v>4.2</v>
      </c>
      <c r="M40" s="5">
        <v>4</v>
      </c>
      <c r="N40" s="5">
        <v>5</v>
      </c>
      <c r="O40" s="5">
        <v>120</v>
      </c>
      <c r="P40" s="5">
        <f t="shared" si="3"/>
        <v>638</v>
      </c>
      <c r="Q40" s="4" t="s">
        <v>23</v>
      </c>
      <c r="R40" t="s">
        <v>184</v>
      </c>
      <c r="S40" t="s">
        <v>122</v>
      </c>
      <c r="T40">
        <v>0</v>
      </c>
      <c r="U40" s="2">
        <f t="shared" si="6"/>
        <v>1595</v>
      </c>
      <c r="V40" s="2">
        <f t="shared" si="4"/>
        <v>4</v>
      </c>
      <c r="W40" s="2">
        <f t="shared" si="5"/>
        <v>4.5</v>
      </c>
    </row>
    <row r="41" spans="1:23" x14ac:dyDescent="0.25">
      <c r="A41" t="s">
        <v>90</v>
      </c>
      <c r="B41" t="str">
        <f t="shared" si="0"/>
        <v>additem('Wild Hunt sword 2')</v>
      </c>
      <c r="C41">
        <v>265</v>
      </c>
      <c r="D41">
        <v>295</v>
      </c>
      <c r="E41" s="5">
        <f t="shared" si="1"/>
        <v>225.25</v>
      </c>
      <c r="F41" s="5">
        <f t="shared" si="2"/>
        <v>250.75</v>
      </c>
      <c r="G41" t="s">
        <v>19</v>
      </c>
      <c r="H41" s="5">
        <v>1</v>
      </c>
      <c r="I41" s="5">
        <v>3</v>
      </c>
      <c r="J41" s="5">
        <v>1</v>
      </c>
      <c r="K41" s="5">
        <v>0</v>
      </c>
      <c r="L41" s="4">
        <v>3.5</v>
      </c>
      <c r="M41" s="5">
        <v>4</v>
      </c>
      <c r="N41" s="5">
        <v>5</v>
      </c>
      <c r="O41" s="5">
        <v>120</v>
      </c>
      <c r="P41" s="5">
        <f t="shared" si="3"/>
        <v>636</v>
      </c>
      <c r="Q41" s="4" t="s">
        <v>23</v>
      </c>
      <c r="R41" t="s">
        <v>185</v>
      </c>
      <c r="S41" t="s">
        <v>123</v>
      </c>
      <c r="T41">
        <v>0</v>
      </c>
      <c r="U41" s="2">
        <f t="shared" si="6"/>
        <v>1590</v>
      </c>
      <c r="V41" s="2">
        <f t="shared" si="4"/>
        <v>4.25</v>
      </c>
      <c r="W41" s="2">
        <f t="shared" si="5"/>
        <v>4.5</v>
      </c>
    </row>
    <row r="42" spans="1:23" x14ac:dyDescent="0.25">
      <c r="A42" t="s">
        <v>91</v>
      </c>
      <c r="B42" t="str">
        <f t="shared" si="0"/>
        <v>additem('Wild Hunt sword 3')</v>
      </c>
      <c r="C42">
        <v>275</v>
      </c>
      <c r="D42">
        <v>300</v>
      </c>
      <c r="E42" s="5">
        <f t="shared" si="1"/>
        <v>233.75</v>
      </c>
      <c r="F42" s="5">
        <f t="shared" si="2"/>
        <v>255</v>
      </c>
      <c r="G42" t="s">
        <v>19</v>
      </c>
      <c r="H42" s="5">
        <v>1</v>
      </c>
      <c r="I42" s="5">
        <v>3</v>
      </c>
      <c r="J42" s="5">
        <v>2</v>
      </c>
      <c r="K42" s="5">
        <v>0</v>
      </c>
      <c r="L42" s="4">
        <v>3.1</v>
      </c>
      <c r="M42" s="5">
        <v>4</v>
      </c>
      <c r="N42" s="5">
        <v>5</v>
      </c>
      <c r="O42" s="5">
        <v>130</v>
      </c>
      <c r="P42" s="5">
        <f t="shared" si="3"/>
        <v>1113</v>
      </c>
      <c r="Q42" s="4" t="s">
        <v>23</v>
      </c>
      <c r="R42" t="s">
        <v>186</v>
      </c>
      <c r="S42" t="s">
        <v>124</v>
      </c>
      <c r="T42">
        <v>0</v>
      </c>
      <c r="U42" s="2">
        <f t="shared" si="6"/>
        <v>1855</v>
      </c>
      <c r="V42" s="2">
        <f t="shared" si="4"/>
        <v>5</v>
      </c>
      <c r="W42" s="2">
        <f t="shared" si="5"/>
        <v>4.5</v>
      </c>
    </row>
    <row r="43" spans="1:23" x14ac:dyDescent="0.25">
      <c r="A43" t="s">
        <v>92</v>
      </c>
      <c r="B43" t="str">
        <f t="shared" si="0"/>
        <v>additem('Wild Hunt sword 4')</v>
      </c>
      <c r="C43">
        <v>285</v>
      </c>
      <c r="D43">
        <v>300</v>
      </c>
      <c r="E43" s="5">
        <f t="shared" si="1"/>
        <v>242.25</v>
      </c>
      <c r="F43" s="5">
        <f t="shared" si="2"/>
        <v>255</v>
      </c>
      <c r="G43" t="s">
        <v>19</v>
      </c>
      <c r="H43" s="5">
        <v>1</v>
      </c>
      <c r="I43" s="5">
        <v>3</v>
      </c>
      <c r="J43" s="5">
        <v>2</v>
      </c>
      <c r="K43" s="5">
        <v>1</v>
      </c>
      <c r="L43" s="4">
        <v>3</v>
      </c>
      <c r="M43" s="5">
        <v>4</v>
      </c>
      <c r="N43" s="5">
        <v>5</v>
      </c>
      <c r="O43" s="5">
        <v>140</v>
      </c>
      <c r="P43" s="5">
        <f t="shared" si="3"/>
        <v>1180.875</v>
      </c>
      <c r="Q43" s="4" t="s">
        <v>23</v>
      </c>
      <c r="R43" t="s">
        <v>187</v>
      </c>
      <c r="S43" t="s">
        <v>125</v>
      </c>
      <c r="T43">
        <v>0</v>
      </c>
      <c r="U43" s="2">
        <f t="shared" si="6"/>
        <v>1968.125</v>
      </c>
      <c r="V43" s="2">
        <f t="shared" si="4"/>
        <v>5.25</v>
      </c>
      <c r="W43" s="2">
        <f t="shared" si="5"/>
        <v>4.5</v>
      </c>
    </row>
    <row r="44" spans="1:23" x14ac:dyDescent="0.25">
      <c r="A44" t="s">
        <v>93</v>
      </c>
      <c r="B44" t="str">
        <f t="shared" si="0"/>
        <v>additem('Witcher Silver Sword')</v>
      </c>
      <c r="C44">
        <v>285</v>
      </c>
      <c r="D44">
        <v>285</v>
      </c>
      <c r="E44" s="5">
        <f t="shared" si="1"/>
        <v>242.25</v>
      </c>
      <c r="F44" s="5">
        <f t="shared" si="2"/>
        <v>242.25</v>
      </c>
      <c r="G44" t="s">
        <v>19</v>
      </c>
      <c r="H44" s="5">
        <v>2</v>
      </c>
      <c r="I44" s="5">
        <v>2</v>
      </c>
      <c r="J44" s="5">
        <v>1</v>
      </c>
      <c r="K44" s="5">
        <v>1</v>
      </c>
      <c r="L44" s="4">
        <v>2.5</v>
      </c>
      <c r="M44" s="5">
        <v>5</v>
      </c>
      <c r="N44" s="5">
        <v>5</v>
      </c>
      <c r="O44" s="5">
        <v>100</v>
      </c>
      <c r="P44" s="5">
        <f t="shared" si="3"/>
        <v>1342.5</v>
      </c>
      <c r="Q44" s="4" t="s">
        <v>148</v>
      </c>
      <c r="R44" t="s">
        <v>199</v>
      </c>
      <c r="S44" t="s">
        <v>93</v>
      </c>
      <c r="T44">
        <v>0</v>
      </c>
      <c r="U44" s="2">
        <f t="shared" si="6"/>
        <v>2237.5</v>
      </c>
      <c r="V44" s="2">
        <f t="shared" si="4"/>
        <v>6.5</v>
      </c>
      <c r="W44" s="2">
        <f t="shared" si="5"/>
        <v>5</v>
      </c>
    </row>
    <row r="45" spans="1:23" x14ac:dyDescent="0.25">
      <c r="A45" t="s">
        <v>94</v>
      </c>
      <c r="B45" t="str">
        <f t="shared" si="0"/>
        <v>additem('Silver sword 1')</v>
      </c>
      <c r="C45">
        <v>280</v>
      </c>
      <c r="D45">
        <v>300</v>
      </c>
      <c r="E45" s="5">
        <f t="shared" si="1"/>
        <v>238</v>
      </c>
      <c r="F45" s="5">
        <f t="shared" si="2"/>
        <v>255</v>
      </c>
      <c r="G45" t="s">
        <v>19</v>
      </c>
      <c r="H45" s="5">
        <v>1</v>
      </c>
      <c r="I45" s="5">
        <v>2</v>
      </c>
      <c r="J45" s="5">
        <v>0</v>
      </c>
      <c r="K45" s="5">
        <v>1</v>
      </c>
      <c r="L45" s="4">
        <v>2.4</v>
      </c>
      <c r="M45" s="5">
        <v>3</v>
      </c>
      <c r="N45" s="5">
        <v>5</v>
      </c>
      <c r="O45" s="5">
        <v>100</v>
      </c>
      <c r="P45" s="5">
        <f t="shared" si="3"/>
        <v>1104</v>
      </c>
      <c r="Q45" s="4" t="s">
        <v>148</v>
      </c>
      <c r="R45" t="s">
        <v>200</v>
      </c>
      <c r="S45" t="s">
        <v>126</v>
      </c>
      <c r="T45">
        <v>0</v>
      </c>
      <c r="U45" s="2">
        <f t="shared" si="6"/>
        <v>1840</v>
      </c>
      <c r="V45" s="2">
        <f t="shared" si="4"/>
        <v>5</v>
      </c>
      <c r="W45" s="2">
        <f t="shared" si="5"/>
        <v>4</v>
      </c>
    </row>
    <row r="46" spans="1:23" x14ac:dyDescent="0.25">
      <c r="A46" t="s">
        <v>95</v>
      </c>
      <c r="B46" t="str">
        <f t="shared" si="0"/>
        <v>additem('Silver sword 2')</v>
      </c>
      <c r="C46">
        <v>280</v>
      </c>
      <c r="D46">
        <v>300</v>
      </c>
      <c r="E46" s="5">
        <f t="shared" si="1"/>
        <v>238</v>
      </c>
      <c r="F46" s="5">
        <f t="shared" si="2"/>
        <v>255</v>
      </c>
      <c r="G46" t="s">
        <v>19</v>
      </c>
      <c r="H46" s="5">
        <v>1</v>
      </c>
      <c r="I46" s="5">
        <v>2</v>
      </c>
      <c r="J46" s="5">
        <v>0</v>
      </c>
      <c r="K46" s="5">
        <v>1</v>
      </c>
      <c r="L46" s="4">
        <v>2.4</v>
      </c>
      <c r="M46" s="5">
        <v>3</v>
      </c>
      <c r="N46" s="5">
        <v>5</v>
      </c>
      <c r="O46" s="5">
        <v>85</v>
      </c>
      <c r="P46" s="5">
        <f t="shared" si="3"/>
        <v>1095</v>
      </c>
      <c r="Q46" s="4" t="s">
        <v>148</v>
      </c>
      <c r="R46" t="s">
        <v>209</v>
      </c>
      <c r="S46" t="s">
        <v>127</v>
      </c>
      <c r="T46">
        <v>0</v>
      </c>
      <c r="U46" s="2">
        <f t="shared" si="6"/>
        <v>1825</v>
      </c>
      <c r="V46" s="2">
        <f t="shared" si="4"/>
        <v>5</v>
      </c>
      <c r="W46" s="2">
        <f t="shared" si="5"/>
        <v>4</v>
      </c>
    </row>
    <row r="47" spans="1:23" x14ac:dyDescent="0.25">
      <c r="A47" t="s">
        <v>96</v>
      </c>
      <c r="B47" t="str">
        <f t="shared" si="0"/>
        <v>additem('Silver sword 3')</v>
      </c>
      <c r="C47">
        <v>285</v>
      </c>
      <c r="D47">
        <v>305</v>
      </c>
      <c r="E47" s="5">
        <f t="shared" si="1"/>
        <v>242.25</v>
      </c>
      <c r="F47" s="5">
        <f t="shared" si="2"/>
        <v>259.25</v>
      </c>
      <c r="G47" t="s">
        <v>19</v>
      </c>
      <c r="H47" s="5">
        <v>1</v>
      </c>
      <c r="I47" s="5">
        <v>3</v>
      </c>
      <c r="J47" s="5">
        <v>0</v>
      </c>
      <c r="K47" s="5">
        <v>1</v>
      </c>
      <c r="L47" s="4">
        <v>2.4</v>
      </c>
      <c r="M47" s="5">
        <v>4</v>
      </c>
      <c r="N47" s="5">
        <v>5</v>
      </c>
      <c r="O47" s="5">
        <v>105</v>
      </c>
      <c r="P47" s="5">
        <f t="shared" si="3"/>
        <v>1257.75</v>
      </c>
      <c r="Q47" s="4" t="s">
        <v>148</v>
      </c>
      <c r="R47" t="s">
        <v>196</v>
      </c>
      <c r="S47" t="s">
        <v>128</v>
      </c>
      <c r="T47">
        <v>0</v>
      </c>
      <c r="U47" s="2">
        <f t="shared" si="6"/>
        <v>2096.25</v>
      </c>
      <c r="V47" s="2">
        <f t="shared" si="4"/>
        <v>5.75</v>
      </c>
      <c r="W47" s="2">
        <f t="shared" si="5"/>
        <v>4.5</v>
      </c>
    </row>
    <row r="48" spans="1:23" x14ac:dyDescent="0.25">
      <c r="A48" t="s">
        <v>97</v>
      </c>
      <c r="B48" t="str">
        <f t="shared" si="0"/>
        <v>additem('Silver sword 4')</v>
      </c>
      <c r="C48">
        <v>285</v>
      </c>
      <c r="D48">
        <v>305</v>
      </c>
      <c r="E48" s="5">
        <f t="shared" si="1"/>
        <v>242.25</v>
      </c>
      <c r="F48" s="5">
        <f t="shared" si="2"/>
        <v>259.25</v>
      </c>
      <c r="G48" t="s">
        <v>19</v>
      </c>
      <c r="H48" s="5">
        <v>1</v>
      </c>
      <c r="I48" s="5">
        <v>3</v>
      </c>
      <c r="J48" s="5">
        <v>0</v>
      </c>
      <c r="K48" s="5">
        <v>1</v>
      </c>
      <c r="L48" s="4">
        <v>2.5</v>
      </c>
      <c r="M48" s="5">
        <v>4</v>
      </c>
      <c r="N48" s="5">
        <v>5</v>
      </c>
      <c r="O48" s="5">
        <v>85</v>
      </c>
      <c r="P48" s="5">
        <f t="shared" si="3"/>
        <v>1245.75</v>
      </c>
      <c r="Q48" s="4" t="s">
        <v>148</v>
      </c>
      <c r="R48" t="s">
        <v>206</v>
      </c>
      <c r="S48" t="s">
        <v>129</v>
      </c>
      <c r="T48">
        <v>0</v>
      </c>
      <c r="U48" s="2">
        <f t="shared" si="6"/>
        <v>2076.25</v>
      </c>
      <c r="V48" s="2">
        <f t="shared" si="4"/>
        <v>5.75</v>
      </c>
      <c r="W48" s="2">
        <f t="shared" si="5"/>
        <v>4.5</v>
      </c>
    </row>
    <row r="49" spans="1:23" x14ac:dyDescent="0.25">
      <c r="A49" t="s">
        <v>98</v>
      </c>
      <c r="B49" t="str">
        <f t="shared" si="0"/>
        <v>additem('Silver sword 5')</v>
      </c>
      <c r="C49">
        <v>280</v>
      </c>
      <c r="D49">
        <v>300</v>
      </c>
      <c r="E49" s="5">
        <f t="shared" si="1"/>
        <v>238</v>
      </c>
      <c r="F49" s="5">
        <f t="shared" si="2"/>
        <v>255</v>
      </c>
      <c r="G49" t="s">
        <v>19</v>
      </c>
      <c r="H49" s="5">
        <v>2</v>
      </c>
      <c r="I49" s="5">
        <v>3</v>
      </c>
      <c r="J49" s="5">
        <v>1</v>
      </c>
      <c r="K49" s="5">
        <v>1</v>
      </c>
      <c r="L49" s="4">
        <v>2.5</v>
      </c>
      <c r="M49" s="5">
        <v>4</v>
      </c>
      <c r="N49" s="5">
        <v>5</v>
      </c>
      <c r="O49" s="5">
        <v>95</v>
      </c>
      <c r="P49" s="5">
        <f t="shared" si="3"/>
        <v>1318.5</v>
      </c>
      <c r="Q49" s="4" t="s">
        <v>148</v>
      </c>
      <c r="R49" t="s">
        <v>176</v>
      </c>
      <c r="S49" t="s">
        <v>130</v>
      </c>
      <c r="T49">
        <v>0</v>
      </c>
      <c r="U49" s="2">
        <f t="shared" si="6"/>
        <v>2197.5</v>
      </c>
      <c r="V49" s="2">
        <f t="shared" si="4"/>
        <v>6.25</v>
      </c>
      <c r="W49" s="2">
        <f t="shared" si="5"/>
        <v>4.5</v>
      </c>
    </row>
    <row r="50" spans="1:23" x14ac:dyDescent="0.25">
      <c r="A50" t="s">
        <v>99</v>
      </c>
      <c r="B50" t="str">
        <f t="shared" si="0"/>
        <v>additem('Silver sword 6')</v>
      </c>
      <c r="C50">
        <v>290</v>
      </c>
      <c r="D50">
        <v>300</v>
      </c>
      <c r="E50" s="5">
        <f t="shared" si="1"/>
        <v>246.5</v>
      </c>
      <c r="F50" s="5">
        <f t="shared" si="2"/>
        <v>255</v>
      </c>
      <c r="G50" t="s">
        <v>19</v>
      </c>
      <c r="H50" s="5">
        <v>2</v>
      </c>
      <c r="I50" s="5">
        <v>3</v>
      </c>
      <c r="J50" s="5">
        <v>1</v>
      </c>
      <c r="K50" s="5">
        <v>1</v>
      </c>
      <c r="L50" s="4">
        <v>2.5</v>
      </c>
      <c r="M50" s="5">
        <v>4</v>
      </c>
      <c r="N50" s="5">
        <v>5</v>
      </c>
      <c r="O50" s="5">
        <v>115</v>
      </c>
      <c r="P50" s="5">
        <f t="shared" si="3"/>
        <v>1352.25</v>
      </c>
      <c r="Q50" s="4" t="s">
        <v>148</v>
      </c>
      <c r="R50" t="s">
        <v>210</v>
      </c>
      <c r="S50" t="s">
        <v>131</v>
      </c>
      <c r="T50">
        <v>0</v>
      </c>
      <c r="U50" s="2">
        <f t="shared" si="6"/>
        <v>2253.75</v>
      </c>
      <c r="V50" s="2">
        <f t="shared" si="4"/>
        <v>6.25</v>
      </c>
      <c r="W50" s="2">
        <f t="shared" si="5"/>
        <v>4.5</v>
      </c>
    </row>
    <row r="51" spans="1:23" x14ac:dyDescent="0.25">
      <c r="A51" t="s">
        <v>100</v>
      </c>
      <c r="B51" t="str">
        <f t="shared" si="0"/>
        <v>additem('Silver sword 7')</v>
      </c>
      <c r="C51">
        <v>290</v>
      </c>
      <c r="D51">
        <v>305</v>
      </c>
      <c r="E51" s="5">
        <f t="shared" si="1"/>
        <v>246.5</v>
      </c>
      <c r="F51" s="5">
        <f t="shared" si="2"/>
        <v>259.25</v>
      </c>
      <c r="G51" t="s">
        <v>19</v>
      </c>
      <c r="H51" s="5">
        <v>2</v>
      </c>
      <c r="I51" s="5">
        <v>3</v>
      </c>
      <c r="J51" s="5">
        <v>1</v>
      </c>
      <c r="K51" s="5">
        <v>1</v>
      </c>
      <c r="L51" s="4">
        <v>2.4</v>
      </c>
      <c r="M51" s="5">
        <v>4</v>
      </c>
      <c r="N51" s="5">
        <v>5</v>
      </c>
      <c r="O51" s="5">
        <v>75</v>
      </c>
      <c r="P51" s="5">
        <f t="shared" si="3"/>
        <v>1339.125</v>
      </c>
      <c r="Q51" s="4" t="s">
        <v>148</v>
      </c>
      <c r="R51" t="s">
        <v>211</v>
      </c>
      <c r="S51" t="s">
        <v>132</v>
      </c>
      <c r="T51">
        <v>0</v>
      </c>
      <c r="U51" s="2">
        <f t="shared" si="6"/>
        <v>2231.875</v>
      </c>
      <c r="V51" s="2">
        <f t="shared" si="4"/>
        <v>6.25</v>
      </c>
      <c r="W51" s="2">
        <f t="shared" si="5"/>
        <v>4.5</v>
      </c>
    </row>
    <row r="52" spans="1:23" x14ac:dyDescent="0.25">
      <c r="A52" t="s">
        <v>101</v>
      </c>
      <c r="B52" t="str">
        <f t="shared" si="0"/>
        <v>additem('Silver sword 8')</v>
      </c>
      <c r="C52">
        <v>290</v>
      </c>
      <c r="D52">
        <v>310</v>
      </c>
      <c r="E52" s="5">
        <f t="shared" si="1"/>
        <v>246.5</v>
      </c>
      <c r="F52" s="5">
        <f t="shared" si="2"/>
        <v>263.5</v>
      </c>
      <c r="G52" t="s">
        <v>19</v>
      </c>
      <c r="H52" s="5">
        <v>2</v>
      </c>
      <c r="I52" s="5">
        <v>3</v>
      </c>
      <c r="J52" s="5">
        <v>1</v>
      </c>
      <c r="K52" s="5">
        <v>1</v>
      </c>
      <c r="L52" s="4">
        <v>2.4</v>
      </c>
      <c r="M52" s="5">
        <v>4</v>
      </c>
      <c r="N52" s="5">
        <v>5</v>
      </c>
      <c r="O52" s="5">
        <v>115</v>
      </c>
      <c r="P52" s="5">
        <f t="shared" si="3"/>
        <v>1374</v>
      </c>
      <c r="Q52" s="5" t="s">
        <v>148</v>
      </c>
      <c r="R52" t="s">
        <v>177</v>
      </c>
      <c r="S52" t="s">
        <v>133</v>
      </c>
      <c r="T52">
        <v>0</v>
      </c>
      <c r="U52" s="2">
        <f t="shared" si="6"/>
        <v>2290</v>
      </c>
      <c r="V52" s="2">
        <f t="shared" si="4"/>
        <v>6.25</v>
      </c>
      <c r="W52" s="2">
        <f t="shared" si="5"/>
        <v>4.5</v>
      </c>
    </row>
    <row r="53" spans="1:23" x14ac:dyDescent="0.25">
      <c r="A53" t="s">
        <v>102</v>
      </c>
      <c r="B53" t="str">
        <f t="shared" si="0"/>
        <v>additem('Elven silver sword 1')</v>
      </c>
      <c r="C53">
        <v>270</v>
      </c>
      <c r="D53">
        <v>300</v>
      </c>
      <c r="E53" s="5">
        <f t="shared" si="1"/>
        <v>229.5</v>
      </c>
      <c r="F53" s="5">
        <f t="shared" si="2"/>
        <v>255</v>
      </c>
      <c r="G53" t="s">
        <v>19</v>
      </c>
      <c r="H53" s="5">
        <v>2</v>
      </c>
      <c r="I53" s="5">
        <v>3</v>
      </c>
      <c r="J53" s="5">
        <v>1</v>
      </c>
      <c r="K53" s="5">
        <v>1</v>
      </c>
      <c r="L53" s="4">
        <v>2.4</v>
      </c>
      <c r="M53" s="5">
        <v>5</v>
      </c>
      <c r="N53" s="5">
        <v>5</v>
      </c>
      <c r="O53" s="5">
        <v>120</v>
      </c>
      <c r="P53" s="5">
        <f t="shared" si="3"/>
        <v>1397.25</v>
      </c>
      <c r="Q53" s="4" t="s">
        <v>148</v>
      </c>
      <c r="R53" t="s">
        <v>201</v>
      </c>
      <c r="S53" t="s">
        <v>134</v>
      </c>
      <c r="T53">
        <v>0</v>
      </c>
      <c r="U53" s="2">
        <f t="shared" si="6"/>
        <v>2328.75</v>
      </c>
      <c r="V53" s="2">
        <f t="shared" si="4"/>
        <v>6.75</v>
      </c>
      <c r="W53" s="2">
        <f t="shared" si="5"/>
        <v>5</v>
      </c>
    </row>
    <row r="54" spans="1:23" x14ac:dyDescent="0.25">
      <c r="A54" t="s">
        <v>103</v>
      </c>
      <c r="B54" t="str">
        <f t="shared" si="0"/>
        <v>additem('Elven silver sword 2')</v>
      </c>
      <c r="C54">
        <v>275</v>
      </c>
      <c r="D54">
        <v>305</v>
      </c>
      <c r="E54" s="5">
        <f t="shared" si="1"/>
        <v>233.75</v>
      </c>
      <c r="F54" s="5">
        <f t="shared" si="2"/>
        <v>259.25</v>
      </c>
      <c r="G54" t="s">
        <v>19</v>
      </c>
      <c r="H54" s="5">
        <v>2</v>
      </c>
      <c r="I54" s="5">
        <v>3</v>
      </c>
      <c r="J54" s="5">
        <v>1</v>
      </c>
      <c r="K54" s="5">
        <v>1</v>
      </c>
      <c r="L54" s="4">
        <v>2.2999999999999998</v>
      </c>
      <c r="M54" s="5">
        <v>5</v>
      </c>
      <c r="N54" s="5">
        <v>5</v>
      </c>
      <c r="O54" s="5">
        <v>120</v>
      </c>
      <c r="P54" s="5">
        <f t="shared" si="3"/>
        <v>1420.5</v>
      </c>
      <c r="Q54" s="4" t="s">
        <v>148</v>
      </c>
      <c r="R54" t="s">
        <v>202</v>
      </c>
      <c r="S54" t="s">
        <v>135</v>
      </c>
      <c r="T54">
        <v>0</v>
      </c>
      <c r="U54" s="2">
        <f t="shared" si="6"/>
        <v>2367.5</v>
      </c>
      <c r="V54" s="2">
        <f t="shared" si="4"/>
        <v>6.75</v>
      </c>
      <c r="W54" s="2">
        <f t="shared" si="5"/>
        <v>5</v>
      </c>
    </row>
    <row r="55" spans="1:23" x14ac:dyDescent="0.25">
      <c r="A55" t="s">
        <v>104</v>
      </c>
      <c r="B55" t="str">
        <f t="shared" si="0"/>
        <v>additem('Dwarven silver sword 1')</v>
      </c>
      <c r="C55">
        <v>270</v>
      </c>
      <c r="D55">
        <v>292</v>
      </c>
      <c r="E55" s="5">
        <f>C55*0.9</f>
        <v>243</v>
      </c>
      <c r="F55" s="5">
        <f>D55*0.9</f>
        <v>262.8</v>
      </c>
      <c r="G55" t="s">
        <v>19</v>
      </c>
      <c r="H55" s="5">
        <v>2</v>
      </c>
      <c r="I55" s="5">
        <v>3</v>
      </c>
      <c r="J55" s="5">
        <v>1</v>
      </c>
      <c r="K55" s="5">
        <v>2</v>
      </c>
      <c r="L55" s="4">
        <v>2.5</v>
      </c>
      <c r="M55" s="5">
        <v>5</v>
      </c>
      <c r="N55" s="5">
        <v>5</v>
      </c>
      <c r="O55" s="5">
        <v>200</v>
      </c>
      <c r="P55" s="5">
        <f t="shared" si="3"/>
        <v>1468.8</v>
      </c>
      <c r="Q55" s="4" t="s">
        <v>148</v>
      </c>
      <c r="R55" t="s">
        <v>178</v>
      </c>
      <c r="S55" t="s">
        <v>136</v>
      </c>
      <c r="T55">
        <v>0</v>
      </c>
      <c r="U55" s="2">
        <f t="shared" si="6"/>
        <v>2448</v>
      </c>
      <c r="V55" s="2">
        <f t="shared" si="4"/>
        <v>7</v>
      </c>
      <c r="W55" s="2">
        <f t="shared" si="5"/>
        <v>5</v>
      </c>
    </row>
    <row r="56" spans="1:23" x14ac:dyDescent="0.25">
      <c r="A56" t="s">
        <v>105</v>
      </c>
      <c r="B56" t="str">
        <f t="shared" si="0"/>
        <v>additem('Dwarven silver sword 2')</v>
      </c>
      <c r="C56">
        <v>280</v>
      </c>
      <c r="D56">
        <v>310</v>
      </c>
      <c r="E56" s="5">
        <f t="shared" ref="E56:E58" si="9">C56*0.9</f>
        <v>252</v>
      </c>
      <c r="F56" s="5">
        <f t="shared" ref="F56:F58" si="10">D56*0.9</f>
        <v>279</v>
      </c>
      <c r="G56" t="s">
        <v>19</v>
      </c>
      <c r="H56" s="5">
        <v>2</v>
      </c>
      <c r="I56" s="5">
        <v>3</v>
      </c>
      <c r="J56" s="5">
        <v>1</v>
      </c>
      <c r="K56" s="5">
        <v>2</v>
      </c>
      <c r="L56" s="4">
        <v>2.4</v>
      </c>
      <c r="M56" s="5">
        <v>5</v>
      </c>
      <c r="N56" s="5">
        <v>5</v>
      </c>
      <c r="O56" s="5">
        <v>200</v>
      </c>
      <c r="P56" s="5">
        <f t="shared" si="3"/>
        <v>1536</v>
      </c>
      <c r="Q56" s="4" t="s">
        <v>148</v>
      </c>
      <c r="R56" t="s">
        <v>203</v>
      </c>
      <c r="S56" t="s">
        <v>137</v>
      </c>
      <c r="T56">
        <v>0</v>
      </c>
      <c r="U56" s="2">
        <f t="shared" si="6"/>
        <v>2560</v>
      </c>
      <c r="V56" s="2">
        <f t="shared" si="4"/>
        <v>7</v>
      </c>
      <c r="W56" s="2">
        <f t="shared" si="5"/>
        <v>5</v>
      </c>
    </row>
    <row r="57" spans="1:23" x14ac:dyDescent="0.25">
      <c r="A57" t="s">
        <v>106</v>
      </c>
      <c r="B57" t="str">
        <f t="shared" si="0"/>
        <v>additem('Gnomish silver sword 1')</v>
      </c>
      <c r="C57">
        <v>285</v>
      </c>
      <c r="D57">
        <v>315</v>
      </c>
      <c r="E57" s="5">
        <f t="shared" si="9"/>
        <v>256.5</v>
      </c>
      <c r="F57" s="5">
        <f t="shared" si="10"/>
        <v>283.5</v>
      </c>
      <c r="G57" t="s">
        <v>19</v>
      </c>
      <c r="H57" s="5">
        <v>2</v>
      </c>
      <c r="I57" s="5">
        <v>3</v>
      </c>
      <c r="J57" s="5">
        <v>2</v>
      </c>
      <c r="K57" s="5">
        <v>2</v>
      </c>
      <c r="L57" s="4">
        <v>2.5</v>
      </c>
      <c r="M57" s="5">
        <v>5</v>
      </c>
      <c r="N57" s="5">
        <v>5</v>
      </c>
      <c r="O57" s="5">
        <v>250</v>
      </c>
      <c r="P57" s="5">
        <f t="shared" si="3"/>
        <v>1635</v>
      </c>
      <c r="Q57" s="4" t="s">
        <v>148</v>
      </c>
      <c r="R57" t="s">
        <v>179</v>
      </c>
      <c r="S57" t="s">
        <v>138</v>
      </c>
      <c r="T57">
        <v>0</v>
      </c>
      <c r="U57" s="2">
        <f t="shared" si="6"/>
        <v>2725</v>
      </c>
      <c r="V57" s="2">
        <f t="shared" si="4"/>
        <v>7.25</v>
      </c>
      <c r="W57" s="2">
        <f t="shared" si="5"/>
        <v>5</v>
      </c>
    </row>
    <row r="58" spans="1:23" x14ac:dyDescent="0.25">
      <c r="A58" t="s">
        <v>107</v>
      </c>
      <c r="B58" t="str">
        <f t="shared" si="0"/>
        <v>additem('Gnomish silver sword 2')</v>
      </c>
      <c r="C58">
        <v>285</v>
      </c>
      <c r="D58">
        <v>315</v>
      </c>
      <c r="E58" s="5">
        <f t="shared" si="9"/>
        <v>256.5</v>
      </c>
      <c r="F58" s="5">
        <f t="shared" si="10"/>
        <v>283.5</v>
      </c>
      <c r="G58" t="s">
        <v>19</v>
      </c>
      <c r="H58" s="5">
        <v>2</v>
      </c>
      <c r="I58" s="5">
        <v>3</v>
      </c>
      <c r="J58" s="5">
        <v>2</v>
      </c>
      <c r="K58" s="5">
        <v>2</v>
      </c>
      <c r="L58" s="4">
        <v>2.2999999999999998</v>
      </c>
      <c r="M58" s="5">
        <v>5</v>
      </c>
      <c r="N58" s="5">
        <v>5</v>
      </c>
      <c r="O58" s="5">
        <v>250</v>
      </c>
      <c r="P58" s="5">
        <f t="shared" si="3"/>
        <v>1635</v>
      </c>
      <c r="Q58" s="4" t="s">
        <v>148</v>
      </c>
      <c r="R58" t="s">
        <v>204</v>
      </c>
      <c r="S58" t="s">
        <v>139</v>
      </c>
      <c r="T58">
        <v>0</v>
      </c>
      <c r="U58" s="2">
        <f t="shared" si="6"/>
        <v>2725</v>
      </c>
      <c r="V58" s="2">
        <f t="shared" si="4"/>
        <v>7.25</v>
      </c>
      <c r="W58" s="2">
        <f t="shared" si="5"/>
        <v>5</v>
      </c>
    </row>
    <row r="59" spans="1:23" x14ac:dyDescent="0.25">
      <c r="A59" t="s">
        <v>108</v>
      </c>
      <c r="B59" t="str">
        <f t="shared" si="0"/>
        <v>additem('q505 crafted sword')</v>
      </c>
      <c r="C59">
        <v>316</v>
      </c>
      <c r="D59">
        <v>316</v>
      </c>
      <c r="E59" s="5">
        <f>C59*0.95</f>
        <v>300.2</v>
      </c>
      <c r="F59" s="5">
        <f>D59*0.95</f>
        <v>300.2</v>
      </c>
      <c r="G59" t="s">
        <v>151</v>
      </c>
      <c r="H59" s="5">
        <v>4</v>
      </c>
      <c r="I59" s="5">
        <v>4</v>
      </c>
      <c r="J59" s="5">
        <v>3</v>
      </c>
      <c r="K59" s="5">
        <v>3</v>
      </c>
      <c r="L59" s="4">
        <v>2.2999999999999998</v>
      </c>
      <c r="M59" s="5">
        <v>5</v>
      </c>
      <c r="N59" s="5">
        <v>5</v>
      </c>
      <c r="O59" s="5">
        <v>50</v>
      </c>
      <c r="P59" s="5">
        <f t="shared" si="3"/>
        <v>1831.2</v>
      </c>
      <c r="Q59" s="4" t="s">
        <v>148</v>
      </c>
      <c r="R59" t="s">
        <v>205</v>
      </c>
      <c r="S59" t="s">
        <v>140</v>
      </c>
      <c r="T59">
        <v>0</v>
      </c>
      <c r="U59" s="2">
        <f t="shared" si="6"/>
        <v>3052</v>
      </c>
      <c r="V59" s="2">
        <f t="shared" si="4"/>
        <v>8.5</v>
      </c>
      <c r="W59" s="2">
        <f t="shared" si="5"/>
        <v>5</v>
      </c>
    </row>
    <row r="60" spans="1:23" x14ac:dyDescent="0.25">
      <c r="A60" t="s">
        <v>212</v>
      </c>
      <c r="B60" t="str">
        <f t="shared" si="0"/>
        <v>additem('W_Axe 1')</v>
      </c>
      <c r="C60">
        <f>E60*1.15</f>
        <v>156.39999999999998</v>
      </c>
      <c r="D60">
        <f>F60*1.15</f>
        <v>225.39999999999998</v>
      </c>
      <c r="E60">
        <v>136</v>
      </c>
      <c r="F60">
        <v>196</v>
      </c>
      <c r="G60" t="s">
        <v>19</v>
      </c>
      <c r="H60" s="5">
        <v>1</v>
      </c>
      <c r="I60" s="5">
        <v>1</v>
      </c>
      <c r="J60" s="5">
        <v>0</v>
      </c>
      <c r="K60" s="5">
        <v>0</v>
      </c>
      <c r="L60" s="4">
        <v>3.8</v>
      </c>
      <c r="M60" s="5">
        <v>1</v>
      </c>
      <c r="N60" s="5">
        <v>1</v>
      </c>
      <c r="O60" s="5">
        <v>50</v>
      </c>
      <c r="P60" s="5">
        <f t="shared" si="3"/>
        <v>19.317499999999999</v>
      </c>
      <c r="Q60" s="4" t="s">
        <v>258</v>
      </c>
      <c r="R60" s="4"/>
      <c r="T60">
        <v>0</v>
      </c>
      <c r="U60" s="2">
        <f t="shared" si="6"/>
        <v>193.17499999999998</v>
      </c>
      <c r="V60" s="2">
        <f t="shared" si="4"/>
        <v>-0.25</v>
      </c>
      <c r="W60" s="2">
        <f t="shared" si="5"/>
        <v>1</v>
      </c>
    </row>
    <row r="61" spans="1:23" x14ac:dyDescent="0.25">
      <c r="A61" t="s">
        <v>213</v>
      </c>
      <c r="B61" t="str">
        <f t="shared" si="0"/>
        <v>additem('W_Axe 2')</v>
      </c>
      <c r="C61">
        <f t="shared" ref="C61:C63" si="11">E61*1.15</f>
        <v>190.89999999999998</v>
      </c>
      <c r="D61">
        <f t="shared" ref="D61:D63" si="12">F61*1.15</f>
        <v>271.39999999999998</v>
      </c>
      <c r="E61">
        <v>166</v>
      </c>
      <c r="F61">
        <v>236</v>
      </c>
      <c r="G61" t="s">
        <v>19</v>
      </c>
      <c r="H61" s="5">
        <v>1</v>
      </c>
      <c r="I61" s="5">
        <v>1</v>
      </c>
      <c r="J61" s="5">
        <v>0</v>
      </c>
      <c r="K61" s="5">
        <v>0</v>
      </c>
      <c r="L61" s="3">
        <v>4.3</v>
      </c>
      <c r="M61" s="5">
        <v>1</v>
      </c>
      <c r="N61" s="5">
        <v>1</v>
      </c>
      <c r="O61" s="5">
        <v>50</v>
      </c>
      <c r="P61" s="5">
        <f t="shared" si="3"/>
        <v>22.33625</v>
      </c>
      <c r="Q61" s="4" t="s">
        <v>258</v>
      </c>
      <c r="T61">
        <v>0</v>
      </c>
      <c r="U61" s="2">
        <f t="shared" si="6"/>
        <v>223.36249999999998</v>
      </c>
      <c r="V61" s="2">
        <f t="shared" si="4"/>
        <v>-0.25</v>
      </c>
      <c r="W61" s="2">
        <f t="shared" si="5"/>
        <v>1</v>
      </c>
    </row>
    <row r="62" spans="1:23" x14ac:dyDescent="0.25">
      <c r="A62" t="s">
        <v>214</v>
      </c>
      <c r="B62" t="str">
        <f t="shared" si="0"/>
        <v>additem('W_Axe 3')</v>
      </c>
      <c r="C62">
        <f t="shared" si="11"/>
        <v>202.39999999999998</v>
      </c>
      <c r="D62">
        <f t="shared" si="12"/>
        <v>282.89999999999998</v>
      </c>
      <c r="E62">
        <v>176</v>
      </c>
      <c r="F62">
        <v>246</v>
      </c>
      <c r="G62" t="s">
        <v>19</v>
      </c>
      <c r="H62" s="5">
        <v>1</v>
      </c>
      <c r="I62" s="5">
        <v>1</v>
      </c>
      <c r="J62" s="5">
        <v>0</v>
      </c>
      <c r="K62" s="5">
        <v>0</v>
      </c>
      <c r="L62" s="3">
        <v>4.3</v>
      </c>
      <c r="M62" s="5">
        <v>1</v>
      </c>
      <c r="N62" s="5">
        <v>1</v>
      </c>
      <c r="O62" s="5">
        <v>50</v>
      </c>
      <c r="P62" s="5">
        <f t="shared" si="3"/>
        <v>23.19875</v>
      </c>
      <c r="Q62" s="4" t="s">
        <v>258</v>
      </c>
      <c r="T62">
        <v>0</v>
      </c>
      <c r="U62" s="2">
        <f t="shared" si="6"/>
        <v>231.98749999999998</v>
      </c>
      <c r="V62" s="2">
        <f t="shared" si="4"/>
        <v>-0.25</v>
      </c>
      <c r="W62" s="2">
        <f t="shared" si="5"/>
        <v>1</v>
      </c>
    </row>
    <row r="63" spans="1:23" x14ac:dyDescent="0.25">
      <c r="A63" t="s">
        <v>215</v>
      </c>
      <c r="B63" t="str">
        <f t="shared" si="0"/>
        <v>additem('W_Axe 4')</v>
      </c>
      <c r="C63">
        <f t="shared" si="11"/>
        <v>202.39999999999998</v>
      </c>
      <c r="D63">
        <f t="shared" si="12"/>
        <v>294.39999999999998</v>
      </c>
      <c r="E63">
        <v>176</v>
      </c>
      <c r="F63">
        <v>256</v>
      </c>
      <c r="G63" t="s">
        <v>19</v>
      </c>
      <c r="H63" s="5">
        <v>1</v>
      </c>
      <c r="I63" s="5">
        <v>1</v>
      </c>
      <c r="J63" s="5">
        <v>0</v>
      </c>
      <c r="K63" s="5">
        <v>0</v>
      </c>
      <c r="L63" s="3">
        <v>4.3</v>
      </c>
      <c r="M63" s="5">
        <v>1</v>
      </c>
      <c r="N63" s="5">
        <v>1</v>
      </c>
      <c r="O63" s="5">
        <v>50</v>
      </c>
      <c r="P63" s="5">
        <f t="shared" si="3"/>
        <v>23.63</v>
      </c>
      <c r="Q63" s="4" t="s">
        <v>258</v>
      </c>
      <c r="T63">
        <v>0</v>
      </c>
      <c r="U63" s="2">
        <f t="shared" si="6"/>
        <v>236.29999999999998</v>
      </c>
      <c r="V63" s="2">
        <f t="shared" si="4"/>
        <v>-0.25</v>
      </c>
      <c r="W63" s="2">
        <f t="shared" si="5"/>
        <v>1</v>
      </c>
    </row>
    <row r="64" spans="1:23" x14ac:dyDescent="0.25">
      <c r="A64" t="s">
        <v>216</v>
      </c>
      <c r="B64" t="str">
        <f t="shared" si="0"/>
        <v>additem('Angivare')</v>
      </c>
      <c r="Q64" t="s">
        <v>23</v>
      </c>
      <c r="S64" t="s">
        <v>216</v>
      </c>
      <c r="T64">
        <v>1</v>
      </c>
    </row>
    <row r="65" spans="1:20" x14ac:dyDescent="0.25">
      <c r="A65" t="s">
        <v>217</v>
      </c>
      <c r="B65" t="str">
        <f t="shared" si="0"/>
        <v>additem('Arbitrator')</v>
      </c>
      <c r="Q65" t="s">
        <v>23</v>
      </c>
      <c r="S65" t="s">
        <v>217</v>
      </c>
      <c r="T65">
        <v>3</v>
      </c>
    </row>
    <row r="66" spans="1:20" x14ac:dyDescent="0.25">
      <c r="A66" t="s">
        <v>218</v>
      </c>
      <c r="B66" t="str">
        <f t="shared" si="0"/>
        <v>additem('Ardaenye')</v>
      </c>
      <c r="Q66" t="s">
        <v>23</v>
      </c>
      <c r="S66" t="s">
        <v>218</v>
      </c>
      <c r="T66">
        <v>1</v>
      </c>
    </row>
    <row r="67" spans="1:20" x14ac:dyDescent="0.25">
      <c r="A67" t="s">
        <v>219</v>
      </c>
      <c r="B67" t="str">
        <f t="shared" ref="B67:B128" si="13">CONCATENATE("additem('",A67,"')")</f>
        <v>additem('Barbersurgeon')</v>
      </c>
      <c r="Q67" t="s">
        <v>23</v>
      </c>
      <c r="S67" t="s">
        <v>219</v>
      </c>
      <c r="T67">
        <v>2</v>
      </c>
    </row>
    <row r="68" spans="1:20" x14ac:dyDescent="0.25">
      <c r="A68" t="s">
        <v>220</v>
      </c>
      <c r="B68" t="str">
        <f t="shared" si="13"/>
        <v>additem('Beannshie')</v>
      </c>
      <c r="Q68" t="s">
        <v>23</v>
      </c>
      <c r="S68" t="s">
        <v>220</v>
      </c>
      <c r="T68">
        <v>2</v>
      </c>
    </row>
    <row r="69" spans="1:20" x14ac:dyDescent="0.25">
      <c r="A69" t="s">
        <v>221</v>
      </c>
      <c r="B69" t="str">
        <f t="shared" si="13"/>
        <v>additem('Blackunicorn')</v>
      </c>
      <c r="Q69" t="s">
        <v>23</v>
      </c>
      <c r="S69" t="s">
        <v>221</v>
      </c>
      <c r="T69">
        <v>4</v>
      </c>
    </row>
    <row r="70" spans="1:20" x14ac:dyDescent="0.25">
      <c r="A70" t="s">
        <v>222</v>
      </c>
      <c r="B70" t="str">
        <f t="shared" si="13"/>
        <v>additem('Caerme')</v>
      </c>
      <c r="Q70" t="s">
        <v>23</v>
      </c>
      <c r="S70" t="s">
        <v>222</v>
      </c>
      <c r="T70">
        <v>3</v>
      </c>
    </row>
    <row r="71" spans="1:20" x14ac:dyDescent="0.25">
      <c r="A71" t="s">
        <v>223</v>
      </c>
      <c r="B71" t="str">
        <f t="shared" si="13"/>
        <v>additem('Cheesecutter')</v>
      </c>
      <c r="Q71" t="s">
        <v>23</v>
      </c>
      <c r="S71" t="s">
        <v>285</v>
      </c>
      <c r="T71">
        <v>3</v>
      </c>
    </row>
    <row r="72" spans="1:20" x14ac:dyDescent="0.25">
      <c r="A72" t="s">
        <v>224</v>
      </c>
      <c r="B72" t="str">
        <f t="shared" si="13"/>
        <v>additem('Dyaebl')</v>
      </c>
      <c r="Q72" t="s">
        <v>23</v>
      </c>
      <c r="S72" t="s">
        <v>224</v>
      </c>
      <c r="T72">
        <v>2</v>
      </c>
    </row>
    <row r="73" spans="1:20" x14ac:dyDescent="0.25">
      <c r="A73" t="s">
        <v>225</v>
      </c>
      <c r="B73" t="str">
        <f t="shared" si="13"/>
        <v>additem('Deireadh')</v>
      </c>
      <c r="Q73" t="s">
        <v>23</v>
      </c>
      <c r="S73" t="s">
        <v>225</v>
      </c>
      <c r="T73">
        <v>3</v>
      </c>
    </row>
    <row r="74" spans="1:20" x14ac:dyDescent="0.25">
      <c r="A74" t="s">
        <v>226</v>
      </c>
      <c r="B74" t="str">
        <f t="shared" si="13"/>
        <v>additem('Eredin Sword')</v>
      </c>
      <c r="Q74" t="s">
        <v>23</v>
      </c>
      <c r="S74" t="s">
        <v>286</v>
      </c>
      <c r="T74" t="s">
        <v>284</v>
      </c>
    </row>
    <row r="75" spans="1:20" x14ac:dyDescent="0.25">
      <c r="A75" t="s">
        <v>227</v>
      </c>
      <c r="B75" t="str">
        <f t="shared" si="13"/>
        <v>additem('Vynbleidd')</v>
      </c>
      <c r="Q75" t="s">
        <v>23</v>
      </c>
      <c r="S75" t="s">
        <v>287</v>
      </c>
      <c r="T75">
        <v>3</v>
      </c>
    </row>
    <row r="76" spans="1:20" x14ac:dyDescent="0.25">
      <c r="A76" t="s">
        <v>228</v>
      </c>
      <c r="B76" t="str">
        <f t="shared" si="13"/>
        <v>additem('Gwyhyr')</v>
      </c>
      <c r="Q76" t="s">
        <v>23</v>
      </c>
      <c r="S76" t="s">
        <v>228</v>
      </c>
      <c r="T76">
        <v>4</v>
      </c>
    </row>
    <row r="77" spans="1:20" x14ac:dyDescent="0.25">
      <c r="A77" t="s">
        <v>229</v>
      </c>
      <c r="B77" t="str">
        <f t="shared" si="13"/>
        <v>additem('Forgottenvransword')</v>
      </c>
      <c r="Q77" t="s">
        <v>23</v>
      </c>
      <c r="S77" t="s">
        <v>288</v>
      </c>
      <c r="T77">
        <v>2</v>
      </c>
    </row>
    <row r="78" spans="1:20" x14ac:dyDescent="0.25">
      <c r="A78" t="s">
        <v>230</v>
      </c>
      <c r="B78" t="str">
        <f t="shared" si="13"/>
        <v>additem('Harvall')</v>
      </c>
      <c r="Q78" t="s">
        <v>23</v>
      </c>
      <c r="S78" t="s">
        <v>230</v>
      </c>
      <c r="T78">
        <v>4</v>
      </c>
    </row>
    <row r="79" spans="1:20" x14ac:dyDescent="0.25">
      <c r="A79" t="s">
        <v>231</v>
      </c>
      <c r="B79" t="str">
        <f t="shared" si="13"/>
        <v>additem('Hjalmar_Short_Steel_Sword')</v>
      </c>
      <c r="Q79" t="s">
        <v>23</v>
      </c>
      <c r="S79" t="s">
        <v>289</v>
      </c>
      <c r="T79">
        <v>4</v>
      </c>
    </row>
    <row r="80" spans="1:20" x14ac:dyDescent="0.25">
      <c r="A80" t="s">
        <v>232</v>
      </c>
      <c r="B80" t="str">
        <f t="shared" si="13"/>
        <v>additem('Karabela')</v>
      </c>
      <c r="Q80" t="s">
        <v>23</v>
      </c>
      <c r="S80" t="s">
        <v>232</v>
      </c>
      <c r="T80">
        <v>3</v>
      </c>
    </row>
    <row r="81" spans="1:20" x14ac:dyDescent="0.25">
      <c r="A81" t="s">
        <v>233</v>
      </c>
      <c r="B81" t="str">
        <f t="shared" si="13"/>
        <v>additem('Princessxenthiasword')</v>
      </c>
      <c r="Q81" t="s">
        <v>23</v>
      </c>
      <c r="S81" t="s">
        <v>290</v>
      </c>
      <c r="T81">
        <v>3</v>
      </c>
    </row>
    <row r="82" spans="1:20" x14ac:dyDescent="0.25">
      <c r="A82" t="s">
        <v>234</v>
      </c>
      <c r="B82" t="str">
        <f t="shared" si="13"/>
        <v>additem('Robustswordofdolblathanna')</v>
      </c>
      <c r="Q82" t="s">
        <v>23</v>
      </c>
      <c r="S82" t="s">
        <v>291</v>
      </c>
      <c r="T82">
        <v>3</v>
      </c>
    </row>
    <row r="83" spans="1:20" x14ac:dyDescent="0.25">
      <c r="A83" t="s">
        <v>235</v>
      </c>
      <c r="B83" t="str">
        <f t="shared" si="13"/>
        <v>additem('Ashrune')</v>
      </c>
      <c r="Q83" t="s">
        <v>23</v>
      </c>
      <c r="S83" t="s">
        <v>235</v>
      </c>
      <c r="T83">
        <v>2</v>
      </c>
    </row>
    <row r="84" spans="1:20" x14ac:dyDescent="0.25">
      <c r="A84" t="s">
        <v>236</v>
      </c>
      <c r="B84" t="str">
        <f t="shared" si="13"/>
        <v>additem('Longclaw')</v>
      </c>
      <c r="Q84" t="s">
        <v>23</v>
      </c>
      <c r="S84" t="s">
        <v>236</v>
      </c>
      <c r="T84">
        <v>4</v>
      </c>
    </row>
    <row r="85" spans="1:20" x14ac:dyDescent="0.25">
      <c r="A85" t="s">
        <v>237</v>
      </c>
      <c r="B85" t="str">
        <f t="shared" si="13"/>
        <v>additem('Daystar')</v>
      </c>
      <c r="Q85" t="s">
        <v>23</v>
      </c>
      <c r="S85" t="s">
        <v>237</v>
      </c>
      <c r="T85">
        <v>4</v>
      </c>
    </row>
    <row r="86" spans="1:20" x14ac:dyDescent="0.25">
      <c r="A86" t="s">
        <v>238</v>
      </c>
      <c r="B86" t="str">
        <f t="shared" si="13"/>
        <v>additem('Devine')</v>
      </c>
      <c r="Q86" t="s">
        <v>23</v>
      </c>
      <c r="S86" t="s">
        <v>238</v>
      </c>
      <c r="T86">
        <v>3</v>
      </c>
    </row>
    <row r="87" spans="1:20" x14ac:dyDescent="0.25">
      <c r="A87" t="s">
        <v>239</v>
      </c>
      <c r="B87" t="str">
        <f t="shared" si="13"/>
        <v>additem('Bloedeaedd')</v>
      </c>
      <c r="Q87" t="s">
        <v>23</v>
      </c>
      <c r="S87" t="s">
        <v>239</v>
      </c>
      <c r="T87">
        <v>4</v>
      </c>
    </row>
    <row r="88" spans="1:20" x14ac:dyDescent="0.25">
      <c r="A88" t="s">
        <v>240</v>
      </c>
      <c r="B88" t="str">
        <f t="shared" si="13"/>
        <v>additem('Inis')</v>
      </c>
      <c r="Q88" t="s">
        <v>23</v>
      </c>
      <c r="S88" t="s">
        <v>240</v>
      </c>
      <c r="T88">
        <v>2</v>
      </c>
    </row>
    <row r="89" spans="1:20" x14ac:dyDescent="0.25">
      <c r="A89" t="s">
        <v>241</v>
      </c>
      <c r="B89" t="str">
        <f t="shared" si="13"/>
        <v>additem('Gwestog')</v>
      </c>
      <c r="Q89" t="s">
        <v>23</v>
      </c>
      <c r="S89" t="s">
        <v>241</v>
      </c>
      <c r="T89">
        <v>3</v>
      </c>
    </row>
    <row r="90" spans="1:20" x14ac:dyDescent="0.25">
      <c r="A90" t="s">
        <v>242</v>
      </c>
      <c r="B90" t="str">
        <f t="shared" si="13"/>
        <v>additem('Abarad')</v>
      </c>
      <c r="Q90" t="s">
        <v>23</v>
      </c>
      <c r="S90" t="s">
        <v>292</v>
      </c>
      <c r="T90">
        <v>4</v>
      </c>
    </row>
    <row r="91" spans="1:20" x14ac:dyDescent="0.25">
      <c r="A91" t="s">
        <v>243</v>
      </c>
      <c r="B91" t="str">
        <f t="shared" si="13"/>
        <v>additem('Wolf')</v>
      </c>
      <c r="Q91" t="s">
        <v>23</v>
      </c>
      <c r="S91" t="s">
        <v>286</v>
      </c>
      <c r="T91" t="s">
        <v>284</v>
      </c>
    </row>
    <row r="92" spans="1:20" x14ac:dyDescent="0.25">
      <c r="A92" t="s">
        <v>244</v>
      </c>
      <c r="B92" t="str">
        <f t="shared" si="13"/>
        <v>additem('Cleaver')</v>
      </c>
      <c r="Q92" t="s">
        <v>23</v>
      </c>
      <c r="S92" t="s">
        <v>293</v>
      </c>
      <c r="T92">
        <v>4</v>
      </c>
    </row>
    <row r="93" spans="1:20" x14ac:dyDescent="0.25">
      <c r="A93" t="s">
        <v>245</v>
      </c>
      <c r="B93" t="str">
        <f t="shared" si="13"/>
        <v>additem('Dancer')</v>
      </c>
      <c r="Q93" t="s">
        <v>23</v>
      </c>
      <c r="S93" t="s">
        <v>245</v>
      </c>
      <c r="T93">
        <v>2</v>
      </c>
    </row>
    <row r="94" spans="1:20" x14ac:dyDescent="0.25">
      <c r="A94" t="s">
        <v>246</v>
      </c>
      <c r="B94" t="str">
        <f t="shared" si="13"/>
        <v>additem('Headtaker')</v>
      </c>
      <c r="Q94" t="s">
        <v>23</v>
      </c>
      <c r="S94" t="s">
        <v>294</v>
      </c>
      <c r="T94">
        <v>4</v>
      </c>
    </row>
    <row r="95" spans="1:20" x14ac:dyDescent="0.25">
      <c r="A95" t="s">
        <v>247</v>
      </c>
      <c r="B95" t="str">
        <f t="shared" si="13"/>
        <v>additem('Mourner')</v>
      </c>
      <c r="Q95" t="s">
        <v>23</v>
      </c>
      <c r="S95" t="s">
        <v>247</v>
      </c>
      <c r="T95">
        <v>3</v>
      </c>
    </row>
    <row r="96" spans="1:20" x14ac:dyDescent="0.25">
      <c r="A96" t="s">
        <v>248</v>
      </c>
      <c r="B96" t="str">
        <f t="shared" si="13"/>
        <v>additem('Ultimatum')</v>
      </c>
      <c r="Q96" t="s">
        <v>23</v>
      </c>
      <c r="S96" t="s">
        <v>248</v>
      </c>
      <c r="T96">
        <v>4</v>
      </c>
    </row>
    <row r="97" spans="1:20" x14ac:dyDescent="0.25">
      <c r="A97" t="s">
        <v>249</v>
      </c>
      <c r="B97" t="str">
        <f t="shared" si="13"/>
        <v>additem('Caroline')</v>
      </c>
      <c r="Q97" t="s">
        <v>23</v>
      </c>
      <c r="S97" t="s">
        <v>249</v>
      </c>
      <c r="T97">
        <v>2</v>
      </c>
    </row>
    <row r="98" spans="1:20" x14ac:dyDescent="0.25">
      <c r="A98" t="s">
        <v>250</v>
      </c>
      <c r="B98" t="str">
        <f t="shared" si="13"/>
        <v>additem('Lune')</v>
      </c>
      <c r="Q98" t="s">
        <v>23</v>
      </c>
      <c r="S98" t="s">
        <v>250</v>
      </c>
      <c r="T98">
        <v>3</v>
      </c>
    </row>
    <row r="99" spans="1:20" x14ac:dyDescent="0.25">
      <c r="A99" t="s">
        <v>251</v>
      </c>
      <c r="B99" t="str">
        <f t="shared" si="13"/>
        <v>additem('Gloryofthenorth')</v>
      </c>
      <c r="Q99" t="s">
        <v>23</v>
      </c>
      <c r="S99" t="s">
        <v>251</v>
      </c>
      <c r="T99">
        <v>4</v>
      </c>
    </row>
    <row r="100" spans="1:20" x14ac:dyDescent="0.25">
      <c r="A100" t="s">
        <v>252</v>
      </c>
      <c r="B100" t="str">
        <f t="shared" si="13"/>
        <v>additem('Torlara')</v>
      </c>
      <c r="Q100" t="s">
        <v>23</v>
      </c>
      <c r="S100" t="s">
        <v>252</v>
      </c>
      <c r="T100">
        <v>3</v>
      </c>
    </row>
    <row r="101" spans="1:20" x14ac:dyDescent="0.25">
      <c r="A101" t="s">
        <v>254</v>
      </c>
      <c r="B101" t="str">
        <f t="shared" si="13"/>
        <v>additem('WitcherSilverWolf')</v>
      </c>
      <c r="Q101" t="s">
        <v>148</v>
      </c>
      <c r="S101" t="s">
        <v>295</v>
      </c>
      <c r="T101">
        <v>2</v>
      </c>
    </row>
    <row r="102" spans="1:20" x14ac:dyDescent="0.25">
      <c r="A102" t="s">
        <v>255</v>
      </c>
      <c r="B102" t="str">
        <f t="shared" si="13"/>
        <v>additem('Addandeith')</v>
      </c>
      <c r="Q102" t="s">
        <v>148</v>
      </c>
      <c r="S102" t="s">
        <v>255</v>
      </c>
      <c r="T102">
        <v>3</v>
      </c>
    </row>
    <row r="103" spans="1:20" x14ac:dyDescent="0.25">
      <c r="A103" t="s">
        <v>256</v>
      </c>
      <c r="B103" t="str">
        <f t="shared" si="13"/>
        <v>additem('Moonblade')</v>
      </c>
      <c r="Q103" t="s">
        <v>148</v>
      </c>
      <c r="S103" t="s">
        <v>256</v>
      </c>
      <c r="T103">
        <v>3</v>
      </c>
    </row>
    <row r="104" spans="1:20" x14ac:dyDescent="0.25">
      <c r="A104" t="s">
        <v>257</v>
      </c>
      <c r="B104" t="str">
        <f t="shared" si="13"/>
        <v>additem('Aerondight')</v>
      </c>
      <c r="Q104" t="s">
        <v>148</v>
      </c>
      <c r="S104" t="s">
        <v>296</v>
      </c>
      <c r="T104">
        <v>3</v>
      </c>
    </row>
    <row r="105" spans="1:20" x14ac:dyDescent="0.25">
      <c r="A105" t="s">
        <v>259</v>
      </c>
      <c r="B105" t="str">
        <f t="shared" si="13"/>
        <v>additem('Bloodsword')</v>
      </c>
      <c r="Q105" t="s">
        <v>148</v>
      </c>
      <c r="S105" t="s">
        <v>259</v>
      </c>
      <c r="T105">
        <v>3</v>
      </c>
    </row>
    <row r="106" spans="1:20" x14ac:dyDescent="0.25">
      <c r="A106" t="s">
        <v>260</v>
      </c>
      <c r="B106" t="str">
        <f t="shared" si="13"/>
        <v>additem('Deithwen')</v>
      </c>
      <c r="Q106" t="s">
        <v>148</v>
      </c>
      <c r="S106" t="s">
        <v>260</v>
      </c>
      <c r="T106">
        <v>3</v>
      </c>
    </row>
    <row r="107" spans="1:20" x14ac:dyDescent="0.25">
      <c r="A107" t="s">
        <v>261</v>
      </c>
      <c r="B107" t="str">
        <f t="shared" si="13"/>
        <v>additem('Fate')</v>
      </c>
      <c r="Q107" t="s">
        <v>148</v>
      </c>
      <c r="S107" t="s">
        <v>261</v>
      </c>
      <c r="T107">
        <v>3</v>
      </c>
    </row>
    <row r="108" spans="1:20" x14ac:dyDescent="0.25">
      <c r="A108" t="s">
        <v>262</v>
      </c>
      <c r="B108" t="str">
        <f t="shared" si="13"/>
        <v>additem('Gynvaelaedd')</v>
      </c>
      <c r="Q108" t="s">
        <v>148</v>
      </c>
      <c r="S108" t="s">
        <v>262</v>
      </c>
      <c r="T108">
        <v>4</v>
      </c>
    </row>
    <row r="109" spans="1:20" x14ac:dyDescent="0.25">
      <c r="A109" t="s">
        <v>263</v>
      </c>
      <c r="B109" t="str">
        <f t="shared" si="13"/>
        <v>additem('Naevdeseidhe')</v>
      </c>
      <c r="Q109" t="s">
        <v>148</v>
      </c>
      <c r="S109" t="s">
        <v>263</v>
      </c>
      <c r="T109">
        <v>4</v>
      </c>
    </row>
    <row r="110" spans="1:20" x14ac:dyDescent="0.25">
      <c r="A110" t="s">
        <v>264</v>
      </c>
      <c r="B110" t="str">
        <f t="shared" si="13"/>
        <v>additem('Bladeofys')</v>
      </c>
      <c r="Q110" t="s">
        <v>148</v>
      </c>
      <c r="S110" t="s">
        <v>264</v>
      </c>
      <c r="T110">
        <v>3</v>
      </c>
    </row>
    <row r="111" spans="1:20" x14ac:dyDescent="0.25">
      <c r="A111" t="s">
        <v>265</v>
      </c>
      <c r="B111" t="str">
        <f t="shared" si="13"/>
        <v>additem('Zerrikanterment')</v>
      </c>
      <c r="Q111" t="s">
        <v>148</v>
      </c>
      <c r="S111" t="s">
        <v>265</v>
      </c>
      <c r="T111">
        <v>4</v>
      </c>
    </row>
    <row r="112" spans="1:20" x14ac:dyDescent="0.25">
      <c r="A112" t="s">
        <v>266</v>
      </c>
      <c r="B112" t="str">
        <f t="shared" si="13"/>
        <v>additem('Anathema')</v>
      </c>
      <c r="Q112" t="s">
        <v>148</v>
      </c>
      <c r="S112" t="s">
        <v>266</v>
      </c>
      <c r="T112">
        <v>3</v>
      </c>
    </row>
    <row r="113" spans="1:20" x14ac:dyDescent="0.25">
      <c r="A113" t="s">
        <v>267</v>
      </c>
      <c r="B113" t="str">
        <f t="shared" si="13"/>
        <v>additem('Roseofaelirenn')</v>
      </c>
      <c r="Q113" t="s">
        <v>148</v>
      </c>
      <c r="S113" t="s">
        <v>297</v>
      </c>
      <c r="T113">
        <v>4</v>
      </c>
    </row>
    <row r="114" spans="1:20" x14ac:dyDescent="0.25">
      <c r="A114" t="s">
        <v>268</v>
      </c>
      <c r="B114" t="str">
        <f t="shared" si="13"/>
        <v>additem('Reachofthedamned')</v>
      </c>
      <c r="Q114" t="s">
        <v>148</v>
      </c>
      <c r="S114" t="s">
        <v>298</v>
      </c>
      <c r="T114">
        <v>2</v>
      </c>
    </row>
    <row r="115" spans="1:20" x14ac:dyDescent="0.25">
      <c r="A115" t="s">
        <v>269</v>
      </c>
      <c r="B115" t="str">
        <f t="shared" si="13"/>
        <v>additem('Azurewrath')</v>
      </c>
      <c r="Q115" t="s">
        <v>148</v>
      </c>
      <c r="S115" t="s">
        <v>269</v>
      </c>
      <c r="T115">
        <v>4</v>
      </c>
    </row>
    <row r="116" spans="1:20" x14ac:dyDescent="0.25">
      <c r="A116" t="s">
        <v>270</v>
      </c>
      <c r="B116" t="str">
        <f t="shared" si="13"/>
        <v>additem('Deargdeith')</v>
      </c>
      <c r="Q116" t="s">
        <v>148</v>
      </c>
      <c r="S116" t="s">
        <v>270</v>
      </c>
      <c r="T116">
        <v>4</v>
      </c>
    </row>
    <row r="117" spans="1:20" x14ac:dyDescent="0.25">
      <c r="A117" t="s">
        <v>271</v>
      </c>
      <c r="B117" t="str">
        <f t="shared" si="13"/>
        <v>additem('Arainne')</v>
      </c>
      <c r="Q117" t="s">
        <v>148</v>
      </c>
      <c r="S117" t="s">
        <v>271</v>
      </c>
      <c r="T117">
        <v>3</v>
      </c>
    </row>
    <row r="118" spans="1:20" x14ac:dyDescent="0.25">
      <c r="A118" t="s">
        <v>272</v>
      </c>
      <c r="B118" t="str">
        <f t="shared" si="13"/>
        <v>additem('Havcaaren')</v>
      </c>
      <c r="Q118" t="s">
        <v>148</v>
      </c>
      <c r="S118" t="s">
        <v>272</v>
      </c>
      <c r="T118">
        <v>3</v>
      </c>
    </row>
    <row r="119" spans="1:20" x14ac:dyDescent="0.25">
      <c r="A119" t="s">
        <v>273</v>
      </c>
      <c r="B119" t="str">
        <f t="shared" si="13"/>
        <v>additem('Loathen')</v>
      </c>
      <c r="Q119" t="s">
        <v>148</v>
      </c>
      <c r="S119" t="s">
        <v>273</v>
      </c>
      <c r="T119">
        <v>3</v>
      </c>
    </row>
    <row r="120" spans="1:20" x14ac:dyDescent="0.25">
      <c r="A120" t="s">
        <v>274</v>
      </c>
      <c r="B120" t="str">
        <f t="shared" si="13"/>
        <v>additem('Gynvael')</v>
      </c>
      <c r="Q120" t="s">
        <v>148</v>
      </c>
      <c r="S120" t="s">
        <v>274</v>
      </c>
      <c r="T120">
        <v>4</v>
      </c>
    </row>
    <row r="121" spans="1:20" x14ac:dyDescent="0.25">
      <c r="A121" t="s">
        <v>275</v>
      </c>
      <c r="B121" t="str">
        <f t="shared" si="13"/>
        <v>additem('Anth')</v>
      </c>
      <c r="Q121" t="s">
        <v>148</v>
      </c>
      <c r="S121" t="s">
        <v>275</v>
      </c>
      <c r="T121">
        <v>3</v>
      </c>
    </row>
    <row r="122" spans="1:20" x14ac:dyDescent="0.25">
      <c r="A122" t="s">
        <v>276</v>
      </c>
      <c r="B122" t="str">
        <f t="shared" si="13"/>
        <v>additem('Weeper')</v>
      </c>
      <c r="Q122" t="s">
        <v>148</v>
      </c>
      <c r="S122" t="s">
        <v>276</v>
      </c>
      <c r="T122">
        <v>3</v>
      </c>
    </row>
    <row r="123" spans="1:20" x14ac:dyDescent="0.25">
      <c r="A123" t="s">
        <v>277</v>
      </c>
      <c r="B123" t="str">
        <f t="shared" si="13"/>
        <v>additem('Virgin')</v>
      </c>
      <c r="Q123" t="s">
        <v>148</v>
      </c>
      <c r="S123" t="s">
        <v>299</v>
      </c>
      <c r="T123">
        <v>3</v>
      </c>
    </row>
    <row r="124" spans="1:20" x14ac:dyDescent="0.25">
      <c r="A124" t="s">
        <v>278</v>
      </c>
      <c r="B124" t="str">
        <f t="shared" si="13"/>
        <v>additem('Negotiator')</v>
      </c>
      <c r="Q124" t="s">
        <v>148</v>
      </c>
      <c r="S124" t="s">
        <v>278</v>
      </c>
      <c r="T124">
        <v>3</v>
      </c>
    </row>
    <row r="125" spans="1:20" x14ac:dyDescent="0.25">
      <c r="A125" t="s">
        <v>279</v>
      </c>
      <c r="B125" t="str">
        <f t="shared" si="13"/>
        <v>additem('Harpy')</v>
      </c>
      <c r="Q125" t="s">
        <v>148</v>
      </c>
      <c r="S125" t="s">
        <v>279</v>
      </c>
      <c r="T125">
        <v>5</v>
      </c>
    </row>
    <row r="126" spans="1:20" x14ac:dyDescent="0.25">
      <c r="A126" t="s">
        <v>280</v>
      </c>
      <c r="B126" t="str">
        <f t="shared" si="13"/>
        <v>additem('Tlareg')</v>
      </c>
      <c r="Q126" t="s">
        <v>148</v>
      </c>
      <c r="S126" t="s">
        <v>280</v>
      </c>
      <c r="T126">
        <v>3</v>
      </c>
    </row>
    <row r="127" spans="1:20" x14ac:dyDescent="0.25">
      <c r="A127" t="s">
        <v>281</v>
      </c>
      <c r="B127" t="str">
        <f t="shared" si="13"/>
        <v>additem('Breathofthenorth')</v>
      </c>
      <c r="Q127" t="s">
        <v>148</v>
      </c>
      <c r="S127" t="s">
        <v>300</v>
      </c>
      <c r="T127">
        <v>3</v>
      </c>
    </row>
    <row r="128" spans="1:20" x14ac:dyDescent="0.25">
      <c r="A128" t="s">
        <v>282</v>
      </c>
      <c r="B128" t="str">
        <f t="shared" si="13"/>
        <v>additem('Torzirael')</v>
      </c>
      <c r="Q128" t="s">
        <v>148</v>
      </c>
      <c r="S128" t="s">
        <v>282</v>
      </c>
      <c r="T128">
        <v>4</v>
      </c>
    </row>
  </sheetData>
  <conditionalFormatting sqref="U1:U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:K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HENRY</dc:creator>
  <cp:lastModifiedBy>Raphaël HENRY</cp:lastModifiedBy>
  <dcterms:created xsi:type="dcterms:W3CDTF">2016-02-13T14:51:17Z</dcterms:created>
  <dcterms:modified xsi:type="dcterms:W3CDTF">2016-02-15T23:14:02Z</dcterms:modified>
</cp:coreProperties>
</file>