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9.xml" ContentType="application/vnd.openxmlformats-officedocument.drawing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0.xml" ContentType="application/vnd.openxmlformats-officedocument.drawing+xml"/>
  <Override PartName="/xl/charts/chart46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1.xml" ContentType="application/vnd.openxmlformats-officedocument.drawing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12.xml" ContentType="application/vnd.openxmlformats-officedocument.drawing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Paper\2024_UBER_MGI_Paper\"/>
    </mc:Choice>
  </mc:AlternateContent>
  <xr:revisionPtr revIDLastSave="0" documentId="13_ncr:1_{34441339-7FBF-4F73-A834-2046A5F029D2}" xr6:coauthVersionLast="47" xr6:coauthVersionMax="47" xr10:uidLastSave="{00000000-0000-0000-0000-000000000000}"/>
  <bookViews>
    <workbookView xWindow="28680" yWindow="-120" windowWidth="29040" windowHeight="15720" tabRatio="857" activeTab="2" xr2:uid="{2C15ADE4-D343-48E8-BDCB-1BB06E44362D}"/>
  </bookViews>
  <sheets>
    <sheet name="A50_IW1" sheetId="9" r:id="rId1"/>
    <sheet name="A100_IW1" sheetId="10" r:id="rId2"/>
    <sheet name="A200_IW1" sheetId="13" r:id="rId3"/>
    <sheet name="A400_IW1" sheetId="1" r:id="rId4"/>
    <sheet name="A700_IW1" sheetId="15" r:id="rId5"/>
    <sheet name="A1000_IW1" sheetId="18" r:id="rId6"/>
    <sheet name="A1500_IW1" sheetId="19" r:id="rId7"/>
    <sheet name="A2000_IW1" sheetId="22" r:id="rId8"/>
    <sheet name="A3000_IW1" sheetId="23" r:id="rId9"/>
    <sheet name="A5000_IW1" sheetId="24" r:id="rId10"/>
    <sheet name="A10000_IW1" sheetId="25" r:id="rId11"/>
    <sheet name="IW1 (new) (MC)" sheetId="16" r:id="rId12"/>
  </sheets>
  <externalReferences>
    <externalReference r:id="rId13"/>
    <externalReference r:id="rId14"/>
    <externalReference r:id="rId15"/>
    <externalReference r:id="rId16"/>
    <externalReference r:id="rId17"/>
    <externalReference r:id="rId18"/>
    <externalReference r:id="rId19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84" i="13" l="1"/>
  <c r="C82" i="13"/>
  <c r="C209" i="10"/>
  <c r="C99" i="10"/>
  <c r="C88" i="10"/>
  <c r="C186" i="9"/>
  <c r="C175" i="9"/>
  <c r="C148" i="9"/>
  <c r="C86" i="9"/>
  <c r="C77" i="9"/>
  <c r="C205" i="10" l="1"/>
  <c r="C188" i="10"/>
  <c r="C168" i="10"/>
  <c r="C149" i="10"/>
  <c r="C111" i="10"/>
  <c r="C90" i="10"/>
  <c r="C11" i="10"/>
  <c r="C167" i="9"/>
  <c r="C32" i="9"/>
  <c r="C148" i="19" l="1"/>
  <c r="C143" i="10"/>
  <c r="C14" i="10"/>
  <c r="C179" i="10" l="1"/>
  <c r="C81" i="15" l="1"/>
  <c r="C237" i="9"/>
  <c r="C238" i="9"/>
  <c r="C176" i="10"/>
  <c r="C64" i="10"/>
  <c r="C120" i="1"/>
  <c r="C116" i="10"/>
  <c r="C230" i="19" l="1"/>
  <c r="C231" i="19"/>
  <c r="C232" i="19"/>
  <c r="C233" i="19"/>
  <c r="C234" i="19"/>
  <c r="C235" i="19"/>
  <c r="C236" i="19"/>
  <c r="C237" i="19"/>
  <c r="C238" i="19"/>
  <c r="C239" i="19"/>
  <c r="C240" i="19"/>
  <c r="C241" i="19"/>
  <c r="C242" i="19"/>
  <c r="C243" i="19"/>
  <c r="C244" i="19"/>
  <c r="C245" i="19"/>
  <c r="C246" i="19"/>
  <c r="C247" i="19"/>
  <c r="C248" i="19"/>
  <c r="C249" i="19"/>
  <c r="C250" i="19"/>
  <c r="C128" i="13"/>
  <c r="C129" i="13"/>
  <c r="C130" i="13"/>
  <c r="C131" i="13"/>
  <c r="C132" i="13"/>
  <c r="C133" i="13"/>
  <c r="C134" i="13"/>
  <c r="C135" i="13"/>
  <c r="C136" i="13"/>
  <c r="C137" i="13"/>
  <c r="C138" i="13"/>
  <c r="C139" i="13"/>
  <c r="C140" i="13"/>
  <c r="C141" i="13"/>
  <c r="C142" i="13"/>
  <c r="C143" i="13"/>
  <c r="C144" i="13"/>
  <c r="C145" i="13"/>
  <c r="C146" i="13"/>
  <c r="C147" i="13"/>
  <c r="C148" i="13"/>
  <c r="C149" i="13"/>
  <c r="C150" i="13"/>
  <c r="C151" i="13"/>
  <c r="C152" i="13"/>
  <c r="C153" i="13"/>
  <c r="C154" i="13"/>
  <c r="C155" i="13"/>
  <c r="C156" i="13"/>
  <c r="C157" i="13"/>
  <c r="C158" i="13"/>
  <c r="C159" i="13"/>
  <c r="C160" i="13"/>
  <c r="C161" i="13"/>
  <c r="C162" i="13"/>
  <c r="C163" i="13"/>
  <c r="C164" i="13"/>
  <c r="C165" i="13"/>
  <c r="C166" i="13"/>
  <c r="C167" i="13"/>
  <c r="C168" i="13"/>
  <c r="C169" i="13"/>
  <c r="C170" i="13"/>
  <c r="C171" i="13"/>
  <c r="C172" i="13"/>
  <c r="C173" i="13"/>
  <c r="C174" i="13"/>
  <c r="C175" i="13"/>
  <c r="C176" i="13"/>
  <c r="C177" i="13"/>
  <c r="C178" i="13"/>
  <c r="C179" i="13"/>
  <c r="C180" i="13"/>
  <c r="C181" i="13"/>
  <c r="C182" i="13"/>
  <c r="C183" i="13"/>
  <c r="C185" i="13"/>
  <c r="C186" i="13"/>
  <c r="C187" i="13"/>
  <c r="C188" i="13"/>
  <c r="C189" i="13"/>
  <c r="C190" i="13"/>
  <c r="C191" i="13"/>
  <c r="C192" i="13"/>
  <c r="C193" i="13"/>
  <c r="C194" i="13"/>
  <c r="C195" i="13"/>
  <c r="C196" i="13"/>
  <c r="C197" i="13"/>
  <c r="C198" i="13"/>
  <c r="C199" i="13"/>
  <c r="C200" i="13"/>
  <c r="C201" i="13"/>
  <c r="C202" i="13"/>
  <c r="C203" i="13"/>
  <c r="C204" i="13"/>
  <c r="C205" i="13"/>
  <c r="C206" i="13"/>
  <c r="C207" i="13"/>
  <c r="C208" i="13"/>
  <c r="C209" i="13"/>
  <c r="C210" i="13"/>
  <c r="C211" i="13"/>
  <c r="C212" i="13"/>
  <c r="C213" i="13"/>
  <c r="C214" i="13"/>
  <c r="C215" i="13"/>
  <c r="C216" i="13"/>
  <c r="C217" i="13"/>
  <c r="C218" i="13"/>
  <c r="C219" i="13"/>
  <c r="C220" i="13"/>
  <c r="C221" i="13"/>
  <c r="C222" i="13"/>
  <c r="C223" i="13"/>
  <c r="C224" i="13"/>
  <c r="C225" i="13"/>
  <c r="C226" i="13"/>
  <c r="C227" i="13"/>
  <c r="C228" i="13"/>
  <c r="C229" i="13"/>
  <c r="C230" i="13"/>
  <c r="C231" i="13"/>
  <c r="C232" i="13"/>
  <c r="C233" i="13"/>
  <c r="C234" i="13"/>
  <c r="C235" i="13"/>
  <c r="C236" i="13"/>
  <c r="C237" i="13"/>
  <c r="C238" i="13"/>
  <c r="C239" i="13"/>
  <c r="C240" i="13"/>
  <c r="C241" i="13"/>
  <c r="C242" i="13"/>
  <c r="C243" i="13"/>
  <c r="C244" i="13"/>
  <c r="C245" i="13"/>
  <c r="C246" i="13"/>
  <c r="C247" i="13"/>
  <c r="C248" i="13"/>
  <c r="C249" i="13"/>
  <c r="C250" i="13"/>
  <c r="C174" i="22"/>
  <c r="C175" i="22"/>
  <c r="C176" i="22"/>
  <c r="C177" i="22"/>
  <c r="C178" i="22"/>
  <c r="C179" i="22"/>
  <c r="C180" i="22"/>
  <c r="C181" i="22"/>
  <c r="C182" i="22"/>
  <c r="C183" i="22"/>
  <c r="C184" i="22"/>
  <c r="C185" i="22"/>
  <c r="C186" i="22"/>
  <c r="C187" i="22"/>
  <c r="C188" i="22"/>
  <c r="C189" i="22"/>
  <c r="C190" i="22"/>
  <c r="C191" i="22"/>
  <c r="C192" i="22"/>
  <c r="C193" i="22"/>
  <c r="C194" i="22"/>
  <c r="C195" i="22"/>
  <c r="C196" i="22"/>
  <c r="C197" i="22"/>
  <c r="C198" i="22"/>
  <c r="C199" i="22"/>
  <c r="C200" i="22"/>
  <c r="C201" i="22"/>
  <c r="C202" i="22"/>
  <c r="C203" i="22"/>
  <c r="C204" i="22"/>
  <c r="C205" i="22"/>
  <c r="C206" i="22"/>
  <c r="C207" i="22"/>
  <c r="C208" i="22"/>
  <c r="C209" i="22"/>
  <c r="C210" i="22"/>
  <c r="C211" i="22"/>
  <c r="C212" i="22"/>
  <c r="C213" i="22"/>
  <c r="C214" i="22"/>
  <c r="C215" i="22"/>
  <c r="C216" i="22"/>
  <c r="C217" i="22"/>
  <c r="C218" i="22"/>
  <c r="C219" i="22"/>
  <c r="C220" i="22"/>
  <c r="C221" i="22"/>
  <c r="C222" i="22"/>
  <c r="C223" i="22"/>
  <c r="C224" i="22"/>
  <c r="C225" i="22"/>
  <c r="C226" i="22"/>
  <c r="C227" i="22"/>
  <c r="C228" i="22"/>
  <c r="C229" i="22"/>
  <c r="C230" i="22"/>
  <c r="C231" i="22"/>
  <c r="C232" i="22"/>
  <c r="C233" i="22"/>
  <c r="C234" i="22"/>
  <c r="C235" i="22"/>
  <c r="C236" i="22"/>
  <c r="C237" i="22"/>
  <c r="C238" i="22"/>
  <c r="C239" i="22"/>
  <c r="C240" i="22"/>
  <c r="C241" i="22"/>
  <c r="C242" i="22"/>
  <c r="C243" i="22"/>
  <c r="C244" i="22"/>
  <c r="C245" i="22"/>
  <c r="C246" i="22"/>
  <c r="C247" i="22"/>
  <c r="C248" i="22"/>
  <c r="C249" i="22"/>
  <c r="C250" i="22"/>
  <c r="C98" i="13" l="1"/>
  <c r="C192" i="10"/>
  <c r="K12" i="13" l="1"/>
  <c r="K11" i="13"/>
  <c r="M32" i="16" l="1"/>
  <c r="L30" i="16"/>
  <c r="L29" i="16"/>
  <c r="X3" i="16" l="1"/>
  <c r="R3" i="16"/>
  <c r="S3" i="16"/>
  <c r="W3" i="16" l="1"/>
  <c r="V3" i="16"/>
  <c r="T3" i="16"/>
  <c r="T2" i="16"/>
  <c r="Q3" i="16"/>
  <c r="Q2" i="16"/>
  <c r="M28" i="16" l="1"/>
  <c r="M27" i="16"/>
  <c r="L28" i="16"/>
  <c r="L27" i="16"/>
  <c r="N16" i="16"/>
  <c r="M16" i="16"/>
  <c r="L16" i="16" l="1"/>
  <c r="Y13" i="25" l="1"/>
  <c r="V13" i="25"/>
  <c r="C54" i="25" s="1"/>
  <c r="V9" i="25"/>
  <c r="V11" i="25" s="1"/>
  <c r="Z8" i="25"/>
  <c r="Z3" i="25"/>
  <c r="Z4" i="25" s="1"/>
  <c r="Z2" i="25"/>
  <c r="Z1" i="25"/>
  <c r="K1" i="25"/>
  <c r="Y13" i="24"/>
  <c r="V13" i="24"/>
  <c r="C12" i="24" s="1"/>
  <c r="V9" i="24"/>
  <c r="V11" i="24" s="1"/>
  <c r="Z8" i="24"/>
  <c r="Z3" i="24"/>
  <c r="Z4" i="24" s="1"/>
  <c r="Z2" i="24"/>
  <c r="Z1" i="24"/>
  <c r="K1" i="24"/>
  <c r="C1" i="24"/>
  <c r="Y13" i="23"/>
  <c r="V13" i="23"/>
  <c r="C4" i="23" s="1"/>
  <c r="V9" i="23"/>
  <c r="V11" i="23" s="1"/>
  <c r="Z8" i="23"/>
  <c r="Z3" i="23"/>
  <c r="Z4" i="23" s="1"/>
  <c r="AD4" i="23" s="1"/>
  <c r="Z2" i="23"/>
  <c r="Z1" i="23"/>
  <c r="K1" i="23"/>
  <c r="H87" i="22"/>
  <c r="I87" i="22" s="1"/>
  <c r="H85" i="22"/>
  <c r="I85" i="22" s="1"/>
  <c r="C27" i="22"/>
  <c r="C26" i="22"/>
  <c r="C25" i="22"/>
  <c r="C24" i="22"/>
  <c r="H23" i="22"/>
  <c r="I23" i="22" s="1"/>
  <c r="C23" i="22"/>
  <c r="Y13" i="22"/>
  <c r="V13" i="22"/>
  <c r="C22" i="22" s="1"/>
  <c r="C10" i="22"/>
  <c r="V9" i="22"/>
  <c r="V11" i="22" s="1"/>
  <c r="C9" i="22"/>
  <c r="Z8" i="22"/>
  <c r="C8" i="22"/>
  <c r="C7" i="22"/>
  <c r="K6" i="22"/>
  <c r="H156" i="22" s="1"/>
  <c r="I156" i="22" s="1"/>
  <c r="C6" i="22"/>
  <c r="C5" i="22"/>
  <c r="H4" i="22"/>
  <c r="I4" i="22" s="1"/>
  <c r="C4" i="22"/>
  <c r="Z3" i="22"/>
  <c r="Z4" i="22" s="1"/>
  <c r="AD5" i="22" s="1"/>
  <c r="H3" i="22"/>
  <c r="I3" i="22" s="1"/>
  <c r="C3" i="22"/>
  <c r="Z2" i="22"/>
  <c r="Z1" i="22"/>
  <c r="K1" i="22"/>
  <c r="C2" i="23" l="1"/>
  <c r="C209" i="23"/>
  <c r="C241" i="23"/>
  <c r="C242" i="23"/>
  <c r="C195" i="23"/>
  <c r="C202" i="23"/>
  <c r="C235" i="23"/>
  <c r="C204" i="23"/>
  <c r="C205" i="23"/>
  <c r="C206" i="23"/>
  <c r="C210" i="23"/>
  <c r="C201" i="23"/>
  <c r="C211" i="23"/>
  <c r="C243" i="23"/>
  <c r="C212" i="23"/>
  <c r="C244" i="23"/>
  <c r="C245" i="23"/>
  <c r="C197" i="23"/>
  <c r="C237" i="23"/>
  <c r="C213" i="23"/>
  <c r="C231" i="23"/>
  <c r="C233" i="23"/>
  <c r="C214" i="23"/>
  <c r="C246" i="23"/>
  <c r="C198" i="23"/>
  <c r="C236" i="23"/>
  <c r="C215" i="23"/>
  <c r="C247" i="23"/>
  <c r="C248" i="23"/>
  <c r="C196" i="23"/>
  <c r="C232" i="23"/>
  <c r="C216" i="23"/>
  <c r="C217" i="23"/>
  <c r="C249" i="23"/>
  <c r="C218" i="23"/>
  <c r="C250" i="23"/>
  <c r="C200" i="23"/>
  <c r="C219" i="23"/>
  <c r="K6" i="23"/>
  <c r="C229" i="23"/>
  <c r="C208" i="23"/>
  <c r="C220" i="23"/>
  <c r="C230" i="23"/>
  <c r="C199" i="23"/>
  <c r="C203" i="23"/>
  <c r="C240" i="23"/>
  <c r="C221" i="23"/>
  <c r="C222" i="23"/>
  <c r="C227" i="23"/>
  <c r="C239" i="23"/>
  <c r="C190" i="23"/>
  <c r="C191" i="23"/>
  <c r="C223" i="23"/>
  <c r="C228" i="23"/>
  <c r="C192" i="23"/>
  <c r="C224" i="23"/>
  <c r="C226" i="23"/>
  <c r="C193" i="23"/>
  <c r="C225" i="23"/>
  <c r="C194" i="23"/>
  <c r="C234" i="23"/>
  <c r="C238" i="23"/>
  <c r="C207" i="23"/>
  <c r="C19" i="24"/>
  <c r="C22" i="24"/>
  <c r="C27" i="24"/>
  <c r="C30" i="24"/>
  <c r="C38" i="24"/>
  <c r="C35" i="24"/>
  <c r="C10" i="24"/>
  <c r="C66" i="24"/>
  <c r="C98" i="24"/>
  <c r="C130" i="24"/>
  <c r="C162" i="24"/>
  <c r="C194" i="24"/>
  <c r="C226" i="24"/>
  <c r="C99" i="24"/>
  <c r="C131" i="24"/>
  <c r="C163" i="24"/>
  <c r="C195" i="24"/>
  <c r="C227" i="24"/>
  <c r="C134" i="24"/>
  <c r="C198" i="24"/>
  <c r="C103" i="24"/>
  <c r="C199" i="24"/>
  <c r="C234" i="24"/>
  <c r="C79" i="24"/>
  <c r="C176" i="24"/>
  <c r="C240" i="24"/>
  <c r="C113" i="24"/>
  <c r="C210" i="24"/>
  <c r="C83" i="24"/>
  <c r="C148" i="24"/>
  <c r="C213" i="24"/>
  <c r="C118" i="24"/>
  <c r="C247" i="24"/>
  <c r="C120" i="24"/>
  <c r="C90" i="24"/>
  <c r="C188" i="24"/>
  <c r="C95" i="24"/>
  <c r="C97" i="24"/>
  <c r="C67" i="24"/>
  <c r="C68" i="24"/>
  <c r="C100" i="24"/>
  <c r="C132" i="24"/>
  <c r="C164" i="24"/>
  <c r="C196" i="24"/>
  <c r="C228" i="24"/>
  <c r="C101" i="24"/>
  <c r="C133" i="24"/>
  <c r="C165" i="24"/>
  <c r="C197" i="24"/>
  <c r="C229" i="24"/>
  <c r="C102" i="24"/>
  <c r="C166" i="24"/>
  <c r="C230" i="24"/>
  <c r="C135" i="24"/>
  <c r="C167" i="24"/>
  <c r="C231" i="24"/>
  <c r="C238" i="24"/>
  <c r="C111" i="24"/>
  <c r="C208" i="24"/>
  <c r="C81" i="24"/>
  <c r="C178" i="24"/>
  <c r="C115" i="24"/>
  <c r="C212" i="24"/>
  <c r="C117" i="24"/>
  <c r="C245" i="24"/>
  <c r="C87" i="24"/>
  <c r="C216" i="24"/>
  <c r="C153" i="24"/>
  <c r="C250" i="24"/>
  <c r="C92" i="24"/>
  <c r="C190" i="24"/>
  <c r="C128" i="24"/>
  <c r="C69" i="24"/>
  <c r="C180" i="24"/>
  <c r="C150" i="24"/>
  <c r="C88" i="24"/>
  <c r="C187" i="24"/>
  <c r="C158" i="24"/>
  <c r="C223" i="24"/>
  <c r="C70" i="24"/>
  <c r="C116" i="24"/>
  <c r="C246" i="24"/>
  <c r="C215" i="24"/>
  <c r="C185" i="24"/>
  <c r="C155" i="24"/>
  <c r="C189" i="24"/>
  <c r="C191" i="24"/>
  <c r="C193" i="24"/>
  <c r="C71" i="24"/>
  <c r="C248" i="24"/>
  <c r="C122" i="24"/>
  <c r="C222" i="24"/>
  <c r="C160" i="24"/>
  <c r="C72" i="24"/>
  <c r="C104" i="24"/>
  <c r="C136" i="24"/>
  <c r="C168" i="24"/>
  <c r="C200" i="24"/>
  <c r="C232" i="24"/>
  <c r="C73" i="24"/>
  <c r="C105" i="24"/>
  <c r="C137" i="24"/>
  <c r="C201" i="24"/>
  <c r="C233" i="24"/>
  <c r="C74" i="24"/>
  <c r="C106" i="24"/>
  <c r="C138" i="24"/>
  <c r="C170" i="24"/>
  <c r="C202" i="24"/>
  <c r="C174" i="24"/>
  <c r="C175" i="24"/>
  <c r="C239" i="24"/>
  <c r="C144" i="24"/>
  <c r="C209" i="24"/>
  <c r="C82" i="24"/>
  <c r="C179" i="24"/>
  <c r="C84" i="24"/>
  <c r="C181" i="24"/>
  <c r="C182" i="24"/>
  <c r="C183" i="24"/>
  <c r="C152" i="24"/>
  <c r="C217" i="24"/>
  <c r="C91" i="24"/>
  <c r="C94" i="24"/>
  <c r="C96" i="24"/>
  <c r="C169" i="24"/>
  <c r="C86" i="24"/>
  <c r="C249" i="24"/>
  <c r="C123" i="24"/>
  <c r="C126" i="24"/>
  <c r="C129" i="24"/>
  <c r="C75" i="24"/>
  <c r="C107" i="24"/>
  <c r="C139" i="24"/>
  <c r="C171" i="24"/>
  <c r="C203" i="24"/>
  <c r="C235" i="24"/>
  <c r="C76" i="24"/>
  <c r="C108" i="24"/>
  <c r="C140" i="24"/>
  <c r="C172" i="24"/>
  <c r="C204" i="24"/>
  <c r="C236" i="24"/>
  <c r="C205" i="24"/>
  <c r="C110" i="24"/>
  <c r="C206" i="24"/>
  <c r="C207" i="24"/>
  <c r="C112" i="24"/>
  <c r="C177" i="24"/>
  <c r="C241" i="24"/>
  <c r="C146" i="24"/>
  <c r="C242" i="24"/>
  <c r="C211" i="24"/>
  <c r="C244" i="24"/>
  <c r="C149" i="24"/>
  <c r="C119" i="24"/>
  <c r="C184" i="24"/>
  <c r="C121" i="24"/>
  <c r="C186" i="24"/>
  <c r="C219" i="24"/>
  <c r="C220" i="24"/>
  <c r="C157" i="24"/>
  <c r="C127" i="24"/>
  <c r="C161" i="24"/>
  <c r="C218" i="24"/>
  <c r="C77" i="24"/>
  <c r="C109" i="24"/>
  <c r="C141" i="24"/>
  <c r="C173" i="24"/>
  <c r="C237" i="24"/>
  <c r="C142" i="24"/>
  <c r="C143" i="24"/>
  <c r="C80" i="24"/>
  <c r="C145" i="24"/>
  <c r="C114" i="24"/>
  <c r="C147" i="24"/>
  <c r="C243" i="24"/>
  <c r="C85" i="24"/>
  <c r="C214" i="24"/>
  <c r="C151" i="24"/>
  <c r="C89" i="24"/>
  <c r="C154" i="24"/>
  <c r="C156" i="24"/>
  <c r="C221" i="24"/>
  <c r="C159" i="24"/>
  <c r="C224" i="24"/>
  <c r="C78" i="24"/>
  <c r="C125" i="24"/>
  <c r="C93" i="24"/>
  <c r="C225" i="24"/>
  <c r="C124" i="24"/>
  <c r="C192" i="24"/>
  <c r="C65" i="24"/>
  <c r="C39" i="24"/>
  <c r="C44" i="24"/>
  <c r="C47" i="24"/>
  <c r="C50" i="24"/>
  <c r="C55" i="24"/>
  <c r="C60" i="24"/>
  <c r="C62" i="24"/>
  <c r="C40" i="24"/>
  <c r="C41" i="24"/>
  <c r="C42" i="24"/>
  <c r="C45" i="24"/>
  <c r="C48" i="24"/>
  <c r="C51" i="24"/>
  <c r="C56" i="24"/>
  <c r="C59" i="24"/>
  <c r="C43" i="24"/>
  <c r="C49" i="24"/>
  <c r="C53" i="24"/>
  <c r="C57" i="24"/>
  <c r="C64" i="24"/>
  <c r="C54" i="24"/>
  <c r="C61" i="24"/>
  <c r="C46" i="24"/>
  <c r="C52" i="24"/>
  <c r="C58" i="24"/>
  <c r="C63" i="24"/>
  <c r="C14" i="24"/>
  <c r="C3" i="24"/>
  <c r="C5" i="24"/>
  <c r="C6" i="24"/>
  <c r="K6" i="24"/>
  <c r="H107" i="24" s="1"/>
  <c r="I107" i="24" s="1"/>
  <c r="C7" i="24"/>
  <c r="C42" i="25"/>
  <c r="C49" i="25"/>
  <c r="C13" i="25"/>
  <c r="C50" i="25"/>
  <c r="C39" i="25"/>
  <c r="C11" i="25"/>
  <c r="C59" i="25"/>
  <c r="C91" i="25"/>
  <c r="C123" i="25"/>
  <c r="C155" i="25"/>
  <c r="C187" i="25"/>
  <c r="C219" i="25"/>
  <c r="C191" i="25"/>
  <c r="C96" i="25"/>
  <c r="C224" i="25"/>
  <c r="C161" i="25"/>
  <c r="C98" i="25"/>
  <c r="C226" i="25"/>
  <c r="C195" i="25"/>
  <c r="C132" i="25"/>
  <c r="C165" i="25"/>
  <c r="C102" i="25"/>
  <c r="C198" i="25"/>
  <c r="C135" i="25"/>
  <c r="C231" i="25"/>
  <c r="C168" i="25"/>
  <c r="C232" i="25"/>
  <c r="C137" i="25"/>
  <c r="C106" i="25"/>
  <c r="C107" i="25"/>
  <c r="C140" i="25"/>
  <c r="C109" i="25"/>
  <c r="C78" i="25"/>
  <c r="C175" i="25"/>
  <c r="C176" i="25"/>
  <c r="C240" i="25"/>
  <c r="C81" i="25"/>
  <c r="C114" i="25"/>
  <c r="C115" i="25"/>
  <c r="C243" i="25"/>
  <c r="C212" i="25"/>
  <c r="C117" i="25"/>
  <c r="C182" i="25"/>
  <c r="C87" i="25"/>
  <c r="C88" i="25"/>
  <c r="C216" i="25"/>
  <c r="C185" i="25"/>
  <c r="C154" i="25"/>
  <c r="C250" i="25"/>
  <c r="C60" i="25"/>
  <c r="C92" i="25"/>
  <c r="C124" i="25"/>
  <c r="C156" i="25"/>
  <c r="C188" i="25"/>
  <c r="C220" i="25"/>
  <c r="C127" i="25"/>
  <c r="C160" i="25"/>
  <c r="C97" i="25"/>
  <c r="C225" i="25"/>
  <c r="C194" i="25"/>
  <c r="C99" i="25"/>
  <c r="C227" i="25"/>
  <c r="C196" i="25"/>
  <c r="C101" i="25"/>
  <c r="C229" i="25"/>
  <c r="C166" i="25"/>
  <c r="C230" i="25"/>
  <c r="C103" i="25"/>
  <c r="C104" i="25"/>
  <c r="C105" i="25"/>
  <c r="C233" i="25"/>
  <c r="C170" i="25"/>
  <c r="C139" i="25"/>
  <c r="C235" i="25"/>
  <c r="C172" i="25"/>
  <c r="C204" i="25"/>
  <c r="C141" i="25"/>
  <c r="C205" i="25"/>
  <c r="C174" i="25"/>
  <c r="C238" i="25"/>
  <c r="C143" i="25"/>
  <c r="C144" i="25"/>
  <c r="C145" i="25"/>
  <c r="C209" i="25"/>
  <c r="C82" i="25"/>
  <c r="C179" i="25"/>
  <c r="C116" i="25"/>
  <c r="C85" i="25"/>
  <c r="C245" i="25"/>
  <c r="C150" i="25"/>
  <c r="C246" i="25"/>
  <c r="C61" i="25"/>
  <c r="C93" i="25"/>
  <c r="C125" i="25"/>
  <c r="C157" i="25"/>
  <c r="C189" i="25"/>
  <c r="C221" i="25"/>
  <c r="C159" i="25"/>
  <c r="C128" i="25"/>
  <c r="C193" i="25"/>
  <c r="C130" i="25"/>
  <c r="C131" i="25"/>
  <c r="C164" i="25"/>
  <c r="C133" i="25"/>
  <c r="C134" i="25"/>
  <c r="C71" i="25"/>
  <c r="C199" i="25"/>
  <c r="C136" i="25"/>
  <c r="C73" i="25"/>
  <c r="C201" i="25"/>
  <c r="C138" i="25"/>
  <c r="C202" i="25"/>
  <c r="C171" i="25"/>
  <c r="C76" i="25"/>
  <c r="C77" i="25"/>
  <c r="C142" i="25"/>
  <c r="C79" i="25"/>
  <c r="C112" i="25"/>
  <c r="C113" i="25"/>
  <c r="C146" i="25"/>
  <c r="C147" i="25"/>
  <c r="C211" i="25"/>
  <c r="C180" i="25"/>
  <c r="C149" i="25"/>
  <c r="C213" i="25"/>
  <c r="C86" i="25"/>
  <c r="C119" i="25"/>
  <c r="C215" i="25"/>
  <c r="C120" i="25"/>
  <c r="C184" i="25"/>
  <c r="C121" i="25"/>
  <c r="C122" i="25"/>
  <c r="C218" i="25"/>
  <c r="C62" i="25"/>
  <c r="C94" i="25"/>
  <c r="C126" i="25"/>
  <c r="C158" i="25"/>
  <c r="C190" i="25"/>
  <c r="C222" i="25"/>
  <c r="C95" i="25"/>
  <c r="C223" i="25"/>
  <c r="C192" i="25"/>
  <c r="C129" i="25"/>
  <c r="C162" i="25"/>
  <c r="C163" i="25"/>
  <c r="C100" i="25"/>
  <c r="C228" i="25"/>
  <c r="C197" i="25"/>
  <c r="C70" i="25"/>
  <c r="C167" i="25"/>
  <c r="C72" i="25"/>
  <c r="C200" i="25"/>
  <c r="C169" i="25"/>
  <c r="C74" i="25"/>
  <c r="C234" i="25"/>
  <c r="C203" i="25"/>
  <c r="C108" i="25"/>
  <c r="C236" i="25"/>
  <c r="C173" i="25"/>
  <c r="C237" i="25"/>
  <c r="C206" i="25"/>
  <c r="C111" i="25"/>
  <c r="C208" i="25"/>
  <c r="C177" i="25"/>
  <c r="C241" i="25"/>
  <c r="C178" i="25"/>
  <c r="C83" i="25"/>
  <c r="C148" i="25"/>
  <c r="C244" i="25"/>
  <c r="C181" i="25"/>
  <c r="C118" i="25"/>
  <c r="C214" i="25"/>
  <c r="C151" i="25"/>
  <c r="C247" i="25"/>
  <c r="C152" i="25"/>
  <c r="C248" i="25"/>
  <c r="C217" i="25"/>
  <c r="C90" i="25"/>
  <c r="C186" i="25"/>
  <c r="C63" i="25"/>
  <c r="C64" i="25"/>
  <c r="C65" i="25"/>
  <c r="C66" i="25"/>
  <c r="C67" i="25"/>
  <c r="C68" i="25"/>
  <c r="C69" i="25"/>
  <c r="C110" i="25"/>
  <c r="C207" i="25"/>
  <c r="C239" i="25"/>
  <c r="C80" i="25"/>
  <c r="C210" i="25"/>
  <c r="C75" i="25"/>
  <c r="C242" i="25"/>
  <c r="C183" i="25"/>
  <c r="C153" i="25"/>
  <c r="C249" i="25"/>
  <c r="C89" i="25"/>
  <c r="C84" i="25"/>
  <c r="C23" i="25"/>
  <c r="C57" i="25"/>
  <c r="C26" i="25"/>
  <c r="C4" i="25"/>
  <c r="C8" i="25"/>
  <c r="C34" i="25"/>
  <c r="C41" i="25"/>
  <c r="C47" i="25"/>
  <c r="C20" i="25"/>
  <c r="C28" i="25"/>
  <c r="K6" i="25"/>
  <c r="H37" i="25" s="1"/>
  <c r="I37" i="25" s="1"/>
  <c r="C36" i="25"/>
  <c r="C44" i="25"/>
  <c r="C46" i="25"/>
  <c r="C15" i="25"/>
  <c r="C18" i="25"/>
  <c r="C52" i="25"/>
  <c r="C55" i="25"/>
  <c r="C3" i="25"/>
  <c r="C5" i="25"/>
  <c r="C30" i="25"/>
  <c r="C6" i="25"/>
  <c r="C7" i="25"/>
  <c r="C9" i="25"/>
  <c r="C10" i="25"/>
  <c r="C17" i="25"/>
  <c r="C1" i="25"/>
  <c r="C22" i="25"/>
  <c r="C2" i="25"/>
  <c r="C25" i="25"/>
  <c r="C58" i="25"/>
  <c r="C38" i="25"/>
  <c r="C31" i="25"/>
  <c r="C33" i="25"/>
  <c r="H101" i="22"/>
  <c r="I101" i="22" s="1"/>
  <c r="H103" i="22"/>
  <c r="I103" i="22" s="1"/>
  <c r="H109" i="22"/>
  <c r="I109" i="22" s="1"/>
  <c r="H111" i="22"/>
  <c r="I111" i="22" s="1"/>
  <c r="H117" i="22"/>
  <c r="I117" i="22" s="1"/>
  <c r="H135" i="22"/>
  <c r="I135" i="22" s="1"/>
  <c r="H141" i="22"/>
  <c r="I141" i="22" s="1"/>
  <c r="H143" i="22"/>
  <c r="I143" i="22" s="1"/>
  <c r="C16" i="22"/>
  <c r="H18" i="22"/>
  <c r="I18" i="22" s="1"/>
  <c r="C1" i="22"/>
  <c r="C19" i="22"/>
  <c r="C2" i="22"/>
  <c r="H6" i="22"/>
  <c r="I6" i="22" s="1"/>
  <c r="H93" i="22"/>
  <c r="I93" i="22" s="1"/>
  <c r="H95" i="22"/>
  <c r="I95" i="22" s="1"/>
  <c r="H119" i="22"/>
  <c r="I119" i="22" s="1"/>
  <c r="C11" i="22"/>
  <c r="H125" i="22"/>
  <c r="I125" i="22" s="1"/>
  <c r="C12" i="22"/>
  <c r="H127" i="22"/>
  <c r="I127" i="22" s="1"/>
  <c r="C13" i="22"/>
  <c r="H133" i="22"/>
  <c r="I133" i="22" s="1"/>
  <c r="C15" i="22"/>
  <c r="V15" i="22"/>
  <c r="C17" i="22"/>
  <c r="C18" i="22"/>
  <c r="C20" i="22"/>
  <c r="C21" i="22"/>
  <c r="H21" i="22"/>
  <c r="I21" i="22" s="1"/>
  <c r="H2" i="22"/>
  <c r="I2" i="22" s="1"/>
  <c r="H149" i="22"/>
  <c r="I149" i="22" s="1"/>
  <c r="H151" i="22"/>
  <c r="I151" i="22" s="1"/>
  <c r="H29" i="22"/>
  <c r="I29" i="22" s="1"/>
  <c r="H157" i="22"/>
  <c r="I157" i="22" s="1"/>
  <c r="H8" i="22"/>
  <c r="I8" i="22" s="1"/>
  <c r="H31" i="22"/>
  <c r="I31" i="22" s="1"/>
  <c r="H159" i="22"/>
  <c r="I159" i="22" s="1"/>
  <c r="H37" i="22"/>
  <c r="I37" i="22" s="1"/>
  <c r="H39" i="22"/>
  <c r="I39" i="22" s="1"/>
  <c r="H45" i="22"/>
  <c r="I45" i="22" s="1"/>
  <c r="H47" i="22"/>
  <c r="I47" i="22" s="1"/>
  <c r="H53" i="22"/>
  <c r="I53" i="22" s="1"/>
  <c r="H55" i="22"/>
  <c r="I55" i="22" s="1"/>
  <c r="H11" i="22"/>
  <c r="I11" i="22" s="1"/>
  <c r="H61" i="22"/>
  <c r="I61" i="22" s="1"/>
  <c r="H63" i="22"/>
  <c r="I63" i="22" s="1"/>
  <c r="H69" i="22"/>
  <c r="I69" i="22" s="1"/>
  <c r="C145" i="22"/>
  <c r="C146" i="22"/>
  <c r="C147" i="22"/>
  <c r="C148" i="22"/>
  <c r="C149" i="22"/>
  <c r="C150" i="22"/>
  <c r="C151" i="22"/>
  <c r="C152" i="22"/>
  <c r="C153" i="22"/>
  <c r="C154" i="22"/>
  <c r="C155" i="22"/>
  <c r="C156" i="22"/>
  <c r="C157" i="22"/>
  <c r="C158" i="22"/>
  <c r="C159" i="22"/>
  <c r="C160" i="22"/>
  <c r="C161" i="22"/>
  <c r="C162" i="22"/>
  <c r="C163" i="22"/>
  <c r="C164" i="22"/>
  <c r="C165" i="22"/>
  <c r="C166" i="22"/>
  <c r="C167" i="22"/>
  <c r="C168" i="22"/>
  <c r="C169" i="22"/>
  <c r="C170" i="22"/>
  <c r="C171" i="22"/>
  <c r="C172" i="22"/>
  <c r="C173" i="22"/>
  <c r="C124" i="22"/>
  <c r="C93" i="22"/>
  <c r="C125" i="22"/>
  <c r="C94" i="22"/>
  <c r="C126" i="22"/>
  <c r="C95" i="22"/>
  <c r="C127" i="22"/>
  <c r="C96" i="22"/>
  <c r="C128" i="22"/>
  <c r="C97" i="22"/>
  <c r="C129" i="22"/>
  <c r="C98" i="22"/>
  <c r="C130" i="22"/>
  <c r="C99" i="22"/>
  <c r="C131" i="22"/>
  <c r="C100" i="22"/>
  <c r="C132" i="22"/>
  <c r="C101" i="22"/>
  <c r="C133" i="22"/>
  <c r="C102" i="22"/>
  <c r="C134" i="22"/>
  <c r="C103" i="22"/>
  <c r="C135" i="22"/>
  <c r="C104" i="22"/>
  <c r="C136" i="22"/>
  <c r="C105" i="22"/>
  <c r="C137" i="22"/>
  <c r="C106" i="22"/>
  <c r="C138" i="22"/>
  <c r="C107" i="22"/>
  <c r="C139" i="22"/>
  <c r="C108" i="22"/>
  <c r="C140" i="22"/>
  <c r="C109" i="22"/>
  <c r="C141" i="22"/>
  <c r="C110" i="22"/>
  <c r="C142" i="22"/>
  <c r="C111" i="22"/>
  <c r="C143" i="22"/>
  <c r="C112" i="22"/>
  <c r="C144" i="22"/>
  <c r="C113" i="22"/>
  <c r="C114" i="22"/>
  <c r="C115" i="22"/>
  <c r="C116" i="22"/>
  <c r="C117" i="22"/>
  <c r="C118" i="22"/>
  <c r="C119" i="22"/>
  <c r="C120" i="22"/>
  <c r="C121" i="22"/>
  <c r="C122" i="22"/>
  <c r="C123" i="22"/>
  <c r="C30" i="22"/>
  <c r="C62" i="22"/>
  <c r="C31" i="22"/>
  <c r="C63" i="22"/>
  <c r="C32" i="22"/>
  <c r="C64" i="22"/>
  <c r="C33" i="22"/>
  <c r="C65" i="22"/>
  <c r="C34" i="22"/>
  <c r="C66" i="22"/>
  <c r="C35" i="22"/>
  <c r="C67" i="22"/>
  <c r="C36" i="22"/>
  <c r="C68" i="22"/>
  <c r="C37" i="22"/>
  <c r="C69" i="22"/>
  <c r="C38" i="22"/>
  <c r="C70" i="22"/>
  <c r="C39" i="22"/>
  <c r="C71" i="22"/>
  <c r="C40" i="22"/>
  <c r="C72" i="22"/>
  <c r="C41" i="22"/>
  <c r="C73" i="22"/>
  <c r="C42" i="22"/>
  <c r="C74" i="22"/>
  <c r="C43" i="22"/>
  <c r="C75" i="22"/>
  <c r="C44" i="22"/>
  <c r="C76" i="22"/>
  <c r="C45" i="22"/>
  <c r="C77" i="22"/>
  <c r="C46" i="22"/>
  <c r="C78" i="22"/>
  <c r="C47" i="22"/>
  <c r="C79" i="22"/>
  <c r="C48" i="22"/>
  <c r="C80" i="22"/>
  <c r="C49" i="22"/>
  <c r="C81" i="22"/>
  <c r="C50" i="22"/>
  <c r="C82" i="22"/>
  <c r="C51" i="22"/>
  <c r="C83" i="22"/>
  <c r="C52" i="22"/>
  <c r="C84" i="22"/>
  <c r="C53" i="22"/>
  <c r="C85" i="22"/>
  <c r="C54" i="22"/>
  <c r="C86" i="22"/>
  <c r="C55" i="22"/>
  <c r="C87" i="22"/>
  <c r="C56" i="22"/>
  <c r="C88" i="22"/>
  <c r="C57" i="22"/>
  <c r="C89" i="22"/>
  <c r="C58" i="22"/>
  <c r="C90" i="22"/>
  <c r="C59" i="22"/>
  <c r="C91" i="22"/>
  <c r="C28" i="22"/>
  <c r="C60" i="22"/>
  <c r="C92" i="22"/>
  <c r="C29" i="22"/>
  <c r="C61" i="22"/>
  <c r="H71" i="22"/>
  <c r="I71" i="22" s="1"/>
  <c r="H1" i="22"/>
  <c r="I1" i="22" s="1"/>
  <c r="H77" i="22"/>
  <c r="I77" i="22" s="1"/>
  <c r="C14" i="22"/>
  <c r="H79" i="22"/>
  <c r="I79" i="22" s="1"/>
  <c r="C105" i="23"/>
  <c r="C137" i="23"/>
  <c r="C169" i="23"/>
  <c r="C83" i="23"/>
  <c r="C39" i="23"/>
  <c r="C71" i="23"/>
  <c r="C138" i="23"/>
  <c r="C170" i="23"/>
  <c r="C84" i="23"/>
  <c r="C40" i="23"/>
  <c r="C107" i="23"/>
  <c r="C139" i="23"/>
  <c r="C171" i="23"/>
  <c r="C85" i="23"/>
  <c r="C41" i="23"/>
  <c r="C108" i="23"/>
  <c r="C140" i="23"/>
  <c r="C172" i="23"/>
  <c r="C86" i="23"/>
  <c r="C42" i="23"/>
  <c r="C109" i="23"/>
  <c r="C141" i="23"/>
  <c r="C173" i="23"/>
  <c r="C87" i="23"/>
  <c r="C43" i="23"/>
  <c r="C110" i="23"/>
  <c r="C142" i="23"/>
  <c r="C174" i="23"/>
  <c r="C44" i="23"/>
  <c r="C175" i="23"/>
  <c r="C89" i="23"/>
  <c r="C112" i="23"/>
  <c r="C176" i="23"/>
  <c r="C46" i="23"/>
  <c r="C145" i="23"/>
  <c r="C177" i="23"/>
  <c r="C47" i="23"/>
  <c r="C146" i="23"/>
  <c r="C178" i="23"/>
  <c r="C48" i="23"/>
  <c r="C115" i="23"/>
  <c r="C93" i="23"/>
  <c r="C180" i="23"/>
  <c r="C50" i="23"/>
  <c r="C149" i="23"/>
  <c r="C95" i="23"/>
  <c r="C150" i="23"/>
  <c r="C96" i="23"/>
  <c r="C119" i="23"/>
  <c r="C53" i="23"/>
  <c r="C184" i="23"/>
  <c r="C98" i="23"/>
  <c r="C153" i="23"/>
  <c r="C122" i="23"/>
  <c r="C100" i="23"/>
  <c r="C187" i="23"/>
  <c r="C124" i="23"/>
  <c r="C58" i="23"/>
  <c r="C189" i="23"/>
  <c r="C103" i="23"/>
  <c r="C126" i="23"/>
  <c r="C104" i="23"/>
  <c r="C159" i="23"/>
  <c r="C61" i="23"/>
  <c r="C74" i="23"/>
  <c r="C30" i="23"/>
  <c r="C129" i="23"/>
  <c r="C76" i="23"/>
  <c r="C32" i="23"/>
  <c r="C131" i="23"/>
  <c r="C65" i="23"/>
  <c r="C78" i="23"/>
  <c r="C34" i="23"/>
  <c r="C133" i="23"/>
  <c r="C79" i="23"/>
  <c r="C134" i="23"/>
  <c r="C36" i="23"/>
  <c r="C81" i="23"/>
  <c r="C37" i="23"/>
  <c r="C136" i="23"/>
  <c r="C38" i="23"/>
  <c r="C106" i="23"/>
  <c r="C88" i="23"/>
  <c r="C111" i="23"/>
  <c r="C143" i="23"/>
  <c r="C45" i="23"/>
  <c r="C144" i="23"/>
  <c r="C90" i="23"/>
  <c r="C113" i="23"/>
  <c r="C91" i="23"/>
  <c r="C114" i="23"/>
  <c r="C92" i="23"/>
  <c r="C147" i="23"/>
  <c r="C179" i="23"/>
  <c r="C49" i="23"/>
  <c r="C148" i="23"/>
  <c r="C94" i="23"/>
  <c r="C117" i="23"/>
  <c r="C181" i="23"/>
  <c r="C118" i="23"/>
  <c r="C151" i="23"/>
  <c r="C97" i="23"/>
  <c r="C120" i="23"/>
  <c r="C54" i="23"/>
  <c r="C185" i="23"/>
  <c r="C99" i="23"/>
  <c r="C154" i="23"/>
  <c r="C56" i="23"/>
  <c r="C155" i="23"/>
  <c r="C57" i="23"/>
  <c r="C156" i="23"/>
  <c r="C157" i="23"/>
  <c r="C158" i="23"/>
  <c r="C127" i="23"/>
  <c r="C29" i="23"/>
  <c r="C160" i="23"/>
  <c r="C62" i="23"/>
  <c r="C161" i="23"/>
  <c r="C31" i="23"/>
  <c r="C130" i="23"/>
  <c r="C77" i="23"/>
  <c r="C132" i="23"/>
  <c r="C35" i="23"/>
  <c r="C67" i="23"/>
  <c r="C166" i="23"/>
  <c r="C167" i="23"/>
  <c r="C69" i="23"/>
  <c r="C168" i="23"/>
  <c r="C70" i="23"/>
  <c r="C116" i="23"/>
  <c r="C51" i="23"/>
  <c r="C182" i="23"/>
  <c r="C52" i="23"/>
  <c r="C183" i="23"/>
  <c r="C152" i="23"/>
  <c r="C121" i="23"/>
  <c r="C55" i="23"/>
  <c r="C186" i="23"/>
  <c r="C123" i="23"/>
  <c r="C101" i="23"/>
  <c r="C188" i="23"/>
  <c r="C102" i="23"/>
  <c r="C125" i="23"/>
  <c r="C59" i="23"/>
  <c r="C72" i="23"/>
  <c r="C60" i="23"/>
  <c r="C73" i="23"/>
  <c r="C128" i="23"/>
  <c r="C75" i="23"/>
  <c r="C63" i="23"/>
  <c r="C162" i="23"/>
  <c r="C64" i="23"/>
  <c r="C163" i="23"/>
  <c r="C33" i="23"/>
  <c r="C164" i="23"/>
  <c r="C66" i="23"/>
  <c r="C165" i="23"/>
  <c r="C80" i="23"/>
  <c r="C68" i="23"/>
  <c r="C135" i="23"/>
  <c r="C82" i="23"/>
  <c r="C10" i="23"/>
  <c r="C11" i="23"/>
  <c r="C12" i="23"/>
  <c r="C13" i="23"/>
  <c r="C14" i="23"/>
  <c r="C15" i="23"/>
  <c r="C16" i="23"/>
  <c r="C17" i="23"/>
  <c r="C18" i="23"/>
  <c r="C19" i="23"/>
  <c r="C20" i="23"/>
  <c r="C21" i="23"/>
  <c r="C22" i="23"/>
  <c r="C23" i="23"/>
  <c r="C24" i="23"/>
  <c r="C25" i="23"/>
  <c r="C26" i="23"/>
  <c r="C27" i="23"/>
  <c r="C28" i="23"/>
  <c r="C6" i="23"/>
  <c r="C7" i="23"/>
  <c r="C8" i="23"/>
  <c r="C9" i="23"/>
  <c r="AD4" i="22"/>
  <c r="AD4" i="25"/>
  <c r="AD5" i="25"/>
  <c r="H103" i="25"/>
  <c r="I103" i="25" s="1"/>
  <c r="V15" i="25"/>
  <c r="C21" i="25"/>
  <c r="C29" i="25"/>
  <c r="C37" i="25"/>
  <c r="C45" i="25"/>
  <c r="C53" i="25"/>
  <c r="H74" i="25"/>
  <c r="I74" i="25" s="1"/>
  <c r="H82" i="25"/>
  <c r="I82" i="25" s="1"/>
  <c r="H90" i="25"/>
  <c r="I90" i="25" s="1"/>
  <c r="H98" i="25"/>
  <c r="I98" i="25" s="1"/>
  <c r="H128" i="25"/>
  <c r="I128" i="25" s="1"/>
  <c r="H132" i="25"/>
  <c r="I132" i="25" s="1"/>
  <c r="H136" i="25"/>
  <c r="I136" i="25" s="1"/>
  <c r="C16" i="25"/>
  <c r="C24" i="25"/>
  <c r="C32" i="25"/>
  <c r="C40" i="25"/>
  <c r="C48" i="25"/>
  <c r="C56" i="25"/>
  <c r="C12" i="25"/>
  <c r="C14" i="25"/>
  <c r="C19" i="25"/>
  <c r="C27" i="25"/>
  <c r="H32" i="25"/>
  <c r="I32" i="25" s="1"/>
  <c r="C35" i="25"/>
  <c r="C43" i="25"/>
  <c r="C51" i="25"/>
  <c r="H153" i="25"/>
  <c r="I153" i="25" s="1"/>
  <c r="H157" i="25"/>
  <c r="I157" i="25" s="1"/>
  <c r="H161" i="25"/>
  <c r="I161" i="25" s="1"/>
  <c r="H35" i="25"/>
  <c r="I35" i="25" s="1"/>
  <c r="H43" i="25"/>
  <c r="I43" i="25" s="1"/>
  <c r="H51" i="25"/>
  <c r="I51" i="25" s="1"/>
  <c r="H59" i="25"/>
  <c r="I59" i="25" s="1"/>
  <c r="AD4" i="24"/>
  <c r="AD5" i="24"/>
  <c r="C2" i="24"/>
  <c r="C4" i="24"/>
  <c r="C8" i="24"/>
  <c r="C18" i="24"/>
  <c r="C26" i="24"/>
  <c r="C34" i="24"/>
  <c r="V15" i="24"/>
  <c r="C21" i="24"/>
  <c r="C29" i="24"/>
  <c r="C37" i="24"/>
  <c r="C16" i="24"/>
  <c r="C24" i="24"/>
  <c r="C32" i="24"/>
  <c r="C17" i="24"/>
  <c r="C25" i="24"/>
  <c r="C33" i="24"/>
  <c r="C9" i="24"/>
  <c r="C13" i="24"/>
  <c r="C15" i="24"/>
  <c r="C20" i="24"/>
  <c r="C28" i="24"/>
  <c r="C36" i="24"/>
  <c r="C11" i="24"/>
  <c r="C23" i="24"/>
  <c r="C31" i="24"/>
  <c r="AD5" i="23"/>
  <c r="C1" i="23"/>
  <c r="V15" i="23"/>
  <c r="C3" i="23"/>
  <c r="C5" i="23"/>
  <c r="H26" i="22"/>
  <c r="I26" i="22" s="1"/>
  <c r="H34" i="22"/>
  <c r="I34" i="22" s="1"/>
  <c r="H42" i="22"/>
  <c r="I42" i="22" s="1"/>
  <c r="H50" i="22"/>
  <c r="I50" i="22" s="1"/>
  <c r="H58" i="22"/>
  <c r="I58" i="22" s="1"/>
  <c r="H66" i="22"/>
  <c r="I66" i="22" s="1"/>
  <c r="H74" i="22"/>
  <c r="I74" i="22" s="1"/>
  <c r="H82" i="22"/>
  <c r="I82" i="22" s="1"/>
  <c r="H90" i="22"/>
  <c r="I90" i="22" s="1"/>
  <c r="H98" i="22"/>
  <c r="I98" i="22" s="1"/>
  <c r="H106" i="22"/>
  <c r="I106" i="22" s="1"/>
  <c r="H114" i="22"/>
  <c r="I114" i="22" s="1"/>
  <c r="H122" i="22"/>
  <c r="I122" i="22" s="1"/>
  <c r="H130" i="22"/>
  <c r="I130" i="22" s="1"/>
  <c r="H138" i="22"/>
  <c r="I138" i="22" s="1"/>
  <c r="H146" i="22"/>
  <c r="I146" i="22" s="1"/>
  <c r="H154" i="22"/>
  <c r="I154" i="22" s="1"/>
  <c r="H16" i="22"/>
  <c r="I16" i="22" s="1"/>
  <c r="H24" i="22"/>
  <c r="I24" i="22" s="1"/>
  <c r="H32" i="22"/>
  <c r="I32" i="22" s="1"/>
  <c r="H40" i="22"/>
  <c r="I40" i="22" s="1"/>
  <c r="H48" i="22"/>
  <c r="I48" i="22" s="1"/>
  <c r="H56" i="22"/>
  <c r="I56" i="22" s="1"/>
  <c r="H64" i="22"/>
  <c r="I64" i="22" s="1"/>
  <c r="H72" i="22"/>
  <c r="I72" i="22" s="1"/>
  <c r="H80" i="22"/>
  <c r="I80" i="22" s="1"/>
  <c r="H88" i="22"/>
  <c r="I88" i="22" s="1"/>
  <c r="H96" i="22"/>
  <c r="I96" i="22" s="1"/>
  <c r="H104" i="22"/>
  <c r="I104" i="22" s="1"/>
  <c r="H112" i="22"/>
  <c r="I112" i="22" s="1"/>
  <c r="H120" i="22"/>
  <c r="I120" i="22" s="1"/>
  <c r="H128" i="22"/>
  <c r="I128" i="22" s="1"/>
  <c r="H136" i="22"/>
  <c r="I136" i="22" s="1"/>
  <c r="H144" i="22"/>
  <c r="I144" i="22" s="1"/>
  <c r="H152" i="22"/>
  <c r="I152" i="22" s="1"/>
  <c r="H160" i="22"/>
  <c r="I160" i="22" s="1"/>
  <c r="H12" i="22"/>
  <c r="I12" i="22" s="1"/>
  <c r="H14" i="22"/>
  <c r="I14" i="22" s="1"/>
  <c r="H19" i="22"/>
  <c r="I19" i="22" s="1"/>
  <c r="H27" i="22"/>
  <c r="I27" i="22" s="1"/>
  <c r="H35" i="22"/>
  <c r="I35" i="22" s="1"/>
  <c r="H43" i="22"/>
  <c r="I43" i="22" s="1"/>
  <c r="H51" i="22"/>
  <c r="I51" i="22" s="1"/>
  <c r="H59" i="22"/>
  <c r="I59" i="22" s="1"/>
  <c r="H67" i="22"/>
  <c r="I67" i="22" s="1"/>
  <c r="H75" i="22"/>
  <c r="I75" i="22" s="1"/>
  <c r="H83" i="22"/>
  <c r="I83" i="22" s="1"/>
  <c r="H91" i="22"/>
  <c r="I91" i="22" s="1"/>
  <c r="H99" i="22"/>
  <c r="I99" i="22" s="1"/>
  <c r="H107" i="22"/>
  <c r="I107" i="22" s="1"/>
  <c r="H115" i="22"/>
  <c r="I115" i="22" s="1"/>
  <c r="H123" i="22"/>
  <c r="I123" i="22" s="1"/>
  <c r="H131" i="22"/>
  <c r="I131" i="22" s="1"/>
  <c r="H139" i="22"/>
  <c r="I139" i="22" s="1"/>
  <c r="H147" i="22"/>
  <c r="I147" i="22" s="1"/>
  <c r="H155" i="22"/>
  <c r="I155" i="22" s="1"/>
  <c r="H10" i="22"/>
  <c r="I10" i="22" s="1"/>
  <c r="H22" i="22"/>
  <c r="I22" i="22" s="1"/>
  <c r="H30" i="22"/>
  <c r="I30" i="22" s="1"/>
  <c r="H38" i="22"/>
  <c r="I38" i="22" s="1"/>
  <c r="H46" i="22"/>
  <c r="I46" i="22" s="1"/>
  <c r="H54" i="22"/>
  <c r="I54" i="22" s="1"/>
  <c r="H62" i="22"/>
  <c r="I62" i="22" s="1"/>
  <c r="H70" i="22"/>
  <c r="I70" i="22" s="1"/>
  <c r="H78" i="22"/>
  <c r="I78" i="22" s="1"/>
  <c r="H86" i="22"/>
  <c r="I86" i="22" s="1"/>
  <c r="H94" i="22"/>
  <c r="I94" i="22" s="1"/>
  <c r="H102" i="22"/>
  <c r="I102" i="22" s="1"/>
  <c r="H110" i="22"/>
  <c r="I110" i="22" s="1"/>
  <c r="H118" i="22"/>
  <c r="I118" i="22" s="1"/>
  <c r="H126" i="22"/>
  <c r="I126" i="22" s="1"/>
  <c r="H134" i="22"/>
  <c r="I134" i="22" s="1"/>
  <c r="H142" i="22"/>
  <c r="I142" i="22" s="1"/>
  <c r="H150" i="22"/>
  <c r="I150" i="22" s="1"/>
  <c r="H158" i="22"/>
  <c r="I158" i="22" s="1"/>
  <c r="H5" i="22"/>
  <c r="I5" i="22" s="1"/>
  <c r="H7" i="22"/>
  <c r="I7" i="22" s="1"/>
  <c r="H17" i="22"/>
  <c r="I17" i="22" s="1"/>
  <c r="H25" i="22"/>
  <c r="I25" i="22" s="1"/>
  <c r="H33" i="22"/>
  <c r="I33" i="22" s="1"/>
  <c r="H41" i="22"/>
  <c r="I41" i="22" s="1"/>
  <c r="H49" i="22"/>
  <c r="I49" i="22" s="1"/>
  <c r="H57" i="22"/>
  <c r="I57" i="22" s="1"/>
  <c r="H65" i="22"/>
  <c r="I65" i="22" s="1"/>
  <c r="H73" i="22"/>
  <c r="I73" i="22" s="1"/>
  <c r="H81" i="22"/>
  <c r="I81" i="22" s="1"/>
  <c r="H89" i="22"/>
  <c r="I89" i="22" s="1"/>
  <c r="H97" i="22"/>
  <c r="I97" i="22" s="1"/>
  <c r="H105" i="22"/>
  <c r="I105" i="22" s="1"/>
  <c r="H113" i="22"/>
  <c r="I113" i="22" s="1"/>
  <c r="H121" i="22"/>
  <c r="I121" i="22" s="1"/>
  <c r="H129" i="22"/>
  <c r="I129" i="22" s="1"/>
  <c r="H137" i="22"/>
  <c r="I137" i="22" s="1"/>
  <c r="H145" i="22"/>
  <c r="I145" i="22" s="1"/>
  <c r="H153" i="22"/>
  <c r="I153" i="22" s="1"/>
  <c r="H161" i="22"/>
  <c r="I161" i="22" s="1"/>
  <c r="H9" i="22"/>
  <c r="I9" i="22" s="1"/>
  <c r="H13" i="22"/>
  <c r="I13" i="22" s="1"/>
  <c r="H15" i="22"/>
  <c r="I15" i="22" s="1"/>
  <c r="H20" i="22"/>
  <c r="I20" i="22" s="1"/>
  <c r="H28" i="22"/>
  <c r="I28" i="22" s="1"/>
  <c r="H36" i="22"/>
  <c r="I36" i="22" s="1"/>
  <c r="H44" i="22"/>
  <c r="I44" i="22" s="1"/>
  <c r="H52" i="22"/>
  <c r="I52" i="22" s="1"/>
  <c r="H60" i="22"/>
  <c r="I60" i="22" s="1"/>
  <c r="H68" i="22"/>
  <c r="I68" i="22" s="1"/>
  <c r="H76" i="22"/>
  <c r="I76" i="22" s="1"/>
  <c r="H84" i="22"/>
  <c r="I84" i="22" s="1"/>
  <c r="H92" i="22"/>
  <c r="I92" i="22" s="1"/>
  <c r="H100" i="22"/>
  <c r="I100" i="22" s="1"/>
  <c r="H108" i="22"/>
  <c r="I108" i="22" s="1"/>
  <c r="H116" i="22"/>
  <c r="I116" i="22" s="1"/>
  <c r="H124" i="22"/>
  <c r="I124" i="22" s="1"/>
  <c r="H132" i="22"/>
  <c r="I132" i="22" s="1"/>
  <c r="H140" i="22"/>
  <c r="I140" i="22" s="1"/>
  <c r="H148" i="22"/>
  <c r="I148" i="22" s="1"/>
  <c r="Y13" i="19"/>
  <c r="V13" i="19"/>
  <c r="V9" i="19"/>
  <c r="V11" i="19" s="1"/>
  <c r="Z8" i="19"/>
  <c r="C5" i="19"/>
  <c r="Z3" i="19"/>
  <c r="Z4" i="19" s="1"/>
  <c r="Z2" i="19"/>
  <c r="Z1" i="19"/>
  <c r="K1" i="19"/>
  <c r="C1" i="19"/>
  <c r="H150" i="18"/>
  <c r="I150" i="18" s="1"/>
  <c r="H118" i="18"/>
  <c r="I118" i="18" s="1"/>
  <c r="H86" i="18"/>
  <c r="I86" i="18" s="1"/>
  <c r="H54" i="18"/>
  <c r="I54" i="18" s="1"/>
  <c r="C35" i="18"/>
  <c r="C33" i="18"/>
  <c r="Y13" i="18"/>
  <c r="V13" i="18"/>
  <c r="C12" i="18" s="1"/>
  <c r="V9" i="18"/>
  <c r="V11" i="18" s="1"/>
  <c r="C9" i="18"/>
  <c r="Z8" i="18"/>
  <c r="K6" i="18"/>
  <c r="H152" i="18" s="1"/>
  <c r="I152" i="18" s="1"/>
  <c r="C6" i="18"/>
  <c r="C5" i="18"/>
  <c r="Z3" i="18"/>
  <c r="Z4" i="18" s="1"/>
  <c r="AD5" i="18" s="1"/>
  <c r="H3" i="18"/>
  <c r="I3" i="18" s="1"/>
  <c r="C3" i="18"/>
  <c r="Z2" i="18"/>
  <c r="Z1" i="18"/>
  <c r="K1" i="18"/>
  <c r="C1" i="18"/>
  <c r="K9" i="25" l="1"/>
  <c r="K9" i="24"/>
  <c r="K9" i="23"/>
  <c r="K9" i="22"/>
  <c r="H149" i="25"/>
  <c r="I149" i="25" s="1"/>
  <c r="H40" i="25"/>
  <c r="I40" i="25" s="1"/>
  <c r="H87" i="25"/>
  <c r="I87" i="25" s="1"/>
  <c r="H109" i="25"/>
  <c r="I109" i="25" s="1"/>
  <c r="H101" i="25"/>
  <c r="I101" i="25" s="1"/>
  <c r="H93" i="25"/>
  <c r="I93" i="25" s="1"/>
  <c r="H152" i="25"/>
  <c r="I152" i="25" s="1"/>
  <c r="H95" i="25"/>
  <c r="I95" i="25" s="1"/>
  <c r="H71" i="25"/>
  <c r="I71" i="25" s="1"/>
  <c r="H63" i="25"/>
  <c r="I63" i="25" s="1"/>
  <c r="H83" i="25"/>
  <c r="I83" i="25" s="1"/>
  <c r="H148" i="25"/>
  <c r="I148" i="25" s="1"/>
  <c r="H24" i="25"/>
  <c r="I24" i="25" s="1"/>
  <c r="H79" i="25"/>
  <c r="I79" i="25" s="1"/>
  <c r="H75" i="25"/>
  <c r="I75" i="25" s="1"/>
  <c r="H144" i="25"/>
  <c r="I144" i="25" s="1"/>
  <c r="H55" i="25"/>
  <c r="I55" i="25" s="1"/>
  <c r="H11" i="25"/>
  <c r="I11" i="25" s="1"/>
  <c r="H85" i="25"/>
  <c r="I85" i="25" s="1"/>
  <c r="H67" i="25"/>
  <c r="I67" i="25" s="1"/>
  <c r="H140" i="25"/>
  <c r="I140" i="25" s="1"/>
  <c r="C6" i="19"/>
  <c r="C38" i="19"/>
  <c r="C70" i="19"/>
  <c r="C102" i="19"/>
  <c r="C134" i="19"/>
  <c r="C166" i="19"/>
  <c r="C198" i="19"/>
  <c r="C138" i="19"/>
  <c r="C109" i="19"/>
  <c r="C78" i="19"/>
  <c r="C79" i="19"/>
  <c r="C80" i="19"/>
  <c r="C145" i="19"/>
  <c r="C50" i="19"/>
  <c r="C212" i="19"/>
  <c r="C213" i="19"/>
  <c r="C182" i="19"/>
  <c r="C56" i="19"/>
  <c r="C217" i="19"/>
  <c r="C122" i="19"/>
  <c r="C59" i="19"/>
  <c r="C125" i="19"/>
  <c r="C94" i="19"/>
  <c r="C192" i="19"/>
  <c r="C194" i="19"/>
  <c r="C132" i="19"/>
  <c r="C133" i="19"/>
  <c r="C7" i="19"/>
  <c r="C39" i="19"/>
  <c r="C71" i="19"/>
  <c r="C103" i="19"/>
  <c r="C135" i="19"/>
  <c r="C167" i="19"/>
  <c r="C199" i="19"/>
  <c r="C106" i="19"/>
  <c r="C141" i="19"/>
  <c r="C46" i="19"/>
  <c r="C47" i="19"/>
  <c r="C112" i="19"/>
  <c r="C17" i="19"/>
  <c r="C178" i="19"/>
  <c r="C179" i="19"/>
  <c r="C181" i="19"/>
  <c r="C118" i="19"/>
  <c r="C151" i="19"/>
  <c r="C184" i="19"/>
  <c r="C153" i="19"/>
  <c r="C58" i="19"/>
  <c r="C219" i="19"/>
  <c r="C29" i="19"/>
  <c r="C95" i="19"/>
  <c r="C33" i="19"/>
  <c r="C226" i="19"/>
  <c r="C227" i="19"/>
  <c r="C100" i="19"/>
  <c r="C165" i="19"/>
  <c r="C8" i="19"/>
  <c r="C40" i="19"/>
  <c r="C72" i="19"/>
  <c r="C104" i="19"/>
  <c r="C136" i="19"/>
  <c r="C168" i="19"/>
  <c r="C200" i="19"/>
  <c r="C74" i="19"/>
  <c r="C14" i="19"/>
  <c r="C207" i="19"/>
  <c r="C48" i="19"/>
  <c r="C113" i="19"/>
  <c r="C82" i="19"/>
  <c r="C147" i="19"/>
  <c r="C84" i="19"/>
  <c r="C86" i="19"/>
  <c r="C119" i="19"/>
  <c r="C152" i="19"/>
  <c r="C57" i="19"/>
  <c r="C186" i="19"/>
  <c r="C28" i="19"/>
  <c r="C158" i="19"/>
  <c r="C32" i="19"/>
  <c r="C193" i="19"/>
  <c r="C35" i="19"/>
  <c r="C69" i="19"/>
  <c r="C9" i="19"/>
  <c r="C41" i="19"/>
  <c r="C73" i="19"/>
  <c r="C105" i="19"/>
  <c r="C137" i="19"/>
  <c r="C169" i="19"/>
  <c r="C201" i="19"/>
  <c r="C202" i="19"/>
  <c r="C110" i="19"/>
  <c r="C111" i="19"/>
  <c r="C176" i="19"/>
  <c r="C49" i="19"/>
  <c r="C51" i="19"/>
  <c r="C117" i="19"/>
  <c r="C214" i="19"/>
  <c r="C88" i="19"/>
  <c r="C90" i="19"/>
  <c r="C155" i="19"/>
  <c r="C93" i="19"/>
  <c r="C190" i="19"/>
  <c r="C96" i="19"/>
  <c r="C99" i="19"/>
  <c r="C37" i="19"/>
  <c r="C10" i="19"/>
  <c r="C42" i="19"/>
  <c r="C170" i="19"/>
  <c r="C174" i="19"/>
  <c r="C144" i="19"/>
  <c r="C209" i="19"/>
  <c r="C146" i="19"/>
  <c r="C115" i="19"/>
  <c r="C180" i="19"/>
  <c r="C150" i="19"/>
  <c r="C215" i="19"/>
  <c r="C89" i="19"/>
  <c r="C188" i="19"/>
  <c r="C221" i="19"/>
  <c r="C223" i="19"/>
  <c r="C225" i="19"/>
  <c r="C195" i="19"/>
  <c r="C11" i="19"/>
  <c r="C43" i="19"/>
  <c r="C75" i="19"/>
  <c r="C107" i="19"/>
  <c r="C139" i="19"/>
  <c r="C171" i="19"/>
  <c r="C203" i="19"/>
  <c r="C77" i="19"/>
  <c r="C205" i="19"/>
  <c r="C206" i="19"/>
  <c r="C175" i="19"/>
  <c r="C81" i="19"/>
  <c r="C210" i="19"/>
  <c r="C211" i="19"/>
  <c r="C54" i="19"/>
  <c r="C216" i="19"/>
  <c r="C26" i="19"/>
  <c r="C61" i="19"/>
  <c r="C128" i="19"/>
  <c r="C67" i="19"/>
  <c r="C229" i="19"/>
  <c r="C12" i="19"/>
  <c r="C44" i="19"/>
  <c r="C76" i="19"/>
  <c r="C108" i="19"/>
  <c r="C140" i="19"/>
  <c r="C172" i="19"/>
  <c r="C204" i="19"/>
  <c r="C45" i="19"/>
  <c r="C173" i="19"/>
  <c r="C142" i="19"/>
  <c r="C143" i="19"/>
  <c r="C208" i="19"/>
  <c r="C177" i="19"/>
  <c r="C114" i="19"/>
  <c r="C52" i="19"/>
  <c r="C120" i="19"/>
  <c r="C154" i="19"/>
  <c r="C92" i="19"/>
  <c r="C63" i="19"/>
  <c r="C129" i="19"/>
  <c r="C162" i="19"/>
  <c r="C196" i="19"/>
  <c r="C13" i="19"/>
  <c r="C83" i="19"/>
  <c r="C23" i="19"/>
  <c r="C218" i="19"/>
  <c r="C187" i="19"/>
  <c r="C30" i="19"/>
  <c r="C161" i="19"/>
  <c r="C68" i="19"/>
  <c r="C149" i="19"/>
  <c r="C64" i="19"/>
  <c r="C163" i="19"/>
  <c r="C15" i="19"/>
  <c r="C53" i="19"/>
  <c r="C87" i="19"/>
  <c r="C121" i="19"/>
  <c r="C91" i="19"/>
  <c r="C157" i="19"/>
  <c r="C31" i="19"/>
  <c r="C130" i="19"/>
  <c r="C228" i="19"/>
  <c r="C16" i="19"/>
  <c r="C116" i="19"/>
  <c r="C55" i="19"/>
  <c r="C185" i="19"/>
  <c r="C60" i="19"/>
  <c r="C191" i="19"/>
  <c r="C97" i="19"/>
  <c r="C131" i="19"/>
  <c r="C101" i="19"/>
  <c r="C27" i="19"/>
  <c r="C18" i="19"/>
  <c r="C85" i="19"/>
  <c r="C183" i="19"/>
  <c r="C25" i="19"/>
  <c r="C123" i="19"/>
  <c r="C189" i="19"/>
  <c r="C159" i="19"/>
  <c r="C65" i="19"/>
  <c r="C164" i="19"/>
  <c r="C19" i="19"/>
  <c r="C220" i="19"/>
  <c r="C126" i="19"/>
  <c r="C224" i="19"/>
  <c r="C98" i="19"/>
  <c r="C20" i="19"/>
  <c r="C156" i="19"/>
  <c r="C222" i="19"/>
  <c r="C160" i="19"/>
  <c r="C66" i="19"/>
  <c r="C21" i="19"/>
  <c r="C124" i="19"/>
  <c r="C127" i="19"/>
  <c r="C34" i="19"/>
  <c r="C22" i="19"/>
  <c r="C36" i="19"/>
  <c r="C62" i="19"/>
  <c r="C24" i="19"/>
  <c r="C197" i="19"/>
  <c r="C7" i="18"/>
  <c r="C10" i="18"/>
  <c r="C22" i="18"/>
  <c r="C164" i="18"/>
  <c r="C196" i="18"/>
  <c r="C228" i="18"/>
  <c r="C197" i="18"/>
  <c r="C229" i="18"/>
  <c r="C231" i="18"/>
  <c r="C232" i="18"/>
  <c r="C201" i="18"/>
  <c r="C233" i="18"/>
  <c r="C234" i="18"/>
  <c r="C235" i="18"/>
  <c r="C236" i="18"/>
  <c r="C173" i="18"/>
  <c r="C238" i="18"/>
  <c r="C239" i="18"/>
  <c r="C176" i="18"/>
  <c r="C240" i="18"/>
  <c r="C209" i="18"/>
  <c r="C241" i="18"/>
  <c r="C242" i="18"/>
  <c r="C243" i="18"/>
  <c r="C212" i="18"/>
  <c r="C213" i="18"/>
  <c r="C246" i="18"/>
  <c r="C216" i="18"/>
  <c r="C186" i="18"/>
  <c r="C223" i="18"/>
  <c r="C165" i="18"/>
  <c r="C179" i="18"/>
  <c r="C181" i="18"/>
  <c r="C183" i="18"/>
  <c r="C217" i="18"/>
  <c r="C189" i="18"/>
  <c r="C224" i="18"/>
  <c r="C226" i="18"/>
  <c r="C166" i="18"/>
  <c r="C198" i="18"/>
  <c r="C230" i="18"/>
  <c r="C167" i="18"/>
  <c r="C199" i="18"/>
  <c r="C200" i="18"/>
  <c r="C169" i="18"/>
  <c r="C202" i="18"/>
  <c r="C203" i="18"/>
  <c r="C204" i="18"/>
  <c r="C205" i="18"/>
  <c r="C237" i="18"/>
  <c r="C206" i="18"/>
  <c r="C175" i="18"/>
  <c r="C208" i="18"/>
  <c r="C177" i="18"/>
  <c r="C178" i="18"/>
  <c r="C180" i="18"/>
  <c r="C214" i="18"/>
  <c r="C184" i="18"/>
  <c r="C218" i="18"/>
  <c r="C188" i="18"/>
  <c r="C192" i="18"/>
  <c r="C227" i="18"/>
  <c r="C168" i="18"/>
  <c r="C244" i="18"/>
  <c r="C215" i="18"/>
  <c r="C249" i="18"/>
  <c r="C187" i="18"/>
  <c r="C190" i="18"/>
  <c r="C194" i="18"/>
  <c r="C207" i="18"/>
  <c r="C222" i="18"/>
  <c r="C193" i="18"/>
  <c r="C170" i="18"/>
  <c r="C210" i="18"/>
  <c r="C245" i="18"/>
  <c r="C247" i="18"/>
  <c r="C185" i="18"/>
  <c r="C221" i="18"/>
  <c r="C225" i="18"/>
  <c r="C171" i="18"/>
  <c r="C211" i="18"/>
  <c r="C182" i="18"/>
  <c r="C248" i="18"/>
  <c r="C219" i="18"/>
  <c r="C172" i="18"/>
  <c r="C191" i="18"/>
  <c r="C195" i="18"/>
  <c r="C250" i="18"/>
  <c r="C174" i="18"/>
  <c r="C220" i="18"/>
  <c r="C27" i="18"/>
  <c r="C13" i="18"/>
  <c r="C28" i="18"/>
  <c r="C30" i="18"/>
  <c r="H7" i="24"/>
  <c r="I7" i="24" s="1"/>
  <c r="H83" i="24"/>
  <c r="I83" i="24" s="1"/>
  <c r="H10" i="24"/>
  <c r="I10" i="24" s="1"/>
  <c r="H3" i="24"/>
  <c r="I3" i="24" s="1"/>
  <c r="H22" i="24"/>
  <c r="I22" i="24" s="1"/>
  <c r="H106" i="24"/>
  <c r="I106" i="24" s="1"/>
  <c r="H130" i="24"/>
  <c r="I130" i="24" s="1"/>
  <c r="H28" i="24"/>
  <c r="I28" i="24" s="1"/>
  <c r="H135" i="24"/>
  <c r="I135" i="24" s="1"/>
  <c r="H119" i="24"/>
  <c r="I119" i="24" s="1"/>
  <c r="H20" i="24"/>
  <c r="I20" i="24" s="1"/>
  <c r="H13" i="24"/>
  <c r="I13" i="24" s="1"/>
  <c r="H127" i="24"/>
  <c r="I127" i="24" s="1"/>
  <c r="H95" i="24"/>
  <c r="I95" i="24" s="1"/>
  <c r="H138" i="24"/>
  <c r="I138" i="24" s="1"/>
  <c r="H15" i="24"/>
  <c r="I15" i="24" s="1"/>
  <c r="H114" i="24"/>
  <c r="I114" i="24" s="1"/>
  <c r="H111" i="24"/>
  <c r="I111" i="24" s="1"/>
  <c r="H103" i="24"/>
  <c r="I103" i="24" s="1"/>
  <c r="H146" i="24"/>
  <c r="I146" i="24" s="1"/>
  <c r="H122" i="24"/>
  <c r="I122" i="24" s="1"/>
  <c r="H17" i="24"/>
  <c r="I17" i="24" s="1"/>
  <c r="H149" i="24"/>
  <c r="I149" i="24" s="1"/>
  <c r="H74" i="24"/>
  <c r="I74" i="24" s="1"/>
  <c r="H12" i="24"/>
  <c r="I12" i="24" s="1"/>
  <c r="H156" i="24"/>
  <c r="I156" i="24" s="1"/>
  <c r="H16" i="24"/>
  <c r="I16" i="24" s="1"/>
  <c r="H160" i="24"/>
  <c r="I160" i="24" s="1"/>
  <c r="H144" i="24"/>
  <c r="I144" i="24" s="1"/>
  <c r="H136" i="24"/>
  <c r="I136" i="24" s="1"/>
  <c r="H128" i="24"/>
  <c r="I128" i="24" s="1"/>
  <c r="H112" i="24"/>
  <c r="I112" i="24" s="1"/>
  <c r="H104" i="24"/>
  <c r="I104" i="24" s="1"/>
  <c r="H152" i="24"/>
  <c r="I152" i="24" s="1"/>
  <c r="H120" i="24"/>
  <c r="I120" i="24" s="1"/>
  <c r="H88" i="24"/>
  <c r="I88" i="24" s="1"/>
  <c r="H56" i="24"/>
  <c r="I56" i="24" s="1"/>
  <c r="H48" i="24"/>
  <c r="I48" i="24" s="1"/>
  <c r="H64" i="24"/>
  <c r="I64" i="24" s="1"/>
  <c r="H96" i="24"/>
  <c r="I96" i="24" s="1"/>
  <c r="H72" i="24"/>
  <c r="I72" i="24" s="1"/>
  <c r="H40" i="24"/>
  <c r="I40" i="24" s="1"/>
  <c r="H32" i="24"/>
  <c r="I32" i="24" s="1"/>
  <c r="H24" i="24"/>
  <c r="I24" i="24" s="1"/>
  <c r="H80" i="24"/>
  <c r="I80" i="24" s="1"/>
  <c r="H85" i="24"/>
  <c r="I85" i="24" s="1"/>
  <c r="H79" i="24"/>
  <c r="I79" i="24" s="1"/>
  <c r="H125" i="24"/>
  <c r="I125" i="24" s="1"/>
  <c r="H98" i="24"/>
  <c r="I98" i="24" s="1"/>
  <c r="H133" i="24"/>
  <c r="I133" i="24" s="1"/>
  <c r="H153" i="24"/>
  <c r="I153" i="24" s="1"/>
  <c r="H93" i="24"/>
  <c r="I93" i="24" s="1"/>
  <c r="H126" i="24"/>
  <c r="I126" i="24" s="1"/>
  <c r="H11" i="24"/>
  <c r="I11" i="24" s="1"/>
  <c r="H18" i="24"/>
  <c r="I18" i="24" s="1"/>
  <c r="H155" i="24"/>
  <c r="I155" i="24" s="1"/>
  <c r="H50" i="24"/>
  <c r="I50" i="24" s="1"/>
  <c r="H110" i="24"/>
  <c r="I110" i="24" s="1"/>
  <c r="H90" i="24"/>
  <c r="I90" i="24" s="1"/>
  <c r="H55" i="24"/>
  <c r="I55" i="24" s="1"/>
  <c r="H109" i="24"/>
  <c r="I109" i="24" s="1"/>
  <c r="H8" i="24"/>
  <c r="I8" i="24" s="1"/>
  <c r="H39" i="24"/>
  <c r="I39" i="24" s="1"/>
  <c r="H145" i="24"/>
  <c r="I145" i="24" s="1"/>
  <c r="H148" i="24"/>
  <c r="I148" i="24" s="1"/>
  <c r="H124" i="24"/>
  <c r="I124" i="24" s="1"/>
  <c r="H81" i="24"/>
  <c r="I81" i="24" s="1"/>
  <c r="H94" i="24"/>
  <c r="I94" i="24" s="1"/>
  <c r="H37" i="24"/>
  <c r="I37" i="24" s="1"/>
  <c r="H4" i="24"/>
  <c r="I4" i="24" s="1"/>
  <c r="H59" i="24"/>
  <c r="I59" i="24" s="1"/>
  <c r="H5" i="24"/>
  <c r="I5" i="24" s="1"/>
  <c r="H82" i="24"/>
  <c r="I82" i="24" s="1"/>
  <c r="H115" i="24"/>
  <c r="I115" i="24" s="1"/>
  <c r="H129" i="24"/>
  <c r="I129" i="24" s="1"/>
  <c r="H29" i="24"/>
  <c r="I29" i="24" s="1"/>
  <c r="H66" i="24"/>
  <c r="I66" i="24" s="1"/>
  <c r="H26" i="24"/>
  <c r="I26" i="24" s="1"/>
  <c r="H157" i="24"/>
  <c r="I157" i="24" s="1"/>
  <c r="H150" i="24"/>
  <c r="I150" i="24" s="1"/>
  <c r="H132" i="24"/>
  <c r="I132" i="24" s="1"/>
  <c r="H118" i="24"/>
  <c r="I118" i="24" s="1"/>
  <c r="H102" i="24"/>
  <c r="I102" i="24" s="1"/>
  <c r="H2" i="24"/>
  <c r="I2" i="24" s="1"/>
  <c r="H49" i="24"/>
  <c r="I49" i="24" s="1"/>
  <c r="H62" i="24"/>
  <c r="I62" i="24" s="1"/>
  <c r="H21" i="24"/>
  <c r="I21" i="24" s="1"/>
  <c r="H67" i="24"/>
  <c r="I67" i="24" s="1"/>
  <c r="H1" i="24"/>
  <c r="I1" i="24" s="1"/>
  <c r="H139" i="24"/>
  <c r="I139" i="24" s="1"/>
  <c r="H117" i="24"/>
  <c r="I117" i="24" s="1"/>
  <c r="H31" i="24"/>
  <c r="I31" i="24" s="1"/>
  <c r="H134" i="24"/>
  <c r="I134" i="24" s="1"/>
  <c r="H69" i="24"/>
  <c r="I69" i="24" s="1"/>
  <c r="H100" i="24"/>
  <c r="I100" i="24" s="1"/>
  <c r="H78" i="24"/>
  <c r="I78" i="24" s="1"/>
  <c r="H54" i="24"/>
  <c r="I54" i="24" s="1"/>
  <c r="H51" i="24"/>
  <c r="I51" i="24" s="1"/>
  <c r="H141" i="24"/>
  <c r="I141" i="24" s="1"/>
  <c r="H42" i="24"/>
  <c r="I42" i="24" s="1"/>
  <c r="H101" i="24"/>
  <c r="I101" i="24" s="1"/>
  <c r="H53" i="24"/>
  <c r="I53" i="24" s="1"/>
  <c r="H86" i="24"/>
  <c r="I86" i="24" s="1"/>
  <c r="H65" i="24"/>
  <c r="I65" i="24" s="1"/>
  <c r="H84" i="24"/>
  <c r="I84" i="24" s="1"/>
  <c r="H60" i="24"/>
  <c r="I60" i="24" s="1"/>
  <c r="H6" i="24"/>
  <c r="I6" i="24" s="1"/>
  <c r="H35" i="24"/>
  <c r="I35" i="24" s="1"/>
  <c r="H87" i="24"/>
  <c r="I87" i="24" s="1"/>
  <c r="H58" i="24"/>
  <c r="I58" i="24" s="1"/>
  <c r="H158" i="24"/>
  <c r="I158" i="24" s="1"/>
  <c r="H137" i="24"/>
  <c r="I137" i="24" s="1"/>
  <c r="H23" i="24"/>
  <c r="I23" i="24" s="1"/>
  <c r="H77" i="24"/>
  <c r="I77" i="24" s="1"/>
  <c r="H140" i="24"/>
  <c r="I140" i="24" s="1"/>
  <c r="H116" i="24"/>
  <c r="I116" i="24" s="1"/>
  <c r="H108" i="24"/>
  <c r="I108" i="24" s="1"/>
  <c r="H57" i="24"/>
  <c r="I57" i="24" s="1"/>
  <c r="H76" i="24"/>
  <c r="I76" i="24" s="1"/>
  <c r="H46" i="24"/>
  <c r="I46" i="24" s="1"/>
  <c r="H52" i="24"/>
  <c r="I52" i="24" s="1"/>
  <c r="H33" i="24"/>
  <c r="I33" i="24" s="1"/>
  <c r="H38" i="24"/>
  <c r="I38" i="24" s="1"/>
  <c r="H131" i="24"/>
  <c r="I131" i="24" s="1"/>
  <c r="H159" i="24"/>
  <c r="I159" i="24" s="1"/>
  <c r="H123" i="24"/>
  <c r="I123" i="24" s="1"/>
  <c r="H71" i="24"/>
  <c r="I71" i="24" s="1"/>
  <c r="H91" i="24"/>
  <c r="I91" i="24" s="1"/>
  <c r="H47" i="24"/>
  <c r="I47" i="24" s="1"/>
  <c r="H161" i="24"/>
  <c r="I161" i="24" s="1"/>
  <c r="H14" i="24"/>
  <c r="I14" i="24" s="1"/>
  <c r="H34" i="24"/>
  <c r="I34" i="24" s="1"/>
  <c r="H142" i="24"/>
  <c r="I142" i="24" s="1"/>
  <c r="H121" i="24"/>
  <c r="I121" i="24" s="1"/>
  <c r="H113" i="24"/>
  <c r="I113" i="24" s="1"/>
  <c r="H105" i="24"/>
  <c r="I105" i="24" s="1"/>
  <c r="H97" i="24"/>
  <c r="I97" i="24" s="1"/>
  <c r="H89" i="24"/>
  <c r="I89" i="24" s="1"/>
  <c r="H73" i="24"/>
  <c r="I73" i="24" s="1"/>
  <c r="H92" i="24"/>
  <c r="I92" i="24" s="1"/>
  <c r="H147" i="24"/>
  <c r="I147" i="24" s="1"/>
  <c r="H99" i="24"/>
  <c r="I99" i="24" s="1"/>
  <c r="H68" i="24"/>
  <c r="I68" i="24" s="1"/>
  <c r="H44" i="24"/>
  <c r="I44" i="24" s="1"/>
  <c r="H19" i="24"/>
  <c r="I19" i="24" s="1"/>
  <c r="H151" i="24"/>
  <c r="I151" i="24" s="1"/>
  <c r="H9" i="24"/>
  <c r="I9" i="24" s="1"/>
  <c r="H63" i="24"/>
  <c r="I63" i="24" s="1"/>
  <c r="H75" i="24"/>
  <c r="I75" i="24" s="1"/>
  <c r="H43" i="24"/>
  <c r="I43" i="24" s="1"/>
  <c r="H27" i="24"/>
  <c r="I27" i="24" s="1"/>
  <c r="H61" i="24"/>
  <c r="I61" i="24" s="1"/>
  <c r="H45" i="24"/>
  <c r="I45" i="24" s="1"/>
  <c r="H70" i="24"/>
  <c r="I70" i="24" s="1"/>
  <c r="H41" i="24"/>
  <c r="I41" i="24" s="1"/>
  <c r="H36" i="24"/>
  <c r="I36" i="24" s="1"/>
  <c r="H25" i="24"/>
  <c r="I25" i="24" s="1"/>
  <c r="H30" i="24"/>
  <c r="I30" i="24" s="1"/>
  <c r="H154" i="24"/>
  <c r="I154" i="24" s="1"/>
  <c r="H143" i="24"/>
  <c r="I143" i="24" s="1"/>
  <c r="H27" i="25"/>
  <c r="I27" i="25" s="1"/>
  <c r="H16" i="25"/>
  <c r="I16" i="25" s="1"/>
  <c r="H124" i="25"/>
  <c r="I124" i="25" s="1"/>
  <c r="H47" i="25"/>
  <c r="I47" i="25" s="1"/>
  <c r="H19" i="25"/>
  <c r="I19" i="25" s="1"/>
  <c r="H120" i="25"/>
  <c r="I120" i="25" s="1"/>
  <c r="H39" i="25"/>
  <c r="I39" i="25" s="1"/>
  <c r="H14" i="25"/>
  <c r="I14" i="25" s="1"/>
  <c r="H114" i="25"/>
  <c r="I114" i="25" s="1"/>
  <c r="H31" i="25"/>
  <c r="I31" i="25" s="1"/>
  <c r="H12" i="25"/>
  <c r="I12" i="25" s="1"/>
  <c r="H117" i="25"/>
  <c r="I117" i="25" s="1"/>
  <c r="H106" i="25"/>
  <c r="I106" i="25" s="1"/>
  <c r="H23" i="25"/>
  <c r="I23" i="25" s="1"/>
  <c r="H61" i="25"/>
  <c r="I61" i="25" s="1"/>
  <c r="H42" i="25"/>
  <c r="I42" i="25" s="1"/>
  <c r="H121" i="25"/>
  <c r="I121" i="25" s="1"/>
  <c r="H45" i="25"/>
  <c r="I45" i="25" s="1"/>
  <c r="H112" i="25"/>
  <c r="I112" i="25" s="1"/>
  <c r="H34" i="25"/>
  <c r="I34" i="25" s="1"/>
  <c r="H115" i="25"/>
  <c r="I115" i="25" s="1"/>
  <c r="H159" i="25"/>
  <c r="I159" i="25" s="1"/>
  <c r="H89" i="25"/>
  <c r="I89" i="25" s="1"/>
  <c r="H38" i="25"/>
  <c r="I38" i="25" s="1"/>
  <c r="H142" i="25"/>
  <c r="I142" i="25" s="1"/>
  <c r="H135" i="25"/>
  <c r="I135" i="25" s="1"/>
  <c r="H131" i="25"/>
  <c r="I131" i="25" s="1"/>
  <c r="H54" i="25"/>
  <c r="I54" i="25" s="1"/>
  <c r="H158" i="25"/>
  <c r="I158" i="25" s="1"/>
  <c r="H86" i="25"/>
  <c r="I86" i="25" s="1"/>
  <c r="H9" i="25"/>
  <c r="I9" i="25" s="1"/>
  <c r="H150" i="25"/>
  <c r="I150" i="25" s="1"/>
  <c r="H146" i="25"/>
  <c r="I146" i="25" s="1"/>
  <c r="H30" i="25"/>
  <c r="I30" i="25" s="1"/>
  <c r="H5" i="25"/>
  <c r="I5" i="25" s="1"/>
  <c r="H28" i="25"/>
  <c r="I28" i="25" s="1"/>
  <c r="H60" i="25"/>
  <c r="I60" i="25" s="1"/>
  <c r="H25" i="25"/>
  <c r="I25" i="25" s="1"/>
  <c r="H130" i="25"/>
  <c r="I130" i="25" s="1"/>
  <c r="H122" i="25"/>
  <c r="I122" i="25" s="1"/>
  <c r="H1" i="25"/>
  <c r="I1" i="25" s="1"/>
  <c r="H46" i="25"/>
  <c r="I46" i="25" s="1"/>
  <c r="H102" i="25"/>
  <c r="I102" i="25" s="1"/>
  <c r="H10" i="25"/>
  <c r="I10" i="25" s="1"/>
  <c r="H155" i="25"/>
  <c r="I155" i="25" s="1"/>
  <c r="H84" i="25"/>
  <c r="I84" i="25" s="1"/>
  <c r="H36" i="25"/>
  <c r="I36" i="25" s="1"/>
  <c r="H76" i="25"/>
  <c r="I76" i="25" s="1"/>
  <c r="H33" i="25"/>
  <c r="I33" i="25" s="1"/>
  <c r="H7" i="25"/>
  <c r="I7" i="25" s="1"/>
  <c r="H70" i="25"/>
  <c r="I70" i="25" s="1"/>
  <c r="H138" i="25"/>
  <c r="I138" i="25" s="1"/>
  <c r="H134" i="25"/>
  <c r="I134" i="25" s="1"/>
  <c r="H22" i="25"/>
  <c r="I22" i="25" s="1"/>
  <c r="H126" i="25"/>
  <c r="I126" i="25" s="1"/>
  <c r="H116" i="25"/>
  <c r="I116" i="25" s="1"/>
  <c r="H94" i="25"/>
  <c r="I94" i="25" s="1"/>
  <c r="H154" i="25"/>
  <c r="I154" i="25" s="1"/>
  <c r="H81" i="25"/>
  <c r="I81" i="25" s="1"/>
  <c r="H73" i="25"/>
  <c r="I73" i="25" s="1"/>
  <c r="H68" i="25"/>
  <c r="I68" i="25" s="1"/>
  <c r="H62" i="25"/>
  <c r="I62" i="25" s="1"/>
  <c r="H49" i="25"/>
  <c r="I49" i="25" s="1"/>
  <c r="H108" i="25"/>
  <c r="I108" i="25" s="1"/>
  <c r="H100" i="25"/>
  <c r="I100" i="25" s="1"/>
  <c r="H151" i="25"/>
  <c r="I151" i="25" s="1"/>
  <c r="H78" i="25"/>
  <c r="I78" i="25" s="1"/>
  <c r="H147" i="25"/>
  <c r="I147" i="25" s="1"/>
  <c r="H143" i="25"/>
  <c r="I143" i="25" s="1"/>
  <c r="H139" i="25"/>
  <c r="I139" i="25" s="1"/>
  <c r="H57" i="25"/>
  <c r="I57" i="25" s="1"/>
  <c r="H127" i="25"/>
  <c r="I127" i="25" s="1"/>
  <c r="H123" i="25"/>
  <c r="I123" i="25" s="1"/>
  <c r="H119" i="25"/>
  <c r="I119" i="25" s="1"/>
  <c r="H113" i="25"/>
  <c r="I113" i="25" s="1"/>
  <c r="H3" i="25"/>
  <c r="I3" i="25" s="1"/>
  <c r="H118" i="25"/>
  <c r="I118" i="25" s="1"/>
  <c r="H44" i="25"/>
  <c r="I44" i="25" s="1"/>
  <c r="H52" i="25"/>
  <c r="I52" i="25" s="1"/>
  <c r="H105" i="25"/>
  <c r="I105" i="25" s="1"/>
  <c r="H65" i="25"/>
  <c r="I65" i="25" s="1"/>
  <c r="H20" i="25"/>
  <c r="I20" i="25" s="1"/>
  <c r="H110" i="25"/>
  <c r="I110" i="25" s="1"/>
  <c r="H17" i="25"/>
  <c r="I17" i="25" s="1"/>
  <c r="H13" i="25"/>
  <c r="I13" i="25" s="1"/>
  <c r="H97" i="25"/>
  <c r="I97" i="25" s="1"/>
  <c r="H92" i="25"/>
  <c r="I92" i="25" s="1"/>
  <c r="H15" i="25"/>
  <c r="I15" i="25" s="1"/>
  <c r="H41" i="25"/>
  <c r="I41" i="25" s="1"/>
  <c r="H80" i="25"/>
  <c r="I80" i="25" s="1"/>
  <c r="H104" i="25"/>
  <c r="I104" i="25" s="1"/>
  <c r="H18" i="25"/>
  <c r="I18" i="25" s="1"/>
  <c r="H72" i="25"/>
  <c r="I72" i="25" s="1"/>
  <c r="H21" i="25"/>
  <c r="I21" i="25" s="1"/>
  <c r="H77" i="25"/>
  <c r="I77" i="25" s="1"/>
  <c r="H69" i="25"/>
  <c r="I69" i="25" s="1"/>
  <c r="H50" i="25"/>
  <c r="I50" i="25" s="1"/>
  <c r="H53" i="25"/>
  <c r="I53" i="25" s="1"/>
  <c r="H64" i="25"/>
  <c r="I64" i="25" s="1"/>
  <c r="H8" i="25"/>
  <c r="I8" i="25" s="1"/>
  <c r="H141" i="25"/>
  <c r="I141" i="25" s="1"/>
  <c r="H137" i="25"/>
  <c r="I137" i="25" s="1"/>
  <c r="H129" i="25"/>
  <c r="I129" i="25" s="1"/>
  <c r="H125" i="25"/>
  <c r="I125" i="25" s="1"/>
  <c r="H96" i="25"/>
  <c r="I96" i="25" s="1"/>
  <c r="H6" i="25"/>
  <c r="I6" i="25" s="1"/>
  <c r="H4" i="25"/>
  <c r="I4" i="25" s="1"/>
  <c r="H66" i="25"/>
  <c r="I66" i="25" s="1"/>
  <c r="H133" i="25"/>
  <c r="I133" i="25" s="1"/>
  <c r="H88" i="25"/>
  <c r="I88" i="25" s="1"/>
  <c r="H56" i="25"/>
  <c r="I56" i="25" s="1"/>
  <c r="H99" i="25"/>
  <c r="I99" i="25" s="1"/>
  <c r="H160" i="25"/>
  <c r="I160" i="25" s="1"/>
  <c r="H2" i="25"/>
  <c r="I2" i="25" s="1"/>
  <c r="H145" i="25"/>
  <c r="I145" i="25" s="1"/>
  <c r="H58" i="25"/>
  <c r="I58" i="25" s="1"/>
  <c r="H26" i="25"/>
  <c r="I26" i="25" s="1"/>
  <c r="H29" i="25"/>
  <c r="I29" i="25" s="1"/>
  <c r="H107" i="25"/>
  <c r="I107" i="25" s="1"/>
  <c r="H91" i="25"/>
  <c r="I91" i="25" s="1"/>
  <c r="H48" i="25"/>
  <c r="I48" i="25" s="1"/>
  <c r="H156" i="25"/>
  <c r="I156" i="25" s="1"/>
  <c r="H111" i="25"/>
  <c r="I111" i="25" s="1"/>
  <c r="K8" i="22"/>
  <c r="AD8" i="22"/>
  <c r="AD9" i="22" s="1"/>
  <c r="C14" i="18"/>
  <c r="C20" i="18"/>
  <c r="H22" i="18"/>
  <c r="I22" i="18" s="1"/>
  <c r="C115" i="18"/>
  <c r="C147" i="18"/>
  <c r="C148" i="18"/>
  <c r="C117" i="18"/>
  <c r="C149" i="18"/>
  <c r="C118" i="18"/>
  <c r="C150" i="18"/>
  <c r="C116" i="18"/>
  <c r="C119" i="18"/>
  <c r="C151" i="18"/>
  <c r="C120" i="18"/>
  <c r="C152" i="18"/>
  <c r="C121" i="18"/>
  <c r="C153" i="18"/>
  <c r="C122" i="18"/>
  <c r="C154" i="18"/>
  <c r="C123" i="18"/>
  <c r="C155" i="18"/>
  <c r="C124" i="18"/>
  <c r="C156" i="18"/>
  <c r="C125" i="18"/>
  <c r="C157" i="18"/>
  <c r="C126" i="18"/>
  <c r="C158" i="18"/>
  <c r="C127" i="18"/>
  <c r="C159" i="18"/>
  <c r="C128" i="18"/>
  <c r="C160" i="18"/>
  <c r="C129" i="18"/>
  <c r="C161" i="18"/>
  <c r="C130" i="18"/>
  <c r="C162" i="18"/>
  <c r="C131" i="18"/>
  <c r="C163" i="18"/>
  <c r="C132" i="18"/>
  <c r="C133" i="18"/>
  <c r="C134" i="18"/>
  <c r="C135" i="18"/>
  <c r="C136" i="18"/>
  <c r="C137" i="18"/>
  <c r="C138" i="18"/>
  <c r="C139" i="18"/>
  <c r="C140" i="18"/>
  <c r="C141" i="18"/>
  <c r="C142" i="18"/>
  <c r="C143" i="18"/>
  <c r="C144" i="18"/>
  <c r="C145" i="18"/>
  <c r="C146" i="18"/>
  <c r="C113" i="18"/>
  <c r="C114" i="18"/>
  <c r="C85" i="18"/>
  <c r="C54" i="18"/>
  <c r="C86" i="18"/>
  <c r="C55" i="18"/>
  <c r="C87" i="18"/>
  <c r="C56" i="18"/>
  <c r="C88" i="18"/>
  <c r="C57" i="18"/>
  <c r="C89" i="18"/>
  <c r="C58" i="18"/>
  <c r="C90" i="18"/>
  <c r="C59" i="18"/>
  <c r="C91" i="18"/>
  <c r="C60" i="18"/>
  <c r="C92" i="18"/>
  <c r="C61" i="18"/>
  <c r="C93" i="18"/>
  <c r="C62" i="18"/>
  <c r="C94" i="18"/>
  <c r="C63" i="18"/>
  <c r="C95" i="18"/>
  <c r="C64" i="18"/>
  <c r="C96" i="18"/>
  <c r="C65" i="18"/>
  <c r="C97" i="18"/>
  <c r="C66" i="18"/>
  <c r="C98" i="18"/>
  <c r="C67" i="18"/>
  <c r="C99" i="18"/>
  <c r="C68" i="18"/>
  <c r="C100" i="18"/>
  <c r="C69" i="18"/>
  <c r="C101" i="18"/>
  <c r="C70" i="18"/>
  <c r="C102" i="18"/>
  <c r="C71" i="18"/>
  <c r="C103" i="18"/>
  <c r="C72" i="18"/>
  <c r="C104" i="18"/>
  <c r="C73" i="18"/>
  <c r="C105" i="18"/>
  <c r="C74" i="18"/>
  <c r="C106" i="18"/>
  <c r="C75" i="18"/>
  <c r="C107" i="18"/>
  <c r="C76" i="18"/>
  <c r="C108" i="18"/>
  <c r="C77" i="18"/>
  <c r="C109" i="18"/>
  <c r="C78" i="18"/>
  <c r="C110" i="18"/>
  <c r="C79" i="18"/>
  <c r="C111" i="18"/>
  <c r="C80" i="18"/>
  <c r="C112" i="18"/>
  <c r="C81" i="18"/>
  <c r="C82" i="18"/>
  <c r="C83" i="18"/>
  <c r="C84" i="18"/>
  <c r="C37" i="18"/>
  <c r="C39" i="18"/>
  <c r="C49" i="18"/>
  <c r="C36" i="18"/>
  <c r="C38" i="18"/>
  <c r="C40" i="18"/>
  <c r="C41" i="18"/>
  <c r="C42" i="18"/>
  <c r="C43" i="18"/>
  <c r="C44" i="18"/>
  <c r="C45" i="18"/>
  <c r="C46" i="18"/>
  <c r="C47" i="18"/>
  <c r="C48" i="18"/>
  <c r="C50" i="18"/>
  <c r="C51" i="18"/>
  <c r="C52" i="18"/>
  <c r="C53" i="18"/>
  <c r="C15" i="18"/>
  <c r="C17" i="18"/>
  <c r="C19" i="18"/>
  <c r="H24" i="18"/>
  <c r="I24" i="18" s="1"/>
  <c r="C25" i="18"/>
  <c r="AD8" i="24"/>
  <c r="AD9" i="24" s="1"/>
  <c r="AD8" i="25"/>
  <c r="AD9" i="25" s="1"/>
  <c r="AD8" i="23"/>
  <c r="AD9" i="23" s="1"/>
  <c r="K8" i="25"/>
  <c r="K8" i="24"/>
  <c r="K8" i="23"/>
  <c r="H156" i="23"/>
  <c r="I156" i="23" s="1"/>
  <c r="H148" i="23"/>
  <c r="I148" i="23" s="1"/>
  <c r="H140" i="23"/>
  <c r="I140" i="23" s="1"/>
  <c r="H132" i="23"/>
  <c r="I132" i="23" s="1"/>
  <c r="H124" i="23"/>
  <c r="I124" i="23" s="1"/>
  <c r="H116" i="23"/>
  <c r="I116" i="23" s="1"/>
  <c r="H108" i="23"/>
  <c r="I108" i="23" s="1"/>
  <c r="H100" i="23"/>
  <c r="I100" i="23" s="1"/>
  <c r="H92" i="23"/>
  <c r="I92" i="23" s="1"/>
  <c r="H84" i="23"/>
  <c r="I84" i="23" s="1"/>
  <c r="H76" i="23"/>
  <c r="I76" i="23" s="1"/>
  <c r="H68" i="23"/>
  <c r="I68" i="23" s="1"/>
  <c r="H60" i="23"/>
  <c r="I60" i="23" s="1"/>
  <c r="H52" i="23"/>
  <c r="I52" i="23" s="1"/>
  <c r="H44" i="23"/>
  <c r="I44" i="23" s="1"/>
  <c r="H36" i="23"/>
  <c r="I36" i="23" s="1"/>
  <c r="H28" i="23"/>
  <c r="I28" i="23" s="1"/>
  <c r="H20" i="23"/>
  <c r="I20" i="23" s="1"/>
  <c r="H15" i="23"/>
  <c r="I15" i="23" s="1"/>
  <c r="H13" i="23"/>
  <c r="I13" i="23" s="1"/>
  <c r="H9" i="23"/>
  <c r="I9" i="23" s="1"/>
  <c r="H106" i="23"/>
  <c r="I106" i="23" s="1"/>
  <c r="H161" i="23"/>
  <c r="I161" i="23" s="1"/>
  <c r="H153" i="23"/>
  <c r="I153" i="23" s="1"/>
  <c r="H145" i="23"/>
  <c r="I145" i="23" s="1"/>
  <c r="H137" i="23"/>
  <c r="I137" i="23" s="1"/>
  <c r="H129" i="23"/>
  <c r="I129" i="23" s="1"/>
  <c r="H121" i="23"/>
  <c r="I121" i="23" s="1"/>
  <c r="H113" i="23"/>
  <c r="I113" i="23" s="1"/>
  <c r="H105" i="23"/>
  <c r="I105" i="23" s="1"/>
  <c r="H97" i="23"/>
  <c r="I97" i="23" s="1"/>
  <c r="H89" i="23"/>
  <c r="I89" i="23" s="1"/>
  <c r="H81" i="23"/>
  <c r="I81" i="23" s="1"/>
  <c r="H73" i="23"/>
  <c r="I73" i="23" s="1"/>
  <c r="H65" i="23"/>
  <c r="I65" i="23" s="1"/>
  <c r="H57" i="23"/>
  <c r="I57" i="23" s="1"/>
  <c r="H49" i="23"/>
  <c r="I49" i="23" s="1"/>
  <c r="H41" i="23"/>
  <c r="I41" i="23" s="1"/>
  <c r="H33" i="23"/>
  <c r="I33" i="23" s="1"/>
  <c r="H25" i="23"/>
  <c r="I25" i="23" s="1"/>
  <c r="H17" i="23"/>
  <c r="I17" i="23" s="1"/>
  <c r="H7" i="23"/>
  <c r="I7" i="23" s="1"/>
  <c r="H5" i="23"/>
  <c r="I5" i="23" s="1"/>
  <c r="H58" i="23"/>
  <c r="I58" i="23" s="1"/>
  <c r="H42" i="23"/>
  <c r="I42" i="23" s="1"/>
  <c r="H26" i="23"/>
  <c r="I26" i="23" s="1"/>
  <c r="H158" i="23"/>
  <c r="I158" i="23" s="1"/>
  <c r="H150" i="23"/>
  <c r="I150" i="23" s="1"/>
  <c r="H142" i="23"/>
  <c r="I142" i="23" s="1"/>
  <c r="H134" i="23"/>
  <c r="I134" i="23" s="1"/>
  <c r="H126" i="23"/>
  <c r="I126" i="23" s="1"/>
  <c r="H118" i="23"/>
  <c r="I118" i="23" s="1"/>
  <c r="H110" i="23"/>
  <c r="I110" i="23" s="1"/>
  <c r="H102" i="23"/>
  <c r="I102" i="23" s="1"/>
  <c r="H94" i="23"/>
  <c r="I94" i="23" s="1"/>
  <c r="H86" i="23"/>
  <c r="I86" i="23" s="1"/>
  <c r="H78" i="23"/>
  <c r="I78" i="23" s="1"/>
  <c r="H70" i="23"/>
  <c r="I70" i="23" s="1"/>
  <c r="H62" i="23"/>
  <c r="I62" i="23" s="1"/>
  <c r="H54" i="23"/>
  <c r="I54" i="23" s="1"/>
  <c r="H46" i="23"/>
  <c r="I46" i="23" s="1"/>
  <c r="H38" i="23"/>
  <c r="I38" i="23" s="1"/>
  <c r="H30" i="23"/>
  <c r="I30" i="23" s="1"/>
  <c r="H22" i="23"/>
  <c r="I22" i="23" s="1"/>
  <c r="H10" i="23"/>
  <c r="I10" i="23" s="1"/>
  <c r="H3" i="23"/>
  <c r="I3" i="23" s="1"/>
  <c r="H146" i="23"/>
  <c r="I146" i="23" s="1"/>
  <c r="H130" i="23"/>
  <c r="I130" i="23" s="1"/>
  <c r="H90" i="23"/>
  <c r="I90" i="23" s="1"/>
  <c r="H74" i="23"/>
  <c r="I74" i="23" s="1"/>
  <c r="H155" i="23"/>
  <c r="I155" i="23" s="1"/>
  <c r="H147" i="23"/>
  <c r="I147" i="23" s="1"/>
  <c r="H139" i="23"/>
  <c r="I139" i="23" s="1"/>
  <c r="H131" i="23"/>
  <c r="I131" i="23" s="1"/>
  <c r="H123" i="23"/>
  <c r="I123" i="23" s="1"/>
  <c r="H115" i="23"/>
  <c r="I115" i="23" s="1"/>
  <c r="H107" i="23"/>
  <c r="I107" i="23" s="1"/>
  <c r="H99" i="23"/>
  <c r="I99" i="23" s="1"/>
  <c r="H91" i="23"/>
  <c r="I91" i="23" s="1"/>
  <c r="H83" i="23"/>
  <c r="I83" i="23" s="1"/>
  <c r="H75" i="23"/>
  <c r="I75" i="23" s="1"/>
  <c r="H67" i="23"/>
  <c r="I67" i="23" s="1"/>
  <c r="H59" i="23"/>
  <c r="I59" i="23" s="1"/>
  <c r="H51" i="23"/>
  <c r="I51" i="23" s="1"/>
  <c r="H43" i="23"/>
  <c r="I43" i="23" s="1"/>
  <c r="H35" i="23"/>
  <c r="I35" i="23" s="1"/>
  <c r="H27" i="23"/>
  <c r="I27" i="23" s="1"/>
  <c r="H19" i="23"/>
  <c r="I19" i="23" s="1"/>
  <c r="H14" i="23"/>
  <c r="I14" i="23" s="1"/>
  <c r="H12" i="23"/>
  <c r="I12" i="23" s="1"/>
  <c r="H1" i="23"/>
  <c r="I1" i="23" s="1"/>
  <c r="H154" i="23"/>
  <c r="I154" i="23" s="1"/>
  <c r="H34" i="23"/>
  <c r="I34" i="23" s="1"/>
  <c r="H4" i="23"/>
  <c r="I4" i="23" s="1"/>
  <c r="H160" i="23"/>
  <c r="I160" i="23" s="1"/>
  <c r="H152" i="23"/>
  <c r="I152" i="23" s="1"/>
  <c r="H144" i="23"/>
  <c r="I144" i="23" s="1"/>
  <c r="H136" i="23"/>
  <c r="I136" i="23" s="1"/>
  <c r="H128" i="23"/>
  <c r="I128" i="23" s="1"/>
  <c r="H120" i="23"/>
  <c r="I120" i="23" s="1"/>
  <c r="H112" i="23"/>
  <c r="I112" i="23" s="1"/>
  <c r="H104" i="23"/>
  <c r="I104" i="23" s="1"/>
  <c r="H96" i="23"/>
  <c r="I96" i="23" s="1"/>
  <c r="H88" i="23"/>
  <c r="I88" i="23" s="1"/>
  <c r="H80" i="23"/>
  <c r="I80" i="23" s="1"/>
  <c r="H72" i="23"/>
  <c r="I72" i="23" s="1"/>
  <c r="H64" i="23"/>
  <c r="I64" i="23" s="1"/>
  <c r="H56" i="23"/>
  <c r="I56" i="23" s="1"/>
  <c r="H48" i="23"/>
  <c r="I48" i="23" s="1"/>
  <c r="H40" i="23"/>
  <c r="I40" i="23" s="1"/>
  <c r="H32" i="23"/>
  <c r="I32" i="23" s="1"/>
  <c r="H24" i="23"/>
  <c r="I24" i="23" s="1"/>
  <c r="H16" i="23"/>
  <c r="I16" i="23" s="1"/>
  <c r="H138" i="23"/>
  <c r="I138" i="23" s="1"/>
  <c r="H66" i="23"/>
  <c r="I66" i="23" s="1"/>
  <c r="H50" i="23"/>
  <c r="I50" i="23" s="1"/>
  <c r="H157" i="23"/>
  <c r="I157" i="23" s="1"/>
  <c r="H149" i="23"/>
  <c r="I149" i="23" s="1"/>
  <c r="H141" i="23"/>
  <c r="I141" i="23" s="1"/>
  <c r="H133" i="23"/>
  <c r="I133" i="23" s="1"/>
  <c r="H125" i="23"/>
  <c r="I125" i="23" s="1"/>
  <c r="H117" i="23"/>
  <c r="I117" i="23" s="1"/>
  <c r="H109" i="23"/>
  <c r="I109" i="23" s="1"/>
  <c r="H101" i="23"/>
  <c r="I101" i="23" s="1"/>
  <c r="H93" i="23"/>
  <c r="I93" i="23" s="1"/>
  <c r="H85" i="23"/>
  <c r="I85" i="23" s="1"/>
  <c r="H77" i="23"/>
  <c r="I77" i="23" s="1"/>
  <c r="H69" i="23"/>
  <c r="I69" i="23" s="1"/>
  <c r="H61" i="23"/>
  <c r="I61" i="23" s="1"/>
  <c r="H53" i="23"/>
  <c r="I53" i="23" s="1"/>
  <c r="H45" i="23"/>
  <c r="I45" i="23" s="1"/>
  <c r="H37" i="23"/>
  <c r="I37" i="23" s="1"/>
  <c r="H29" i="23"/>
  <c r="I29" i="23" s="1"/>
  <c r="H21" i="23"/>
  <c r="I21" i="23" s="1"/>
  <c r="H6" i="23"/>
  <c r="I6" i="23" s="1"/>
  <c r="H122" i="23"/>
  <c r="I122" i="23" s="1"/>
  <c r="H114" i="23"/>
  <c r="I114" i="23" s="1"/>
  <c r="H98" i="23"/>
  <c r="I98" i="23" s="1"/>
  <c r="H82" i="23"/>
  <c r="I82" i="23" s="1"/>
  <c r="H18" i="23"/>
  <c r="I18" i="23" s="1"/>
  <c r="H119" i="23"/>
  <c r="I119" i="23" s="1"/>
  <c r="H55" i="23"/>
  <c r="I55" i="23" s="1"/>
  <c r="H127" i="23"/>
  <c r="I127" i="23" s="1"/>
  <c r="H63" i="23"/>
  <c r="I63" i="23" s="1"/>
  <c r="H2" i="23"/>
  <c r="I2" i="23" s="1"/>
  <c r="H79" i="23"/>
  <c r="I79" i="23" s="1"/>
  <c r="H159" i="23"/>
  <c r="I159" i="23" s="1"/>
  <c r="H95" i="23"/>
  <c r="I95" i="23" s="1"/>
  <c r="H31" i="23"/>
  <c r="I31" i="23" s="1"/>
  <c r="H23" i="23"/>
  <c r="I23" i="23" s="1"/>
  <c r="H135" i="23"/>
  <c r="I135" i="23" s="1"/>
  <c r="H71" i="23"/>
  <c r="I71" i="23" s="1"/>
  <c r="H151" i="23"/>
  <c r="I151" i="23" s="1"/>
  <c r="H87" i="23"/>
  <c r="I87" i="23" s="1"/>
  <c r="H143" i="23"/>
  <c r="I143" i="23" s="1"/>
  <c r="H111" i="23"/>
  <c r="I111" i="23" s="1"/>
  <c r="H47" i="23"/>
  <c r="I47" i="23" s="1"/>
  <c r="H11" i="23"/>
  <c r="I11" i="23" s="1"/>
  <c r="H103" i="23"/>
  <c r="I103" i="23" s="1"/>
  <c r="H39" i="23"/>
  <c r="I39" i="23" s="1"/>
  <c r="H8" i="23"/>
  <c r="I8" i="23" s="1"/>
  <c r="AD5" i="19"/>
  <c r="AD4" i="19"/>
  <c r="C3" i="19"/>
  <c r="K6" i="19"/>
  <c r="C2" i="19"/>
  <c r="C4" i="19"/>
  <c r="V15" i="19"/>
  <c r="H43" i="18"/>
  <c r="I43" i="18" s="1"/>
  <c r="H56" i="18"/>
  <c r="I56" i="18" s="1"/>
  <c r="H75" i="18"/>
  <c r="I75" i="18" s="1"/>
  <c r="H88" i="18"/>
  <c r="I88" i="18" s="1"/>
  <c r="H107" i="18"/>
  <c r="I107" i="18" s="1"/>
  <c r="H120" i="18"/>
  <c r="I120" i="18" s="1"/>
  <c r="H139" i="18"/>
  <c r="I139" i="18" s="1"/>
  <c r="H157" i="18"/>
  <c r="I157" i="18" s="1"/>
  <c r="H149" i="18"/>
  <c r="I149" i="18" s="1"/>
  <c r="H141" i="18"/>
  <c r="I141" i="18" s="1"/>
  <c r="H133" i="18"/>
  <c r="I133" i="18" s="1"/>
  <c r="H125" i="18"/>
  <c r="I125" i="18" s="1"/>
  <c r="H117" i="18"/>
  <c r="I117" i="18" s="1"/>
  <c r="H109" i="18"/>
  <c r="I109" i="18" s="1"/>
  <c r="H101" i="18"/>
  <c r="I101" i="18" s="1"/>
  <c r="H93" i="18"/>
  <c r="I93" i="18" s="1"/>
  <c r="H85" i="18"/>
  <c r="I85" i="18" s="1"/>
  <c r="H77" i="18"/>
  <c r="I77" i="18" s="1"/>
  <c r="H69" i="18"/>
  <c r="I69" i="18" s="1"/>
  <c r="H61" i="18"/>
  <c r="I61" i="18" s="1"/>
  <c r="H53" i="18"/>
  <c r="I53" i="18" s="1"/>
  <c r="H45" i="18"/>
  <c r="I45" i="18" s="1"/>
  <c r="H37" i="18"/>
  <c r="I37" i="18" s="1"/>
  <c r="H29" i="18"/>
  <c r="I29" i="18" s="1"/>
  <c r="H21" i="18"/>
  <c r="I21" i="18" s="1"/>
  <c r="H6" i="18"/>
  <c r="I6" i="18" s="1"/>
  <c r="H8" i="18"/>
  <c r="I8" i="18" s="1"/>
  <c r="H2" i="18"/>
  <c r="I2" i="18" s="1"/>
  <c r="H121" i="18"/>
  <c r="I121" i="18" s="1"/>
  <c r="H49" i="18"/>
  <c r="I49" i="18" s="1"/>
  <c r="H25" i="18"/>
  <c r="I25" i="18" s="1"/>
  <c r="H154" i="18"/>
  <c r="I154" i="18" s="1"/>
  <c r="H146" i="18"/>
  <c r="I146" i="18" s="1"/>
  <c r="H138" i="18"/>
  <c r="I138" i="18" s="1"/>
  <c r="H130" i="18"/>
  <c r="I130" i="18" s="1"/>
  <c r="H122" i="18"/>
  <c r="I122" i="18" s="1"/>
  <c r="H114" i="18"/>
  <c r="I114" i="18" s="1"/>
  <c r="H106" i="18"/>
  <c r="I106" i="18" s="1"/>
  <c r="H98" i="18"/>
  <c r="I98" i="18" s="1"/>
  <c r="H90" i="18"/>
  <c r="I90" i="18" s="1"/>
  <c r="H82" i="18"/>
  <c r="I82" i="18" s="1"/>
  <c r="H74" i="18"/>
  <c r="I74" i="18" s="1"/>
  <c r="H66" i="18"/>
  <c r="I66" i="18" s="1"/>
  <c r="H58" i="18"/>
  <c r="I58" i="18" s="1"/>
  <c r="H50" i="18"/>
  <c r="I50" i="18" s="1"/>
  <c r="H42" i="18"/>
  <c r="I42" i="18" s="1"/>
  <c r="H34" i="18"/>
  <c r="I34" i="18" s="1"/>
  <c r="H26" i="18"/>
  <c r="I26" i="18" s="1"/>
  <c r="H18" i="18"/>
  <c r="I18" i="18" s="1"/>
  <c r="H4" i="18"/>
  <c r="I4" i="18" s="1"/>
  <c r="H81" i="18"/>
  <c r="I81" i="18" s="1"/>
  <c r="H33" i="18"/>
  <c r="I33" i="18" s="1"/>
  <c r="H159" i="18"/>
  <c r="I159" i="18" s="1"/>
  <c r="H151" i="18"/>
  <c r="I151" i="18" s="1"/>
  <c r="H143" i="18"/>
  <c r="I143" i="18" s="1"/>
  <c r="H135" i="18"/>
  <c r="I135" i="18" s="1"/>
  <c r="H127" i="18"/>
  <c r="I127" i="18" s="1"/>
  <c r="H119" i="18"/>
  <c r="I119" i="18" s="1"/>
  <c r="H111" i="18"/>
  <c r="I111" i="18" s="1"/>
  <c r="H103" i="18"/>
  <c r="I103" i="18" s="1"/>
  <c r="H95" i="18"/>
  <c r="I95" i="18" s="1"/>
  <c r="H87" i="18"/>
  <c r="I87" i="18" s="1"/>
  <c r="H79" i="18"/>
  <c r="I79" i="18" s="1"/>
  <c r="H71" i="18"/>
  <c r="I71" i="18" s="1"/>
  <c r="H63" i="18"/>
  <c r="I63" i="18" s="1"/>
  <c r="H55" i="18"/>
  <c r="I55" i="18" s="1"/>
  <c r="H47" i="18"/>
  <c r="I47" i="18" s="1"/>
  <c r="H39" i="18"/>
  <c r="I39" i="18" s="1"/>
  <c r="H31" i="18"/>
  <c r="I31" i="18" s="1"/>
  <c r="H23" i="18"/>
  <c r="I23" i="18" s="1"/>
  <c r="H11" i="18"/>
  <c r="I11" i="18" s="1"/>
  <c r="H161" i="18"/>
  <c r="I161" i="18" s="1"/>
  <c r="H153" i="18"/>
  <c r="I153" i="18" s="1"/>
  <c r="H145" i="18"/>
  <c r="I145" i="18" s="1"/>
  <c r="H129" i="18"/>
  <c r="I129" i="18" s="1"/>
  <c r="H89" i="18"/>
  <c r="I89" i="18" s="1"/>
  <c r="H73" i="18"/>
  <c r="I73" i="18" s="1"/>
  <c r="H65" i="18"/>
  <c r="I65" i="18" s="1"/>
  <c r="H41" i="18"/>
  <c r="I41" i="18" s="1"/>
  <c r="H156" i="18"/>
  <c r="I156" i="18" s="1"/>
  <c r="H148" i="18"/>
  <c r="I148" i="18" s="1"/>
  <c r="H140" i="18"/>
  <c r="I140" i="18" s="1"/>
  <c r="H132" i="18"/>
  <c r="I132" i="18" s="1"/>
  <c r="H124" i="18"/>
  <c r="I124" i="18" s="1"/>
  <c r="H116" i="18"/>
  <c r="I116" i="18" s="1"/>
  <c r="H108" i="18"/>
  <c r="I108" i="18" s="1"/>
  <c r="H100" i="18"/>
  <c r="I100" i="18" s="1"/>
  <c r="H92" i="18"/>
  <c r="I92" i="18" s="1"/>
  <c r="H84" i="18"/>
  <c r="I84" i="18" s="1"/>
  <c r="H76" i="18"/>
  <c r="I76" i="18" s="1"/>
  <c r="H68" i="18"/>
  <c r="I68" i="18" s="1"/>
  <c r="H60" i="18"/>
  <c r="I60" i="18" s="1"/>
  <c r="H52" i="18"/>
  <c r="I52" i="18" s="1"/>
  <c r="H44" i="18"/>
  <c r="I44" i="18" s="1"/>
  <c r="H36" i="18"/>
  <c r="I36" i="18" s="1"/>
  <c r="H28" i="18"/>
  <c r="I28" i="18" s="1"/>
  <c r="H20" i="18"/>
  <c r="I20" i="18" s="1"/>
  <c r="H15" i="18"/>
  <c r="I15" i="18" s="1"/>
  <c r="H13" i="18"/>
  <c r="I13" i="18" s="1"/>
  <c r="H9" i="18"/>
  <c r="I9" i="18" s="1"/>
  <c r="H137" i="18"/>
  <c r="I137" i="18" s="1"/>
  <c r="H113" i="18"/>
  <c r="I113" i="18" s="1"/>
  <c r="H105" i="18"/>
  <c r="I105" i="18" s="1"/>
  <c r="H97" i="18"/>
  <c r="I97" i="18" s="1"/>
  <c r="H57" i="18"/>
  <c r="I57" i="18" s="1"/>
  <c r="H17" i="18"/>
  <c r="I17" i="18" s="1"/>
  <c r="H62" i="18"/>
  <c r="I62" i="18" s="1"/>
  <c r="H94" i="18"/>
  <c r="I94" i="18" s="1"/>
  <c r="H158" i="18"/>
  <c r="I158" i="18" s="1"/>
  <c r="H1" i="18"/>
  <c r="I1" i="18" s="1"/>
  <c r="H83" i="18"/>
  <c r="I83" i="18" s="1"/>
  <c r="H115" i="18"/>
  <c r="I115" i="18" s="1"/>
  <c r="H128" i="18"/>
  <c r="I128" i="18" s="1"/>
  <c r="H147" i="18"/>
  <c r="I147" i="18" s="1"/>
  <c r="H160" i="18"/>
  <c r="I160" i="18" s="1"/>
  <c r="H7" i="18"/>
  <c r="I7" i="18" s="1"/>
  <c r="H10" i="18"/>
  <c r="I10" i="18" s="1"/>
  <c r="H14" i="18"/>
  <c r="I14" i="18" s="1"/>
  <c r="H38" i="18"/>
  <c r="I38" i="18" s="1"/>
  <c r="H70" i="18"/>
  <c r="I70" i="18" s="1"/>
  <c r="H102" i="18"/>
  <c r="I102" i="18" s="1"/>
  <c r="H134" i="18"/>
  <c r="I134" i="18" s="1"/>
  <c r="H30" i="18"/>
  <c r="I30" i="18" s="1"/>
  <c r="H126" i="18"/>
  <c r="I126" i="18" s="1"/>
  <c r="H19" i="18"/>
  <c r="I19" i="18" s="1"/>
  <c r="H32" i="18"/>
  <c r="I32" i="18" s="1"/>
  <c r="H51" i="18"/>
  <c r="I51" i="18" s="1"/>
  <c r="H64" i="18"/>
  <c r="I64" i="18" s="1"/>
  <c r="H96" i="18"/>
  <c r="I96" i="18" s="1"/>
  <c r="H27" i="18"/>
  <c r="I27" i="18" s="1"/>
  <c r="H40" i="18"/>
  <c r="I40" i="18" s="1"/>
  <c r="H59" i="18"/>
  <c r="I59" i="18" s="1"/>
  <c r="H72" i="18"/>
  <c r="I72" i="18" s="1"/>
  <c r="H91" i="18"/>
  <c r="I91" i="18" s="1"/>
  <c r="H104" i="18"/>
  <c r="I104" i="18" s="1"/>
  <c r="H123" i="18"/>
  <c r="I123" i="18" s="1"/>
  <c r="H136" i="18"/>
  <c r="I136" i="18" s="1"/>
  <c r="H155" i="18"/>
  <c r="I155" i="18" s="1"/>
  <c r="AD4" i="18"/>
  <c r="H12" i="18"/>
  <c r="I12" i="18" s="1"/>
  <c r="H46" i="18"/>
  <c r="I46" i="18" s="1"/>
  <c r="H78" i="18"/>
  <c r="I78" i="18" s="1"/>
  <c r="H110" i="18"/>
  <c r="I110" i="18" s="1"/>
  <c r="H142" i="18"/>
  <c r="I142" i="18" s="1"/>
  <c r="H5" i="18"/>
  <c r="I5" i="18" s="1"/>
  <c r="H16" i="18"/>
  <c r="I16" i="18" s="1"/>
  <c r="H35" i="18"/>
  <c r="I35" i="18" s="1"/>
  <c r="H48" i="18"/>
  <c r="I48" i="18" s="1"/>
  <c r="H67" i="18"/>
  <c r="I67" i="18" s="1"/>
  <c r="H80" i="18"/>
  <c r="I80" i="18" s="1"/>
  <c r="H99" i="18"/>
  <c r="I99" i="18" s="1"/>
  <c r="H112" i="18"/>
  <c r="I112" i="18" s="1"/>
  <c r="H131" i="18"/>
  <c r="I131" i="18" s="1"/>
  <c r="H144" i="18"/>
  <c r="I144" i="18" s="1"/>
  <c r="C11" i="18"/>
  <c r="C23" i="18"/>
  <c r="C31" i="18"/>
  <c r="C2" i="18"/>
  <c r="C4" i="18"/>
  <c r="C8" i="18"/>
  <c r="C18" i="18"/>
  <c r="C26" i="18"/>
  <c r="C34" i="18"/>
  <c r="V15" i="18"/>
  <c r="C21" i="18"/>
  <c r="C29" i="18"/>
  <c r="C16" i="18"/>
  <c r="C24" i="18"/>
  <c r="C32" i="18"/>
  <c r="G2" i="16"/>
  <c r="H2" i="16"/>
  <c r="I2" i="16"/>
  <c r="J2" i="16"/>
  <c r="K2" i="16"/>
  <c r="O2" i="16"/>
  <c r="G3" i="16"/>
  <c r="H3" i="16"/>
  <c r="I3" i="16"/>
  <c r="J3" i="16"/>
  <c r="K3" i="16"/>
  <c r="L3" i="16"/>
  <c r="M3" i="16"/>
  <c r="N3" i="16"/>
  <c r="O3" i="16"/>
  <c r="M20" i="16"/>
  <c r="N22" i="16"/>
  <c r="E57" i="16"/>
  <c r="F68" i="16" s="1"/>
  <c r="E64" i="16"/>
  <c r="E65" i="16"/>
  <c r="G71" i="16"/>
  <c r="Y13" i="15"/>
  <c r="V13" i="15"/>
  <c r="C65" i="15" s="1"/>
  <c r="V9" i="15"/>
  <c r="V11" i="15" s="1"/>
  <c r="Z8" i="15"/>
  <c r="C5" i="15"/>
  <c r="Z3" i="15"/>
  <c r="Z4" i="15" s="1"/>
  <c r="AD5" i="15" s="1"/>
  <c r="Z2" i="15"/>
  <c r="Z1" i="15"/>
  <c r="K1" i="15"/>
  <c r="K9" i="18" l="1"/>
  <c r="K9" i="19"/>
  <c r="AD8" i="19"/>
  <c r="AD9" i="19" s="1"/>
  <c r="C6" i="15"/>
  <c r="K6" i="15"/>
  <c r="C7" i="15"/>
  <c r="C9" i="15"/>
  <c r="C10" i="15"/>
  <c r="C25" i="15"/>
  <c r="C33" i="15"/>
  <c r="C36" i="15"/>
  <c r="C44" i="15"/>
  <c r="C52" i="15"/>
  <c r="C57" i="15"/>
  <c r="C60" i="15"/>
  <c r="C12" i="15"/>
  <c r="C28" i="15"/>
  <c r="C41" i="15"/>
  <c r="C1" i="15"/>
  <c r="C49" i="15"/>
  <c r="C3" i="15"/>
  <c r="H57" i="15"/>
  <c r="I57" i="15" s="1"/>
  <c r="H10" i="15"/>
  <c r="I10" i="15" s="1"/>
  <c r="C94" i="15"/>
  <c r="C126" i="15"/>
  <c r="C158" i="15"/>
  <c r="C190" i="15"/>
  <c r="C222" i="15"/>
  <c r="C127" i="15"/>
  <c r="C159" i="15"/>
  <c r="C191" i="15"/>
  <c r="C223" i="15"/>
  <c r="C96" i="15"/>
  <c r="C128" i="15"/>
  <c r="C160" i="15"/>
  <c r="C192" i="15"/>
  <c r="C224" i="15"/>
  <c r="C97" i="15"/>
  <c r="C129" i="15"/>
  <c r="C161" i="15"/>
  <c r="C225" i="15"/>
  <c r="C130" i="15"/>
  <c r="C162" i="15"/>
  <c r="C194" i="15"/>
  <c r="C226" i="15"/>
  <c r="C67" i="15"/>
  <c r="C99" i="15"/>
  <c r="C131" i="15"/>
  <c r="C163" i="15"/>
  <c r="C195" i="15"/>
  <c r="C227" i="15"/>
  <c r="C68" i="15"/>
  <c r="C100" i="15"/>
  <c r="C132" i="15"/>
  <c r="C164" i="15"/>
  <c r="C196" i="15"/>
  <c r="C228" i="15"/>
  <c r="C140" i="15"/>
  <c r="C109" i="15"/>
  <c r="C110" i="15"/>
  <c r="C206" i="15"/>
  <c r="C111" i="15"/>
  <c r="C143" i="15"/>
  <c r="C207" i="15"/>
  <c r="C249" i="15"/>
  <c r="C122" i="15"/>
  <c r="C186" i="15"/>
  <c r="C250" i="15"/>
  <c r="C123" i="15"/>
  <c r="C155" i="15"/>
  <c r="C187" i="15"/>
  <c r="C219" i="15"/>
  <c r="C92" i="15"/>
  <c r="C124" i="15"/>
  <c r="C156" i="15"/>
  <c r="C188" i="15"/>
  <c r="C220" i="15"/>
  <c r="C93" i="15"/>
  <c r="C125" i="15"/>
  <c r="C157" i="15"/>
  <c r="C189" i="15"/>
  <c r="C95" i="15"/>
  <c r="C193" i="15"/>
  <c r="C98" i="15"/>
  <c r="C69" i="15"/>
  <c r="C101" i="15"/>
  <c r="C133" i="15"/>
  <c r="C165" i="15"/>
  <c r="C197" i="15"/>
  <c r="C229" i="15"/>
  <c r="C70" i="15"/>
  <c r="C102" i="15"/>
  <c r="C134" i="15"/>
  <c r="C166" i="15"/>
  <c r="C198" i="15"/>
  <c r="C230" i="15"/>
  <c r="C71" i="15"/>
  <c r="C103" i="15"/>
  <c r="C135" i="15"/>
  <c r="C167" i="15"/>
  <c r="C199" i="15"/>
  <c r="C231" i="15"/>
  <c r="C72" i="15"/>
  <c r="C104" i="15"/>
  <c r="C136" i="15"/>
  <c r="C168" i="15"/>
  <c r="C200" i="15"/>
  <c r="C232" i="15"/>
  <c r="C73" i="15"/>
  <c r="C105" i="15"/>
  <c r="C137" i="15"/>
  <c r="C169" i="15"/>
  <c r="C201" i="15"/>
  <c r="C233" i="15"/>
  <c r="C74" i="15"/>
  <c r="C106" i="15"/>
  <c r="C138" i="15"/>
  <c r="C170" i="15"/>
  <c r="C202" i="15"/>
  <c r="C234" i="15"/>
  <c r="C75" i="15"/>
  <c r="C107" i="15"/>
  <c r="C139" i="15"/>
  <c r="C171" i="15"/>
  <c r="C203" i="15"/>
  <c r="C235" i="15"/>
  <c r="C76" i="15"/>
  <c r="C108" i="15"/>
  <c r="C172" i="15"/>
  <c r="C204" i="15"/>
  <c r="C236" i="15"/>
  <c r="C77" i="15"/>
  <c r="C141" i="15"/>
  <c r="C173" i="15"/>
  <c r="C205" i="15"/>
  <c r="C237" i="15"/>
  <c r="C78" i="15"/>
  <c r="C142" i="15"/>
  <c r="C174" i="15"/>
  <c r="C238" i="15"/>
  <c r="C79" i="15"/>
  <c r="C175" i="15"/>
  <c r="C239" i="15"/>
  <c r="C217" i="15"/>
  <c r="C90" i="15"/>
  <c r="C154" i="15"/>
  <c r="C218" i="15"/>
  <c r="C91" i="15"/>
  <c r="C221" i="15"/>
  <c r="C80" i="15"/>
  <c r="C112" i="15"/>
  <c r="C144" i="15"/>
  <c r="C176" i="15"/>
  <c r="C208" i="15"/>
  <c r="C240" i="15"/>
  <c r="C113" i="15"/>
  <c r="C145" i="15"/>
  <c r="C177" i="15"/>
  <c r="C209" i="15"/>
  <c r="C241" i="15"/>
  <c r="C82" i="15"/>
  <c r="C114" i="15"/>
  <c r="C146" i="15"/>
  <c r="C178" i="15"/>
  <c r="C210" i="15"/>
  <c r="C242" i="15"/>
  <c r="C83" i="15"/>
  <c r="C115" i="15"/>
  <c r="C147" i="15"/>
  <c r="C179" i="15"/>
  <c r="C211" i="15"/>
  <c r="C243" i="15"/>
  <c r="C84" i="15"/>
  <c r="C116" i="15"/>
  <c r="C148" i="15"/>
  <c r="C180" i="15"/>
  <c r="C212" i="15"/>
  <c r="C244" i="15"/>
  <c r="C85" i="15"/>
  <c r="C117" i="15"/>
  <c r="C149" i="15"/>
  <c r="C181" i="15"/>
  <c r="C213" i="15"/>
  <c r="C245" i="15"/>
  <c r="C86" i="15"/>
  <c r="C118" i="15"/>
  <c r="C150" i="15"/>
  <c r="C182" i="15"/>
  <c r="C214" i="15"/>
  <c r="C246" i="15"/>
  <c r="C87" i="15"/>
  <c r="C119" i="15"/>
  <c r="C151" i="15"/>
  <c r="C183" i="15"/>
  <c r="C215" i="15"/>
  <c r="C247" i="15"/>
  <c r="C88" i="15"/>
  <c r="C120" i="15"/>
  <c r="C152" i="15"/>
  <c r="C184" i="15"/>
  <c r="C216" i="15"/>
  <c r="C248" i="15"/>
  <c r="C89" i="15"/>
  <c r="C121" i="15"/>
  <c r="C153" i="15"/>
  <c r="C185" i="15"/>
  <c r="C14" i="15"/>
  <c r="H7" i="15"/>
  <c r="I7" i="15" s="1"/>
  <c r="H65" i="15"/>
  <c r="I65" i="15" s="1"/>
  <c r="H70" i="15"/>
  <c r="I70" i="15" s="1"/>
  <c r="C13" i="15"/>
  <c r="H73" i="15"/>
  <c r="I73" i="15" s="1"/>
  <c r="H78" i="15"/>
  <c r="I78" i="15" s="1"/>
  <c r="H81" i="15"/>
  <c r="I81" i="15" s="1"/>
  <c r="H89" i="15"/>
  <c r="I89" i="15" s="1"/>
  <c r="C17" i="15"/>
  <c r="H17" i="15"/>
  <c r="I17" i="15" s="1"/>
  <c r="H97" i="15"/>
  <c r="I97" i="15" s="1"/>
  <c r="H54" i="15"/>
  <c r="I54" i="15" s="1"/>
  <c r="H62" i="15"/>
  <c r="I62" i="15" s="1"/>
  <c r="H86" i="15"/>
  <c r="I86" i="15" s="1"/>
  <c r="C15" i="15"/>
  <c r="H94" i="15"/>
  <c r="I94" i="15" s="1"/>
  <c r="C20" i="15"/>
  <c r="H102" i="15"/>
  <c r="I102" i="15" s="1"/>
  <c r="AD8" i="18"/>
  <c r="AD9" i="18" s="1"/>
  <c r="G64" i="16"/>
  <c r="K8" i="19"/>
  <c r="H157" i="19"/>
  <c r="I157" i="19" s="1"/>
  <c r="H149" i="19"/>
  <c r="I149" i="19" s="1"/>
  <c r="H141" i="19"/>
  <c r="I141" i="19" s="1"/>
  <c r="H133" i="19"/>
  <c r="I133" i="19" s="1"/>
  <c r="H125" i="19"/>
  <c r="I125" i="19" s="1"/>
  <c r="H117" i="19"/>
  <c r="I117" i="19" s="1"/>
  <c r="H109" i="19"/>
  <c r="I109" i="19" s="1"/>
  <c r="H101" i="19"/>
  <c r="I101" i="19" s="1"/>
  <c r="H93" i="19"/>
  <c r="I93" i="19" s="1"/>
  <c r="H85" i="19"/>
  <c r="I85" i="19" s="1"/>
  <c r="H77" i="19"/>
  <c r="I77" i="19" s="1"/>
  <c r="H69" i="19"/>
  <c r="I69" i="19" s="1"/>
  <c r="H61" i="19"/>
  <c r="I61" i="19" s="1"/>
  <c r="H53" i="19"/>
  <c r="I53" i="19" s="1"/>
  <c r="H45" i="19"/>
  <c r="I45" i="19" s="1"/>
  <c r="H37" i="19"/>
  <c r="I37" i="19" s="1"/>
  <c r="H29" i="19"/>
  <c r="I29" i="19" s="1"/>
  <c r="H21" i="19"/>
  <c r="I21" i="19" s="1"/>
  <c r="H6" i="19"/>
  <c r="I6" i="19" s="1"/>
  <c r="H102" i="19"/>
  <c r="I102" i="19" s="1"/>
  <c r="H70" i="19"/>
  <c r="I70" i="19" s="1"/>
  <c r="H154" i="19"/>
  <c r="I154" i="19" s="1"/>
  <c r="H146" i="19"/>
  <c r="I146" i="19" s="1"/>
  <c r="H138" i="19"/>
  <c r="I138" i="19" s="1"/>
  <c r="H130" i="19"/>
  <c r="I130" i="19" s="1"/>
  <c r="H122" i="19"/>
  <c r="I122" i="19" s="1"/>
  <c r="H114" i="19"/>
  <c r="I114" i="19" s="1"/>
  <c r="H106" i="19"/>
  <c r="I106" i="19" s="1"/>
  <c r="H98" i="19"/>
  <c r="I98" i="19" s="1"/>
  <c r="H90" i="19"/>
  <c r="I90" i="19" s="1"/>
  <c r="H82" i="19"/>
  <c r="I82" i="19" s="1"/>
  <c r="H74" i="19"/>
  <c r="I74" i="19" s="1"/>
  <c r="H66" i="19"/>
  <c r="I66" i="19" s="1"/>
  <c r="H58" i="19"/>
  <c r="I58" i="19" s="1"/>
  <c r="H50" i="19"/>
  <c r="I50" i="19" s="1"/>
  <c r="H42" i="19"/>
  <c r="I42" i="19" s="1"/>
  <c r="H34" i="19"/>
  <c r="I34" i="19" s="1"/>
  <c r="H26" i="19"/>
  <c r="I26" i="19" s="1"/>
  <c r="H18" i="19"/>
  <c r="I18" i="19" s="1"/>
  <c r="H8" i="19"/>
  <c r="I8" i="19" s="1"/>
  <c r="H4" i="19"/>
  <c r="I4" i="19" s="1"/>
  <c r="H2" i="19"/>
  <c r="I2" i="19" s="1"/>
  <c r="H118" i="19"/>
  <c r="I118" i="19" s="1"/>
  <c r="H110" i="19"/>
  <c r="I110" i="19" s="1"/>
  <c r="H78" i="19"/>
  <c r="I78" i="19" s="1"/>
  <c r="H54" i="19"/>
  <c r="I54" i="19" s="1"/>
  <c r="H30" i="19"/>
  <c r="I30" i="19" s="1"/>
  <c r="H22" i="19"/>
  <c r="I22" i="19" s="1"/>
  <c r="H159" i="19"/>
  <c r="I159" i="19" s="1"/>
  <c r="H151" i="19"/>
  <c r="I151" i="19" s="1"/>
  <c r="H143" i="19"/>
  <c r="I143" i="19" s="1"/>
  <c r="H135" i="19"/>
  <c r="I135" i="19" s="1"/>
  <c r="H127" i="19"/>
  <c r="I127" i="19" s="1"/>
  <c r="H119" i="19"/>
  <c r="I119" i="19" s="1"/>
  <c r="H111" i="19"/>
  <c r="I111" i="19" s="1"/>
  <c r="H103" i="19"/>
  <c r="I103" i="19" s="1"/>
  <c r="H95" i="19"/>
  <c r="I95" i="19" s="1"/>
  <c r="H87" i="19"/>
  <c r="I87" i="19" s="1"/>
  <c r="H79" i="19"/>
  <c r="I79" i="19" s="1"/>
  <c r="H71" i="19"/>
  <c r="I71" i="19" s="1"/>
  <c r="H63" i="19"/>
  <c r="I63" i="19" s="1"/>
  <c r="H55" i="19"/>
  <c r="I55" i="19" s="1"/>
  <c r="H47" i="19"/>
  <c r="I47" i="19" s="1"/>
  <c r="H39" i="19"/>
  <c r="I39" i="19" s="1"/>
  <c r="H31" i="19"/>
  <c r="I31" i="19" s="1"/>
  <c r="H23" i="19"/>
  <c r="I23" i="19" s="1"/>
  <c r="H11" i="19"/>
  <c r="I11" i="19" s="1"/>
  <c r="H142" i="19"/>
  <c r="I142" i="19" s="1"/>
  <c r="H62" i="19"/>
  <c r="I62" i="19" s="1"/>
  <c r="H46" i="19"/>
  <c r="I46" i="19" s="1"/>
  <c r="H156" i="19"/>
  <c r="I156" i="19" s="1"/>
  <c r="H148" i="19"/>
  <c r="I148" i="19" s="1"/>
  <c r="H140" i="19"/>
  <c r="I140" i="19" s="1"/>
  <c r="H132" i="19"/>
  <c r="I132" i="19" s="1"/>
  <c r="H124" i="19"/>
  <c r="I124" i="19" s="1"/>
  <c r="H116" i="19"/>
  <c r="I116" i="19" s="1"/>
  <c r="H108" i="19"/>
  <c r="I108" i="19" s="1"/>
  <c r="H100" i="19"/>
  <c r="I100" i="19" s="1"/>
  <c r="H92" i="19"/>
  <c r="I92" i="19" s="1"/>
  <c r="H84" i="19"/>
  <c r="I84" i="19" s="1"/>
  <c r="H76" i="19"/>
  <c r="I76" i="19" s="1"/>
  <c r="H68" i="19"/>
  <c r="I68" i="19" s="1"/>
  <c r="H60" i="19"/>
  <c r="I60" i="19" s="1"/>
  <c r="H52" i="19"/>
  <c r="I52" i="19" s="1"/>
  <c r="H44" i="19"/>
  <c r="I44" i="19" s="1"/>
  <c r="H36" i="19"/>
  <c r="I36" i="19" s="1"/>
  <c r="H28" i="19"/>
  <c r="I28" i="19" s="1"/>
  <c r="H20" i="19"/>
  <c r="I20" i="19" s="1"/>
  <c r="H15" i="19"/>
  <c r="I15" i="19" s="1"/>
  <c r="H13" i="19"/>
  <c r="I13" i="19" s="1"/>
  <c r="H9" i="19"/>
  <c r="I9" i="19" s="1"/>
  <c r="H150" i="19"/>
  <c r="I150" i="19" s="1"/>
  <c r="H134" i="19"/>
  <c r="I134" i="19" s="1"/>
  <c r="H94" i="19"/>
  <c r="I94" i="19" s="1"/>
  <c r="H86" i="19"/>
  <c r="I86" i="19" s="1"/>
  <c r="H38" i="19"/>
  <c r="I38" i="19" s="1"/>
  <c r="H161" i="19"/>
  <c r="I161" i="19" s="1"/>
  <c r="H153" i="19"/>
  <c r="I153" i="19" s="1"/>
  <c r="H145" i="19"/>
  <c r="I145" i="19" s="1"/>
  <c r="H137" i="19"/>
  <c r="I137" i="19" s="1"/>
  <c r="H129" i="19"/>
  <c r="I129" i="19" s="1"/>
  <c r="H121" i="19"/>
  <c r="I121" i="19" s="1"/>
  <c r="H113" i="19"/>
  <c r="I113" i="19" s="1"/>
  <c r="H105" i="19"/>
  <c r="I105" i="19" s="1"/>
  <c r="H97" i="19"/>
  <c r="I97" i="19" s="1"/>
  <c r="H89" i="19"/>
  <c r="I89" i="19" s="1"/>
  <c r="H81" i="19"/>
  <c r="I81" i="19" s="1"/>
  <c r="H73" i="19"/>
  <c r="I73" i="19" s="1"/>
  <c r="H65" i="19"/>
  <c r="I65" i="19" s="1"/>
  <c r="H57" i="19"/>
  <c r="I57" i="19" s="1"/>
  <c r="H49" i="19"/>
  <c r="I49" i="19" s="1"/>
  <c r="H41" i="19"/>
  <c r="I41" i="19" s="1"/>
  <c r="H33" i="19"/>
  <c r="I33" i="19" s="1"/>
  <c r="H25" i="19"/>
  <c r="I25" i="19" s="1"/>
  <c r="H17" i="19"/>
  <c r="I17" i="19" s="1"/>
  <c r="H7" i="19"/>
  <c r="I7" i="19" s="1"/>
  <c r="H5" i="19"/>
  <c r="I5" i="19" s="1"/>
  <c r="H158" i="19"/>
  <c r="I158" i="19" s="1"/>
  <c r="H126" i="19"/>
  <c r="I126" i="19" s="1"/>
  <c r="H10" i="19"/>
  <c r="I10" i="19" s="1"/>
  <c r="H3" i="19"/>
  <c r="I3" i="19" s="1"/>
  <c r="H155" i="19"/>
  <c r="I155" i="19" s="1"/>
  <c r="H147" i="19"/>
  <c r="I147" i="19" s="1"/>
  <c r="H139" i="19"/>
  <c r="I139" i="19" s="1"/>
  <c r="H131" i="19"/>
  <c r="I131" i="19" s="1"/>
  <c r="H123" i="19"/>
  <c r="I123" i="19" s="1"/>
  <c r="H115" i="19"/>
  <c r="I115" i="19" s="1"/>
  <c r="H107" i="19"/>
  <c r="I107" i="19" s="1"/>
  <c r="H99" i="19"/>
  <c r="I99" i="19" s="1"/>
  <c r="H91" i="19"/>
  <c r="I91" i="19" s="1"/>
  <c r="H83" i="19"/>
  <c r="I83" i="19" s="1"/>
  <c r="H75" i="19"/>
  <c r="I75" i="19" s="1"/>
  <c r="H67" i="19"/>
  <c r="I67" i="19" s="1"/>
  <c r="H59" i="19"/>
  <c r="I59" i="19" s="1"/>
  <c r="H51" i="19"/>
  <c r="I51" i="19" s="1"/>
  <c r="H43" i="19"/>
  <c r="I43" i="19" s="1"/>
  <c r="H35" i="19"/>
  <c r="I35" i="19" s="1"/>
  <c r="H27" i="19"/>
  <c r="I27" i="19" s="1"/>
  <c r="H19" i="19"/>
  <c r="I19" i="19" s="1"/>
  <c r="H14" i="19"/>
  <c r="I14" i="19" s="1"/>
  <c r="H12" i="19"/>
  <c r="I12" i="19" s="1"/>
  <c r="H1" i="19"/>
  <c r="I1" i="19" s="1"/>
  <c r="H160" i="19"/>
  <c r="I160" i="19" s="1"/>
  <c r="H152" i="19"/>
  <c r="I152" i="19" s="1"/>
  <c r="H144" i="19"/>
  <c r="I144" i="19" s="1"/>
  <c r="H136" i="19"/>
  <c r="I136" i="19" s="1"/>
  <c r="H128" i="19"/>
  <c r="I128" i="19" s="1"/>
  <c r="H120" i="19"/>
  <c r="I120" i="19" s="1"/>
  <c r="H112" i="19"/>
  <c r="I112" i="19" s="1"/>
  <c r="H104" i="19"/>
  <c r="I104" i="19" s="1"/>
  <c r="H96" i="19"/>
  <c r="I96" i="19" s="1"/>
  <c r="H88" i="19"/>
  <c r="I88" i="19" s="1"/>
  <c r="H40" i="19"/>
  <c r="I40" i="19" s="1"/>
  <c r="H80" i="19"/>
  <c r="I80" i="19" s="1"/>
  <c r="H64" i="19"/>
  <c r="I64" i="19" s="1"/>
  <c r="H48" i="19"/>
  <c r="I48" i="19" s="1"/>
  <c r="H32" i="19"/>
  <c r="I32" i="19" s="1"/>
  <c r="H16" i="19"/>
  <c r="I16" i="19" s="1"/>
  <c r="H72" i="19"/>
  <c r="I72" i="19" s="1"/>
  <c r="H24" i="19"/>
  <c r="I24" i="19" s="1"/>
  <c r="H56" i="19"/>
  <c r="I56" i="19" s="1"/>
  <c r="K8" i="18"/>
  <c r="G68" i="16"/>
  <c r="H2" i="15"/>
  <c r="I2" i="15" s="1"/>
  <c r="H4" i="15"/>
  <c r="I4" i="15" s="1"/>
  <c r="H8" i="15"/>
  <c r="I8" i="15" s="1"/>
  <c r="V15" i="15"/>
  <c r="H18" i="15"/>
  <c r="I18" i="15" s="1"/>
  <c r="C21" i="15"/>
  <c r="H26" i="15"/>
  <c r="I26" i="15" s="1"/>
  <c r="C29" i="15"/>
  <c r="H34" i="15"/>
  <c r="I34" i="15" s="1"/>
  <c r="C37" i="15"/>
  <c r="H42" i="15"/>
  <c r="I42" i="15" s="1"/>
  <c r="C45" i="15"/>
  <c r="H50" i="15"/>
  <c r="I50" i="15" s="1"/>
  <c r="C53" i="15"/>
  <c r="H58" i="15"/>
  <c r="I58" i="15" s="1"/>
  <c r="C61" i="15"/>
  <c r="H66" i="15"/>
  <c r="I66" i="15" s="1"/>
  <c r="H74" i="15"/>
  <c r="I74" i="15" s="1"/>
  <c r="H82" i="15"/>
  <c r="I82" i="15" s="1"/>
  <c r="H90" i="15"/>
  <c r="I90" i="15" s="1"/>
  <c r="H98" i="15"/>
  <c r="I98" i="15" s="1"/>
  <c r="H106" i="15"/>
  <c r="I106" i="15" s="1"/>
  <c r="H114" i="15"/>
  <c r="I114" i="15" s="1"/>
  <c r="H122" i="15"/>
  <c r="I122" i="15" s="1"/>
  <c r="H130" i="15"/>
  <c r="I130" i="15" s="1"/>
  <c r="H138" i="15"/>
  <c r="I138" i="15" s="1"/>
  <c r="H146" i="15"/>
  <c r="I146" i="15" s="1"/>
  <c r="H154" i="15"/>
  <c r="I154" i="15" s="1"/>
  <c r="C16" i="15"/>
  <c r="H21" i="15"/>
  <c r="I21" i="15" s="1"/>
  <c r="C24" i="15"/>
  <c r="H29" i="15"/>
  <c r="I29" i="15" s="1"/>
  <c r="C32" i="15"/>
  <c r="H37" i="15"/>
  <c r="I37" i="15" s="1"/>
  <c r="C40" i="15"/>
  <c r="H45" i="15"/>
  <c r="I45" i="15" s="1"/>
  <c r="C48" i="15"/>
  <c r="H53" i="15"/>
  <c r="I53" i="15" s="1"/>
  <c r="C56" i="15"/>
  <c r="H61" i="15"/>
  <c r="I61" i="15" s="1"/>
  <c r="C64" i="15"/>
  <c r="H69" i="15"/>
  <c r="I69" i="15" s="1"/>
  <c r="H77" i="15"/>
  <c r="I77" i="15" s="1"/>
  <c r="H85" i="15"/>
  <c r="I85" i="15" s="1"/>
  <c r="H93" i="15"/>
  <c r="I93" i="15" s="1"/>
  <c r="H101" i="15"/>
  <c r="I101" i="15" s="1"/>
  <c r="H109" i="15"/>
  <c r="I109" i="15" s="1"/>
  <c r="H117" i="15"/>
  <c r="I117" i="15" s="1"/>
  <c r="H125" i="15"/>
  <c r="I125" i="15" s="1"/>
  <c r="H133" i="15"/>
  <c r="I133" i="15" s="1"/>
  <c r="H141" i="15"/>
  <c r="I141" i="15" s="1"/>
  <c r="H149" i="15"/>
  <c r="I149" i="15" s="1"/>
  <c r="H157" i="15"/>
  <c r="I157" i="15" s="1"/>
  <c r="H16" i="15"/>
  <c r="I16" i="15" s="1"/>
  <c r="C19" i="15"/>
  <c r="H24" i="15"/>
  <c r="I24" i="15" s="1"/>
  <c r="C27" i="15"/>
  <c r="H32" i="15"/>
  <c r="I32" i="15" s="1"/>
  <c r="C35" i="15"/>
  <c r="H40" i="15"/>
  <c r="I40" i="15" s="1"/>
  <c r="C43" i="15"/>
  <c r="H48" i="15"/>
  <c r="I48" i="15" s="1"/>
  <c r="C51" i="15"/>
  <c r="H56" i="15"/>
  <c r="I56" i="15" s="1"/>
  <c r="C59" i="15"/>
  <c r="H64" i="15"/>
  <c r="I64" i="15" s="1"/>
  <c r="H72" i="15"/>
  <c r="I72" i="15" s="1"/>
  <c r="H80" i="15"/>
  <c r="I80" i="15" s="1"/>
  <c r="H88" i="15"/>
  <c r="I88" i="15" s="1"/>
  <c r="H96" i="15"/>
  <c r="I96" i="15" s="1"/>
  <c r="H104" i="15"/>
  <c r="I104" i="15" s="1"/>
  <c r="H112" i="15"/>
  <c r="I112" i="15" s="1"/>
  <c r="H120" i="15"/>
  <c r="I120" i="15" s="1"/>
  <c r="H128" i="15"/>
  <c r="I128" i="15" s="1"/>
  <c r="H136" i="15"/>
  <c r="I136" i="15" s="1"/>
  <c r="H144" i="15"/>
  <c r="I144" i="15" s="1"/>
  <c r="H152" i="15"/>
  <c r="I152" i="15" s="1"/>
  <c r="H160" i="15"/>
  <c r="I160" i="15" s="1"/>
  <c r="AD4" i="15"/>
  <c r="H12" i="15"/>
  <c r="I12" i="15" s="1"/>
  <c r="H14" i="15"/>
  <c r="I14" i="15" s="1"/>
  <c r="H19" i="15"/>
  <c r="I19" i="15" s="1"/>
  <c r="C22" i="15"/>
  <c r="H27" i="15"/>
  <c r="I27" i="15" s="1"/>
  <c r="C30" i="15"/>
  <c r="H35" i="15"/>
  <c r="I35" i="15" s="1"/>
  <c r="C38" i="15"/>
  <c r="H43" i="15"/>
  <c r="I43" i="15" s="1"/>
  <c r="C46" i="15"/>
  <c r="H51" i="15"/>
  <c r="I51" i="15" s="1"/>
  <c r="C54" i="15"/>
  <c r="H59" i="15"/>
  <c r="I59" i="15" s="1"/>
  <c r="C62" i="15"/>
  <c r="H67" i="15"/>
  <c r="I67" i="15" s="1"/>
  <c r="H75" i="15"/>
  <c r="I75" i="15" s="1"/>
  <c r="H83" i="15"/>
  <c r="I83" i="15" s="1"/>
  <c r="H91" i="15"/>
  <c r="I91" i="15" s="1"/>
  <c r="H99" i="15"/>
  <c r="I99" i="15" s="1"/>
  <c r="H107" i="15"/>
  <c r="I107" i="15" s="1"/>
  <c r="H115" i="15"/>
  <c r="I115" i="15" s="1"/>
  <c r="H123" i="15"/>
  <c r="I123" i="15" s="1"/>
  <c r="H131" i="15"/>
  <c r="I131" i="15" s="1"/>
  <c r="H139" i="15"/>
  <c r="I139" i="15" s="1"/>
  <c r="H147" i="15"/>
  <c r="I147" i="15" s="1"/>
  <c r="H155" i="15"/>
  <c r="I155" i="15" s="1"/>
  <c r="H9" i="15"/>
  <c r="I9" i="15" s="1"/>
  <c r="C11" i="15"/>
  <c r="H13" i="15"/>
  <c r="I13" i="15" s="1"/>
  <c r="H15" i="15"/>
  <c r="I15" i="15" s="1"/>
  <c r="H20" i="15"/>
  <c r="I20" i="15" s="1"/>
  <c r="C23" i="15"/>
  <c r="H28" i="15"/>
  <c r="I28" i="15" s="1"/>
  <c r="C31" i="15"/>
  <c r="H36" i="15"/>
  <c r="I36" i="15" s="1"/>
  <c r="C39" i="15"/>
  <c r="H44" i="15"/>
  <c r="I44" i="15" s="1"/>
  <c r="C47" i="15"/>
  <c r="H52" i="15"/>
  <c r="I52" i="15" s="1"/>
  <c r="C55" i="15"/>
  <c r="H60" i="15"/>
  <c r="I60" i="15" s="1"/>
  <c r="C63" i="15"/>
  <c r="H68" i="15"/>
  <c r="I68" i="15" s="1"/>
  <c r="H76" i="15"/>
  <c r="I76" i="15" s="1"/>
  <c r="H84" i="15"/>
  <c r="I84" i="15" s="1"/>
  <c r="H92" i="15"/>
  <c r="I92" i="15" s="1"/>
  <c r="H100" i="15"/>
  <c r="I100" i="15" s="1"/>
  <c r="H108" i="15"/>
  <c r="I108" i="15" s="1"/>
  <c r="H116" i="15"/>
  <c r="I116" i="15" s="1"/>
  <c r="H124" i="15"/>
  <c r="I124" i="15" s="1"/>
  <c r="H132" i="15"/>
  <c r="I132" i="15" s="1"/>
  <c r="H140" i="15"/>
  <c r="I140" i="15" s="1"/>
  <c r="H148" i="15"/>
  <c r="I148" i="15" s="1"/>
  <c r="H156" i="15"/>
  <c r="I156" i="15" s="1"/>
  <c r="C2" i="15"/>
  <c r="C4" i="15"/>
  <c r="C8" i="15"/>
  <c r="H11" i="15"/>
  <c r="I11" i="15" s="1"/>
  <c r="C18" i="15"/>
  <c r="H23" i="15"/>
  <c r="I23" i="15" s="1"/>
  <c r="C26" i="15"/>
  <c r="H31" i="15"/>
  <c r="I31" i="15" s="1"/>
  <c r="C34" i="15"/>
  <c r="H39" i="15"/>
  <c r="I39" i="15" s="1"/>
  <c r="C42" i="15"/>
  <c r="H47" i="15"/>
  <c r="I47" i="15" s="1"/>
  <c r="C50" i="15"/>
  <c r="H55" i="15"/>
  <c r="I55" i="15" s="1"/>
  <c r="C58" i="15"/>
  <c r="H63" i="15"/>
  <c r="I63" i="15" s="1"/>
  <c r="C66" i="15"/>
  <c r="H71" i="15"/>
  <c r="I71" i="15" s="1"/>
  <c r="H79" i="15"/>
  <c r="I79" i="15" s="1"/>
  <c r="H87" i="15"/>
  <c r="I87" i="15" s="1"/>
  <c r="H95" i="15"/>
  <c r="I95" i="15" s="1"/>
  <c r="H103" i="15"/>
  <c r="I103" i="15" s="1"/>
  <c r="H111" i="15"/>
  <c r="I111" i="15" s="1"/>
  <c r="H119" i="15"/>
  <c r="I119" i="15" s="1"/>
  <c r="H127" i="15"/>
  <c r="I127" i="15" s="1"/>
  <c r="H135" i="15"/>
  <c r="I135" i="15" s="1"/>
  <c r="H143" i="15"/>
  <c r="I143" i="15" s="1"/>
  <c r="H151" i="15"/>
  <c r="I151" i="15" s="1"/>
  <c r="K9" i="15" l="1"/>
  <c r="H159" i="15"/>
  <c r="I159" i="15" s="1"/>
  <c r="H1" i="15"/>
  <c r="I1" i="15" s="1"/>
  <c r="H38" i="15"/>
  <c r="I38" i="15" s="1"/>
  <c r="H3" i="15"/>
  <c r="I3" i="15" s="1"/>
  <c r="H49" i="15"/>
  <c r="I49" i="15" s="1"/>
  <c r="H33" i="15"/>
  <c r="I33" i="15" s="1"/>
  <c r="H30" i="15"/>
  <c r="I30" i="15" s="1"/>
  <c r="H25" i="15"/>
  <c r="I25" i="15" s="1"/>
  <c r="H161" i="15"/>
  <c r="I161" i="15" s="1"/>
  <c r="H158" i="15"/>
  <c r="I158" i="15" s="1"/>
  <c r="H22" i="15"/>
  <c r="I22" i="15" s="1"/>
  <c r="H153" i="15"/>
  <c r="I153" i="15" s="1"/>
  <c r="H150" i="15"/>
  <c r="I150" i="15" s="1"/>
  <c r="H145" i="15"/>
  <c r="I145" i="15" s="1"/>
  <c r="H110" i="15"/>
  <c r="I110" i="15" s="1"/>
  <c r="H105" i="15"/>
  <c r="I105" i="15" s="1"/>
  <c r="H46" i="15"/>
  <c r="I46" i="15" s="1"/>
  <c r="H41" i="15"/>
  <c r="I41" i="15" s="1"/>
  <c r="H142" i="15"/>
  <c r="I142" i="15" s="1"/>
  <c r="H137" i="15"/>
  <c r="I137" i="15" s="1"/>
  <c r="H134" i="15"/>
  <c r="I134" i="15" s="1"/>
  <c r="H129" i="15"/>
  <c r="I129" i="15" s="1"/>
  <c r="H126" i="15"/>
  <c r="I126" i="15" s="1"/>
  <c r="H121" i="15"/>
  <c r="I121" i="15" s="1"/>
  <c r="H118" i="15"/>
  <c r="I118" i="15" s="1"/>
  <c r="H6" i="15"/>
  <c r="I6" i="15" s="1"/>
  <c r="H113" i="15"/>
  <c r="I113" i="15" s="1"/>
  <c r="H5" i="15"/>
  <c r="I5" i="15" s="1"/>
  <c r="AD8" i="15"/>
  <c r="AD9" i="15" s="1"/>
  <c r="K8" i="15"/>
  <c r="Y13" i="13" l="1"/>
  <c r="V13" i="13"/>
  <c r="C1" i="13" s="1"/>
  <c r="V9" i="13"/>
  <c r="V11" i="13" s="1"/>
  <c r="Z8" i="13"/>
  <c r="Z3" i="13"/>
  <c r="Z4" i="13" s="1"/>
  <c r="Z2" i="13"/>
  <c r="Z1" i="13"/>
  <c r="K1" i="13"/>
  <c r="Y13" i="10"/>
  <c r="V13" i="10"/>
  <c r="V9" i="10"/>
  <c r="V11" i="10" s="1"/>
  <c r="Z8" i="10"/>
  <c r="Z3" i="10"/>
  <c r="Z4" i="10" s="1"/>
  <c r="AD5" i="10" s="1"/>
  <c r="Z2" i="10"/>
  <c r="Z1" i="10"/>
  <c r="K1" i="10"/>
  <c r="Y13" i="9"/>
  <c r="V13" i="9"/>
  <c r="K6" i="9" s="1"/>
  <c r="V9" i="9"/>
  <c r="V11" i="9" s="1"/>
  <c r="Z8" i="9"/>
  <c r="Z3" i="9"/>
  <c r="Z4" i="9" s="1"/>
  <c r="Z2" i="9"/>
  <c r="Z1" i="9"/>
  <c r="K1" i="9"/>
  <c r="H159" i="9" l="1"/>
  <c r="I159" i="9" s="1"/>
  <c r="H27" i="9"/>
  <c r="I27" i="9" s="1"/>
  <c r="H25" i="9"/>
  <c r="I25" i="9" s="1"/>
  <c r="C25" i="9"/>
  <c r="C57" i="9"/>
  <c r="C89" i="9"/>
  <c r="C121" i="9"/>
  <c r="C153" i="9"/>
  <c r="C185" i="9"/>
  <c r="C217" i="9"/>
  <c r="C58" i="9"/>
  <c r="C90" i="9"/>
  <c r="C122" i="9"/>
  <c r="C154" i="9"/>
  <c r="C218" i="9"/>
  <c r="C93" i="9"/>
  <c r="C125" i="9"/>
  <c r="C157" i="9"/>
  <c r="C221" i="9"/>
  <c r="C94" i="9"/>
  <c r="C158" i="9"/>
  <c r="C190" i="9"/>
  <c r="C41" i="9"/>
  <c r="C76" i="9"/>
  <c r="C109" i="9"/>
  <c r="C110" i="9"/>
  <c r="C47" i="9"/>
  <c r="C112" i="9"/>
  <c r="C209" i="9"/>
  <c r="C178" i="9"/>
  <c r="C115" i="9"/>
  <c r="C85" i="9"/>
  <c r="C248" i="9"/>
  <c r="C249" i="9"/>
  <c r="C152" i="9"/>
  <c r="C26" i="9"/>
  <c r="C246" i="9"/>
  <c r="C27" i="9"/>
  <c r="C59" i="9"/>
  <c r="C91" i="9"/>
  <c r="C123" i="9"/>
  <c r="C155" i="9"/>
  <c r="C187" i="9"/>
  <c r="C219" i="9"/>
  <c r="C60" i="9"/>
  <c r="C92" i="9"/>
  <c r="C124" i="9"/>
  <c r="C156" i="9"/>
  <c r="C188" i="9"/>
  <c r="C220" i="9"/>
  <c r="C61" i="9"/>
  <c r="C189" i="9"/>
  <c r="C62" i="9"/>
  <c r="C126" i="9"/>
  <c r="C222" i="9"/>
  <c r="C201" i="9"/>
  <c r="C108" i="9"/>
  <c r="C239" i="9"/>
  <c r="C142" i="9"/>
  <c r="C207" i="9"/>
  <c r="C208" i="9"/>
  <c r="C49" i="9"/>
  <c r="C51" i="9"/>
  <c r="C212" i="9"/>
  <c r="C117" i="9"/>
  <c r="C23" i="9"/>
  <c r="C28" i="9"/>
  <c r="C29" i="9"/>
  <c r="C30" i="9"/>
  <c r="C14" i="9"/>
  <c r="C82" i="9"/>
  <c r="C84" i="9"/>
  <c r="C22" i="9"/>
  <c r="C216" i="9"/>
  <c r="C31" i="9"/>
  <c r="C63" i="9"/>
  <c r="C95" i="9"/>
  <c r="C127" i="9"/>
  <c r="C159" i="9"/>
  <c r="C191" i="9"/>
  <c r="C223" i="9"/>
  <c r="C131" i="9"/>
  <c r="C195" i="9"/>
  <c r="C100" i="9"/>
  <c r="C196" i="9"/>
  <c r="C69" i="9"/>
  <c r="C136" i="9"/>
  <c r="C169" i="9"/>
  <c r="C140" i="9"/>
  <c r="C173" i="9"/>
  <c r="C78" i="9"/>
  <c r="C80" i="9"/>
  <c r="C146" i="9"/>
  <c r="C52" i="9"/>
  <c r="C54" i="9"/>
  <c r="C88" i="9"/>
  <c r="C64" i="9"/>
  <c r="C96" i="9"/>
  <c r="C128" i="9"/>
  <c r="C160" i="9"/>
  <c r="C192" i="9"/>
  <c r="C224" i="9"/>
  <c r="C99" i="9"/>
  <c r="C163" i="9"/>
  <c r="C36" i="9"/>
  <c r="C101" i="9"/>
  <c r="C197" i="9"/>
  <c r="C200" i="9"/>
  <c r="C73" i="9"/>
  <c r="C44" i="9"/>
  <c r="C241" i="9"/>
  <c r="C113" i="9"/>
  <c r="C245" i="9"/>
  <c r="C53" i="9"/>
  <c r="C1" i="9"/>
  <c r="C33" i="9"/>
  <c r="C65" i="9"/>
  <c r="C97" i="9"/>
  <c r="C129" i="9"/>
  <c r="C161" i="9"/>
  <c r="C193" i="9"/>
  <c r="C225" i="9"/>
  <c r="C67" i="9"/>
  <c r="C68" i="9"/>
  <c r="C228" i="9"/>
  <c r="C133" i="9"/>
  <c r="C165" i="9"/>
  <c r="C104" i="9"/>
  <c r="C233" i="9"/>
  <c r="C236" i="9"/>
  <c r="C205" i="9"/>
  <c r="C46" i="9"/>
  <c r="C48" i="9"/>
  <c r="C18" i="9"/>
  <c r="C116" i="9"/>
  <c r="C247" i="9"/>
  <c r="C182" i="9"/>
  <c r="C215" i="9"/>
  <c r="C250" i="9"/>
  <c r="C2" i="9"/>
  <c r="C34" i="9"/>
  <c r="C66" i="9"/>
  <c r="C98" i="9"/>
  <c r="C130" i="9"/>
  <c r="C162" i="9"/>
  <c r="C194" i="9"/>
  <c r="C226" i="9"/>
  <c r="C35" i="9"/>
  <c r="C227" i="9"/>
  <c r="C132" i="9"/>
  <c r="C164" i="9"/>
  <c r="C37" i="9"/>
  <c r="C229" i="9"/>
  <c r="C232" i="9"/>
  <c r="C105" i="9"/>
  <c r="C172" i="9"/>
  <c r="C141" i="9"/>
  <c r="C176" i="9"/>
  <c r="C177" i="9"/>
  <c r="C210" i="9"/>
  <c r="C20" i="9"/>
  <c r="C118" i="9"/>
  <c r="C24" i="9"/>
  <c r="C3" i="9"/>
  <c r="C4" i="9"/>
  <c r="C19" i="9"/>
  <c r="C213" i="9"/>
  <c r="C214" i="9"/>
  <c r="C184" i="9"/>
  <c r="C5" i="9"/>
  <c r="C6" i="9"/>
  <c r="C38" i="9"/>
  <c r="C70" i="9"/>
  <c r="C102" i="9"/>
  <c r="C134" i="9"/>
  <c r="C166" i="9"/>
  <c r="C198" i="9"/>
  <c r="C230" i="9"/>
  <c r="C39" i="9"/>
  <c r="C71" i="9"/>
  <c r="C103" i="9"/>
  <c r="C135" i="9"/>
  <c r="C199" i="9"/>
  <c r="C231" i="9"/>
  <c r="C40" i="9"/>
  <c r="C72" i="9"/>
  <c r="C168" i="9"/>
  <c r="C137" i="9"/>
  <c r="C204" i="9"/>
  <c r="C15" i="9"/>
  <c r="C81" i="9"/>
  <c r="C179" i="9"/>
  <c r="C55" i="9"/>
  <c r="C7" i="9"/>
  <c r="C180" i="9"/>
  <c r="C119" i="9"/>
  <c r="C8" i="9"/>
  <c r="C45" i="9"/>
  <c r="C143" i="9"/>
  <c r="C144" i="9"/>
  <c r="C243" i="9"/>
  <c r="C211" i="9"/>
  <c r="C149" i="9"/>
  <c r="C151" i="9"/>
  <c r="C9" i="9"/>
  <c r="C16" i="9"/>
  <c r="C50" i="9"/>
  <c r="C120" i="9"/>
  <c r="C10" i="9"/>
  <c r="C42" i="9"/>
  <c r="C74" i="9"/>
  <c r="C106" i="9"/>
  <c r="C138" i="9"/>
  <c r="C170" i="9"/>
  <c r="C202" i="9"/>
  <c r="C234" i="9"/>
  <c r="C13" i="9"/>
  <c r="C17" i="9"/>
  <c r="C83" i="9"/>
  <c r="C21" i="9"/>
  <c r="C87" i="9"/>
  <c r="C11" i="9"/>
  <c r="C43" i="9"/>
  <c r="C75" i="9"/>
  <c r="C107" i="9"/>
  <c r="C139" i="9"/>
  <c r="C171" i="9"/>
  <c r="C203" i="9"/>
  <c r="C235" i="9"/>
  <c r="C240" i="9"/>
  <c r="C79" i="9"/>
  <c r="C242" i="9"/>
  <c r="C114" i="9"/>
  <c r="C56" i="9"/>
  <c r="C12" i="9"/>
  <c r="C206" i="9"/>
  <c r="C145" i="9"/>
  <c r="C147" i="9"/>
  <c r="C181" i="9"/>
  <c r="C150" i="9"/>
  <c r="C183" i="9"/>
  <c r="C244" i="9"/>
  <c r="C45" i="10"/>
  <c r="C172" i="10"/>
  <c r="C237" i="10"/>
  <c r="C240" i="10"/>
  <c r="C232" i="10"/>
  <c r="C173" i="10"/>
  <c r="C206" i="10"/>
  <c r="C238" i="10"/>
  <c r="C174" i="10"/>
  <c r="C207" i="10"/>
  <c r="C239" i="10"/>
  <c r="C208" i="10"/>
  <c r="C241" i="10"/>
  <c r="C178" i="10"/>
  <c r="C243" i="10"/>
  <c r="C244" i="10"/>
  <c r="C180" i="10"/>
  <c r="C181" i="10"/>
  <c r="C246" i="10"/>
  <c r="C187" i="10"/>
  <c r="C194" i="10"/>
  <c r="C175" i="10"/>
  <c r="C214" i="10"/>
  <c r="C212" i="10"/>
  <c r="C245" i="10"/>
  <c r="C193" i="10"/>
  <c r="C204" i="10"/>
  <c r="C177" i="10"/>
  <c r="C210" i="10"/>
  <c r="C242" i="10"/>
  <c r="C211" i="10"/>
  <c r="C213" i="10"/>
  <c r="C226" i="10"/>
  <c r="C182" i="10"/>
  <c r="C215" i="10"/>
  <c r="C247" i="10"/>
  <c r="C183" i="10"/>
  <c r="C248" i="10"/>
  <c r="C186" i="10"/>
  <c r="C202" i="10"/>
  <c r="C203" i="10"/>
  <c r="C216" i="10"/>
  <c r="C184" i="10"/>
  <c r="C217" i="10"/>
  <c r="C249" i="10"/>
  <c r="C219" i="10"/>
  <c r="C185" i="10"/>
  <c r="C218" i="10"/>
  <c r="C250" i="10"/>
  <c r="C220" i="10"/>
  <c r="C200" i="10"/>
  <c r="C221" i="10"/>
  <c r="C189" i="10"/>
  <c r="C222" i="10"/>
  <c r="C190" i="10"/>
  <c r="C223" i="10"/>
  <c r="C191" i="10"/>
  <c r="C225" i="10"/>
  <c r="C231" i="10"/>
  <c r="C201" i="10"/>
  <c r="C235" i="10"/>
  <c r="C224" i="10"/>
  <c r="C199" i="10"/>
  <c r="C195" i="10"/>
  <c r="C227" i="10"/>
  <c r="C198" i="10"/>
  <c r="C234" i="10"/>
  <c r="C236" i="10"/>
  <c r="C196" i="10"/>
  <c r="C228" i="10"/>
  <c r="C197" i="10"/>
  <c r="C229" i="10"/>
  <c r="C230" i="10"/>
  <c r="C233" i="10"/>
  <c r="C142" i="10"/>
  <c r="C161" i="10"/>
  <c r="C163" i="10"/>
  <c r="C165" i="10"/>
  <c r="C170" i="10"/>
  <c r="C29" i="10"/>
  <c r="C17" i="10"/>
  <c r="C159" i="10"/>
  <c r="C160" i="10"/>
  <c r="C162" i="10"/>
  <c r="C164" i="10"/>
  <c r="C166" i="10"/>
  <c r="C167" i="10"/>
  <c r="C169" i="10"/>
  <c r="C171" i="10"/>
  <c r="C110" i="10"/>
  <c r="C92" i="10"/>
  <c r="C145" i="10"/>
  <c r="C94" i="10"/>
  <c r="C146" i="10"/>
  <c r="C114" i="10"/>
  <c r="C115" i="10"/>
  <c r="C97" i="10"/>
  <c r="C117" i="10"/>
  <c r="C151" i="10"/>
  <c r="C119" i="10"/>
  <c r="C101" i="10"/>
  <c r="C102" i="10"/>
  <c r="C121" i="10"/>
  <c r="C122" i="10"/>
  <c r="C104" i="10"/>
  <c r="C105" i="10"/>
  <c r="C157" i="10"/>
  <c r="C125" i="10"/>
  <c r="C76" i="10"/>
  <c r="C109" i="10"/>
  <c r="C128" i="10"/>
  <c r="C79" i="10"/>
  <c r="C131" i="10"/>
  <c r="C83" i="10"/>
  <c r="C84" i="10"/>
  <c r="C85" i="10"/>
  <c r="C87" i="10"/>
  <c r="C89" i="10"/>
  <c r="C141" i="10"/>
  <c r="C144" i="10"/>
  <c r="C93" i="10"/>
  <c r="C112" i="10"/>
  <c r="C113" i="10"/>
  <c r="C95" i="10"/>
  <c r="C147" i="10"/>
  <c r="C96" i="10"/>
  <c r="C148" i="10"/>
  <c r="C98" i="10"/>
  <c r="C150" i="10"/>
  <c r="C118" i="10"/>
  <c r="C100" i="10"/>
  <c r="C152" i="10"/>
  <c r="C153" i="10"/>
  <c r="C154" i="10"/>
  <c r="C103" i="10"/>
  <c r="C155" i="10"/>
  <c r="C156" i="10"/>
  <c r="C124" i="10"/>
  <c r="C106" i="10"/>
  <c r="C158" i="10"/>
  <c r="C126" i="10"/>
  <c r="C127" i="10"/>
  <c r="C78" i="10"/>
  <c r="C130" i="10"/>
  <c r="C81" i="10"/>
  <c r="C82" i="10"/>
  <c r="C134" i="10"/>
  <c r="C136" i="10"/>
  <c r="C138" i="10"/>
  <c r="C140" i="10"/>
  <c r="C91" i="10"/>
  <c r="C120" i="10"/>
  <c r="C107" i="10"/>
  <c r="C108" i="10"/>
  <c r="C77" i="10"/>
  <c r="C129" i="10"/>
  <c r="C132" i="10"/>
  <c r="C135" i="10"/>
  <c r="C86" i="10"/>
  <c r="C123" i="10"/>
  <c r="C80" i="10"/>
  <c r="C133" i="10"/>
  <c r="C137" i="10"/>
  <c r="C139" i="10"/>
  <c r="H56" i="9"/>
  <c r="I56" i="9" s="1"/>
  <c r="H1" i="9"/>
  <c r="I1" i="9" s="1"/>
  <c r="H70" i="9"/>
  <c r="I70" i="9" s="1"/>
  <c r="H78" i="9"/>
  <c r="I78" i="9" s="1"/>
  <c r="H81" i="9"/>
  <c r="I81" i="9" s="1"/>
  <c r="H94" i="9"/>
  <c r="I94" i="9" s="1"/>
  <c r="H99" i="9"/>
  <c r="I99" i="9" s="1"/>
  <c r="H151" i="9"/>
  <c r="I151" i="9" s="1"/>
  <c r="H17" i="9"/>
  <c r="I17" i="9" s="1"/>
  <c r="H65" i="9"/>
  <c r="I65" i="9" s="1"/>
  <c r="H119" i="9"/>
  <c r="I119" i="9" s="1"/>
  <c r="H22" i="9"/>
  <c r="I22" i="9" s="1"/>
  <c r="H131" i="9"/>
  <c r="I131" i="9" s="1"/>
  <c r="H16" i="9"/>
  <c r="I16" i="9" s="1"/>
  <c r="H7" i="9"/>
  <c r="I7" i="9" s="1"/>
  <c r="H40" i="9"/>
  <c r="I40" i="9" s="1"/>
  <c r="H10" i="9"/>
  <c r="I10" i="9" s="1"/>
  <c r="H41" i="9"/>
  <c r="I41" i="9" s="1"/>
  <c r="H30" i="9"/>
  <c r="I30" i="9" s="1"/>
  <c r="H46" i="9"/>
  <c r="I46" i="9" s="1"/>
  <c r="H32" i="9"/>
  <c r="I32" i="9" s="1"/>
  <c r="H49" i="9"/>
  <c r="I49" i="9" s="1"/>
  <c r="H35" i="9"/>
  <c r="I35" i="9" s="1"/>
  <c r="H51" i="9"/>
  <c r="I51" i="9" s="1"/>
  <c r="K6" i="13"/>
  <c r="H152" i="13"/>
  <c r="I152" i="13" s="1"/>
  <c r="H3" i="13"/>
  <c r="I3" i="13" s="1"/>
  <c r="H140" i="13"/>
  <c r="I140" i="13" s="1"/>
  <c r="H5" i="13"/>
  <c r="I5" i="13" s="1"/>
  <c r="H160" i="13"/>
  <c r="I160" i="13" s="1"/>
  <c r="H148" i="13"/>
  <c r="I148" i="13" s="1"/>
  <c r="H7" i="13"/>
  <c r="I7" i="13" s="1"/>
  <c r="H156" i="13"/>
  <c r="I156" i="13" s="1"/>
  <c r="H25" i="13"/>
  <c r="I25" i="13" s="1"/>
  <c r="H73" i="13"/>
  <c r="I73" i="13" s="1"/>
  <c r="H136" i="13"/>
  <c r="I136" i="13" s="1"/>
  <c r="H144" i="13"/>
  <c r="I144" i="13" s="1"/>
  <c r="H17" i="13"/>
  <c r="I17" i="13" s="1"/>
  <c r="H57" i="13"/>
  <c r="I57" i="13" s="1"/>
  <c r="H65" i="13"/>
  <c r="I65" i="13" s="1"/>
  <c r="H81" i="13"/>
  <c r="I81" i="13" s="1"/>
  <c r="C79" i="13"/>
  <c r="C12" i="13"/>
  <c r="C14" i="13"/>
  <c r="C17" i="13"/>
  <c r="C18" i="13"/>
  <c r="C19" i="13"/>
  <c r="C20" i="13"/>
  <c r="C2" i="13"/>
  <c r="C7" i="13"/>
  <c r="C8" i="13"/>
  <c r="C9" i="13"/>
  <c r="C13" i="13"/>
  <c r="C16" i="13"/>
  <c r="C21" i="13"/>
  <c r="C22" i="13"/>
  <c r="C23" i="13"/>
  <c r="C24" i="13"/>
  <c r="C4" i="13"/>
  <c r="C10" i="13"/>
  <c r="C15" i="13"/>
  <c r="C5" i="13"/>
  <c r="C3" i="13"/>
  <c r="C6" i="13"/>
  <c r="C11" i="13"/>
  <c r="C101" i="13"/>
  <c r="C105" i="13"/>
  <c r="C106" i="13"/>
  <c r="C108" i="13"/>
  <c r="C114" i="13"/>
  <c r="C116" i="13"/>
  <c r="C118" i="13"/>
  <c r="C102" i="13"/>
  <c r="C115" i="13"/>
  <c r="C119" i="13"/>
  <c r="C120" i="13"/>
  <c r="C123" i="13"/>
  <c r="C124" i="13"/>
  <c r="C103" i="13"/>
  <c r="C109" i="13"/>
  <c r="C110" i="13"/>
  <c r="C111" i="13"/>
  <c r="C104" i="13"/>
  <c r="C107" i="13"/>
  <c r="C113" i="13"/>
  <c r="C121" i="13"/>
  <c r="C126" i="13"/>
  <c r="C112" i="13"/>
  <c r="C117" i="13"/>
  <c r="C125" i="13"/>
  <c r="C122" i="13"/>
  <c r="C127" i="13"/>
  <c r="C53" i="13"/>
  <c r="C86" i="13"/>
  <c r="C56" i="13"/>
  <c r="C57" i="13"/>
  <c r="C58" i="13"/>
  <c r="C59" i="13"/>
  <c r="C93" i="13"/>
  <c r="C62" i="13"/>
  <c r="C95" i="13"/>
  <c r="C64" i="13"/>
  <c r="C69" i="13"/>
  <c r="C75" i="13"/>
  <c r="C78" i="13"/>
  <c r="C54" i="13"/>
  <c r="C87" i="13"/>
  <c r="C55" i="13"/>
  <c r="C89" i="13"/>
  <c r="C90" i="13"/>
  <c r="C91" i="13"/>
  <c r="C92" i="13"/>
  <c r="C94" i="13"/>
  <c r="C63" i="13"/>
  <c r="C65" i="13"/>
  <c r="C67" i="13"/>
  <c r="C73" i="13"/>
  <c r="C80" i="13"/>
  <c r="C88" i="13"/>
  <c r="C61" i="13"/>
  <c r="C96" i="13"/>
  <c r="C97" i="13"/>
  <c r="C99" i="13"/>
  <c r="C100" i="13"/>
  <c r="C70" i="13"/>
  <c r="C72" i="13"/>
  <c r="C76" i="13"/>
  <c r="C83" i="13"/>
  <c r="C60" i="13"/>
  <c r="C66" i="13"/>
  <c r="C71" i="13"/>
  <c r="C74" i="13"/>
  <c r="C77" i="13"/>
  <c r="C84" i="13"/>
  <c r="C68" i="13"/>
  <c r="C81" i="13"/>
  <c r="C85" i="13"/>
  <c r="C33" i="13"/>
  <c r="C35" i="13"/>
  <c r="C36" i="13"/>
  <c r="C34" i="13"/>
  <c r="C37" i="13"/>
  <c r="C29" i="13"/>
  <c r="C31" i="13"/>
  <c r="C32" i="13"/>
  <c r="C28" i="13"/>
  <c r="C38" i="13"/>
  <c r="C48" i="13"/>
  <c r="C46" i="13"/>
  <c r="C49" i="13"/>
  <c r="C39" i="13"/>
  <c r="C40" i="13"/>
  <c r="C47" i="13"/>
  <c r="C25" i="13"/>
  <c r="C41" i="13"/>
  <c r="C42" i="13"/>
  <c r="C43" i="13"/>
  <c r="C44" i="13"/>
  <c r="C51" i="13"/>
  <c r="C50" i="13"/>
  <c r="C45" i="13"/>
  <c r="C27" i="13"/>
  <c r="C26" i="13"/>
  <c r="C30" i="13"/>
  <c r="C52" i="13"/>
  <c r="H33" i="13"/>
  <c r="I33" i="13" s="1"/>
  <c r="H41" i="13"/>
  <c r="I41" i="13" s="1"/>
  <c r="H49" i="13"/>
  <c r="I49" i="13" s="1"/>
  <c r="H84" i="13"/>
  <c r="I84" i="13" s="1"/>
  <c r="C1" i="10"/>
  <c r="C70" i="10"/>
  <c r="C62" i="10"/>
  <c r="C54" i="10"/>
  <c r="C46" i="10"/>
  <c r="C48" i="10"/>
  <c r="C6" i="10"/>
  <c r="C47" i="10"/>
  <c r="K6" i="10"/>
  <c r="H93" i="10" s="1"/>
  <c r="I93" i="10" s="1"/>
  <c r="C7" i="10"/>
  <c r="C19" i="10"/>
  <c r="C69" i="10"/>
  <c r="C61" i="10"/>
  <c r="C53" i="10"/>
  <c r="C56" i="10"/>
  <c r="C22" i="10"/>
  <c r="C68" i="10"/>
  <c r="C60" i="10"/>
  <c r="C52" i="10"/>
  <c r="C44" i="10"/>
  <c r="C72" i="10"/>
  <c r="C30" i="10"/>
  <c r="C75" i="10"/>
  <c r="C67" i="10"/>
  <c r="C59" i="10"/>
  <c r="C51" i="10"/>
  <c r="C43" i="10"/>
  <c r="C63" i="10"/>
  <c r="C10" i="10"/>
  <c r="C38" i="10"/>
  <c r="C74" i="10"/>
  <c r="C66" i="10"/>
  <c r="C58" i="10"/>
  <c r="C50" i="10"/>
  <c r="C42" i="10"/>
  <c r="C5" i="10"/>
  <c r="C40" i="10"/>
  <c r="C71" i="10"/>
  <c r="C55" i="10"/>
  <c r="C3" i="10"/>
  <c r="C12" i="10"/>
  <c r="C73" i="10"/>
  <c r="C65" i="10"/>
  <c r="C57" i="10"/>
  <c r="C49" i="10"/>
  <c r="C41" i="10"/>
  <c r="AD5" i="13"/>
  <c r="AD4" i="13"/>
  <c r="H6" i="13"/>
  <c r="I6" i="13" s="1"/>
  <c r="H21" i="13"/>
  <c r="I21" i="13" s="1"/>
  <c r="H37" i="13"/>
  <c r="I37" i="13" s="1"/>
  <c r="H53" i="13"/>
  <c r="I53" i="13" s="1"/>
  <c r="H61" i="13"/>
  <c r="I61" i="13" s="1"/>
  <c r="H69" i="13"/>
  <c r="I69" i="13" s="1"/>
  <c r="H90" i="13"/>
  <c r="I90" i="13" s="1"/>
  <c r="H98" i="13"/>
  <c r="I98" i="13" s="1"/>
  <c r="H106" i="13"/>
  <c r="I106" i="13" s="1"/>
  <c r="H110" i="13"/>
  <c r="I110" i="13" s="1"/>
  <c r="H118" i="13"/>
  <c r="I118" i="13" s="1"/>
  <c r="H122" i="13"/>
  <c r="I122" i="13" s="1"/>
  <c r="H130" i="13"/>
  <c r="I130" i="13" s="1"/>
  <c r="H134" i="13"/>
  <c r="I134" i="13" s="1"/>
  <c r="H138" i="13"/>
  <c r="I138" i="13" s="1"/>
  <c r="H142" i="13"/>
  <c r="I142" i="13" s="1"/>
  <c r="H146" i="13"/>
  <c r="I146" i="13" s="1"/>
  <c r="H150" i="13"/>
  <c r="I150" i="13" s="1"/>
  <c r="H158" i="13"/>
  <c r="I158" i="13" s="1"/>
  <c r="H29" i="13"/>
  <c r="I29" i="13" s="1"/>
  <c r="H45" i="13"/>
  <c r="I45" i="13" s="1"/>
  <c r="H77" i="13"/>
  <c r="I77" i="13" s="1"/>
  <c r="H86" i="13"/>
  <c r="I86" i="13" s="1"/>
  <c r="H94" i="13"/>
  <c r="I94" i="13" s="1"/>
  <c r="H102" i="13"/>
  <c r="I102" i="13" s="1"/>
  <c r="H114" i="13"/>
  <c r="I114" i="13" s="1"/>
  <c r="H126" i="13"/>
  <c r="I126" i="13" s="1"/>
  <c r="H154" i="13"/>
  <c r="I154" i="13" s="1"/>
  <c r="H16" i="13"/>
  <c r="I16" i="13" s="1"/>
  <c r="H24" i="13"/>
  <c r="I24" i="13" s="1"/>
  <c r="H32" i="13"/>
  <c r="I32" i="13" s="1"/>
  <c r="H40" i="13"/>
  <c r="I40" i="13" s="1"/>
  <c r="H48" i="13"/>
  <c r="I48" i="13" s="1"/>
  <c r="H56" i="13"/>
  <c r="I56" i="13" s="1"/>
  <c r="H64" i="13"/>
  <c r="I64" i="13" s="1"/>
  <c r="H72" i="13"/>
  <c r="I72" i="13" s="1"/>
  <c r="H80" i="13"/>
  <c r="I80" i="13" s="1"/>
  <c r="H12" i="13"/>
  <c r="I12" i="13" s="1"/>
  <c r="H14" i="13"/>
  <c r="I14" i="13" s="1"/>
  <c r="H19" i="13"/>
  <c r="I19" i="13" s="1"/>
  <c r="H27" i="13"/>
  <c r="I27" i="13" s="1"/>
  <c r="H35" i="13"/>
  <c r="I35" i="13" s="1"/>
  <c r="H43" i="13"/>
  <c r="I43" i="13" s="1"/>
  <c r="H51" i="13"/>
  <c r="I51" i="13" s="1"/>
  <c r="H59" i="13"/>
  <c r="I59" i="13" s="1"/>
  <c r="H67" i="13"/>
  <c r="I67" i="13" s="1"/>
  <c r="H75" i="13"/>
  <c r="I75" i="13" s="1"/>
  <c r="H83" i="13"/>
  <c r="I83" i="13" s="1"/>
  <c r="H87" i="13"/>
  <c r="I87" i="13" s="1"/>
  <c r="H91" i="13"/>
  <c r="I91" i="13" s="1"/>
  <c r="H95" i="13"/>
  <c r="I95" i="13" s="1"/>
  <c r="H99" i="13"/>
  <c r="I99" i="13" s="1"/>
  <c r="H103" i="13"/>
  <c r="I103" i="13" s="1"/>
  <c r="H107" i="13"/>
  <c r="I107" i="13" s="1"/>
  <c r="H111" i="13"/>
  <c r="I111" i="13" s="1"/>
  <c r="H115" i="13"/>
  <c r="I115" i="13" s="1"/>
  <c r="H119" i="13"/>
  <c r="I119" i="13" s="1"/>
  <c r="H123" i="13"/>
  <c r="I123" i="13" s="1"/>
  <c r="H127" i="13"/>
  <c r="I127" i="13" s="1"/>
  <c r="H131" i="13"/>
  <c r="I131" i="13" s="1"/>
  <c r="H135" i="13"/>
  <c r="I135" i="13" s="1"/>
  <c r="H139" i="13"/>
  <c r="I139" i="13" s="1"/>
  <c r="H143" i="13"/>
  <c r="I143" i="13" s="1"/>
  <c r="H147" i="13"/>
  <c r="I147" i="13" s="1"/>
  <c r="H151" i="13"/>
  <c r="I151" i="13" s="1"/>
  <c r="H155" i="13"/>
  <c r="I155" i="13" s="1"/>
  <c r="H159" i="13"/>
  <c r="I159" i="13" s="1"/>
  <c r="H10" i="13"/>
  <c r="I10" i="13" s="1"/>
  <c r="H22" i="13"/>
  <c r="I22" i="13" s="1"/>
  <c r="H30" i="13"/>
  <c r="I30" i="13" s="1"/>
  <c r="H38" i="13"/>
  <c r="I38" i="13" s="1"/>
  <c r="H46" i="13"/>
  <c r="I46" i="13" s="1"/>
  <c r="H54" i="13"/>
  <c r="I54" i="13" s="1"/>
  <c r="H62" i="13"/>
  <c r="I62" i="13" s="1"/>
  <c r="H70" i="13"/>
  <c r="I70" i="13" s="1"/>
  <c r="H78" i="13"/>
  <c r="I78" i="13" s="1"/>
  <c r="H9" i="13"/>
  <c r="I9" i="13" s="1"/>
  <c r="H13" i="13"/>
  <c r="I13" i="13" s="1"/>
  <c r="H28" i="13"/>
  <c r="I28" i="13" s="1"/>
  <c r="H44" i="13"/>
  <c r="I44" i="13" s="1"/>
  <c r="H60" i="13"/>
  <c r="I60" i="13" s="1"/>
  <c r="H76" i="13"/>
  <c r="I76" i="13" s="1"/>
  <c r="H11" i="13"/>
  <c r="I11" i="13" s="1"/>
  <c r="H23" i="13"/>
  <c r="I23" i="13" s="1"/>
  <c r="H31" i="13"/>
  <c r="I31" i="13" s="1"/>
  <c r="H39" i="13"/>
  <c r="I39" i="13" s="1"/>
  <c r="H47" i="13"/>
  <c r="I47" i="13" s="1"/>
  <c r="H55" i="13"/>
  <c r="I55" i="13" s="1"/>
  <c r="H63" i="13"/>
  <c r="I63" i="13" s="1"/>
  <c r="H71" i="13"/>
  <c r="I71" i="13" s="1"/>
  <c r="H79" i="13"/>
  <c r="I79" i="13" s="1"/>
  <c r="H85" i="13"/>
  <c r="I85" i="13" s="1"/>
  <c r="H89" i="13"/>
  <c r="I89" i="13" s="1"/>
  <c r="H93" i="13"/>
  <c r="I93" i="13" s="1"/>
  <c r="H97" i="13"/>
  <c r="I97" i="13" s="1"/>
  <c r="H101" i="13"/>
  <c r="I101" i="13" s="1"/>
  <c r="H105" i="13"/>
  <c r="I105" i="13" s="1"/>
  <c r="H109" i="13"/>
  <c r="I109" i="13" s="1"/>
  <c r="H113" i="13"/>
  <c r="I113" i="13" s="1"/>
  <c r="H117" i="13"/>
  <c r="I117" i="13" s="1"/>
  <c r="H121" i="13"/>
  <c r="I121" i="13" s="1"/>
  <c r="H125" i="13"/>
  <c r="I125" i="13" s="1"/>
  <c r="H129" i="13"/>
  <c r="I129" i="13" s="1"/>
  <c r="H133" i="13"/>
  <c r="I133" i="13" s="1"/>
  <c r="H137" i="13"/>
  <c r="I137" i="13" s="1"/>
  <c r="H141" i="13"/>
  <c r="I141" i="13" s="1"/>
  <c r="H145" i="13"/>
  <c r="I145" i="13" s="1"/>
  <c r="H149" i="13"/>
  <c r="I149" i="13" s="1"/>
  <c r="H153" i="13"/>
  <c r="I153" i="13" s="1"/>
  <c r="H157" i="13"/>
  <c r="I157" i="13" s="1"/>
  <c r="H161" i="13"/>
  <c r="I161" i="13" s="1"/>
  <c r="H15" i="13"/>
  <c r="I15" i="13" s="1"/>
  <c r="H20" i="13"/>
  <c r="I20" i="13" s="1"/>
  <c r="H36" i="13"/>
  <c r="I36" i="13" s="1"/>
  <c r="H52" i="13"/>
  <c r="I52" i="13" s="1"/>
  <c r="H68" i="13"/>
  <c r="I68" i="13" s="1"/>
  <c r="H2" i="13"/>
  <c r="I2" i="13" s="1"/>
  <c r="H4" i="13"/>
  <c r="I4" i="13" s="1"/>
  <c r="H8" i="13"/>
  <c r="I8" i="13" s="1"/>
  <c r="V15" i="13"/>
  <c r="H18" i="13"/>
  <c r="I18" i="13" s="1"/>
  <c r="H26" i="13"/>
  <c r="I26" i="13" s="1"/>
  <c r="H34" i="13"/>
  <c r="I34" i="13" s="1"/>
  <c r="H42" i="13"/>
  <c r="I42" i="13" s="1"/>
  <c r="H50" i="13"/>
  <c r="I50" i="13" s="1"/>
  <c r="H58" i="13"/>
  <c r="I58" i="13" s="1"/>
  <c r="H66" i="13"/>
  <c r="I66" i="13" s="1"/>
  <c r="H74" i="13"/>
  <c r="I74" i="13" s="1"/>
  <c r="AD4" i="10"/>
  <c r="C27" i="10"/>
  <c r="C35" i="10"/>
  <c r="H48" i="10"/>
  <c r="I48" i="10" s="1"/>
  <c r="H64" i="10"/>
  <c r="I64" i="10" s="1"/>
  <c r="H72" i="10"/>
  <c r="I72" i="10" s="1"/>
  <c r="H80" i="10"/>
  <c r="I80" i="10" s="1"/>
  <c r="C25" i="10"/>
  <c r="C33" i="10"/>
  <c r="H54" i="10"/>
  <c r="I54" i="10" s="1"/>
  <c r="C9" i="10"/>
  <c r="C13" i="10"/>
  <c r="C15" i="10"/>
  <c r="C20" i="10"/>
  <c r="C28" i="10"/>
  <c r="C36" i="10"/>
  <c r="C23" i="10"/>
  <c r="C31" i="10"/>
  <c r="C39" i="10"/>
  <c r="H124" i="10"/>
  <c r="I124" i="10" s="1"/>
  <c r="C2" i="10"/>
  <c r="C4" i="10"/>
  <c r="C8" i="10"/>
  <c r="C18" i="10"/>
  <c r="C26" i="10"/>
  <c r="C34" i="10"/>
  <c r="H95" i="10"/>
  <c r="I95" i="10" s="1"/>
  <c r="V15" i="10"/>
  <c r="C21" i="10"/>
  <c r="C37" i="10"/>
  <c r="C16" i="10"/>
  <c r="C24" i="10"/>
  <c r="C32" i="10"/>
  <c r="AD5" i="9"/>
  <c r="AD4" i="9"/>
  <c r="H83" i="9"/>
  <c r="I83" i="9" s="1"/>
  <c r="H111" i="9"/>
  <c r="I111" i="9" s="1"/>
  <c r="H143" i="9"/>
  <c r="I143" i="9" s="1"/>
  <c r="H89" i="9"/>
  <c r="I89" i="9" s="1"/>
  <c r="H123" i="9"/>
  <c r="I123" i="9" s="1"/>
  <c r="H155" i="9"/>
  <c r="I155" i="9" s="1"/>
  <c r="H5" i="9"/>
  <c r="I5" i="9" s="1"/>
  <c r="H62" i="9"/>
  <c r="I62" i="9" s="1"/>
  <c r="H67" i="9"/>
  <c r="I67" i="9" s="1"/>
  <c r="H103" i="9"/>
  <c r="I103" i="9" s="1"/>
  <c r="H135" i="9"/>
  <c r="I135" i="9" s="1"/>
  <c r="H14" i="9"/>
  <c r="I14" i="9" s="1"/>
  <c r="H19" i="9"/>
  <c r="I19" i="9" s="1"/>
  <c r="H38" i="9"/>
  <c r="I38" i="9" s="1"/>
  <c r="H43" i="9"/>
  <c r="I43" i="9" s="1"/>
  <c r="H48" i="9"/>
  <c r="I48" i="9" s="1"/>
  <c r="H57" i="9"/>
  <c r="I57" i="9" s="1"/>
  <c r="H73" i="9"/>
  <c r="I73" i="9" s="1"/>
  <c r="H91" i="9"/>
  <c r="I91" i="9" s="1"/>
  <c r="H115" i="9"/>
  <c r="I115" i="9" s="1"/>
  <c r="H147" i="9"/>
  <c r="I147" i="9" s="1"/>
  <c r="H3" i="9"/>
  <c r="I3" i="9" s="1"/>
  <c r="H9" i="9"/>
  <c r="I9" i="9" s="1"/>
  <c r="H12" i="9"/>
  <c r="I12" i="9" s="1"/>
  <c r="H24" i="9"/>
  <c r="I24" i="9" s="1"/>
  <c r="H33" i="9"/>
  <c r="I33" i="9" s="1"/>
  <c r="H86" i="9"/>
  <c r="I86" i="9" s="1"/>
  <c r="H97" i="9"/>
  <c r="I97" i="9" s="1"/>
  <c r="H127" i="9"/>
  <c r="I127" i="9" s="1"/>
  <c r="H93" i="9"/>
  <c r="I93" i="9" s="1"/>
  <c r="H85" i="9"/>
  <c r="I85" i="9" s="1"/>
  <c r="H77" i="9"/>
  <c r="I77" i="9" s="1"/>
  <c r="H69" i="9"/>
  <c r="I69" i="9" s="1"/>
  <c r="H61" i="9"/>
  <c r="I61" i="9" s="1"/>
  <c r="H53" i="9"/>
  <c r="I53" i="9" s="1"/>
  <c r="H45" i="9"/>
  <c r="I45" i="9" s="1"/>
  <c r="H37" i="9"/>
  <c r="I37" i="9" s="1"/>
  <c r="H29" i="9"/>
  <c r="I29" i="9" s="1"/>
  <c r="H21" i="9"/>
  <c r="I21" i="9" s="1"/>
  <c r="H6" i="9"/>
  <c r="I6" i="9" s="1"/>
  <c r="H13" i="9"/>
  <c r="I13" i="9" s="1"/>
  <c r="H161" i="9"/>
  <c r="I161" i="9" s="1"/>
  <c r="H157" i="9"/>
  <c r="I157" i="9" s="1"/>
  <c r="H153" i="9"/>
  <c r="I153" i="9" s="1"/>
  <c r="H149" i="9"/>
  <c r="I149" i="9" s="1"/>
  <c r="H145" i="9"/>
  <c r="I145" i="9" s="1"/>
  <c r="H141" i="9"/>
  <c r="I141" i="9" s="1"/>
  <c r="H137" i="9"/>
  <c r="I137" i="9" s="1"/>
  <c r="H133" i="9"/>
  <c r="I133" i="9" s="1"/>
  <c r="H129" i="9"/>
  <c r="I129" i="9" s="1"/>
  <c r="H125" i="9"/>
  <c r="I125" i="9" s="1"/>
  <c r="H121" i="9"/>
  <c r="I121" i="9" s="1"/>
  <c r="H117" i="9"/>
  <c r="I117" i="9" s="1"/>
  <c r="H113" i="9"/>
  <c r="I113" i="9" s="1"/>
  <c r="H109" i="9"/>
  <c r="I109" i="9" s="1"/>
  <c r="H105" i="9"/>
  <c r="I105" i="9" s="1"/>
  <c r="H101" i="9"/>
  <c r="I101" i="9" s="1"/>
  <c r="H98" i="9"/>
  <c r="I98" i="9" s="1"/>
  <c r="H90" i="9"/>
  <c r="I90" i="9" s="1"/>
  <c r="H82" i="9"/>
  <c r="I82" i="9" s="1"/>
  <c r="H74" i="9"/>
  <c r="I74" i="9" s="1"/>
  <c r="H66" i="9"/>
  <c r="I66" i="9" s="1"/>
  <c r="H58" i="9"/>
  <c r="I58" i="9" s="1"/>
  <c r="H50" i="9"/>
  <c r="I50" i="9" s="1"/>
  <c r="H42" i="9"/>
  <c r="I42" i="9" s="1"/>
  <c r="H34" i="9"/>
  <c r="I34" i="9" s="1"/>
  <c r="H26" i="9"/>
  <c r="I26" i="9" s="1"/>
  <c r="H18" i="9"/>
  <c r="I18" i="9" s="1"/>
  <c r="H8" i="9"/>
  <c r="I8" i="9" s="1"/>
  <c r="H4" i="9"/>
  <c r="I4" i="9" s="1"/>
  <c r="H2" i="9"/>
  <c r="I2" i="9" s="1"/>
  <c r="H36" i="9"/>
  <c r="I36" i="9" s="1"/>
  <c r="H28" i="9"/>
  <c r="I28" i="9" s="1"/>
  <c r="H20" i="9"/>
  <c r="I20" i="9" s="1"/>
  <c r="H95" i="9"/>
  <c r="I95" i="9" s="1"/>
  <c r="H87" i="9"/>
  <c r="I87" i="9" s="1"/>
  <c r="H79" i="9"/>
  <c r="I79" i="9" s="1"/>
  <c r="H71" i="9"/>
  <c r="I71" i="9" s="1"/>
  <c r="H63" i="9"/>
  <c r="I63" i="9" s="1"/>
  <c r="H55" i="9"/>
  <c r="I55" i="9" s="1"/>
  <c r="H47" i="9"/>
  <c r="I47" i="9" s="1"/>
  <c r="H39" i="9"/>
  <c r="I39" i="9" s="1"/>
  <c r="H31" i="9"/>
  <c r="I31" i="9" s="1"/>
  <c r="H23" i="9"/>
  <c r="I23" i="9" s="1"/>
  <c r="H11" i="9"/>
  <c r="I11" i="9" s="1"/>
  <c r="H160" i="9"/>
  <c r="I160" i="9" s="1"/>
  <c r="H156" i="9"/>
  <c r="I156" i="9" s="1"/>
  <c r="H152" i="9"/>
  <c r="I152" i="9" s="1"/>
  <c r="H148" i="9"/>
  <c r="I148" i="9" s="1"/>
  <c r="H144" i="9"/>
  <c r="I144" i="9" s="1"/>
  <c r="H140" i="9"/>
  <c r="I140" i="9" s="1"/>
  <c r="H136" i="9"/>
  <c r="I136" i="9" s="1"/>
  <c r="H132" i="9"/>
  <c r="I132" i="9" s="1"/>
  <c r="H128" i="9"/>
  <c r="I128" i="9" s="1"/>
  <c r="H124" i="9"/>
  <c r="I124" i="9" s="1"/>
  <c r="H120" i="9"/>
  <c r="I120" i="9" s="1"/>
  <c r="H116" i="9"/>
  <c r="I116" i="9" s="1"/>
  <c r="H112" i="9"/>
  <c r="I112" i="9" s="1"/>
  <c r="H108" i="9"/>
  <c r="I108" i="9" s="1"/>
  <c r="H104" i="9"/>
  <c r="I104" i="9" s="1"/>
  <c r="H100" i="9"/>
  <c r="I100" i="9" s="1"/>
  <c r="H92" i="9"/>
  <c r="I92" i="9" s="1"/>
  <c r="H84" i="9"/>
  <c r="I84" i="9" s="1"/>
  <c r="H76" i="9"/>
  <c r="I76" i="9" s="1"/>
  <c r="H68" i="9"/>
  <c r="I68" i="9" s="1"/>
  <c r="H60" i="9"/>
  <c r="I60" i="9" s="1"/>
  <c r="H52" i="9"/>
  <c r="I52" i="9" s="1"/>
  <c r="H44" i="9"/>
  <c r="I44" i="9" s="1"/>
  <c r="H15" i="9"/>
  <c r="I15" i="9" s="1"/>
  <c r="H158" i="9"/>
  <c r="I158" i="9" s="1"/>
  <c r="H154" i="9"/>
  <c r="I154" i="9" s="1"/>
  <c r="H150" i="9"/>
  <c r="I150" i="9" s="1"/>
  <c r="H146" i="9"/>
  <c r="I146" i="9" s="1"/>
  <c r="H142" i="9"/>
  <c r="I142" i="9" s="1"/>
  <c r="H138" i="9"/>
  <c r="I138" i="9" s="1"/>
  <c r="H134" i="9"/>
  <c r="I134" i="9" s="1"/>
  <c r="H130" i="9"/>
  <c r="I130" i="9" s="1"/>
  <c r="H126" i="9"/>
  <c r="I126" i="9" s="1"/>
  <c r="H122" i="9"/>
  <c r="I122" i="9" s="1"/>
  <c r="H118" i="9"/>
  <c r="I118" i="9" s="1"/>
  <c r="H114" i="9"/>
  <c r="I114" i="9" s="1"/>
  <c r="H110" i="9"/>
  <c r="I110" i="9" s="1"/>
  <c r="H106" i="9"/>
  <c r="I106" i="9" s="1"/>
  <c r="H102" i="9"/>
  <c r="I102" i="9" s="1"/>
  <c r="H96" i="9"/>
  <c r="I96" i="9" s="1"/>
  <c r="H88" i="9"/>
  <c r="I88" i="9" s="1"/>
  <c r="H80" i="9"/>
  <c r="I80" i="9" s="1"/>
  <c r="H72" i="9"/>
  <c r="I72" i="9" s="1"/>
  <c r="H54" i="9"/>
  <c r="I54" i="9" s="1"/>
  <c r="H59" i="9"/>
  <c r="I59" i="9" s="1"/>
  <c r="H64" i="9"/>
  <c r="I64" i="9" s="1"/>
  <c r="H75" i="9"/>
  <c r="I75" i="9" s="1"/>
  <c r="H107" i="9"/>
  <c r="I107" i="9" s="1"/>
  <c r="H139" i="9"/>
  <c r="I139" i="9" s="1"/>
  <c r="V15" i="9"/>
  <c r="K9" i="9" l="1"/>
  <c r="K9" i="13"/>
  <c r="K9" i="10"/>
  <c r="H56" i="10"/>
  <c r="I56" i="10" s="1"/>
  <c r="H112" i="10"/>
  <c r="I112" i="10" s="1"/>
  <c r="H108" i="10"/>
  <c r="I108" i="10" s="1"/>
  <c r="H116" i="10"/>
  <c r="I116" i="10" s="1"/>
  <c r="H104" i="10"/>
  <c r="I104" i="10" s="1"/>
  <c r="H49" i="10"/>
  <c r="I49" i="10" s="1"/>
  <c r="H14" i="10"/>
  <c r="I14" i="10" s="1"/>
  <c r="H41" i="10"/>
  <c r="I41" i="10" s="1"/>
  <c r="H161" i="10"/>
  <c r="I161" i="10" s="1"/>
  <c r="H157" i="10"/>
  <c r="I157" i="10" s="1"/>
  <c r="H33" i="10"/>
  <c r="I33" i="10" s="1"/>
  <c r="H145" i="10"/>
  <c r="I145" i="10" s="1"/>
  <c r="H40" i="10"/>
  <c r="I40" i="10" s="1"/>
  <c r="H4" i="10"/>
  <c r="I4" i="10" s="1"/>
  <c r="H94" i="10"/>
  <c r="I94" i="10" s="1"/>
  <c r="H2" i="10"/>
  <c r="I2" i="10" s="1"/>
  <c r="H86" i="10"/>
  <c r="I86" i="10" s="1"/>
  <c r="H153" i="10"/>
  <c r="I153" i="10" s="1"/>
  <c r="H149" i="10"/>
  <c r="I149" i="10" s="1"/>
  <c r="H99" i="10"/>
  <c r="I99" i="10" s="1"/>
  <c r="H78" i="10"/>
  <c r="I78" i="10" s="1"/>
  <c r="H120" i="10"/>
  <c r="I120" i="10" s="1"/>
  <c r="H25" i="10"/>
  <c r="I25" i="10" s="1"/>
  <c r="H75" i="10"/>
  <c r="I75" i="10" s="1"/>
  <c r="H70" i="10"/>
  <c r="I70" i="10" s="1"/>
  <c r="H67" i="10"/>
  <c r="I67" i="10" s="1"/>
  <c r="H62" i="10"/>
  <c r="I62" i="10" s="1"/>
  <c r="H137" i="10"/>
  <c r="I137" i="10" s="1"/>
  <c r="H129" i="10"/>
  <c r="I129" i="10" s="1"/>
  <c r="H30" i="10"/>
  <c r="I30" i="10" s="1"/>
  <c r="H7" i="10"/>
  <c r="I7" i="10" s="1"/>
  <c r="H100" i="10"/>
  <c r="I100" i="10" s="1"/>
  <c r="H79" i="10"/>
  <c r="I79" i="10" s="1"/>
  <c r="H24" i="10"/>
  <c r="I24" i="10" s="1"/>
  <c r="H55" i="10"/>
  <c r="I55" i="10" s="1"/>
  <c r="H22" i="10"/>
  <c r="I22" i="10" s="1"/>
  <c r="H76" i="10"/>
  <c r="I76" i="10" s="1"/>
  <c r="H125" i="10"/>
  <c r="I125" i="10" s="1"/>
  <c r="H121" i="10"/>
  <c r="I121" i="10" s="1"/>
  <c r="H60" i="10"/>
  <c r="I60" i="10" s="1"/>
  <c r="H117" i="10"/>
  <c r="I117" i="10" s="1"/>
  <c r="H39" i="10"/>
  <c r="I39" i="10" s="1"/>
  <c r="H52" i="10"/>
  <c r="I52" i="10" s="1"/>
  <c r="H5" i="10"/>
  <c r="I5" i="10" s="1"/>
  <c r="H10" i="10"/>
  <c r="I10" i="10" s="1"/>
  <c r="H113" i="10"/>
  <c r="I113" i="10" s="1"/>
  <c r="H44" i="10"/>
  <c r="I44" i="10" s="1"/>
  <c r="H83" i="10"/>
  <c r="I83" i="10" s="1"/>
  <c r="H43" i="10"/>
  <c r="I43" i="10" s="1"/>
  <c r="H141" i="10"/>
  <c r="I141" i="10" s="1"/>
  <c r="H38" i="10"/>
  <c r="I38" i="10" s="1"/>
  <c r="H84" i="10"/>
  <c r="I84" i="10" s="1"/>
  <c r="H68" i="10"/>
  <c r="I68" i="10" s="1"/>
  <c r="H16" i="10"/>
  <c r="I16" i="10" s="1"/>
  <c r="H47" i="10"/>
  <c r="I47" i="10" s="1"/>
  <c r="H109" i="10"/>
  <c r="I109" i="10" s="1"/>
  <c r="H31" i="10"/>
  <c r="I31" i="10" s="1"/>
  <c r="H59" i="10"/>
  <c r="I59" i="10" s="1"/>
  <c r="H12" i="10"/>
  <c r="I12" i="10" s="1"/>
  <c r="H17" i="10"/>
  <c r="I17" i="10" s="1"/>
  <c r="H133" i="10"/>
  <c r="I133" i="10" s="1"/>
  <c r="H19" i="10"/>
  <c r="I19" i="10" s="1"/>
  <c r="H71" i="10"/>
  <c r="I71" i="10" s="1"/>
  <c r="H105" i="10"/>
  <c r="I105" i="10" s="1"/>
  <c r="H1" i="10"/>
  <c r="I1" i="10" s="1"/>
  <c r="H154" i="10"/>
  <c r="I154" i="10" s="1"/>
  <c r="H46" i="10"/>
  <c r="I46" i="10" s="1"/>
  <c r="H23" i="10"/>
  <c r="I23" i="10" s="1"/>
  <c r="H85" i="10"/>
  <c r="I85" i="10" s="1"/>
  <c r="H28" i="10"/>
  <c r="I28" i="10" s="1"/>
  <c r="H150" i="10"/>
  <c r="I150" i="10" s="1"/>
  <c r="H36" i="10"/>
  <c r="I36" i="10" s="1"/>
  <c r="H158" i="10"/>
  <c r="I158" i="10" s="1"/>
  <c r="H101" i="10"/>
  <c r="I101" i="10" s="1"/>
  <c r="H98" i="10"/>
  <c r="I98" i="10" s="1"/>
  <c r="H159" i="10"/>
  <c r="I159" i="10" s="1"/>
  <c r="H77" i="10"/>
  <c r="I77" i="10" s="1"/>
  <c r="H90" i="10"/>
  <c r="I90" i="10" s="1"/>
  <c r="H11" i="10"/>
  <c r="I11" i="10" s="1"/>
  <c r="H155" i="10"/>
  <c r="I155" i="10" s="1"/>
  <c r="H146" i="10"/>
  <c r="I146" i="10" s="1"/>
  <c r="H151" i="10"/>
  <c r="I151" i="10" s="1"/>
  <c r="H87" i="10"/>
  <c r="I87" i="10" s="1"/>
  <c r="H92" i="10"/>
  <c r="I92" i="10" s="1"/>
  <c r="H63" i="10"/>
  <c r="I63" i="10" s="1"/>
  <c r="H69" i="10"/>
  <c r="I69" i="10" s="1"/>
  <c r="H82" i="10"/>
  <c r="I82" i="10" s="1"/>
  <c r="H20" i="10"/>
  <c r="I20" i="10" s="1"/>
  <c r="H142" i="10"/>
  <c r="I142" i="10" s="1"/>
  <c r="H61" i="10"/>
  <c r="I61" i="10" s="1"/>
  <c r="H74" i="10"/>
  <c r="I74" i="10" s="1"/>
  <c r="H15" i="10"/>
  <c r="I15" i="10" s="1"/>
  <c r="H147" i="10"/>
  <c r="I147" i="10" s="1"/>
  <c r="H138" i="10"/>
  <c r="I138" i="10" s="1"/>
  <c r="H53" i="10"/>
  <c r="I53" i="10" s="1"/>
  <c r="H66" i="10"/>
  <c r="I66" i="10" s="1"/>
  <c r="H13" i="10"/>
  <c r="I13" i="10" s="1"/>
  <c r="H143" i="10"/>
  <c r="I143" i="10" s="1"/>
  <c r="H134" i="10"/>
  <c r="I134" i="10" s="1"/>
  <c r="H45" i="10"/>
  <c r="I45" i="10" s="1"/>
  <c r="H9" i="10"/>
  <c r="I9" i="10" s="1"/>
  <c r="H34" i="10"/>
  <c r="I34" i="10" s="1"/>
  <c r="H144" i="10"/>
  <c r="I144" i="10" s="1"/>
  <c r="H119" i="10"/>
  <c r="I119" i="10" s="1"/>
  <c r="H110" i="10"/>
  <c r="I110" i="10" s="1"/>
  <c r="H126" i="10"/>
  <c r="I126" i="10" s="1"/>
  <c r="H131" i="10"/>
  <c r="I131" i="10" s="1"/>
  <c r="H148" i="10"/>
  <c r="I148" i="10" s="1"/>
  <c r="H115" i="10"/>
  <c r="I115" i="10" s="1"/>
  <c r="H37" i="10"/>
  <c r="I37" i="10" s="1"/>
  <c r="H18" i="10"/>
  <c r="I18" i="10" s="1"/>
  <c r="H123" i="10"/>
  <c r="I123" i="10" s="1"/>
  <c r="H32" i="10"/>
  <c r="I32" i="10" s="1"/>
  <c r="H58" i="10"/>
  <c r="I58" i="10" s="1"/>
  <c r="H91" i="10"/>
  <c r="I91" i="10" s="1"/>
  <c r="H139" i="10"/>
  <c r="I139" i="10" s="1"/>
  <c r="H130" i="10"/>
  <c r="I130" i="10" s="1"/>
  <c r="H50" i="10"/>
  <c r="I50" i="10" s="1"/>
  <c r="H160" i="10"/>
  <c r="I160" i="10" s="1"/>
  <c r="H135" i="10"/>
  <c r="I135" i="10" s="1"/>
  <c r="H42" i="10"/>
  <c r="I42" i="10" s="1"/>
  <c r="H156" i="10"/>
  <c r="I156" i="10" s="1"/>
  <c r="H51" i="10"/>
  <c r="I51" i="10" s="1"/>
  <c r="H122" i="10"/>
  <c r="I122" i="10" s="1"/>
  <c r="H29" i="10"/>
  <c r="I29" i="10" s="1"/>
  <c r="H152" i="10"/>
  <c r="I152" i="10" s="1"/>
  <c r="H35" i="10"/>
  <c r="I35" i="10" s="1"/>
  <c r="H127" i="10"/>
  <c r="I127" i="10" s="1"/>
  <c r="H118" i="10"/>
  <c r="I118" i="10" s="1"/>
  <c r="H97" i="10"/>
  <c r="I97" i="10" s="1"/>
  <c r="H114" i="10"/>
  <c r="I114" i="10" s="1"/>
  <c r="H21" i="10"/>
  <c r="I21" i="10" s="1"/>
  <c r="H26" i="10"/>
  <c r="I26" i="10" s="1"/>
  <c r="H89" i="10"/>
  <c r="I89" i="10" s="1"/>
  <c r="H140" i="10"/>
  <c r="I140" i="10" s="1"/>
  <c r="H81" i="10"/>
  <c r="I81" i="10" s="1"/>
  <c r="H106" i="10"/>
  <c r="I106" i="10" s="1"/>
  <c r="H6" i="10"/>
  <c r="I6" i="10" s="1"/>
  <c r="H136" i="10"/>
  <c r="I136" i="10" s="1"/>
  <c r="H73" i="10"/>
  <c r="I73" i="10" s="1"/>
  <c r="H111" i="10"/>
  <c r="I111" i="10" s="1"/>
  <c r="H102" i="10"/>
  <c r="I102" i="10" s="1"/>
  <c r="H3" i="10"/>
  <c r="I3" i="10" s="1"/>
  <c r="H132" i="10"/>
  <c r="I132" i="10" s="1"/>
  <c r="H65" i="10"/>
  <c r="I65" i="10" s="1"/>
  <c r="H107" i="10"/>
  <c r="I107" i="10" s="1"/>
  <c r="H96" i="10"/>
  <c r="I96" i="10" s="1"/>
  <c r="H27" i="10"/>
  <c r="I27" i="10" s="1"/>
  <c r="H8" i="10"/>
  <c r="I8" i="10" s="1"/>
  <c r="H128" i="10"/>
  <c r="I128" i="10" s="1"/>
  <c r="H57" i="10"/>
  <c r="I57" i="10" s="1"/>
  <c r="H103" i="10"/>
  <c r="I103" i="10" s="1"/>
  <c r="H88" i="10"/>
  <c r="I88" i="10" s="1"/>
  <c r="H82" i="13"/>
  <c r="I82" i="13" s="1"/>
  <c r="H112" i="13"/>
  <c r="I112" i="13" s="1"/>
  <c r="H132" i="13"/>
  <c r="I132" i="13" s="1"/>
  <c r="H92" i="13"/>
  <c r="I92" i="13" s="1"/>
  <c r="H1" i="13"/>
  <c r="I1" i="13" s="1"/>
  <c r="H128" i="13"/>
  <c r="I128" i="13" s="1"/>
  <c r="H104" i="13"/>
  <c r="I104" i="13" s="1"/>
  <c r="H96" i="13"/>
  <c r="I96" i="13" s="1"/>
  <c r="H120" i="13"/>
  <c r="I120" i="13" s="1"/>
  <c r="H108" i="13"/>
  <c r="I108" i="13" s="1"/>
  <c r="H100" i="13"/>
  <c r="I100" i="13" s="1"/>
  <c r="H116" i="13"/>
  <c r="I116" i="13" s="1"/>
  <c r="H124" i="13"/>
  <c r="I124" i="13" s="1"/>
  <c r="H88" i="13"/>
  <c r="I88" i="13" s="1"/>
  <c r="AD8" i="13"/>
  <c r="AD9" i="13" s="1"/>
  <c r="AD8" i="10"/>
  <c r="AD9" i="10" s="1"/>
  <c r="AD8" i="9"/>
  <c r="AD9" i="9" s="1"/>
  <c r="K8" i="10"/>
  <c r="K8" i="13"/>
  <c r="K8" i="9"/>
  <c r="K1" i="1" l="1"/>
  <c r="Z1" i="1"/>
  <c r="Z2" i="1"/>
  <c r="Z3" i="1"/>
  <c r="Z4" i="1" s="1"/>
  <c r="AD5" i="1" s="1"/>
  <c r="Z8" i="1"/>
  <c r="V9" i="1"/>
  <c r="V11" i="1" s="1"/>
  <c r="V13" i="1"/>
  <c r="C17" i="1" s="1"/>
  <c r="Y13" i="1"/>
  <c r="C20" i="1"/>
  <c r="C21" i="1"/>
  <c r="C18" i="1" l="1"/>
  <c r="V15" i="1"/>
  <c r="C15" i="1"/>
  <c r="C7" i="1"/>
  <c r="C5" i="1"/>
  <c r="C3" i="1"/>
  <c r="C2" i="1"/>
  <c r="C113" i="1"/>
  <c r="C145" i="1"/>
  <c r="C177" i="1"/>
  <c r="C209" i="1"/>
  <c r="C241" i="1"/>
  <c r="C182" i="1"/>
  <c r="C247" i="1"/>
  <c r="C184" i="1"/>
  <c r="C153" i="1"/>
  <c r="C250" i="1"/>
  <c r="C187" i="1"/>
  <c r="C156" i="1"/>
  <c r="C222" i="1"/>
  <c r="C160" i="1"/>
  <c r="C193" i="1"/>
  <c r="C99" i="1"/>
  <c r="C133" i="1"/>
  <c r="C136" i="1"/>
  <c r="C114" i="1"/>
  <c r="C146" i="1"/>
  <c r="C178" i="1"/>
  <c r="C210" i="1"/>
  <c r="C242" i="1"/>
  <c r="C214" i="1"/>
  <c r="C215" i="1"/>
  <c r="C122" i="1"/>
  <c r="C219" i="1"/>
  <c r="C189" i="1"/>
  <c r="C190" i="1"/>
  <c r="C128" i="1"/>
  <c r="C162" i="1"/>
  <c r="C227" i="1"/>
  <c r="C101" i="1"/>
  <c r="C105" i="1"/>
  <c r="C107" i="1"/>
  <c r="C173" i="1"/>
  <c r="C238" i="1"/>
  <c r="C239" i="1"/>
  <c r="C115" i="1"/>
  <c r="C147" i="1"/>
  <c r="C179" i="1"/>
  <c r="C211" i="1"/>
  <c r="C243" i="1"/>
  <c r="C246" i="1"/>
  <c r="C183" i="1"/>
  <c r="C216" i="1"/>
  <c r="C185" i="1"/>
  <c r="C123" i="1"/>
  <c r="C125" i="1"/>
  <c r="C223" i="1"/>
  <c r="C225" i="1"/>
  <c r="C226" i="1"/>
  <c r="C196" i="1"/>
  <c r="C197" i="1"/>
  <c r="C199" i="1"/>
  <c r="C169" i="1"/>
  <c r="C203" i="1"/>
  <c r="C109" i="1"/>
  <c r="C175" i="1"/>
  <c r="C116" i="1"/>
  <c r="C148" i="1"/>
  <c r="C180" i="1"/>
  <c r="C212" i="1"/>
  <c r="C244" i="1"/>
  <c r="C150" i="1"/>
  <c r="C88" i="1"/>
  <c r="C248" i="1"/>
  <c r="C154" i="1"/>
  <c r="C155" i="1"/>
  <c r="C220" i="1"/>
  <c r="C221" i="1"/>
  <c r="C158" i="1"/>
  <c r="C96" i="1"/>
  <c r="C194" i="1"/>
  <c r="C100" i="1"/>
  <c r="C102" i="1"/>
  <c r="C104" i="1"/>
  <c r="C138" i="1"/>
  <c r="C204" i="1"/>
  <c r="C174" i="1"/>
  <c r="C144" i="1"/>
  <c r="C117" i="1"/>
  <c r="C149" i="1"/>
  <c r="C181" i="1"/>
  <c r="C213" i="1"/>
  <c r="C245" i="1"/>
  <c r="C118" i="1"/>
  <c r="C151" i="1"/>
  <c r="C152" i="1"/>
  <c r="C249" i="1"/>
  <c r="C186" i="1"/>
  <c r="C124" i="1"/>
  <c r="C159" i="1"/>
  <c r="C224" i="1"/>
  <c r="C98" i="1"/>
  <c r="C164" i="1"/>
  <c r="C198" i="1"/>
  <c r="C200" i="1"/>
  <c r="C106" i="1"/>
  <c r="C140" i="1"/>
  <c r="C110" i="1"/>
  <c r="C176" i="1"/>
  <c r="C86" i="1"/>
  <c r="C126" i="1"/>
  <c r="C192" i="1"/>
  <c r="C130" i="1"/>
  <c r="C229" i="1"/>
  <c r="C135" i="1"/>
  <c r="C234" i="1"/>
  <c r="C108" i="1"/>
  <c r="C143" i="1"/>
  <c r="C87" i="1"/>
  <c r="C119" i="1"/>
  <c r="C218" i="1"/>
  <c r="C157" i="1"/>
  <c r="C127" i="1"/>
  <c r="C161" i="1"/>
  <c r="C131" i="1"/>
  <c r="C103" i="1"/>
  <c r="C202" i="1"/>
  <c r="C172" i="1"/>
  <c r="C112" i="1"/>
  <c r="C170" i="1"/>
  <c r="C89" i="1"/>
  <c r="C121" i="1"/>
  <c r="C217" i="1"/>
  <c r="C92" i="1"/>
  <c r="C95" i="1"/>
  <c r="C163" i="1"/>
  <c r="C134" i="1"/>
  <c r="C168" i="1"/>
  <c r="C206" i="1"/>
  <c r="C208" i="1"/>
  <c r="C90" i="1"/>
  <c r="C188" i="1"/>
  <c r="C191" i="1"/>
  <c r="C97" i="1"/>
  <c r="C195" i="1"/>
  <c r="C167" i="1"/>
  <c r="C233" i="1"/>
  <c r="C171" i="1"/>
  <c r="C205" i="1"/>
  <c r="C91" i="1"/>
  <c r="C129" i="1"/>
  <c r="C228" i="1"/>
  <c r="C166" i="1"/>
  <c r="C201" i="1"/>
  <c r="C139" i="1"/>
  <c r="C237" i="1"/>
  <c r="C111" i="1"/>
  <c r="C93" i="1"/>
  <c r="C165" i="1"/>
  <c r="C137" i="1"/>
  <c r="C235" i="1"/>
  <c r="C141" i="1"/>
  <c r="C207" i="1"/>
  <c r="C94" i="1"/>
  <c r="C132" i="1"/>
  <c r="C230" i="1"/>
  <c r="C232" i="1"/>
  <c r="C236" i="1"/>
  <c r="C142" i="1"/>
  <c r="C240" i="1"/>
  <c r="C23" i="1"/>
  <c r="C55" i="1"/>
  <c r="C60" i="1"/>
  <c r="C30" i="1"/>
  <c r="C64" i="1"/>
  <c r="C34" i="1"/>
  <c r="C69" i="1"/>
  <c r="C39" i="1"/>
  <c r="C73" i="1"/>
  <c r="C75" i="1"/>
  <c r="C79" i="1"/>
  <c r="C84" i="1"/>
  <c r="C24" i="1"/>
  <c r="C56" i="1"/>
  <c r="C28" i="1"/>
  <c r="C62" i="1"/>
  <c r="C32" i="1"/>
  <c r="C67" i="1"/>
  <c r="C37" i="1"/>
  <c r="C41" i="1"/>
  <c r="C25" i="1"/>
  <c r="C57" i="1"/>
  <c r="C61" i="1"/>
  <c r="C65" i="1"/>
  <c r="C71" i="1"/>
  <c r="C74" i="1"/>
  <c r="C76" i="1"/>
  <c r="C78" i="1"/>
  <c r="C48" i="1"/>
  <c r="C26" i="1"/>
  <c r="C58" i="1"/>
  <c r="C59" i="1"/>
  <c r="C29" i="1"/>
  <c r="C63" i="1"/>
  <c r="C33" i="1"/>
  <c r="C35" i="1"/>
  <c r="C70" i="1"/>
  <c r="C40" i="1"/>
  <c r="C42" i="1"/>
  <c r="C44" i="1"/>
  <c r="C80" i="1"/>
  <c r="C82" i="1"/>
  <c r="C85" i="1"/>
  <c r="C27" i="1"/>
  <c r="C31" i="1"/>
  <c r="C68" i="1"/>
  <c r="C38" i="1"/>
  <c r="C72" i="1"/>
  <c r="C45" i="1"/>
  <c r="C49" i="1"/>
  <c r="C83" i="1"/>
  <c r="C54" i="1"/>
  <c r="C66" i="1"/>
  <c r="C43" i="1"/>
  <c r="C46" i="1"/>
  <c r="C50" i="1"/>
  <c r="C81" i="1"/>
  <c r="C36" i="1"/>
  <c r="C52" i="1"/>
  <c r="C77" i="1"/>
  <c r="C51" i="1"/>
  <c r="C47" i="1"/>
  <c r="C53" i="1"/>
  <c r="C13" i="1"/>
  <c r="C11" i="1"/>
  <c r="C9" i="1"/>
  <c r="K6" i="1"/>
  <c r="H91" i="1" s="1"/>
  <c r="I91" i="1" s="1"/>
  <c r="C1" i="1"/>
  <c r="AD4" i="1"/>
  <c r="H33" i="1"/>
  <c r="I33" i="1" s="1"/>
  <c r="H17" i="1"/>
  <c r="I17" i="1" s="1"/>
  <c r="H1" i="1"/>
  <c r="I1" i="1" s="1"/>
  <c r="H158" i="1"/>
  <c r="I158" i="1" s="1"/>
  <c r="H150" i="1"/>
  <c r="I150" i="1" s="1"/>
  <c r="H142" i="1"/>
  <c r="I142" i="1" s="1"/>
  <c r="H102" i="1"/>
  <c r="I102" i="1" s="1"/>
  <c r="H94" i="1"/>
  <c r="I94" i="1" s="1"/>
  <c r="H155" i="1"/>
  <c r="I155" i="1" s="1"/>
  <c r="H147" i="1"/>
  <c r="I147" i="1" s="1"/>
  <c r="H139" i="1"/>
  <c r="I139" i="1" s="1"/>
  <c r="H131" i="1"/>
  <c r="I131" i="1" s="1"/>
  <c r="H123" i="1"/>
  <c r="I123" i="1" s="1"/>
  <c r="H115" i="1"/>
  <c r="I115" i="1" s="1"/>
  <c r="H107" i="1"/>
  <c r="I107" i="1" s="1"/>
  <c r="C22" i="1"/>
  <c r="C10" i="1"/>
  <c r="H64" i="1"/>
  <c r="I64" i="1" s="1"/>
  <c r="H56" i="1"/>
  <c r="I56" i="1" s="1"/>
  <c r="H48" i="1"/>
  <c r="I48" i="1" s="1"/>
  <c r="H40" i="1"/>
  <c r="I40" i="1" s="1"/>
  <c r="C19" i="1"/>
  <c r="C14" i="1"/>
  <c r="C12" i="1"/>
  <c r="C6" i="1"/>
  <c r="H118" i="1"/>
  <c r="I118" i="1" s="1"/>
  <c r="H157" i="1"/>
  <c r="I157" i="1" s="1"/>
  <c r="H149" i="1"/>
  <c r="I149" i="1" s="1"/>
  <c r="H141" i="1"/>
  <c r="I141" i="1" s="1"/>
  <c r="H133" i="1"/>
  <c r="I133" i="1" s="1"/>
  <c r="H125" i="1"/>
  <c r="I125" i="1" s="1"/>
  <c r="H117" i="1"/>
  <c r="I117" i="1" s="1"/>
  <c r="H109" i="1"/>
  <c r="I109" i="1" s="1"/>
  <c r="H101" i="1"/>
  <c r="I101" i="1" s="1"/>
  <c r="C16" i="1"/>
  <c r="C8" i="1"/>
  <c r="C4" i="1"/>
  <c r="H50" i="1"/>
  <c r="I50" i="1" s="1"/>
  <c r="H42" i="1"/>
  <c r="I42" i="1" s="1"/>
  <c r="H34" i="1"/>
  <c r="I34" i="1" s="1"/>
  <c r="H26" i="1"/>
  <c r="I26" i="1" s="1"/>
  <c r="H18" i="1"/>
  <c r="I18" i="1" s="1"/>
  <c r="H127" i="1"/>
  <c r="I127" i="1" s="1"/>
  <c r="H119" i="1"/>
  <c r="I119" i="1" s="1"/>
  <c r="H111" i="1"/>
  <c r="I111" i="1" s="1"/>
  <c r="H103" i="1"/>
  <c r="I103" i="1" s="1"/>
  <c r="H95" i="1"/>
  <c r="I95" i="1" s="1"/>
  <c r="H87" i="1"/>
  <c r="I87" i="1" s="1"/>
  <c r="H79" i="1"/>
  <c r="I79" i="1" s="1"/>
  <c r="H71" i="1"/>
  <c r="I71" i="1" s="1"/>
  <c r="H54" i="1"/>
  <c r="I54" i="1" s="1"/>
  <c r="H46" i="1"/>
  <c r="I46" i="1" s="1"/>
  <c r="H38" i="1"/>
  <c r="I38" i="1" s="1"/>
  <c r="H30" i="1"/>
  <c r="I30" i="1" s="1"/>
  <c r="K9" i="1" l="1"/>
  <c r="H82" i="1"/>
  <c r="I82" i="1" s="1"/>
  <c r="H66" i="1"/>
  <c r="I66" i="1" s="1"/>
  <c r="H58" i="1"/>
  <c r="I58" i="1" s="1"/>
  <c r="H88" i="1"/>
  <c r="I88" i="1" s="1"/>
  <c r="H96" i="1"/>
  <c r="I96" i="1" s="1"/>
  <c r="H128" i="1"/>
  <c r="I128" i="1" s="1"/>
  <c r="H45" i="1"/>
  <c r="I45" i="1" s="1"/>
  <c r="H53" i="1"/>
  <c r="I53" i="1" s="1"/>
  <c r="H152" i="1"/>
  <c r="I152" i="1" s="1"/>
  <c r="H160" i="1"/>
  <c r="I160" i="1" s="1"/>
  <c r="H104" i="1"/>
  <c r="I104" i="1" s="1"/>
  <c r="H112" i="1"/>
  <c r="I112" i="1" s="1"/>
  <c r="H6" i="1"/>
  <c r="I6" i="1" s="1"/>
  <c r="H72" i="1"/>
  <c r="I72" i="1" s="1"/>
  <c r="H120" i="1"/>
  <c r="I120" i="1" s="1"/>
  <c r="H136" i="1"/>
  <c r="I136" i="1" s="1"/>
  <c r="H144" i="1"/>
  <c r="I144" i="1" s="1"/>
  <c r="H61" i="1"/>
  <c r="I61" i="1" s="1"/>
  <c r="H77" i="1"/>
  <c r="I77" i="1" s="1"/>
  <c r="H85" i="1"/>
  <c r="I85" i="1" s="1"/>
  <c r="H80" i="1"/>
  <c r="I80" i="1" s="1"/>
  <c r="H74" i="1"/>
  <c r="I74" i="1" s="1"/>
  <c r="H37" i="1"/>
  <c r="I37" i="1" s="1"/>
  <c r="H69" i="1"/>
  <c r="I69" i="1" s="1"/>
  <c r="H22" i="1"/>
  <c r="I22" i="1" s="1"/>
  <c r="H93" i="1"/>
  <c r="I93" i="1" s="1"/>
  <c r="H90" i="1"/>
  <c r="I90" i="1" s="1"/>
  <c r="H70" i="1"/>
  <c r="I70" i="1" s="1"/>
  <c r="H5" i="1"/>
  <c r="I5" i="1" s="1"/>
  <c r="H130" i="1"/>
  <c r="I130" i="1" s="1"/>
  <c r="H2" i="1"/>
  <c r="I2" i="1" s="1"/>
  <c r="H27" i="1"/>
  <c r="I27" i="1" s="1"/>
  <c r="H35" i="1"/>
  <c r="I35" i="1" s="1"/>
  <c r="H41" i="1"/>
  <c r="I41" i="1" s="1"/>
  <c r="H19" i="1"/>
  <c r="I19" i="1" s="1"/>
  <c r="H9" i="1"/>
  <c r="I9" i="1" s="1"/>
  <c r="H59" i="1"/>
  <c r="I59" i="1" s="1"/>
  <c r="H114" i="1"/>
  <c r="I114" i="1" s="1"/>
  <c r="H126" i="1"/>
  <c r="I126" i="1" s="1"/>
  <c r="H12" i="1"/>
  <c r="I12" i="1" s="1"/>
  <c r="H78" i="1"/>
  <c r="I78" i="1" s="1"/>
  <c r="H110" i="1"/>
  <c r="I110" i="1" s="1"/>
  <c r="H57" i="1"/>
  <c r="I57" i="1" s="1"/>
  <c r="H7" i="1"/>
  <c r="I7" i="1" s="1"/>
  <c r="H146" i="1"/>
  <c r="I146" i="1" s="1"/>
  <c r="H11" i="1"/>
  <c r="I11" i="1" s="1"/>
  <c r="H134" i="1"/>
  <c r="I134" i="1" s="1"/>
  <c r="H31" i="1"/>
  <c r="I31" i="1" s="1"/>
  <c r="H67" i="1"/>
  <c r="I67" i="1" s="1"/>
  <c r="H16" i="1"/>
  <c r="I16" i="1" s="1"/>
  <c r="H98" i="1"/>
  <c r="I98" i="1" s="1"/>
  <c r="H14" i="1"/>
  <c r="I14" i="1" s="1"/>
  <c r="H122" i="1"/>
  <c r="I122" i="1" s="1"/>
  <c r="H138" i="1"/>
  <c r="I138" i="1" s="1"/>
  <c r="H83" i="1"/>
  <c r="I83" i="1" s="1"/>
  <c r="H62" i="1"/>
  <c r="I62" i="1" s="1"/>
  <c r="H106" i="1"/>
  <c r="I106" i="1" s="1"/>
  <c r="H49" i="1"/>
  <c r="I49" i="1" s="1"/>
  <c r="H4" i="1"/>
  <c r="I4" i="1" s="1"/>
  <c r="H154" i="1"/>
  <c r="I154" i="1" s="1"/>
  <c r="H51" i="1"/>
  <c r="I51" i="1" s="1"/>
  <c r="H23" i="1"/>
  <c r="I23" i="1" s="1"/>
  <c r="H39" i="1"/>
  <c r="I39" i="1" s="1"/>
  <c r="H75" i="1"/>
  <c r="I75" i="1" s="1"/>
  <c r="H21" i="1"/>
  <c r="I21" i="1" s="1"/>
  <c r="H10" i="1"/>
  <c r="I10" i="1" s="1"/>
  <c r="H65" i="1"/>
  <c r="I65" i="1" s="1"/>
  <c r="H145" i="1"/>
  <c r="I145" i="1" s="1"/>
  <c r="H156" i="1"/>
  <c r="I156" i="1" s="1"/>
  <c r="H161" i="1"/>
  <c r="I161" i="1" s="1"/>
  <c r="H92" i="1"/>
  <c r="I92" i="1" s="1"/>
  <c r="H97" i="1"/>
  <c r="I97" i="1" s="1"/>
  <c r="H100" i="1"/>
  <c r="I100" i="1" s="1"/>
  <c r="H105" i="1"/>
  <c r="I105" i="1" s="1"/>
  <c r="H13" i="1"/>
  <c r="I13" i="1" s="1"/>
  <c r="H60" i="1"/>
  <c r="I60" i="1" s="1"/>
  <c r="H108" i="1"/>
  <c r="I108" i="1" s="1"/>
  <c r="H121" i="1"/>
  <c r="I121" i="1" s="1"/>
  <c r="H20" i="1"/>
  <c r="I20" i="1" s="1"/>
  <c r="H28" i="1"/>
  <c r="I28" i="1" s="1"/>
  <c r="H143" i="1"/>
  <c r="I143" i="1" s="1"/>
  <c r="H68" i="1"/>
  <c r="I68" i="1" s="1"/>
  <c r="H148" i="1"/>
  <c r="I148" i="1" s="1"/>
  <c r="H151" i="1"/>
  <c r="I151" i="1" s="1"/>
  <c r="H153" i="1"/>
  <c r="I153" i="1" s="1"/>
  <c r="H76" i="1"/>
  <c r="I76" i="1" s="1"/>
  <c r="H81" i="1"/>
  <c r="I81" i="1" s="1"/>
  <c r="H159" i="1"/>
  <c r="I159" i="1" s="1"/>
  <c r="H84" i="1"/>
  <c r="I84" i="1" s="1"/>
  <c r="H89" i="1"/>
  <c r="I89" i="1" s="1"/>
  <c r="H15" i="1"/>
  <c r="I15" i="1" s="1"/>
  <c r="H124" i="1"/>
  <c r="I124" i="1" s="1"/>
  <c r="H129" i="1"/>
  <c r="I129" i="1" s="1"/>
  <c r="H132" i="1"/>
  <c r="I132" i="1" s="1"/>
  <c r="H44" i="1"/>
  <c r="I44" i="1" s="1"/>
  <c r="H140" i="1"/>
  <c r="I140" i="1" s="1"/>
  <c r="H73" i="1"/>
  <c r="I73" i="1" s="1"/>
  <c r="H3" i="1"/>
  <c r="I3" i="1" s="1"/>
  <c r="H116" i="1"/>
  <c r="I116" i="1" s="1"/>
  <c r="H135" i="1"/>
  <c r="I135" i="1" s="1"/>
  <c r="H52" i="1"/>
  <c r="I52" i="1" s="1"/>
  <c r="H113" i="1"/>
  <c r="I113" i="1" s="1"/>
  <c r="H137" i="1"/>
  <c r="I137" i="1" s="1"/>
  <c r="H36" i="1"/>
  <c r="I36" i="1" s="1"/>
  <c r="H25" i="1"/>
  <c r="I25" i="1" s="1"/>
  <c r="H86" i="1"/>
  <c r="I86" i="1" s="1"/>
  <c r="H43" i="1"/>
  <c r="I43" i="1" s="1"/>
  <c r="H8" i="1"/>
  <c r="I8" i="1" s="1"/>
  <c r="H47" i="1"/>
  <c r="I47" i="1" s="1"/>
  <c r="H55" i="1"/>
  <c r="I55" i="1" s="1"/>
  <c r="H24" i="1"/>
  <c r="I24" i="1" s="1"/>
  <c r="H63" i="1"/>
  <c r="I63" i="1" s="1"/>
  <c r="H29" i="1"/>
  <c r="I29" i="1" s="1"/>
  <c r="H32" i="1"/>
  <c r="I32" i="1" s="1"/>
  <c r="H99" i="1"/>
  <c r="I99" i="1" s="1"/>
  <c r="AD8" i="1"/>
  <c r="AD9" i="1" s="1"/>
  <c r="K8" i="1"/>
</calcChain>
</file>

<file path=xl/sharedStrings.xml><?xml version="1.0" encoding="utf-8"?>
<sst xmlns="http://schemas.openxmlformats.org/spreadsheetml/2006/main" count="3187" uniqueCount="81">
  <si>
    <t>und größer</t>
  </si>
  <si>
    <t>kN</t>
  </si>
  <si>
    <t>N</t>
  </si>
  <si>
    <t>Y</t>
  </si>
  <si>
    <t>Nm</t>
  </si>
  <si>
    <t xml:space="preserve">R </t>
  </si>
  <si>
    <t>Nmm</t>
  </si>
  <si>
    <t>M</t>
  </si>
  <si>
    <t>Cumulative Frequency</t>
  </si>
  <si>
    <t>R/t</t>
  </si>
  <si>
    <t>Monte-Carlo - 99% Quantile</t>
  </si>
  <si>
    <t>t</t>
  </si>
  <si>
    <t>PRF</t>
  </si>
  <si>
    <t>Knockdown Factor</t>
  </si>
  <si>
    <t>v</t>
  </si>
  <si>
    <t>Boundary Perturbation</t>
  </si>
  <si>
    <t>E</t>
  </si>
  <si>
    <t>EBC</t>
  </si>
  <si>
    <t>Z</t>
  </si>
  <si>
    <t>L</t>
  </si>
  <si>
    <t>L/R</t>
  </si>
  <si>
    <t>Kumuliert %</t>
  </si>
  <si>
    <t>Häufigkeit</t>
  </si>
  <si>
    <t>Klasse</t>
  </si>
  <si>
    <t>R</t>
  </si>
  <si>
    <t>A400 - IW1</t>
  </si>
  <si>
    <t>A700 - IW1</t>
  </si>
  <si>
    <t>LBA</t>
  </si>
  <si>
    <t>MNA</t>
  </si>
  <si>
    <t>lambda</t>
  </si>
  <si>
    <t xml:space="preserve">                                                                                                                                                                                                   </t>
  </si>
  <si>
    <t>w/t =</t>
  </si>
  <si>
    <t>SBPA</t>
  </si>
  <si>
    <t>LRSM Paper 2019</t>
  </si>
  <si>
    <t>Z (target)</t>
  </si>
  <si>
    <t>L (result)</t>
  </si>
  <si>
    <t>Z (result)</t>
  </si>
  <si>
    <t>N (elastic)</t>
  </si>
  <si>
    <t>N (plastic)</t>
  </si>
  <si>
    <t>SST-1</t>
  </si>
  <si>
    <t>SST-2</t>
  </si>
  <si>
    <t>l</t>
  </si>
  <si>
    <t>12 Cyl</t>
  </si>
  <si>
    <t>KDF</t>
  </si>
  <si>
    <t>Amp</t>
  </si>
  <si>
    <t>(hier gibt es 12 Daten aber nur ein Muster, Beullast ist min und max)</t>
  </si>
  <si>
    <t>Experiment-based statistical distribution of bucklingloads of cylindrical shells</t>
  </si>
  <si>
    <t>MGI</t>
  </si>
  <si>
    <t>MC</t>
  </si>
  <si>
    <t>A3000 - IW1</t>
  </si>
  <si>
    <t>'IW1_31_scaled'</t>
  </si>
  <si>
    <t>'IW1_29_scaled'</t>
  </si>
  <si>
    <t>'IW1_30_scaled'</t>
  </si>
  <si>
    <t>'IW1_42_scaled'</t>
  </si>
  <si>
    <t>'IW1_44_scaled'</t>
  </si>
  <si>
    <t>'IW1_19_scaled'</t>
  </si>
  <si>
    <t>'IW1_24_scaled'</t>
  </si>
  <si>
    <t>'IW1_41_scaled'</t>
  </si>
  <si>
    <t>'IW1_28_scaled'</t>
  </si>
  <si>
    <t>'IW1_35_scaled'</t>
  </si>
  <si>
    <t>'IW1_43_scaled'</t>
  </si>
  <si>
    <t>'IW1_37_scaled'</t>
  </si>
  <si>
    <t>'IW1_20_scaled'</t>
  </si>
  <si>
    <t>'IW1_23_scaled'</t>
  </si>
  <si>
    <t>'IW1_26_scaled'</t>
  </si>
  <si>
    <t>'IW1_18_scaled'</t>
  </si>
  <si>
    <t>'IW1_17_scaled'</t>
  </si>
  <si>
    <t>'IW1_45_scaled'</t>
  </si>
  <si>
    <t>'IW1_34_scaled'</t>
  </si>
  <si>
    <t>'IW1_32_scaled'</t>
  </si>
  <si>
    <t>'IW1_36_scaled'</t>
  </si>
  <si>
    <t>'IW1_47_scaled'</t>
  </si>
  <si>
    <t>'IW1_22_scaled'</t>
  </si>
  <si>
    <t>'IW1_33_scaled'</t>
  </si>
  <si>
    <t>'IW1_25_scaled'</t>
  </si>
  <si>
    <t>'IW1_21_scaled'</t>
  </si>
  <si>
    <t>'IW1_46_scaled'</t>
  </si>
  <si>
    <t>'IW1_39_scaled'</t>
  </si>
  <si>
    <t>'IW1_40_scaled'</t>
  </si>
  <si>
    <t>'IW1_27_scaled'</t>
  </si>
  <si>
    <t>'IW1_38_scaled'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</si>
</sst>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sz val="11"/>
      <color theme="1"/>
      <name val="Symbol"/>
      <family val="1"/>
      <charset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11" fontId="0" fillId="0" borderId="0" xfId="0" applyNumberFormat="1"/>
    <xf numFmtId="0" fontId="0" fillId="0" borderId="1" xfId="0" applyBorder="1"/>
    <xf numFmtId="0" fontId="0" fillId="2" borderId="2" xfId="0" applyFill="1" applyBorder="1"/>
    <xf numFmtId="0" fontId="0" fillId="2" borderId="1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0" xfId="0" applyFill="1"/>
    <xf numFmtId="0" fontId="0" fillId="2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0" fontId="1" fillId="0" borderId="0" xfId="0" applyFont="1"/>
    <xf numFmtId="0" fontId="2" fillId="0" borderId="10" xfId="0" applyFont="1" applyBorder="1" applyAlignment="1">
      <alignment horizontal="center"/>
    </xf>
    <xf numFmtId="0" fontId="0" fillId="2" borderId="11" xfId="0" applyFill="1" applyBorder="1"/>
    <xf numFmtId="0" fontId="2" fillId="2" borderId="10" xfId="0" applyFont="1" applyFill="1" applyBorder="1" applyAlignment="1">
      <alignment horizontal="center"/>
    </xf>
    <xf numFmtId="0" fontId="0" fillId="2" borderId="12" xfId="0" applyFill="1" applyBorder="1"/>
    <xf numFmtId="0" fontId="0" fillId="2" borderId="13" xfId="0" applyFill="1" applyBorder="1"/>
    <xf numFmtId="10" fontId="0" fillId="0" borderId="0" xfId="0" applyNumberFormat="1"/>
    <xf numFmtId="10" fontId="0" fillId="0" borderId="1" xfId="0" applyNumberFormat="1" applyBorder="1"/>
    <xf numFmtId="11" fontId="0" fillId="2" borderId="0" xfId="0" applyNumberFormat="1" applyFill="1"/>
    <xf numFmtId="2" fontId="0" fillId="0" borderId="0" xfId="0" applyNumberFormat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3" borderId="0" xfId="0" applyFill="1"/>
    <xf numFmtId="0" fontId="0" fillId="8" borderId="0" xfId="0" applyFill="1"/>
    <xf numFmtId="0" fontId="0" fillId="9" borderId="0" xfId="0" applyFill="1"/>
    <xf numFmtId="164" fontId="0" fillId="0" borderId="0" xfId="0" applyNumberFormat="1"/>
    <xf numFmtId="0" fontId="0" fillId="0" borderId="13" xfId="0" applyBorder="1"/>
    <xf numFmtId="0" fontId="0" fillId="0" borderId="12" xfId="0" applyBorder="1"/>
    <xf numFmtId="0" fontId="0" fillId="0" borderId="11" xfId="0" applyBorder="1"/>
    <xf numFmtId="0" fontId="0" fillId="0" borderId="5" xfId="0" applyBorder="1"/>
    <xf numFmtId="0" fontId="0" fillId="0" borderId="4" xfId="0" applyBorder="1"/>
    <xf numFmtId="0" fontId="0" fillId="0" borderId="3" xfId="0" applyBorder="1"/>
    <xf numFmtId="0" fontId="0" fillId="0" borderId="2" xfId="0" applyBorder="1"/>
    <xf numFmtId="164" fontId="0" fillId="8" borderId="0" xfId="0" applyNumberFormat="1" applyFill="1"/>
    <xf numFmtId="0" fontId="3" fillId="0" borderId="12" xfId="0" applyFont="1" applyBorder="1"/>
    <xf numFmtId="2" fontId="0" fillId="2" borderId="0" xfId="0" applyNumberFormat="1" applyFill="1"/>
    <xf numFmtId="165" fontId="0" fillId="0" borderId="0" xfId="0" applyNumberFormat="1"/>
  </cellXfs>
  <cellStyles count="1">
    <cellStyle name="Standard" xfId="0" builtinId="0"/>
  </cellStyles>
  <dxfs count="4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externalLink" Target="externalLinks/externalLink6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5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Relationship Id="rId22" Type="http://schemas.openxmlformats.org/officeDocument/2006/relationships/sharedStrings" Target="sharedStrings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Histogramm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Häufigkeit</c:v>
          </c:tx>
          <c:invertIfNegative val="0"/>
          <c:cat>
            <c:numRef>
              <c:f>A50_IW1!$AK$2:$AK$123</c:f>
              <c:numCache>
                <c:formatCode>General</c:formatCode>
                <c:ptCount val="122"/>
              </c:numCache>
            </c:numRef>
          </c:cat>
          <c:val>
            <c:numRef>
              <c:f>A50_IW1!$AL$2:$AL$123</c:f>
              <c:numCache>
                <c:formatCode>General</c:formatCode>
                <c:ptCount val="122"/>
              </c:numCache>
            </c:numRef>
          </c:val>
          <c:extLst>
            <c:ext xmlns:c16="http://schemas.microsoft.com/office/drawing/2014/chart" uri="{C3380CC4-5D6E-409C-BE32-E72D297353CC}">
              <c16:uniqueId val="{00000000-3367-48CD-832B-9E1313565A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5181631"/>
        <c:axId val="1245180671"/>
      </c:barChart>
      <c:lineChart>
        <c:grouping val="standard"/>
        <c:varyColors val="0"/>
        <c:ser>
          <c:idx val="1"/>
          <c:order val="1"/>
          <c:tx>
            <c:v>Kumuliert %</c:v>
          </c:tx>
          <c:cat>
            <c:numRef>
              <c:f>A50_IW1!$AK$2:$AK$123</c:f>
              <c:numCache>
                <c:formatCode>General</c:formatCode>
                <c:ptCount val="122"/>
              </c:numCache>
            </c:numRef>
          </c:cat>
          <c:val>
            <c:numRef>
              <c:f>A50_IW1!$AM$2:$AM$123</c:f>
              <c:numCache>
                <c:formatCode>General</c:formatCode>
                <c:ptCount val="12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67-48CD-832B-9E1313565A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2584752"/>
        <c:axId val="1032584272"/>
      </c:lineChart>
      <c:catAx>
        <c:axId val="12451816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Klasse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45180671"/>
        <c:crosses val="autoZero"/>
        <c:auto val="1"/>
        <c:lblAlgn val="ctr"/>
        <c:lblOffset val="100"/>
        <c:noMultiLvlLbl val="0"/>
      </c:catAx>
      <c:valAx>
        <c:axId val="124518067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Häufigkeit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45181631"/>
        <c:crosses val="autoZero"/>
        <c:crossBetween val="between"/>
      </c:valAx>
      <c:valAx>
        <c:axId val="10325842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032584752"/>
        <c:crosses val="max"/>
        <c:crossBetween val="between"/>
      </c:valAx>
      <c:catAx>
        <c:axId val="1032584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32584272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A100_IW1!$K$3</c:f>
              <c:strCache>
                <c:ptCount val="1"/>
                <c:pt idx="0">
                  <c:v>A400 - IW1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A100_IW1!$D$1:$D$2270</c:f>
              <c:numCache>
                <c:formatCode>General</c:formatCode>
                <c:ptCount val="2270"/>
                <c:pt idx="0">
                  <c:v>0.6583</c:v>
                </c:pt>
                <c:pt idx="1">
                  <c:v>0.74939999999999996</c:v>
                </c:pt>
                <c:pt idx="2">
                  <c:v>0.65810000000000002</c:v>
                </c:pt>
                <c:pt idx="3">
                  <c:v>3.8999999999999998E-3</c:v>
                </c:pt>
                <c:pt idx="4">
                  <c:v>8.8999999999999999E-3</c:v>
                </c:pt>
                <c:pt idx="5">
                  <c:v>3.4599999999999999E-2</c:v>
                </c:pt>
                <c:pt idx="6">
                  <c:v>0.1203</c:v>
                </c:pt>
                <c:pt idx="7">
                  <c:v>0.65469999999999995</c:v>
                </c:pt>
                <c:pt idx="8">
                  <c:v>0.27450000000000002</c:v>
                </c:pt>
                <c:pt idx="9">
                  <c:v>0.98440000000000005</c:v>
                </c:pt>
                <c:pt idx="10">
                  <c:v>0.1081</c:v>
                </c:pt>
                <c:pt idx="11">
                  <c:v>0.53879999999999995</c:v>
                </c:pt>
                <c:pt idx="12">
                  <c:v>0.13350000000000001</c:v>
                </c:pt>
                <c:pt idx="13">
                  <c:v>0.78090000000000004</c:v>
                </c:pt>
                <c:pt idx="14">
                  <c:v>0.46389999999999998</c:v>
                </c:pt>
                <c:pt idx="15">
                  <c:v>0.99790000000000001</c:v>
                </c:pt>
                <c:pt idx="16">
                  <c:v>0.22850000000000001</c:v>
                </c:pt>
                <c:pt idx="17">
                  <c:v>0.26190000000000002</c:v>
                </c:pt>
                <c:pt idx="18">
                  <c:v>0.59489999999999998</c:v>
                </c:pt>
                <c:pt idx="19">
                  <c:v>0.66590000000000005</c:v>
                </c:pt>
                <c:pt idx="20">
                  <c:v>0.55549999999999999</c:v>
                </c:pt>
                <c:pt idx="21">
                  <c:v>0.999</c:v>
                </c:pt>
                <c:pt idx="22">
                  <c:v>0.20749999999999999</c:v>
                </c:pt>
                <c:pt idx="23">
                  <c:v>0.1711</c:v>
                </c:pt>
                <c:pt idx="24">
                  <c:v>0.17199999999999999</c:v>
                </c:pt>
                <c:pt idx="25">
                  <c:v>0.5262</c:v>
                </c:pt>
                <c:pt idx="26">
                  <c:v>0.35649999999999998</c:v>
                </c:pt>
                <c:pt idx="27">
                  <c:v>0.1249</c:v>
                </c:pt>
                <c:pt idx="28">
                  <c:v>2.9999999999999997E-4</c:v>
                </c:pt>
                <c:pt idx="29">
                  <c:v>0.15229999999999999</c:v>
                </c:pt>
                <c:pt idx="30">
                  <c:v>0.74609999999999999</c:v>
                </c:pt>
                <c:pt idx="31">
                  <c:v>0.50719999999999998</c:v>
                </c:pt>
                <c:pt idx="32">
                  <c:v>0.51780000000000004</c:v>
                </c:pt>
                <c:pt idx="33">
                  <c:v>0.1673</c:v>
                </c:pt>
                <c:pt idx="34">
                  <c:v>0.62009999999999998</c:v>
                </c:pt>
                <c:pt idx="35">
                  <c:v>0.36</c:v>
                </c:pt>
                <c:pt idx="36">
                  <c:v>0.38879999999999998</c:v>
                </c:pt>
                <c:pt idx="37">
                  <c:v>0.84050000000000002</c:v>
                </c:pt>
                <c:pt idx="38">
                  <c:v>0.68910000000000005</c:v>
                </c:pt>
                <c:pt idx="39">
                  <c:v>7.0099999999999996E-2</c:v>
                </c:pt>
                <c:pt idx="40">
                  <c:v>0.58109999999999995</c:v>
                </c:pt>
                <c:pt idx="41">
                  <c:v>0.93740000000000001</c:v>
                </c:pt>
                <c:pt idx="42">
                  <c:v>3.2599999999999997E-2</c:v>
                </c:pt>
                <c:pt idx="43">
                  <c:v>0.51400000000000001</c:v>
                </c:pt>
                <c:pt idx="44">
                  <c:v>0.26750000000000002</c:v>
                </c:pt>
                <c:pt idx="45">
                  <c:v>0.37</c:v>
                </c:pt>
                <c:pt idx="46">
                  <c:v>0.63590000000000002</c:v>
                </c:pt>
                <c:pt idx="47">
                  <c:v>0.23300000000000001</c:v>
                </c:pt>
                <c:pt idx="48">
                  <c:v>4.4699999999999997E-2</c:v>
                </c:pt>
                <c:pt idx="49">
                  <c:v>0.78659999999999997</c:v>
                </c:pt>
                <c:pt idx="50">
                  <c:v>0.36109999999999998</c:v>
                </c:pt>
                <c:pt idx="51">
                  <c:v>0.2097</c:v>
                </c:pt>
                <c:pt idx="52">
                  <c:v>0.9294</c:v>
                </c:pt>
                <c:pt idx="53">
                  <c:v>0.74580000000000002</c:v>
                </c:pt>
                <c:pt idx="54">
                  <c:v>0.17119999999999999</c:v>
                </c:pt>
                <c:pt idx="55">
                  <c:v>0.99039999999999995</c:v>
                </c:pt>
                <c:pt idx="56">
                  <c:v>0.68259999999999998</c:v>
                </c:pt>
                <c:pt idx="57">
                  <c:v>0.33279999999999998</c:v>
                </c:pt>
                <c:pt idx="58">
                  <c:v>0.31890000000000002</c:v>
                </c:pt>
                <c:pt idx="59">
                  <c:v>0.90739999999999998</c:v>
                </c:pt>
                <c:pt idx="60">
                  <c:v>0.2636</c:v>
                </c:pt>
                <c:pt idx="61">
                  <c:v>0.78</c:v>
                </c:pt>
                <c:pt idx="62">
                  <c:v>0.27400000000000002</c:v>
                </c:pt>
                <c:pt idx="63">
                  <c:v>0.73470000000000002</c:v>
                </c:pt>
                <c:pt idx="64">
                  <c:v>0.93179999999999996</c:v>
                </c:pt>
                <c:pt idx="65">
                  <c:v>2.92E-2</c:v>
                </c:pt>
                <c:pt idx="66">
                  <c:v>2.8899999999999999E-2</c:v>
                </c:pt>
                <c:pt idx="67">
                  <c:v>6.1999999999999998E-3</c:v>
                </c:pt>
                <c:pt idx="68">
                  <c:v>0.84770000000000001</c:v>
                </c:pt>
                <c:pt idx="69">
                  <c:v>0.34210000000000002</c:v>
                </c:pt>
                <c:pt idx="70">
                  <c:v>5.8799999999999998E-2</c:v>
                </c:pt>
                <c:pt idx="71">
                  <c:v>0.14810000000000001</c:v>
                </c:pt>
                <c:pt idx="72">
                  <c:v>0.76659999999999995</c:v>
                </c:pt>
                <c:pt idx="73">
                  <c:v>0.68720000000000003</c:v>
                </c:pt>
                <c:pt idx="74">
                  <c:v>0.74739999999999995</c:v>
                </c:pt>
                <c:pt idx="75">
                  <c:v>0.40360000000000001</c:v>
                </c:pt>
                <c:pt idx="76">
                  <c:v>6.4799999999999996E-2</c:v>
                </c:pt>
                <c:pt idx="77">
                  <c:v>6.4000000000000001E-2</c:v>
                </c:pt>
                <c:pt idx="78">
                  <c:v>0.73760000000000003</c:v>
                </c:pt>
                <c:pt idx="79">
                  <c:v>0.67449999999999999</c:v>
                </c:pt>
                <c:pt idx="80">
                  <c:v>0.37740000000000001</c:v>
                </c:pt>
                <c:pt idx="81">
                  <c:v>0.89149999999999996</c:v>
                </c:pt>
                <c:pt idx="82">
                  <c:v>0.99529999999999996</c:v>
                </c:pt>
                <c:pt idx="83">
                  <c:v>0.66879999999999995</c:v>
                </c:pt>
                <c:pt idx="84">
                  <c:v>0.27089999999999997</c:v>
                </c:pt>
                <c:pt idx="85">
                  <c:v>6.7500000000000004E-2</c:v>
                </c:pt>
                <c:pt idx="86">
                  <c:v>0.31090000000000001</c:v>
                </c:pt>
                <c:pt idx="87">
                  <c:v>0.44829999999999998</c:v>
                </c:pt>
                <c:pt idx="88">
                  <c:v>0.39579999999999999</c:v>
                </c:pt>
                <c:pt idx="89">
                  <c:v>0.24629999999999999</c:v>
                </c:pt>
                <c:pt idx="90">
                  <c:v>0.71719999999999995</c:v>
                </c:pt>
                <c:pt idx="91">
                  <c:v>0.77659999999999996</c:v>
                </c:pt>
                <c:pt idx="92">
                  <c:v>0.18690000000000001</c:v>
                </c:pt>
                <c:pt idx="93">
                  <c:v>0.57130000000000003</c:v>
                </c:pt>
                <c:pt idx="94">
                  <c:v>0.82699999999999996</c:v>
                </c:pt>
                <c:pt idx="95">
                  <c:v>0.26640000000000003</c:v>
                </c:pt>
                <c:pt idx="96">
                  <c:v>0.20219999999999999</c:v>
                </c:pt>
                <c:pt idx="97">
                  <c:v>3.04E-2</c:v>
                </c:pt>
                <c:pt idx="98">
                  <c:v>0.97619999999999996</c:v>
                </c:pt>
                <c:pt idx="99">
                  <c:v>0.87060000000000004</c:v>
                </c:pt>
                <c:pt idx="100">
                  <c:v>0.31340000000000001</c:v>
                </c:pt>
                <c:pt idx="101">
                  <c:v>0.66339999999999999</c:v>
                </c:pt>
                <c:pt idx="102">
                  <c:v>0.46210000000000001</c:v>
                </c:pt>
                <c:pt idx="103">
                  <c:v>0.41089999999999999</c:v>
                </c:pt>
                <c:pt idx="104">
                  <c:v>0.70709999999999995</c:v>
                </c:pt>
                <c:pt idx="105">
                  <c:v>0.75949999999999995</c:v>
                </c:pt>
                <c:pt idx="106">
                  <c:v>0.80979999999999996</c:v>
                </c:pt>
                <c:pt idx="107">
                  <c:v>0.74819999999999998</c:v>
                </c:pt>
                <c:pt idx="108">
                  <c:v>0.66949999999999998</c:v>
                </c:pt>
                <c:pt idx="109">
                  <c:v>0.47070000000000001</c:v>
                </c:pt>
                <c:pt idx="110">
                  <c:v>0.74139999999999995</c:v>
                </c:pt>
                <c:pt idx="111">
                  <c:v>0.58940000000000003</c:v>
                </c:pt>
                <c:pt idx="112">
                  <c:v>0.47960000000000003</c:v>
                </c:pt>
                <c:pt idx="113">
                  <c:v>0.26440000000000002</c:v>
                </c:pt>
                <c:pt idx="114">
                  <c:v>0.33910000000000001</c:v>
                </c:pt>
                <c:pt idx="115">
                  <c:v>0.23050000000000001</c:v>
                </c:pt>
                <c:pt idx="116">
                  <c:v>0.51129999999999998</c:v>
                </c:pt>
                <c:pt idx="117">
                  <c:v>0.90880000000000005</c:v>
                </c:pt>
                <c:pt idx="118">
                  <c:v>0.76419999999999999</c:v>
                </c:pt>
                <c:pt idx="119">
                  <c:v>0.97970000000000002</c:v>
                </c:pt>
                <c:pt idx="120">
                  <c:v>0.1384</c:v>
                </c:pt>
                <c:pt idx="121">
                  <c:v>0.39900000000000002</c:v>
                </c:pt>
                <c:pt idx="122">
                  <c:v>5.79E-2</c:v>
                </c:pt>
                <c:pt idx="123">
                  <c:v>0.46679999999999999</c:v>
                </c:pt>
                <c:pt idx="124">
                  <c:v>0.14130000000000001</c:v>
                </c:pt>
                <c:pt idx="125">
                  <c:v>0.94030000000000002</c:v>
                </c:pt>
                <c:pt idx="126">
                  <c:v>0.1331</c:v>
                </c:pt>
                <c:pt idx="127">
                  <c:v>0.68610000000000004</c:v>
                </c:pt>
                <c:pt idx="128">
                  <c:v>0.48199999999999998</c:v>
                </c:pt>
                <c:pt idx="129">
                  <c:v>0.70750000000000002</c:v>
                </c:pt>
                <c:pt idx="130">
                  <c:v>0.05</c:v>
                </c:pt>
                <c:pt idx="131">
                  <c:v>0.85870000000000002</c:v>
                </c:pt>
                <c:pt idx="132">
                  <c:v>0.87649999999999995</c:v>
                </c:pt>
                <c:pt idx="133">
                  <c:v>0.83160000000000001</c:v>
                </c:pt>
                <c:pt idx="134">
                  <c:v>0.28179999999999999</c:v>
                </c:pt>
                <c:pt idx="135">
                  <c:v>0.15160000000000001</c:v>
                </c:pt>
                <c:pt idx="136">
                  <c:v>0.91220000000000001</c:v>
                </c:pt>
                <c:pt idx="137">
                  <c:v>0.73319999999999996</c:v>
                </c:pt>
                <c:pt idx="138">
                  <c:v>0.95709999999999995</c:v>
                </c:pt>
                <c:pt idx="139">
                  <c:v>0.42770000000000002</c:v>
                </c:pt>
                <c:pt idx="140">
                  <c:v>0.1113</c:v>
                </c:pt>
                <c:pt idx="141">
                  <c:v>0.46160000000000001</c:v>
                </c:pt>
                <c:pt idx="142">
                  <c:v>0.82069999999999999</c:v>
                </c:pt>
                <c:pt idx="143">
                  <c:v>0.1135</c:v>
                </c:pt>
                <c:pt idx="144">
                  <c:v>0.95199999999999996</c:v>
                </c:pt>
                <c:pt idx="145">
                  <c:v>0.77600000000000002</c:v>
                </c:pt>
                <c:pt idx="146">
                  <c:v>0.18579999999999999</c:v>
                </c:pt>
                <c:pt idx="147">
                  <c:v>0.65100000000000002</c:v>
                </c:pt>
                <c:pt idx="148">
                  <c:v>0.36109999999999998</c:v>
                </c:pt>
                <c:pt idx="149">
                  <c:v>0.19989999999999999</c:v>
                </c:pt>
                <c:pt idx="150">
                  <c:v>0.4768</c:v>
                </c:pt>
                <c:pt idx="151">
                  <c:v>0.3538</c:v>
                </c:pt>
                <c:pt idx="152">
                  <c:v>0.59330000000000005</c:v>
                </c:pt>
                <c:pt idx="153">
                  <c:v>0.39529999999999998</c:v>
                </c:pt>
                <c:pt idx="154">
                  <c:v>0.93540000000000001</c:v>
                </c:pt>
                <c:pt idx="155">
                  <c:v>0.5867</c:v>
                </c:pt>
                <c:pt idx="156">
                  <c:v>0.55769999999999997</c:v>
                </c:pt>
                <c:pt idx="157">
                  <c:v>0.71309999999999996</c:v>
                </c:pt>
                <c:pt idx="158">
                  <c:v>5.0799999999999998E-2</c:v>
                </c:pt>
                <c:pt idx="159">
                  <c:v>0.71009999999999995</c:v>
                </c:pt>
                <c:pt idx="160">
                  <c:v>0.97829999999999995</c:v>
                </c:pt>
                <c:pt idx="161">
                  <c:v>0.59750000000000003</c:v>
                </c:pt>
                <c:pt idx="162">
                  <c:v>0.55979999999999996</c:v>
                </c:pt>
                <c:pt idx="163">
                  <c:v>0.21129999999999999</c:v>
                </c:pt>
                <c:pt idx="164">
                  <c:v>0.95120000000000005</c:v>
                </c:pt>
                <c:pt idx="165">
                  <c:v>0.9738</c:v>
                </c:pt>
                <c:pt idx="166">
                  <c:v>0.72009999999999996</c:v>
                </c:pt>
                <c:pt idx="167">
                  <c:v>0.25790000000000002</c:v>
                </c:pt>
                <c:pt idx="168">
                  <c:v>0.68779999999999997</c:v>
                </c:pt>
                <c:pt idx="169">
                  <c:v>0.91559999999999997</c:v>
                </c:pt>
                <c:pt idx="170">
                  <c:v>9.3700000000000006E-2</c:v>
                </c:pt>
                <c:pt idx="171">
                  <c:v>0.86829999999999996</c:v>
                </c:pt>
                <c:pt idx="172">
                  <c:v>0.95779999999999998</c:v>
                </c:pt>
                <c:pt idx="173">
                  <c:v>0.10539999999999999</c:v>
                </c:pt>
                <c:pt idx="174">
                  <c:v>0.54220000000000002</c:v>
                </c:pt>
                <c:pt idx="175">
                  <c:v>8.6199999999999999E-2</c:v>
                </c:pt>
                <c:pt idx="176">
                  <c:v>2.3800000000000002E-2</c:v>
                </c:pt>
                <c:pt idx="177">
                  <c:v>0.71060000000000001</c:v>
                </c:pt>
                <c:pt idx="178">
                  <c:v>1.72E-2</c:v>
                </c:pt>
                <c:pt idx="179">
                  <c:v>0.32590000000000002</c:v>
                </c:pt>
                <c:pt idx="180">
                  <c:v>0.56059999999999999</c:v>
                </c:pt>
                <c:pt idx="181">
                  <c:v>0.26889999999999997</c:v>
                </c:pt>
                <c:pt idx="182">
                  <c:v>0.66159999999999997</c:v>
                </c:pt>
                <c:pt idx="183">
                  <c:v>0.13</c:v>
                </c:pt>
                <c:pt idx="184">
                  <c:v>0.65639999999999998</c:v>
                </c:pt>
                <c:pt idx="185">
                  <c:v>0.93440000000000001</c:v>
                </c:pt>
                <c:pt idx="186">
                  <c:v>0.64780000000000004</c:v>
                </c:pt>
                <c:pt idx="187">
                  <c:v>0.19950000000000001</c:v>
                </c:pt>
                <c:pt idx="188">
                  <c:v>0.57279999999999998</c:v>
                </c:pt>
                <c:pt idx="189">
                  <c:v>0.21179999999999999</c:v>
                </c:pt>
                <c:pt idx="190">
                  <c:v>0.505</c:v>
                </c:pt>
                <c:pt idx="191">
                  <c:v>0.44030000000000002</c:v>
                </c:pt>
                <c:pt idx="192">
                  <c:v>0.16750000000000001</c:v>
                </c:pt>
                <c:pt idx="193">
                  <c:v>0.57569999999999999</c:v>
                </c:pt>
                <c:pt idx="194">
                  <c:v>0.98399999999999999</c:v>
                </c:pt>
                <c:pt idx="195">
                  <c:v>0.2676</c:v>
                </c:pt>
                <c:pt idx="196">
                  <c:v>0.78</c:v>
                </c:pt>
                <c:pt idx="197">
                  <c:v>1.4500000000000001E-2</c:v>
                </c:pt>
                <c:pt idx="198">
                  <c:v>0.1381</c:v>
                </c:pt>
                <c:pt idx="199">
                  <c:v>0.49249999999999999</c:v>
                </c:pt>
                <c:pt idx="200">
                  <c:v>0.62339999999999995</c:v>
                </c:pt>
                <c:pt idx="201">
                  <c:v>0.31219999999999998</c:v>
                </c:pt>
                <c:pt idx="202">
                  <c:v>0.94410000000000005</c:v>
                </c:pt>
                <c:pt idx="203">
                  <c:v>0.45800000000000002</c:v>
                </c:pt>
                <c:pt idx="204">
                  <c:v>0.47260000000000002</c:v>
                </c:pt>
                <c:pt idx="205">
                  <c:v>0.19359999999999999</c:v>
                </c:pt>
                <c:pt idx="206">
                  <c:v>0.2293</c:v>
                </c:pt>
                <c:pt idx="207">
                  <c:v>0.32590000000000002</c:v>
                </c:pt>
                <c:pt idx="208">
                  <c:v>0.48120000000000002</c:v>
                </c:pt>
                <c:pt idx="209">
                  <c:v>0.68330000000000002</c:v>
                </c:pt>
                <c:pt idx="210">
                  <c:v>0.32669999999999999</c:v>
                </c:pt>
                <c:pt idx="211">
                  <c:v>0.39879999999999999</c:v>
                </c:pt>
                <c:pt idx="212">
                  <c:v>0.21149999999999999</c:v>
                </c:pt>
                <c:pt idx="213">
                  <c:v>0.60240000000000005</c:v>
                </c:pt>
                <c:pt idx="214">
                  <c:v>0.70799999999999996</c:v>
                </c:pt>
                <c:pt idx="215">
                  <c:v>4.8899999999999999E-2</c:v>
                </c:pt>
                <c:pt idx="216">
                  <c:v>0.3256</c:v>
                </c:pt>
                <c:pt idx="217">
                  <c:v>0.74880000000000002</c:v>
                </c:pt>
                <c:pt idx="218">
                  <c:v>0.9325</c:v>
                </c:pt>
                <c:pt idx="219">
                  <c:v>6.8500000000000005E-2</c:v>
                </c:pt>
                <c:pt idx="220">
                  <c:v>0.1424</c:v>
                </c:pt>
                <c:pt idx="221">
                  <c:v>0.62880000000000003</c:v>
                </c:pt>
                <c:pt idx="222">
                  <c:v>0.76649999999999996</c:v>
                </c:pt>
                <c:pt idx="223">
                  <c:v>0.70730000000000004</c:v>
                </c:pt>
                <c:pt idx="224">
                  <c:v>0.17949999999999999</c:v>
                </c:pt>
                <c:pt idx="225">
                  <c:v>0.78690000000000004</c:v>
                </c:pt>
                <c:pt idx="226">
                  <c:v>0.70369999999999999</c:v>
                </c:pt>
                <c:pt idx="227">
                  <c:v>0.65459999999999996</c:v>
                </c:pt>
                <c:pt idx="228">
                  <c:v>3.8E-3</c:v>
                </c:pt>
                <c:pt idx="229">
                  <c:v>0.53149999999999997</c:v>
                </c:pt>
                <c:pt idx="230">
                  <c:v>0.30740000000000001</c:v>
                </c:pt>
                <c:pt idx="231">
                  <c:v>0.86419999999999997</c:v>
                </c:pt>
                <c:pt idx="232">
                  <c:v>0.40689999999999998</c:v>
                </c:pt>
                <c:pt idx="233">
                  <c:v>0.3175</c:v>
                </c:pt>
                <c:pt idx="234">
                  <c:v>0.12609999999999999</c:v>
                </c:pt>
                <c:pt idx="235">
                  <c:v>0.60760000000000003</c:v>
                </c:pt>
                <c:pt idx="236">
                  <c:v>0.96540000000000004</c:v>
                </c:pt>
                <c:pt idx="237">
                  <c:v>6.1100000000000002E-2</c:v>
                </c:pt>
                <c:pt idx="238">
                  <c:v>0.99539999999999995</c:v>
                </c:pt>
                <c:pt idx="239">
                  <c:v>0.89280000000000004</c:v>
                </c:pt>
                <c:pt idx="240">
                  <c:v>0.54810000000000003</c:v>
                </c:pt>
                <c:pt idx="241">
                  <c:v>0.1724</c:v>
                </c:pt>
                <c:pt idx="242">
                  <c:v>6.5100000000000005E-2</c:v>
                </c:pt>
                <c:pt idx="243">
                  <c:v>0.65610000000000002</c:v>
                </c:pt>
                <c:pt idx="244">
                  <c:v>0.82699999999999996</c:v>
                </c:pt>
                <c:pt idx="245">
                  <c:v>0.92959999999999998</c:v>
                </c:pt>
                <c:pt idx="246">
                  <c:v>0.99160000000000004</c:v>
                </c:pt>
                <c:pt idx="247">
                  <c:v>0.98529999999999995</c:v>
                </c:pt>
                <c:pt idx="248">
                  <c:v>0.50700000000000001</c:v>
                </c:pt>
                <c:pt idx="249">
                  <c:v>0.2278</c:v>
                </c:pt>
              </c:numCache>
            </c:numRef>
          </c:xVal>
          <c:yVal>
            <c:numRef>
              <c:f>A100_IW1!$C$1:$C$2270</c:f>
              <c:numCache>
                <c:formatCode>General</c:formatCode>
                <c:ptCount val="2270"/>
                <c:pt idx="0">
                  <c:v>0.60339936881308343</c:v>
                </c:pt>
                <c:pt idx="1">
                  <c:v>0.64287592044133302</c:v>
                </c:pt>
                <c:pt idx="2">
                  <c:v>0.68633453647651543</c:v>
                </c:pt>
                <c:pt idx="3">
                  <c:v>0.6419872927611513</c:v>
                </c:pt>
                <c:pt idx="4">
                  <c:v>0.67307506327876754</c:v>
                </c:pt>
                <c:pt idx="5">
                  <c:v>0.57706932138954714</c:v>
                </c:pt>
                <c:pt idx="6">
                  <c:v>0.66240714816658464</c:v>
                </c:pt>
                <c:pt idx="7">
                  <c:v>0.64609800601042522</c:v>
                </c:pt>
                <c:pt idx="8">
                  <c:v>0.68750620395618534</c:v>
                </c:pt>
                <c:pt idx="9">
                  <c:v>0.61720806885838775</c:v>
                </c:pt>
                <c:pt idx="10">
                  <c:v>0.62761757511546545</c:v>
                </c:pt>
                <c:pt idx="11">
                  <c:v>0.62412831479126207</c:v>
                </c:pt>
                <c:pt idx="12">
                  <c:v>0.68015204597301604</c:v>
                </c:pt>
                <c:pt idx="13">
                  <c:v>0.65605841422142286</c:v>
                </c:pt>
                <c:pt idx="14">
                  <c:v>0.62105882996030182</c:v>
                </c:pt>
                <c:pt idx="15">
                  <c:v>0.62622126601522032</c:v>
                </c:pt>
                <c:pt idx="16">
                  <c:v>0.70036639658183064</c:v>
                </c:pt>
                <c:pt idx="17">
                  <c:v>0.65670622657820132</c:v>
                </c:pt>
                <c:pt idx="18">
                  <c:v>0.66517525888607232</c:v>
                </c:pt>
                <c:pt idx="19">
                  <c:v>0.6512438979723747</c:v>
                </c:pt>
                <c:pt idx="20">
                  <c:v>0.61256553709818895</c:v>
                </c:pt>
                <c:pt idx="21">
                  <c:v>0.64991759260879689</c:v>
                </c:pt>
                <c:pt idx="22">
                  <c:v>0.62524146062863861</c:v>
                </c:pt>
                <c:pt idx="23">
                  <c:v>0.63921313233602561</c:v>
                </c:pt>
                <c:pt idx="24">
                  <c:v>0.65691913917764189</c:v>
                </c:pt>
                <c:pt idx="25">
                  <c:v>0.65143958743025421</c:v>
                </c:pt>
                <c:pt idx="26">
                  <c:v>0.61874173096928975</c:v>
                </c:pt>
                <c:pt idx="27">
                  <c:v>0.65312683798633098</c:v>
                </c:pt>
                <c:pt idx="28">
                  <c:v>0.64130873802266175</c:v>
                </c:pt>
                <c:pt idx="29">
                  <c:v>0.62904604642629591</c:v>
                </c:pt>
                <c:pt idx="30">
                  <c:v>0.61024609230294991</c:v>
                </c:pt>
                <c:pt idx="31">
                  <c:v>0.67321500902041198</c:v>
                </c:pt>
                <c:pt idx="32">
                  <c:v>0.56441321373164621</c:v>
                </c:pt>
                <c:pt idx="33">
                  <c:v>0.63406569708182159</c:v>
                </c:pt>
                <c:pt idx="34">
                  <c:v>0.67735942777252567</c:v>
                </c:pt>
                <c:pt idx="35">
                  <c:v>0.67091538009772167</c:v>
                </c:pt>
                <c:pt idx="36">
                  <c:v>0.67957503986487722</c:v>
                </c:pt>
                <c:pt idx="37">
                  <c:v>0.68242982187738166</c:v>
                </c:pt>
                <c:pt idx="38">
                  <c:v>0.60351017719696154</c:v>
                </c:pt>
                <c:pt idx="39">
                  <c:v>0.65834933897579739</c:v>
                </c:pt>
                <c:pt idx="40">
                  <c:v>0.6400852159232383</c:v>
                </c:pt>
                <c:pt idx="41">
                  <c:v>0.62286435843476884</c:v>
                </c:pt>
                <c:pt idx="42">
                  <c:v>0.61839177401764334</c:v>
                </c:pt>
                <c:pt idx="43">
                  <c:v>0.6288315905346008</c:v>
                </c:pt>
                <c:pt idx="44">
                  <c:v>0.63240480595745285</c:v>
                </c:pt>
                <c:pt idx="45">
                  <c:v>0.61007312010705772</c:v>
                </c:pt>
                <c:pt idx="46">
                  <c:v>0.66497580379509169</c:v>
                </c:pt>
                <c:pt idx="47">
                  <c:v>0.62973052740704294</c:v>
                </c:pt>
                <c:pt idx="48">
                  <c:v>0.66463047672020892</c:v>
                </c:pt>
                <c:pt idx="49">
                  <c:v>0.64078605580188386</c:v>
                </c:pt>
                <c:pt idx="50">
                  <c:v>0.66902447669573173</c:v>
                </c:pt>
                <c:pt idx="51">
                  <c:v>0.70184061107508655</c:v>
                </c:pt>
                <c:pt idx="52">
                  <c:v>0.56118538711536703</c:v>
                </c:pt>
                <c:pt idx="53">
                  <c:v>0.61383017250327421</c:v>
                </c:pt>
                <c:pt idx="54">
                  <c:v>0.62651467673865924</c:v>
                </c:pt>
                <c:pt idx="55">
                  <c:v>0.66719110722899222</c:v>
                </c:pt>
                <c:pt idx="56">
                  <c:v>0.69878834938568724</c:v>
                </c:pt>
                <c:pt idx="57">
                  <c:v>0.65712273029186485</c:v>
                </c:pt>
                <c:pt idx="58">
                  <c:v>0.69907324113588099</c:v>
                </c:pt>
                <c:pt idx="59">
                  <c:v>0.61971079504177962</c:v>
                </c:pt>
                <c:pt idx="60">
                  <c:v>0.64030078298535675</c:v>
                </c:pt>
                <c:pt idx="61">
                  <c:v>0.65689203896565163</c:v>
                </c:pt>
                <c:pt idx="62">
                  <c:v>0.64472595746442185</c:v>
                </c:pt>
                <c:pt idx="63">
                  <c:v>0.62270922669733941</c:v>
                </c:pt>
                <c:pt idx="64">
                  <c:v>0.61678847856021524</c:v>
                </c:pt>
                <c:pt idx="65">
                  <c:v>0.61811941380055679</c:v>
                </c:pt>
                <c:pt idx="66">
                  <c:v>0.66189508379651807</c:v>
                </c:pt>
                <c:pt idx="67">
                  <c:v>0.63150679506036334</c:v>
                </c:pt>
                <c:pt idx="68">
                  <c:v>0.64315142897461886</c:v>
                </c:pt>
                <c:pt idx="69">
                  <c:v>0.66611123477262424</c:v>
                </c:pt>
                <c:pt idx="70">
                  <c:v>0.70844867985070625</c:v>
                </c:pt>
                <c:pt idx="71">
                  <c:v>0.62134057339429616</c:v>
                </c:pt>
                <c:pt idx="72">
                  <c:v>0.6197670943432263</c:v>
                </c:pt>
                <c:pt idx="73">
                  <c:v>0.6197577728580087</c:v>
                </c:pt>
                <c:pt idx="74">
                  <c:v>0.68336481005689054</c:v>
                </c:pt>
                <c:pt idx="75">
                  <c:v>0.62170127166003442</c:v>
                </c:pt>
                <c:pt idx="76">
                  <c:v>0.62413356198492764</c:v>
                </c:pt>
                <c:pt idx="77">
                  <c:v>0.65270150664097137</c:v>
                </c:pt>
                <c:pt idx="78">
                  <c:v>0.61747678690575358</c:v>
                </c:pt>
                <c:pt idx="79">
                  <c:v>0.65526139636947245</c:v>
                </c:pt>
                <c:pt idx="80">
                  <c:v>0.63014696938901626</c:v>
                </c:pt>
                <c:pt idx="81">
                  <c:v>0.65267594972123566</c:v>
                </c:pt>
                <c:pt idx="82">
                  <c:v>0.61603090725829168</c:v>
                </c:pt>
                <c:pt idx="83">
                  <c:v>0.60583820269713606</c:v>
                </c:pt>
                <c:pt idx="84">
                  <c:v>0.68945328319624155</c:v>
                </c:pt>
                <c:pt idx="85">
                  <c:v>0.68269415697474445</c:v>
                </c:pt>
                <c:pt idx="86">
                  <c:v>0.72393179026052945</c:v>
                </c:pt>
                <c:pt idx="87">
                  <c:v>0.62298708103485234</c:v>
                </c:pt>
                <c:pt idx="88">
                  <c:v>0.62858065121400764</c:v>
                </c:pt>
                <c:pt idx="89">
                  <c:v>0.70898790616445317</c:v>
                </c:pt>
                <c:pt idx="90">
                  <c:v>0.70632813456123633</c:v>
                </c:pt>
                <c:pt idx="91">
                  <c:v>0.60837018970167445</c:v>
                </c:pt>
                <c:pt idx="92">
                  <c:v>0.68425720337017337</c:v>
                </c:pt>
                <c:pt idx="93">
                  <c:v>0.62326993563927002</c:v>
                </c:pt>
                <c:pt idx="94">
                  <c:v>0.68556147052035599</c:v>
                </c:pt>
                <c:pt idx="95">
                  <c:v>0.57693647479227372</c:v>
                </c:pt>
                <c:pt idx="96">
                  <c:v>0.61406222192667137</c:v>
                </c:pt>
                <c:pt idx="97">
                  <c:v>0.62664196748381618</c:v>
                </c:pt>
                <c:pt idx="98">
                  <c:v>0.6338552537499883</c:v>
                </c:pt>
                <c:pt idx="99">
                  <c:v>0.69006152553961286</c:v>
                </c:pt>
                <c:pt idx="100">
                  <c:v>0.67058418957989085</c:v>
                </c:pt>
                <c:pt idx="101">
                  <c:v>0.69062488894422125</c:v>
                </c:pt>
                <c:pt idx="102">
                  <c:v>0.63276772656403768</c:v>
                </c:pt>
                <c:pt idx="103">
                  <c:v>0.68005191717153946</c:v>
                </c:pt>
                <c:pt idx="104">
                  <c:v>0.66559312069691978</c:v>
                </c:pt>
                <c:pt idx="105">
                  <c:v>0.61518481271264591</c:v>
                </c:pt>
                <c:pt idx="106">
                  <c:v>0.65328758730756709</c:v>
                </c:pt>
                <c:pt idx="107">
                  <c:v>0.62180010409601705</c:v>
                </c:pt>
                <c:pt idx="108">
                  <c:v>0.66994088363649573</c:v>
                </c:pt>
                <c:pt idx="109">
                  <c:v>0.67275936741517262</c:v>
                </c:pt>
                <c:pt idx="110">
                  <c:v>0.60927616398679751</c:v>
                </c:pt>
                <c:pt idx="111">
                  <c:v>0.61545414807691357</c:v>
                </c:pt>
                <c:pt idx="112">
                  <c:v>0.62277534133752521</c:v>
                </c:pt>
                <c:pt idx="113">
                  <c:v>0.62278330472555887</c:v>
                </c:pt>
                <c:pt idx="114">
                  <c:v>0.57644725114757489</c:v>
                </c:pt>
                <c:pt idx="115">
                  <c:v>0.68623020992010642</c:v>
                </c:pt>
                <c:pt idx="116">
                  <c:v>0.5746459204280403</c:v>
                </c:pt>
                <c:pt idx="117">
                  <c:v>0.61296957101043548</c:v>
                </c:pt>
                <c:pt idx="118">
                  <c:v>0.62119747933645242</c:v>
                </c:pt>
                <c:pt idx="119">
                  <c:v>0.68782122077118824</c:v>
                </c:pt>
                <c:pt idx="120">
                  <c:v>0.6453921041331846</c:v>
                </c:pt>
                <c:pt idx="121">
                  <c:v>0.66978859155681469</c:v>
                </c:pt>
                <c:pt idx="122">
                  <c:v>0.67029639644025851</c:v>
                </c:pt>
                <c:pt idx="123">
                  <c:v>0.61511598187809213</c:v>
                </c:pt>
                <c:pt idx="124">
                  <c:v>0.61402956586256463</c:v>
                </c:pt>
                <c:pt idx="125">
                  <c:v>0.63549423012434214</c:v>
                </c:pt>
                <c:pt idx="126">
                  <c:v>0.65378051485367683</c:v>
                </c:pt>
                <c:pt idx="127">
                  <c:v>0.67095896267099076</c:v>
                </c:pt>
                <c:pt idx="128">
                  <c:v>0.61574101524119318</c:v>
                </c:pt>
                <c:pt idx="129">
                  <c:v>0.6292659964384173</c:v>
                </c:pt>
                <c:pt idx="130">
                  <c:v>0.69407476445008798</c:v>
                </c:pt>
                <c:pt idx="131">
                  <c:v>0.64768228810727702</c:v>
                </c:pt>
                <c:pt idx="132">
                  <c:v>0.60828382706710871</c:v>
                </c:pt>
                <c:pt idx="133">
                  <c:v>0.61752586359944894</c:v>
                </c:pt>
                <c:pt idx="134">
                  <c:v>0.68174583475015593</c:v>
                </c:pt>
                <c:pt idx="135">
                  <c:v>0.68870108255136386</c:v>
                </c:pt>
                <c:pt idx="136">
                  <c:v>0.6084348227812959</c:v>
                </c:pt>
                <c:pt idx="137">
                  <c:v>0.66147895047299576</c:v>
                </c:pt>
                <c:pt idx="138">
                  <c:v>0.63374506268301201</c:v>
                </c:pt>
                <c:pt idx="139">
                  <c:v>0.64604541061038945</c:v>
                </c:pt>
                <c:pt idx="140">
                  <c:v>0.62099166588138288</c:v>
                </c:pt>
                <c:pt idx="141">
                  <c:v>0.60966062895325612</c:v>
                </c:pt>
                <c:pt idx="142">
                  <c:v>0.68459839442181381</c:v>
                </c:pt>
                <c:pt idx="143">
                  <c:v>0.697861015935761</c:v>
                </c:pt>
                <c:pt idx="144">
                  <c:v>0.60714543296844736</c:v>
                </c:pt>
                <c:pt idx="145">
                  <c:v>0.6100191666098379</c:v>
                </c:pt>
                <c:pt idx="146">
                  <c:v>0.62036107666616536</c:v>
                </c:pt>
                <c:pt idx="147">
                  <c:v>0.60705110694584807</c:v>
                </c:pt>
                <c:pt idx="148">
                  <c:v>0.61653741577624166</c:v>
                </c:pt>
                <c:pt idx="149">
                  <c:v>0.69278265844287146</c:v>
                </c:pt>
                <c:pt idx="150">
                  <c:v>0.73042201323959022</c:v>
                </c:pt>
                <c:pt idx="151">
                  <c:v>0.68422312747719249</c:v>
                </c:pt>
                <c:pt idx="152">
                  <c:v>0.65630885968849451</c:v>
                </c:pt>
                <c:pt idx="153">
                  <c:v>0.62629515884836917</c:v>
                </c:pt>
                <c:pt idx="154">
                  <c:v>0.60634563719043877</c:v>
                </c:pt>
                <c:pt idx="155">
                  <c:v>0.62097339330108881</c:v>
                </c:pt>
                <c:pt idx="156">
                  <c:v>0.68050978111762539</c:v>
                </c:pt>
                <c:pt idx="157">
                  <c:v>0.63715536817547158</c:v>
                </c:pt>
                <c:pt idx="158">
                  <c:v>0.62915950927285191</c:v>
                </c:pt>
                <c:pt idx="159">
                  <c:v>0.60588826709787424</c:v>
                </c:pt>
                <c:pt idx="160">
                  <c:v>0.65267323352686768</c:v>
                </c:pt>
                <c:pt idx="161">
                  <c:v>0.63035377055112873</c:v>
                </c:pt>
                <c:pt idx="162">
                  <c:v>0.6725007116333066</c:v>
                </c:pt>
                <c:pt idx="163">
                  <c:v>0.67507813316181964</c:v>
                </c:pt>
                <c:pt idx="164">
                  <c:v>0.67243904167481394</c:v>
                </c:pt>
                <c:pt idx="165">
                  <c:v>0.57132210103352676</c:v>
                </c:pt>
                <c:pt idx="166">
                  <c:v>0.68379779613183289</c:v>
                </c:pt>
                <c:pt idx="167">
                  <c:v>0.70694699475531908</c:v>
                </c:pt>
                <c:pt idx="168">
                  <c:v>0.67024281333317981</c:v>
                </c:pt>
                <c:pt idx="169">
                  <c:v>0.61429853083669117</c:v>
                </c:pt>
                <c:pt idx="170">
                  <c:v>0.69856432508201383</c:v>
                </c:pt>
                <c:pt idx="171">
                  <c:v>0.69985229506598812</c:v>
                </c:pt>
                <c:pt idx="172">
                  <c:v>0.62199492931023403</c:v>
                </c:pt>
                <c:pt idx="173">
                  <c:v>0.68654831331961852</c:v>
                </c:pt>
                <c:pt idx="174">
                  <c:v>0.66496975408945369</c:v>
                </c:pt>
                <c:pt idx="175">
                  <c:v>0.65076658854388114</c:v>
                </c:pt>
                <c:pt idx="176">
                  <c:v>0.6292723548025061</c:v>
                </c:pt>
                <c:pt idx="177">
                  <c:v>0.61846974114234421</c:v>
                </c:pt>
                <c:pt idx="178">
                  <c:v>0.62122309798787834</c:v>
                </c:pt>
                <c:pt idx="179">
                  <c:v>0.68268878631769858</c:v>
                </c:pt>
                <c:pt idx="180">
                  <c:v>0.64504764130196457</c:v>
                </c:pt>
                <c:pt idx="181">
                  <c:v>0.63065144076119029</c:v>
                </c:pt>
                <c:pt idx="182">
                  <c:v>0.72037993400248057</c:v>
                </c:pt>
                <c:pt idx="183">
                  <c:v>0.64825293585132693</c:v>
                </c:pt>
                <c:pt idx="184">
                  <c:v>0.65186430145871199</c:v>
                </c:pt>
                <c:pt idx="185">
                  <c:v>0.61640771749516754</c:v>
                </c:pt>
                <c:pt idx="186">
                  <c:v>0.68020248076389533</c:v>
                </c:pt>
                <c:pt idx="187">
                  <c:v>0.69274568116045199</c:v>
                </c:pt>
                <c:pt idx="188">
                  <c:v>0.62163404584942528</c:v>
                </c:pt>
                <c:pt idx="189">
                  <c:v>0.66754884237360168</c:v>
                </c:pt>
                <c:pt idx="190">
                  <c:v>0.64626122459926849</c:v>
                </c:pt>
                <c:pt idx="191">
                  <c:v>0.62440604566539459</c:v>
                </c:pt>
                <c:pt idx="192">
                  <c:v>0.6841258383334643</c:v>
                </c:pt>
                <c:pt idx="193">
                  <c:v>0.64492189384906207</c:v>
                </c:pt>
                <c:pt idx="194">
                  <c:v>0.62342543776684045</c:v>
                </c:pt>
                <c:pt idx="195">
                  <c:v>0.68309849954544188</c:v>
                </c:pt>
                <c:pt idx="196">
                  <c:v>0.62271299233044064</c:v>
                </c:pt>
                <c:pt idx="197">
                  <c:v>0.71712290829674497</c:v>
                </c:pt>
                <c:pt idx="198">
                  <c:v>0.62259286246134482</c:v>
                </c:pt>
                <c:pt idx="199">
                  <c:v>0.68848360180684987</c:v>
                </c:pt>
                <c:pt idx="200">
                  <c:v>0.65280891978188949</c:v>
                </c:pt>
                <c:pt idx="201">
                  <c:v>0.5709923303445702</c:v>
                </c:pt>
                <c:pt idx="202">
                  <c:v>0.6186488247755646</c:v>
                </c:pt>
                <c:pt idx="203">
                  <c:v>0.64662803430233484</c:v>
                </c:pt>
                <c:pt idx="204">
                  <c:v>0.72174204374636453</c:v>
                </c:pt>
                <c:pt idx="205">
                  <c:v>0.6899177524331771</c:v>
                </c:pt>
                <c:pt idx="206">
                  <c:v>0.68677517728104032</c:v>
                </c:pt>
                <c:pt idx="207">
                  <c:v>0.71322732998775829</c:v>
                </c:pt>
                <c:pt idx="208">
                  <c:v>0.60819499516493569</c:v>
                </c:pt>
                <c:pt idx="209">
                  <c:v>0.64519351328586649</c:v>
                </c:pt>
                <c:pt idx="210">
                  <c:v>0.62327913366110721</c:v>
                </c:pt>
                <c:pt idx="211">
                  <c:v>0.63146012590258516</c:v>
                </c:pt>
                <c:pt idx="212">
                  <c:v>0.56950700414708144</c:v>
                </c:pt>
                <c:pt idx="213">
                  <c:v>0.67803551324340794</c:v>
                </c:pt>
                <c:pt idx="214">
                  <c:v>0.60668812460757304</c:v>
                </c:pt>
                <c:pt idx="215">
                  <c:v>0.71516990281443116</c:v>
                </c:pt>
                <c:pt idx="216">
                  <c:v>0.64539710440008946</c:v>
                </c:pt>
                <c:pt idx="217">
                  <c:v>0.62652072644429713</c:v>
                </c:pt>
                <c:pt idx="218">
                  <c:v>0.63969402220254978</c:v>
                </c:pt>
                <c:pt idx="219">
                  <c:v>0.63100108905438579</c:v>
                </c:pt>
                <c:pt idx="220">
                  <c:v>0.6789069177820285</c:v>
                </c:pt>
                <c:pt idx="221">
                  <c:v>0.62515892535886419</c:v>
                </c:pt>
                <c:pt idx="222">
                  <c:v>0.60791677043728165</c:v>
                </c:pt>
                <c:pt idx="223">
                  <c:v>0.7052562254929019</c:v>
                </c:pt>
                <c:pt idx="224">
                  <c:v>0.65619416220813487</c:v>
                </c:pt>
                <c:pt idx="225">
                  <c:v>0.61549600216285749</c:v>
                </c:pt>
                <c:pt idx="226">
                  <c:v>0.64678853669681013</c:v>
                </c:pt>
                <c:pt idx="227">
                  <c:v>0.61682397428207025</c:v>
                </c:pt>
                <c:pt idx="228">
                  <c:v>0.73033774948249064</c:v>
                </c:pt>
                <c:pt idx="229">
                  <c:v>0.57232517926730742</c:v>
                </c:pt>
                <c:pt idx="230">
                  <c:v>0.62307128306026172</c:v>
                </c:pt>
                <c:pt idx="231">
                  <c:v>0.61439446188323532</c:v>
                </c:pt>
                <c:pt idx="232">
                  <c:v>0.62989856106772057</c:v>
                </c:pt>
                <c:pt idx="233">
                  <c:v>0.62638399075054219</c:v>
                </c:pt>
                <c:pt idx="234">
                  <c:v>0.65383385103399483</c:v>
                </c:pt>
                <c:pt idx="235">
                  <c:v>0.62426363065614277</c:v>
                </c:pt>
                <c:pt idx="236">
                  <c:v>0.6116252399933243</c:v>
                </c:pt>
                <c:pt idx="237">
                  <c:v>0.672009203916071</c:v>
                </c:pt>
                <c:pt idx="238">
                  <c:v>0.66211688575934502</c:v>
                </c:pt>
                <c:pt idx="239">
                  <c:v>0.68783770313246706</c:v>
                </c:pt>
                <c:pt idx="240">
                  <c:v>0.61469398404400233</c:v>
                </c:pt>
                <c:pt idx="241">
                  <c:v>0.63362036466884275</c:v>
                </c:pt>
                <c:pt idx="242">
                  <c:v>0.62325968817869959</c:v>
                </c:pt>
                <c:pt idx="243">
                  <c:v>0.6449828847589627</c:v>
                </c:pt>
                <c:pt idx="244">
                  <c:v>0.60265593406821172</c:v>
                </c:pt>
                <c:pt idx="245">
                  <c:v>0.66243233469617913</c:v>
                </c:pt>
                <c:pt idx="246">
                  <c:v>0.60267525608723893</c:v>
                </c:pt>
                <c:pt idx="247">
                  <c:v>0.62850490643015333</c:v>
                </c:pt>
                <c:pt idx="248">
                  <c:v>0.62244137289363621</c:v>
                </c:pt>
                <c:pt idx="249">
                  <c:v>0.57194275144662488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49-4097-8505-B7E304F17AF3}"/>
            </c:ext>
          </c:extLst>
        </c:ser>
        <c:ser>
          <c:idx val="1"/>
          <c:order val="1"/>
          <c:tx>
            <c:strRef>
              <c:f>A100_IW1!$AD$3</c:f>
              <c:strCache>
                <c:ptCount val="1"/>
                <c:pt idx="0">
                  <c:v>EBC</c:v>
                </c:pt>
              </c:strCache>
            </c:strRef>
          </c:tx>
          <c:spPr>
            <a:ln w="254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A100_IW1!$AE$4:$AE$5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A100_IW1!$AD$4:$AD$5</c:f>
              <c:numCache>
                <c:formatCode>General</c:formatCode>
                <c:ptCount val="2"/>
                <c:pt idx="0">
                  <c:v>0.65157598239684855</c:v>
                </c:pt>
                <c:pt idx="1">
                  <c:v>0.65157598239684855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F49-4097-8505-B7E304F17AF3}"/>
            </c:ext>
          </c:extLst>
        </c:ser>
        <c:ser>
          <c:idx val="2"/>
          <c:order val="2"/>
          <c:tx>
            <c:strRef>
              <c:f>A100_IW1!$AD$7</c:f>
              <c:strCache>
                <c:ptCount val="1"/>
                <c:pt idx="0">
                  <c:v>Monte-Carlo - 99% Quantile</c:v>
                </c:pt>
              </c:strCache>
            </c:strRef>
          </c:tx>
          <c:spPr>
            <a:ln w="25400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A100_IW1!$AE$8:$AE$9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A100_IW1!$AD$8:$AD$9</c:f>
              <c:numCache>
                <c:formatCode>General</c:formatCode>
                <c:ptCount val="2"/>
                <c:pt idx="0">
                  <c:v>0.56701104684351822</c:v>
                </c:pt>
                <c:pt idx="1">
                  <c:v>0.56701104684351822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F49-4097-8505-B7E304F17A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028351"/>
        <c:axId val="634024991"/>
      </c:scatterChart>
      <c:valAx>
        <c:axId val="634028351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z_Pos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24991"/>
        <c:crosses val="autoZero"/>
        <c:crossBetween val="midCat"/>
      </c:valAx>
      <c:valAx>
        <c:axId val="634024991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strRef>
              <c:f>A100_IW1!$Q$7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28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Histogramm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Häufigkeit</c:v>
          </c:tx>
          <c:invertIfNegative val="0"/>
          <c:cat>
            <c:numRef>
              <c:f>A200_IW1!$AK$2:$AK$123</c:f>
              <c:numCache>
                <c:formatCode>General</c:formatCode>
                <c:ptCount val="122"/>
              </c:numCache>
            </c:numRef>
          </c:cat>
          <c:val>
            <c:numRef>
              <c:f>A200_IW1!$AL$2:$AL$123</c:f>
              <c:numCache>
                <c:formatCode>General</c:formatCode>
                <c:ptCount val="122"/>
              </c:numCache>
            </c:numRef>
          </c:val>
          <c:extLst>
            <c:ext xmlns:c16="http://schemas.microsoft.com/office/drawing/2014/chart" uri="{C3380CC4-5D6E-409C-BE32-E72D297353CC}">
              <c16:uniqueId val="{00000000-30F8-4D67-A2E2-C5C9E5A281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5181631"/>
        <c:axId val="1245180671"/>
      </c:barChart>
      <c:lineChart>
        <c:grouping val="standard"/>
        <c:varyColors val="0"/>
        <c:ser>
          <c:idx val="1"/>
          <c:order val="1"/>
          <c:tx>
            <c:v>Kumuliert %</c:v>
          </c:tx>
          <c:cat>
            <c:numRef>
              <c:f>A200_IW1!$AK$2:$AK$123</c:f>
              <c:numCache>
                <c:formatCode>General</c:formatCode>
                <c:ptCount val="122"/>
              </c:numCache>
            </c:numRef>
          </c:cat>
          <c:val>
            <c:numRef>
              <c:f>A200_IW1!$AM$2:$AM$123</c:f>
              <c:numCache>
                <c:formatCode>General</c:formatCode>
                <c:ptCount val="12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F8-4D67-A2E2-C5C9E5A281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2584752"/>
        <c:axId val="1032584272"/>
      </c:lineChart>
      <c:catAx>
        <c:axId val="12451816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Klasse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45180671"/>
        <c:crosses val="autoZero"/>
        <c:auto val="1"/>
        <c:lblAlgn val="ctr"/>
        <c:lblOffset val="100"/>
        <c:noMultiLvlLbl val="0"/>
      </c:catAx>
      <c:valAx>
        <c:axId val="124518067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Häufigkeit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45181631"/>
        <c:crosses val="autoZero"/>
        <c:crossBetween val="between"/>
      </c:valAx>
      <c:valAx>
        <c:axId val="10325842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032584752"/>
        <c:crosses val="max"/>
        <c:crossBetween val="between"/>
      </c:valAx>
      <c:catAx>
        <c:axId val="1032584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32584272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A200_IW1!$K$3</c:f>
              <c:strCache>
                <c:ptCount val="1"/>
                <c:pt idx="0">
                  <c:v>A400 - IW1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A200_IW1!$A$1:$A$2270</c:f>
              <c:numCache>
                <c:formatCode>0.00E+00</c:formatCode>
                <c:ptCount val="2270"/>
                <c:pt idx="0">
                  <c:v>0.111513102364783</c:v>
                </c:pt>
                <c:pt idx="1">
                  <c:v>0.11200644059006799</c:v>
                </c:pt>
                <c:pt idx="2">
                  <c:v>7.5036732313506896E-2</c:v>
                </c:pt>
                <c:pt idx="3">
                  <c:v>8.2229545749424204E-2</c:v>
                </c:pt>
                <c:pt idx="4">
                  <c:v>9.3269740199452403E-2</c:v>
                </c:pt>
                <c:pt idx="5">
                  <c:v>8.6946559213251604E-2</c:v>
                </c:pt>
                <c:pt idx="6">
                  <c:v>0.103156086665631</c:v>
                </c:pt>
                <c:pt idx="7">
                  <c:v>0.103762360746521</c:v>
                </c:pt>
                <c:pt idx="8">
                  <c:v>0.10508343453494499</c:v>
                </c:pt>
                <c:pt idx="9">
                  <c:v>0.114501288090854</c:v>
                </c:pt>
                <c:pt idx="10">
                  <c:v>8.9856007830192403E-2</c:v>
                </c:pt>
                <c:pt idx="11">
                  <c:v>9.9974705489125695E-2</c:v>
                </c:pt>
                <c:pt idx="12">
                  <c:v>0.112449586799362</c:v>
                </c:pt>
                <c:pt idx="13">
                  <c:v>0.118796376660412</c:v>
                </c:pt>
                <c:pt idx="14">
                  <c:v>0.111412873259541</c:v>
                </c:pt>
                <c:pt idx="15">
                  <c:v>7.2167974081328398E-2</c:v>
                </c:pt>
                <c:pt idx="16">
                  <c:v>0.1036388687808</c:v>
                </c:pt>
                <c:pt idx="17">
                  <c:v>9.6049561707588396E-2</c:v>
                </c:pt>
                <c:pt idx="18">
                  <c:v>9.6162094562224895E-2</c:v>
                </c:pt>
                <c:pt idx="19">
                  <c:v>0.10191588076482901</c:v>
                </c:pt>
                <c:pt idx="20">
                  <c:v>7.25520869859511E-2</c:v>
                </c:pt>
                <c:pt idx="21">
                  <c:v>8.2892885159645602E-2</c:v>
                </c:pt>
                <c:pt idx="22">
                  <c:v>9.0925716414218399E-2</c:v>
                </c:pt>
                <c:pt idx="23">
                  <c:v>0.10248173926491801</c:v>
                </c:pt>
                <c:pt idx="24">
                  <c:v>0.10160589293540701</c:v>
                </c:pt>
                <c:pt idx="25">
                  <c:v>0.11088373059053599</c:v>
                </c:pt>
                <c:pt idx="26">
                  <c:v>8.0134270468668098E-2</c:v>
                </c:pt>
                <c:pt idx="27">
                  <c:v>8.5306573129801902E-2</c:v>
                </c:pt>
                <c:pt idx="28">
                  <c:v>8.8705985339798205E-2</c:v>
                </c:pt>
                <c:pt idx="29">
                  <c:v>0.104053687393324</c:v>
                </c:pt>
                <c:pt idx="30">
                  <c:v>0.116541918735057</c:v>
                </c:pt>
                <c:pt idx="31">
                  <c:v>8.7748795399032201E-2</c:v>
                </c:pt>
                <c:pt idx="32">
                  <c:v>7.4682404221592003E-2</c:v>
                </c:pt>
                <c:pt idx="33">
                  <c:v>9.0863395332060101E-2</c:v>
                </c:pt>
                <c:pt idx="34">
                  <c:v>0.100754943355766</c:v>
                </c:pt>
                <c:pt idx="35">
                  <c:v>7.03703351579575E-2</c:v>
                </c:pt>
                <c:pt idx="36">
                  <c:v>7.4329603666920097E-2</c:v>
                </c:pt>
                <c:pt idx="37">
                  <c:v>7.3955962626236896E-2</c:v>
                </c:pt>
                <c:pt idx="38">
                  <c:v>7.2778191407104703E-2</c:v>
                </c:pt>
                <c:pt idx="39">
                  <c:v>9.8491137487741298E-2</c:v>
                </c:pt>
                <c:pt idx="40">
                  <c:v>9.8491266563032795E-2</c:v>
                </c:pt>
                <c:pt idx="41">
                  <c:v>0.11222906981349499</c:v>
                </c:pt>
                <c:pt idx="42">
                  <c:v>0.115745700241716</c:v>
                </c:pt>
                <c:pt idx="43">
                  <c:v>0.10839550690633799</c:v>
                </c:pt>
                <c:pt idx="44">
                  <c:v>7.2879124070590301E-2</c:v>
                </c:pt>
                <c:pt idx="45">
                  <c:v>7.8759732904121804E-2</c:v>
                </c:pt>
                <c:pt idx="46">
                  <c:v>8.37693172046797E-2</c:v>
                </c:pt>
                <c:pt idx="47">
                  <c:v>0.112667432788775</c:v>
                </c:pt>
                <c:pt idx="48">
                  <c:v>7.48164481196089E-2</c:v>
                </c:pt>
                <c:pt idx="49">
                  <c:v>0.104956642616765</c:v>
                </c:pt>
                <c:pt idx="50">
                  <c:v>0.118611515154535</c:v>
                </c:pt>
                <c:pt idx="51">
                  <c:v>7.8018360288738001E-2</c:v>
                </c:pt>
                <c:pt idx="52">
                  <c:v>0.116914110863332</c:v>
                </c:pt>
                <c:pt idx="53">
                  <c:v>0.105075677908449</c:v>
                </c:pt>
                <c:pt idx="54">
                  <c:v>8.8586079877781096E-2</c:v>
                </c:pt>
                <c:pt idx="55">
                  <c:v>9.8947932023712798E-2</c:v>
                </c:pt>
                <c:pt idx="56">
                  <c:v>7.8460525381250895E-2</c:v>
                </c:pt>
                <c:pt idx="57">
                  <c:v>8.2601718799515902E-2</c:v>
                </c:pt>
                <c:pt idx="58">
                  <c:v>9.6503543082580995E-2</c:v>
                </c:pt>
                <c:pt idx="59">
                  <c:v>0.111508272323933</c:v>
                </c:pt>
                <c:pt idx="60">
                  <c:v>7.9368012611112301E-2</c:v>
                </c:pt>
                <c:pt idx="61">
                  <c:v>9.7391545624876202E-2</c:v>
                </c:pt>
                <c:pt idx="62">
                  <c:v>0.111975738904643</c:v>
                </c:pt>
                <c:pt idx="63">
                  <c:v>8.7496438707534901E-2</c:v>
                </c:pt>
                <c:pt idx="64">
                  <c:v>7.6035527903033695E-2</c:v>
                </c:pt>
                <c:pt idx="65">
                  <c:v>7.0820978358068207E-2</c:v>
                </c:pt>
                <c:pt idx="66">
                  <c:v>7.13558162997458E-2</c:v>
                </c:pt>
                <c:pt idx="67">
                  <c:v>0.10942122774897001</c:v>
                </c:pt>
                <c:pt idx="68">
                  <c:v>9.1354610570668099E-2</c:v>
                </c:pt>
                <c:pt idx="69">
                  <c:v>0.113795002359541</c:v>
                </c:pt>
                <c:pt idx="70">
                  <c:v>7.7351171374577699E-2</c:v>
                </c:pt>
                <c:pt idx="71">
                  <c:v>8.0461758137374995E-2</c:v>
                </c:pt>
                <c:pt idx="72">
                  <c:v>0.116929137437478</c:v>
                </c:pt>
                <c:pt idx="73">
                  <c:v>0.105461585562131</c:v>
                </c:pt>
                <c:pt idx="74">
                  <c:v>9.1014616907663798E-2</c:v>
                </c:pt>
                <c:pt idx="75">
                  <c:v>0.106193648420233</c:v>
                </c:pt>
                <c:pt idx="76">
                  <c:v>0.10415032322621399</c:v>
                </c:pt>
                <c:pt idx="77">
                  <c:v>8.9274528116324997E-2</c:v>
                </c:pt>
                <c:pt idx="78">
                  <c:v>0.101126589053503</c:v>
                </c:pt>
                <c:pt idx="79">
                  <c:v>7.6031518554593197E-2</c:v>
                </c:pt>
                <c:pt idx="80">
                  <c:v>7.9283399906229304E-2</c:v>
                </c:pt>
                <c:pt idx="81">
                  <c:v>0.115072936157517</c:v>
                </c:pt>
                <c:pt idx="82">
                  <c:v>7.3151557572401299E-2</c:v>
                </c:pt>
                <c:pt idx="83">
                  <c:v>0.111745219832137</c:v>
                </c:pt>
                <c:pt idx="84">
                  <c:v>0.119033285523775</c:v>
                </c:pt>
                <c:pt idx="85">
                  <c:v>8.8299258804569306E-2</c:v>
                </c:pt>
                <c:pt idx="86">
                  <c:v>9.0552882963113701E-2</c:v>
                </c:pt>
                <c:pt idx="87">
                  <c:v>7.5918719675072494E-2</c:v>
                </c:pt>
                <c:pt idx="88">
                  <c:v>8.3241726801521504E-2</c:v>
                </c:pt>
                <c:pt idx="89">
                  <c:v>7.7227966027882303E-2</c:v>
                </c:pt>
                <c:pt idx="90">
                  <c:v>0.10447090641087201</c:v>
                </c:pt>
                <c:pt idx="91">
                  <c:v>0.10091162084134001</c:v>
                </c:pt>
                <c:pt idx="92">
                  <c:v>0.114443359742652</c:v>
                </c:pt>
                <c:pt idx="93">
                  <c:v>0.10065250427389499</c:v>
                </c:pt>
                <c:pt idx="94">
                  <c:v>7.2774512005519501E-2</c:v>
                </c:pt>
                <c:pt idx="95">
                  <c:v>9.1905421587688205E-2</c:v>
                </c:pt>
                <c:pt idx="96">
                  <c:v>9.6739240490386305E-2</c:v>
                </c:pt>
                <c:pt idx="97">
                  <c:v>0.11488758411265</c:v>
                </c:pt>
                <c:pt idx="98">
                  <c:v>0.105040507014317</c:v>
                </c:pt>
                <c:pt idx="99">
                  <c:v>9.6332105685431102E-2</c:v>
                </c:pt>
                <c:pt idx="100">
                  <c:v>7.3572528424745195E-2</c:v>
                </c:pt>
                <c:pt idx="101">
                  <c:v>0.112825490372439</c:v>
                </c:pt>
                <c:pt idx="102">
                  <c:v>8.0028177018506494E-2</c:v>
                </c:pt>
                <c:pt idx="103">
                  <c:v>0.110782116169935</c:v>
                </c:pt>
                <c:pt idx="104">
                  <c:v>9.3051652607039306E-2</c:v>
                </c:pt>
                <c:pt idx="105">
                  <c:v>0.108079461369497</c:v>
                </c:pt>
                <c:pt idx="106">
                  <c:v>0.112585363951208</c:v>
                </c:pt>
                <c:pt idx="107">
                  <c:v>7.7136508519312502E-2</c:v>
                </c:pt>
                <c:pt idx="108">
                  <c:v>7.1701069876195594E-2</c:v>
                </c:pt>
                <c:pt idx="109">
                  <c:v>9.6393474914203497E-2</c:v>
                </c:pt>
                <c:pt idx="110">
                  <c:v>9.5614028484208302E-2</c:v>
                </c:pt>
                <c:pt idx="111">
                  <c:v>9.25035671192838E-2</c:v>
                </c:pt>
                <c:pt idx="112">
                  <c:v>0.111114037708332</c:v>
                </c:pt>
                <c:pt idx="113">
                  <c:v>9.9328720756001104E-2</c:v>
                </c:pt>
                <c:pt idx="114">
                  <c:v>0.111223474697154</c:v>
                </c:pt>
                <c:pt idx="115">
                  <c:v>0.10807023369702499</c:v>
                </c:pt>
                <c:pt idx="116">
                  <c:v>7.4560570570850998E-2</c:v>
                </c:pt>
                <c:pt idx="117">
                  <c:v>7.7504549161539302E-2</c:v>
                </c:pt>
                <c:pt idx="118">
                  <c:v>0.10494362257649199</c:v>
                </c:pt>
                <c:pt idx="119">
                  <c:v>8.7712100670944704E-2</c:v>
                </c:pt>
                <c:pt idx="120">
                  <c:v>0.10134816392424199</c:v>
                </c:pt>
                <c:pt idx="121">
                  <c:v>9.8137260393754297E-2</c:v>
                </c:pt>
                <c:pt idx="122">
                  <c:v>8.4890166354486901E-2</c:v>
                </c:pt>
                <c:pt idx="123">
                  <c:v>0.116464459773713</c:v>
                </c:pt>
                <c:pt idx="124">
                  <c:v>0.106512104332426</c:v>
                </c:pt>
                <c:pt idx="125">
                  <c:v>8.5257625531088899E-2</c:v>
                </c:pt>
                <c:pt idx="126">
                  <c:v>9.2730225719186404E-2</c:v>
                </c:pt>
                <c:pt idx="127">
                  <c:v>0.109871883489307</c:v>
                </c:pt>
                <c:pt idx="128">
                  <c:v>9.7431261296438199E-2</c:v>
                </c:pt>
                <c:pt idx="129">
                  <c:v>0.108153780339333</c:v>
                </c:pt>
                <c:pt idx="130">
                  <c:v>0.10426824626746301</c:v>
                </c:pt>
                <c:pt idx="131">
                  <c:v>7.2095334224242399E-2</c:v>
                </c:pt>
                <c:pt idx="132">
                  <c:v>8.5736422032172105E-2</c:v>
                </c:pt>
                <c:pt idx="133">
                  <c:v>0.114749144166159</c:v>
                </c:pt>
                <c:pt idx="134">
                  <c:v>8.0670593809668206E-2</c:v>
                </c:pt>
                <c:pt idx="135">
                  <c:v>7.4254715084405801E-2</c:v>
                </c:pt>
                <c:pt idx="136">
                  <c:v>0.11905796091313101</c:v>
                </c:pt>
                <c:pt idx="137">
                  <c:v>7.3014870306756893E-2</c:v>
                </c:pt>
                <c:pt idx="138">
                  <c:v>9.1734395347682601E-2</c:v>
                </c:pt>
                <c:pt idx="139">
                  <c:v>7.7080854133535798E-2</c:v>
                </c:pt>
                <c:pt idx="140">
                  <c:v>8.25744645608949E-2</c:v>
                </c:pt>
                <c:pt idx="141">
                  <c:v>9.1490255260421594E-2</c:v>
                </c:pt>
                <c:pt idx="142">
                  <c:v>0.10819641521857799</c:v>
                </c:pt>
                <c:pt idx="143">
                  <c:v>7.3287746903609494E-2</c:v>
                </c:pt>
                <c:pt idx="144">
                  <c:v>0.114011139893229</c:v>
                </c:pt>
                <c:pt idx="145">
                  <c:v>7.2256120767421106E-2</c:v>
                </c:pt>
                <c:pt idx="146">
                  <c:v>7.0001481944397301E-2</c:v>
                </c:pt>
                <c:pt idx="147">
                  <c:v>0.11521724950883</c:v>
                </c:pt>
                <c:pt idx="148">
                  <c:v>9.4771336863987393E-2</c:v>
                </c:pt>
                <c:pt idx="149">
                  <c:v>9.3964025702660298E-2</c:v>
                </c:pt>
                <c:pt idx="150">
                  <c:v>7.8552035159949199E-2</c:v>
                </c:pt>
                <c:pt idx="151">
                  <c:v>8.7494210821128002E-2</c:v>
                </c:pt>
                <c:pt idx="152">
                  <c:v>9.81336831642491E-2</c:v>
                </c:pt>
                <c:pt idx="153">
                  <c:v>8.4716401340674805E-2</c:v>
                </c:pt>
                <c:pt idx="154">
                  <c:v>0.103769931881182</c:v>
                </c:pt>
                <c:pt idx="155">
                  <c:v>7.2736063785607402E-2</c:v>
                </c:pt>
                <c:pt idx="156">
                  <c:v>0.11711234349550501</c:v>
                </c:pt>
                <c:pt idx="157">
                  <c:v>7.4524449907513099E-2</c:v>
                </c:pt>
                <c:pt idx="158">
                  <c:v>9.2512199312180493E-2</c:v>
                </c:pt>
                <c:pt idx="159">
                  <c:v>0.110042340311686</c:v>
                </c:pt>
                <c:pt idx="160">
                  <c:v>7.0596935889679094E-2</c:v>
                </c:pt>
                <c:pt idx="161">
                  <c:v>0.10643923022995699</c:v>
                </c:pt>
                <c:pt idx="162">
                  <c:v>7.9818847182129393E-2</c:v>
                </c:pt>
                <c:pt idx="163">
                  <c:v>0.105512010333442</c:v>
                </c:pt>
                <c:pt idx="164">
                  <c:v>7.6764476158402706E-2</c:v>
                </c:pt>
                <c:pt idx="165">
                  <c:v>0.118436818711268</c:v>
                </c:pt>
                <c:pt idx="166">
                  <c:v>8.7733728851741494E-2</c:v>
                </c:pt>
                <c:pt idx="167">
                  <c:v>7.0839551146354401E-2</c:v>
                </c:pt>
                <c:pt idx="168">
                  <c:v>8.1205817975552E-2</c:v>
                </c:pt>
                <c:pt idx="169">
                  <c:v>9.3255754806020302E-2</c:v>
                </c:pt>
                <c:pt idx="170">
                  <c:v>7.21024932550271E-2</c:v>
                </c:pt>
                <c:pt idx="171">
                  <c:v>7.2612684414355796E-2</c:v>
                </c:pt>
                <c:pt idx="172">
                  <c:v>0.108016884514018</c:v>
                </c:pt>
                <c:pt idx="173">
                  <c:v>0.117959483600765</c:v>
                </c:pt>
                <c:pt idx="174">
                  <c:v>7.5315444146414404E-2</c:v>
                </c:pt>
                <c:pt idx="175">
                  <c:v>0.118335533802135</c:v>
                </c:pt>
                <c:pt idx="176">
                  <c:v>0.11125580304840101</c:v>
                </c:pt>
                <c:pt idx="177">
                  <c:v>0.116082294390686</c:v>
                </c:pt>
                <c:pt idx="178">
                  <c:v>8.4268532525686404E-2</c:v>
                </c:pt>
                <c:pt idx="179">
                  <c:v>0.118971089298784</c:v>
                </c:pt>
                <c:pt idx="180">
                  <c:v>0.11470581338727399</c:v>
                </c:pt>
                <c:pt idx="181">
                  <c:v>9.2370983848002797E-2</c:v>
                </c:pt>
                <c:pt idx="182">
                  <c:v>0.1122157413924</c:v>
                </c:pt>
                <c:pt idx="183">
                  <c:v>0.11056916087273699</c:v>
                </c:pt>
                <c:pt idx="184">
                  <c:v>0.108873137142426</c:v>
                </c:pt>
                <c:pt idx="185">
                  <c:v>0.11393422672789801</c:v>
                </c:pt>
                <c:pt idx="186">
                  <c:v>0.112327110646637</c:v>
                </c:pt>
                <c:pt idx="187">
                  <c:v>0.100370472304172</c:v>
                </c:pt>
                <c:pt idx="188">
                  <c:v>9.0213250885198604E-2</c:v>
                </c:pt>
                <c:pt idx="189">
                  <c:v>0.115371710709836</c:v>
                </c:pt>
                <c:pt idx="190">
                  <c:v>0.111133003125996</c:v>
                </c:pt>
                <c:pt idx="191">
                  <c:v>0.114756438644239</c:v>
                </c:pt>
                <c:pt idx="192">
                  <c:v>7.6900154532393905E-2</c:v>
                </c:pt>
                <c:pt idx="193">
                  <c:v>0.118788723041421</c:v>
                </c:pt>
                <c:pt idx="194">
                  <c:v>0.100109937522659</c:v>
                </c:pt>
                <c:pt idx="195">
                  <c:v>9.59209128082575E-2</c:v>
                </c:pt>
                <c:pt idx="196">
                  <c:v>0.118105537517461</c:v>
                </c:pt>
                <c:pt idx="197">
                  <c:v>7.4153102556551595E-2</c:v>
                </c:pt>
                <c:pt idx="198">
                  <c:v>8.8041225464592393E-2</c:v>
                </c:pt>
                <c:pt idx="199">
                  <c:v>9.2511180820191594E-2</c:v>
                </c:pt>
                <c:pt idx="200">
                  <c:v>9.9731731408059299E-2</c:v>
                </c:pt>
                <c:pt idx="201">
                  <c:v>9.9515666714443701E-2</c:v>
                </c:pt>
                <c:pt idx="202">
                  <c:v>7.2761304895925402E-2</c:v>
                </c:pt>
                <c:pt idx="203">
                  <c:v>0.10365862605553799</c:v>
                </c:pt>
                <c:pt idx="204">
                  <c:v>0.118063076901047</c:v>
                </c:pt>
                <c:pt idx="205">
                  <c:v>7.0088286778025199E-2</c:v>
                </c:pt>
                <c:pt idx="206">
                  <c:v>9.7038823306045505E-2</c:v>
                </c:pt>
                <c:pt idx="207">
                  <c:v>9.9650613268339197E-2</c:v>
                </c:pt>
                <c:pt idx="208">
                  <c:v>9.7058581998338597E-2</c:v>
                </c:pt>
                <c:pt idx="209">
                  <c:v>7.8471445320609401E-2</c:v>
                </c:pt>
                <c:pt idx="210">
                  <c:v>0.110589517918914</c:v>
                </c:pt>
                <c:pt idx="211">
                  <c:v>8.3038569184382099E-2</c:v>
                </c:pt>
                <c:pt idx="212">
                  <c:v>9.8775818929112094E-2</c:v>
                </c:pt>
                <c:pt idx="213">
                  <c:v>0.102252981205934</c:v>
                </c:pt>
                <c:pt idx="214">
                  <c:v>7.4504791579193805E-2</c:v>
                </c:pt>
                <c:pt idx="215">
                  <c:v>0.105961109335852</c:v>
                </c:pt>
                <c:pt idx="216">
                  <c:v>8.6322970211921798E-2</c:v>
                </c:pt>
                <c:pt idx="217">
                  <c:v>0.116406986161549</c:v>
                </c:pt>
                <c:pt idx="218">
                  <c:v>0.109006388298012</c:v>
                </c:pt>
                <c:pt idx="219">
                  <c:v>7.9979923548535795E-2</c:v>
                </c:pt>
                <c:pt idx="220">
                  <c:v>7.9276578672929102E-2</c:v>
                </c:pt>
                <c:pt idx="221">
                  <c:v>0.115168012486509</c:v>
                </c:pt>
                <c:pt idx="222">
                  <c:v>7.3686216836752E-2</c:v>
                </c:pt>
                <c:pt idx="223">
                  <c:v>9.0654366349153095E-2</c:v>
                </c:pt>
                <c:pt idx="224">
                  <c:v>0.10465483607955101</c:v>
                </c:pt>
                <c:pt idx="225">
                  <c:v>8.0818386387257898E-2</c:v>
                </c:pt>
                <c:pt idx="226">
                  <c:v>8.3366290695293305E-2</c:v>
                </c:pt>
                <c:pt idx="227">
                  <c:v>8.1994303155319206E-2</c:v>
                </c:pt>
                <c:pt idx="228">
                  <c:v>8.9351590666065406E-2</c:v>
                </c:pt>
                <c:pt idx="229">
                  <c:v>8.1567880805436394E-2</c:v>
                </c:pt>
                <c:pt idx="230">
                  <c:v>0.11350952915454</c:v>
                </c:pt>
                <c:pt idx="231">
                  <c:v>7.6697307281743302E-2</c:v>
                </c:pt>
                <c:pt idx="232">
                  <c:v>7.4010614645179301E-2</c:v>
                </c:pt>
                <c:pt idx="233">
                  <c:v>7.1010009461314402E-2</c:v>
                </c:pt>
                <c:pt idx="234">
                  <c:v>7.1521601164624499E-2</c:v>
                </c:pt>
                <c:pt idx="235">
                  <c:v>8.7910977031947501E-2</c:v>
                </c:pt>
                <c:pt idx="236">
                  <c:v>9.6486332758541599E-2</c:v>
                </c:pt>
                <c:pt idx="237">
                  <c:v>0.10694837491810399</c:v>
                </c:pt>
                <c:pt idx="238">
                  <c:v>0.11544510870366401</c:v>
                </c:pt>
                <c:pt idx="239">
                  <c:v>8.6955761680936397E-2</c:v>
                </c:pt>
                <c:pt idx="240">
                  <c:v>0.103652038601404</c:v>
                </c:pt>
                <c:pt idx="241">
                  <c:v>9.4570593565194205E-2</c:v>
                </c:pt>
                <c:pt idx="242">
                  <c:v>7.1596659137068294E-2</c:v>
                </c:pt>
                <c:pt idx="243">
                  <c:v>9.50671864407268E-2</c:v>
                </c:pt>
                <c:pt idx="244">
                  <c:v>0.112549387199688</c:v>
                </c:pt>
                <c:pt idx="245">
                  <c:v>9.9286294134585604E-2</c:v>
                </c:pt>
                <c:pt idx="246">
                  <c:v>9.6018078238760907E-2</c:v>
                </c:pt>
                <c:pt idx="247">
                  <c:v>0.104674930637308</c:v>
                </c:pt>
                <c:pt idx="248">
                  <c:v>7.3698137168788896E-2</c:v>
                </c:pt>
                <c:pt idx="249">
                  <c:v>0.119723980658641</c:v>
                </c:pt>
              </c:numCache>
            </c:numRef>
          </c:xVal>
          <c:yVal>
            <c:numRef>
              <c:f>A200_IW1!$C$1:$C$2270</c:f>
              <c:numCache>
                <c:formatCode>General</c:formatCode>
                <c:ptCount val="2270"/>
                <c:pt idx="0">
                  <c:v>0.57845519783415145</c:v>
                </c:pt>
                <c:pt idx="1">
                  <c:v>0.58567317570877742</c:v>
                </c:pt>
                <c:pt idx="2">
                  <c:v>0.63730809237698394</c:v>
                </c:pt>
                <c:pt idx="3">
                  <c:v>0.63519797974315484</c:v>
                </c:pt>
                <c:pt idx="4">
                  <c:v>0.6323496178264294</c:v>
                </c:pt>
                <c:pt idx="5">
                  <c:v>0.6353415059228299</c:v>
                </c:pt>
                <c:pt idx="6">
                  <c:v>0.62001877444410169</c:v>
                </c:pt>
                <c:pt idx="7">
                  <c:v>0.67515424833581505</c:v>
                </c:pt>
                <c:pt idx="8">
                  <c:v>0.58987593090811385</c:v>
                </c:pt>
                <c:pt idx="9">
                  <c:v>0.58723307378800704</c:v>
                </c:pt>
                <c:pt idx="10">
                  <c:v>0.58089631579074075</c:v>
                </c:pt>
                <c:pt idx="11">
                  <c:v>0.67436655196908224</c:v>
                </c:pt>
                <c:pt idx="12">
                  <c:v>0.60037760257863448</c:v>
                </c:pt>
                <c:pt idx="13">
                  <c:v>0.60041704912866134</c:v>
                </c:pt>
                <c:pt idx="14">
                  <c:v>0.58116694752050224</c:v>
                </c:pt>
                <c:pt idx="15">
                  <c:v>0.55107799575004401</c:v>
                </c:pt>
                <c:pt idx="16">
                  <c:v>0.60283779562749029</c:v>
                </c:pt>
                <c:pt idx="17">
                  <c:v>0.64538790637825216</c:v>
                </c:pt>
                <c:pt idx="18">
                  <c:v>0.67773623800940164</c:v>
                </c:pt>
                <c:pt idx="19">
                  <c:v>0.60268976303443189</c:v>
                </c:pt>
                <c:pt idx="20">
                  <c:v>0.62895986898680067</c:v>
                </c:pt>
                <c:pt idx="21">
                  <c:v>0.60314528117629096</c:v>
                </c:pt>
                <c:pt idx="22">
                  <c:v>0.63951197544820071</c:v>
                </c:pt>
                <c:pt idx="23">
                  <c:v>0.66603135396552759</c:v>
                </c:pt>
                <c:pt idx="24">
                  <c:v>0.61961609862903921</c:v>
                </c:pt>
                <c:pt idx="25">
                  <c:v>0.56621985337653657</c:v>
                </c:pt>
                <c:pt idx="26">
                  <c:v>0.62181195658053223</c:v>
                </c:pt>
                <c:pt idx="27">
                  <c:v>0.60340004786167545</c:v>
                </c:pt>
                <c:pt idx="28">
                  <c:v>0.60404008202549087</c:v>
                </c:pt>
                <c:pt idx="29">
                  <c:v>0.61529630014511616</c:v>
                </c:pt>
                <c:pt idx="30">
                  <c:v>0.64372868200951838</c:v>
                </c:pt>
                <c:pt idx="31">
                  <c:v>0.60683837954147801</c:v>
                </c:pt>
                <c:pt idx="32">
                  <c:v>0.59197851227574061</c:v>
                </c:pt>
                <c:pt idx="33">
                  <c:v>0.55397531089708441</c:v>
                </c:pt>
                <c:pt idx="34">
                  <c:v>0.58556471312912617</c:v>
                </c:pt>
                <c:pt idx="35">
                  <c:v>0.54806869931701196</c:v>
                </c:pt>
                <c:pt idx="36">
                  <c:v>0.62327765210054287</c:v>
                </c:pt>
                <c:pt idx="37">
                  <c:v>0.63916424083740087</c:v>
                </c:pt>
                <c:pt idx="38">
                  <c:v>0.64177419496664023</c:v>
                </c:pt>
                <c:pt idx="39">
                  <c:v>0.55764550680521363</c:v>
                </c:pt>
                <c:pt idx="40">
                  <c:v>0.62670690922188854</c:v>
                </c:pt>
                <c:pt idx="41">
                  <c:v>0.64071512608986381</c:v>
                </c:pt>
                <c:pt idx="42">
                  <c:v>0.63656379338844971</c:v>
                </c:pt>
                <c:pt idx="43">
                  <c:v>0.68985842827891142</c:v>
                </c:pt>
                <c:pt idx="44">
                  <c:v>0.59873109493807841</c:v>
                </c:pt>
                <c:pt idx="45">
                  <c:v>0.56401479740320626</c:v>
                </c:pt>
                <c:pt idx="46">
                  <c:v>0.56358915739939575</c:v>
                </c:pt>
                <c:pt idx="47">
                  <c:v>0.549071221965581</c:v>
                </c:pt>
                <c:pt idx="48">
                  <c:v>0.63910127451341436</c:v>
                </c:pt>
                <c:pt idx="49">
                  <c:v>0.63711450179657059</c:v>
                </c:pt>
                <c:pt idx="50">
                  <c:v>0.59060621680297654</c:v>
                </c:pt>
                <c:pt idx="51">
                  <c:v>0.61457379244321642</c:v>
                </c:pt>
                <c:pt idx="52">
                  <c:v>0.63704462152328367</c:v>
                </c:pt>
                <c:pt idx="53">
                  <c:v>0.57373136543798187</c:v>
                </c:pt>
                <c:pt idx="54">
                  <c:v>0.59198505583490002</c:v>
                </c:pt>
                <c:pt idx="55">
                  <c:v>0.57515020660514371</c:v>
                </c:pt>
                <c:pt idx="56">
                  <c:v>0.57207899328685829</c:v>
                </c:pt>
                <c:pt idx="57">
                  <c:v>0.64435032012965943</c:v>
                </c:pt>
                <c:pt idx="58">
                  <c:v>0.61398530424070363</c:v>
                </c:pt>
                <c:pt idx="59">
                  <c:v>0.64076889439201301</c:v>
                </c:pt>
                <c:pt idx="60">
                  <c:v>0.65102444181377472</c:v>
                </c:pt>
                <c:pt idx="61">
                  <c:v>0.6207433192917774</c:v>
                </c:pt>
                <c:pt idx="62">
                  <c:v>0.54381637357045876</c:v>
                </c:pt>
                <c:pt idx="63">
                  <c:v>0.68197078502918218</c:v>
                </c:pt>
                <c:pt idx="64">
                  <c:v>0.65771214446973036</c:v>
                </c:pt>
                <c:pt idx="65">
                  <c:v>0.59300455469826929</c:v>
                </c:pt>
                <c:pt idx="66">
                  <c:v>0.74399421917980413</c:v>
                </c:pt>
                <c:pt idx="67">
                  <c:v>0.68514336178274771</c:v>
                </c:pt>
                <c:pt idx="68">
                  <c:v>0.60283946238312525</c:v>
                </c:pt>
                <c:pt idx="69">
                  <c:v>0.58797113787583277</c:v>
                </c:pt>
                <c:pt idx="70">
                  <c:v>0.62346185946404831</c:v>
                </c:pt>
                <c:pt idx="71">
                  <c:v>0.59425653510686693</c:v>
                </c:pt>
                <c:pt idx="72">
                  <c:v>0.63255851786600803</c:v>
                </c:pt>
                <c:pt idx="73">
                  <c:v>0.59415331972088126</c:v>
                </c:pt>
                <c:pt idx="74">
                  <c:v>0.64687996132997094</c:v>
                </c:pt>
                <c:pt idx="75">
                  <c:v>0.6043904710989686</c:v>
                </c:pt>
                <c:pt idx="76">
                  <c:v>0.61919329828297709</c:v>
                </c:pt>
                <c:pt idx="77">
                  <c:v>0.62013773141108397</c:v>
                </c:pt>
                <c:pt idx="78">
                  <c:v>0.63735204534039402</c:v>
                </c:pt>
                <c:pt idx="79">
                  <c:v>0.63607111276910056</c:v>
                </c:pt>
                <c:pt idx="80">
                  <c:v>0.65370828877616294</c:v>
                </c:pt>
                <c:pt idx="81">
                  <c:v>0.64376763470602383</c:v>
                </c:pt>
                <c:pt idx="82">
                  <c:v>0.55017233012337186</c:v>
                </c:pt>
                <c:pt idx="83">
                  <c:v>0.64875240695659619</c:v>
                </c:pt>
                <c:pt idx="84">
                  <c:v>0.59044768982258711</c:v>
                </c:pt>
                <c:pt idx="85">
                  <c:v>0.59573099652688355</c:v>
                </c:pt>
                <c:pt idx="86">
                  <c:v>0.64762444551357568</c:v>
                </c:pt>
                <c:pt idx="87">
                  <c:v>0.58856758946637922</c:v>
                </c:pt>
                <c:pt idx="88">
                  <c:v>0.57606710739942912</c:v>
                </c:pt>
                <c:pt idx="89">
                  <c:v>0.61373146353067187</c:v>
                </c:pt>
                <c:pt idx="90">
                  <c:v>0.7163586082405915</c:v>
                </c:pt>
                <c:pt idx="91">
                  <c:v>0.6064884843215218</c:v>
                </c:pt>
                <c:pt idx="92">
                  <c:v>0.61570175388623682</c:v>
                </c:pt>
                <c:pt idx="93">
                  <c:v>0.59476440172200107</c:v>
                </c:pt>
                <c:pt idx="94">
                  <c:v>0.62813105931440616</c:v>
                </c:pt>
                <c:pt idx="95">
                  <c:v>0.57008308427986742</c:v>
                </c:pt>
                <c:pt idx="96">
                  <c:v>0.60943740716155503</c:v>
                </c:pt>
                <c:pt idx="97">
                  <c:v>0.58296031485200328</c:v>
                </c:pt>
                <c:pt idx="98">
                  <c:v>0.60058786071539716</c:v>
                </c:pt>
                <c:pt idx="99">
                  <c:v>0.57984706225270344</c:v>
                </c:pt>
                <c:pt idx="100">
                  <c:v>0.62834483615750925</c:v>
                </c:pt>
                <c:pt idx="101">
                  <c:v>0.63821906692901176</c:v>
                </c:pt>
                <c:pt idx="102">
                  <c:v>0.7768654799584922</c:v>
                </c:pt>
                <c:pt idx="103">
                  <c:v>0.54542639778211688</c:v>
                </c:pt>
                <c:pt idx="104">
                  <c:v>0.58286253185475367</c:v>
                </c:pt>
                <c:pt idx="105">
                  <c:v>0.61728313459365014</c:v>
                </c:pt>
                <c:pt idx="106">
                  <c:v>0.58175617650329725</c:v>
                </c:pt>
                <c:pt idx="107">
                  <c:v>0.69560410534267714</c:v>
                </c:pt>
                <c:pt idx="108">
                  <c:v>0.67341168618533442</c:v>
                </c:pt>
                <c:pt idx="109">
                  <c:v>0.61552804091006241</c:v>
                </c:pt>
                <c:pt idx="110">
                  <c:v>0.57284644165921117</c:v>
                </c:pt>
                <c:pt idx="111">
                  <c:v>0.60041680220190052</c:v>
                </c:pt>
                <c:pt idx="112">
                  <c:v>0.54782522953093093</c:v>
                </c:pt>
                <c:pt idx="113">
                  <c:v>0.58165296111731157</c:v>
                </c:pt>
                <c:pt idx="114">
                  <c:v>0.67614004169634445</c:v>
                </c:pt>
                <c:pt idx="115">
                  <c:v>0.57883645275272055</c:v>
                </c:pt>
                <c:pt idx="116">
                  <c:v>0.60631427749182587</c:v>
                </c:pt>
                <c:pt idx="117">
                  <c:v>0.64657173500088816</c:v>
                </c:pt>
                <c:pt idx="118">
                  <c:v>0.60297854388110717</c:v>
                </c:pt>
                <c:pt idx="119">
                  <c:v>0.64835757106618686</c:v>
                </c:pt>
                <c:pt idx="120">
                  <c:v>0.63500877211274442</c:v>
                </c:pt>
                <c:pt idx="121">
                  <c:v>0.65847311101461392</c:v>
                </c:pt>
                <c:pt idx="122">
                  <c:v>0.60791757294925408</c:v>
                </c:pt>
                <c:pt idx="123">
                  <c:v>0.64323952009650975</c:v>
                </c:pt>
                <c:pt idx="124">
                  <c:v>0.64525413380562602</c:v>
                </c:pt>
                <c:pt idx="125">
                  <c:v>0.53711675669829784</c:v>
                </c:pt>
                <c:pt idx="126">
                  <c:v>0.6259937847368966</c:v>
                </c:pt>
                <c:pt idx="127">
                  <c:v>0.61112941105777585</c:v>
                </c:pt>
                <c:pt idx="128">
                  <c:v>0.57363796539073519</c:v>
                </c:pt>
                <c:pt idx="129">
                  <c:v>0.59273454028540962</c:v>
                </c:pt>
                <c:pt idx="130">
                  <c:v>0.61675637808132011</c:v>
                </c:pt>
                <c:pt idx="131">
                  <c:v>0.62758454866121771</c:v>
                </c:pt>
                <c:pt idx="132">
                  <c:v>0.76705254875534123</c:v>
                </c:pt>
                <c:pt idx="133">
                  <c:v>0.60714111175013452</c:v>
                </c:pt>
                <c:pt idx="134">
                  <c:v>0.60281359680493862</c:v>
                </c:pt>
                <c:pt idx="135">
                  <c:v>0.61324088178878899</c:v>
                </c:pt>
                <c:pt idx="136">
                  <c:v>0.62127180429143247</c:v>
                </c:pt>
                <c:pt idx="137">
                  <c:v>0.67546006712898077</c:v>
                </c:pt>
                <c:pt idx="138">
                  <c:v>0.58550594456007221</c:v>
                </c:pt>
                <c:pt idx="139">
                  <c:v>0.63348492534058165</c:v>
                </c:pt>
                <c:pt idx="140">
                  <c:v>0.6125042375298374</c:v>
                </c:pt>
                <c:pt idx="141">
                  <c:v>0.63773934996460102</c:v>
                </c:pt>
                <c:pt idx="142">
                  <c:v>0.62067584655440755</c:v>
                </c:pt>
                <c:pt idx="143">
                  <c:v>0.59715996169123542</c:v>
                </c:pt>
                <c:pt idx="144">
                  <c:v>0.58658217484671937</c:v>
                </c:pt>
                <c:pt idx="145">
                  <c:v>0.61235990883819003</c:v>
                </c:pt>
                <c:pt idx="146">
                  <c:v>0.6185009773775767</c:v>
                </c:pt>
                <c:pt idx="147">
                  <c:v>0.57250160843784992</c:v>
                </c:pt>
                <c:pt idx="148">
                  <c:v>0.58330613578040746</c:v>
                </c:pt>
                <c:pt idx="149">
                  <c:v>0.59775369708741377</c:v>
                </c:pt>
                <c:pt idx="150">
                  <c:v>0.66046185914554367</c:v>
                </c:pt>
                <c:pt idx="151">
                  <c:v>0.62366193187193086</c:v>
                </c:pt>
                <c:pt idx="152">
                  <c:v>0.62846379312449152</c:v>
                </c:pt>
                <c:pt idx="153">
                  <c:v>0.55574651655180984</c:v>
                </c:pt>
                <c:pt idx="154">
                  <c:v>0.64628400359294602</c:v>
                </c:pt>
                <c:pt idx="155">
                  <c:v>0.67479200677782225</c:v>
                </c:pt>
                <c:pt idx="156">
                  <c:v>0.59859911258446752</c:v>
                </c:pt>
                <c:pt idx="157">
                  <c:v>0.65486662221075331</c:v>
                </c:pt>
                <c:pt idx="158">
                  <c:v>0.57690993016549508</c:v>
                </c:pt>
                <c:pt idx="159">
                  <c:v>0.5962678153047134</c:v>
                </c:pt>
                <c:pt idx="160">
                  <c:v>0.61010923314581467</c:v>
                </c:pt>
                <c:pt idx="161">
                  <c:v>0.60004925171855206</c:v>
                </c:pt>
                <c:pt idx="162">
                  <c:v>0.61785273289896692</c:v>
                </c:pt>
                <c:pt idx="163">
                  <c:v>0.58405543503584645</c:v>
                </c:pt>
                <c:pt idx="164">
                  <c:v>0.75860345578339938</c:v>
                </c:pt>
                <c:pt idx="165">
                  <c:v>0.5782112959262391</c:v>
                </c:pt>
                <c:pt idx="166">
                  <c:v>0.60971310088991149</c:v>
                </c:pt>
                <c:pt idx="167">
                  <c:v>0.56815248740109003</c:v>
                </c:pt>
                <c:pt idx="168">
                  <c:v>0.6339621113056948</c:v>
                </c:pt>
                <c:pt idx="169">
                  <c:v>0.6524313687647314</c:v>
                </c:pt>
                <c:pt idx="170">
                  <c:v>0.62955261667593609</c:v>
                </c:pt>
                <c:pt idx="171">
                  <c:v>0.5700568483115398</c:v>
                </c:pt>
                <c:pt idx="172">
                  <c:v>0.60493519153314179</c:v>
                </c:pt>
                <c:pt idx="173">
                  <c:v>0.56047676904375843</c:v>
                </c:pt>
                <c:pt idx="174">
                  <c:v>0.59873665079019478</c:v>
                </c:pt>
                <c:pt idx="175">
                  <c:v>0.61373905652856431</c:v>
                </c:pt>
                <c:pt idx="176">
                  <c:v>0.55536791609591862</c:v>
                </c:pt>
                <c:pt idx="177">
                  <c:v>0.60064866643022718</c:v>
                </c:pt>
                <c:pt idx="178">
                  <c:v>0.64379677206379005</c:v>
                </c:pt>
                <c:pt idx="179">
                  <c:v>0.59536616223790317</c:v>
                </c:pt>
                <c:pt idx="180">
                  <c:v>0.64161165542638887</c:v>
                </c:pt>
                <c:pt idx="181">
                  <c:v>0.63081157276552446</c:v>
                </c:pt>
                <c:pt idx="182">
                  <c:v>0.62325413232658322</c:v>
                </c:pt>
                <c:pt idx="183">
                  <c:v>0.56612719410957213</c:v>
                </c:pt>
                <c:pt idx="184">
                  <c:v>0.57149569054632088</c:v>
                </c:pt>
                <c:pt idx="185">
                  <c:v>0.6097134095483624</c:v>
                </c:pt>
                <c:pt idx="186">
                  <c:v>0.58574274732361342</c:v>
                </c:pt>
                <c:pt idx="187">
                  <c:v>0.72415927153885307</c:v>
                </c:pt>
                <c:pt idx="188">
                  <c:v>0.61531846182189176</c:v>
                </c:pt>
                <c:pt idx="189">
                  <c:v>0.65884603215500837</c:v>
                </c:pt>
                <c:pt idx="190">
                  <c:v>0.61565496126507824</c:v>
                </c:pt>
                <c:pt idx="191">
                  <c:v>0.61416803004364473</c:v>
                </c:pt>
                <c:pt idx="192">
                  <c:v>0.60272525875628702</c:v>
                </c:pt>
                <c:pt idx="193">
                  <c:v>0.66759538806799956</c:v>
                </c:pt>
                <c:pt idx="194">
                  <c:v>0.56896333315164127</c:v>
                </c:pt>
                <c:pt idx="195">
                  <c:v>0.66074996094362681</c:v>
                </c:pt>
                <c:pt idx="196">
                  <c:v>0.57016327374541498</c:v>
                </c:pt>
                <c:pt idx="197">
                  <c:v>0.58884235721938294</c:v>
                </c:pt>
                <c:pt idx="198">
                  <c:v>0.65337222145480767</c:v>
                </c:pt>
                <c:pt idx="199">
                  <c:v>0.65395132644041276</c:v>
                </c:pt>
                <c:pt idx="200">
                  <c:v>0.60951870779752582</c:v>
                </c:pt>
                <c:pt idx="201">
                  <c:v>0.62385941154882574</c:v>
                </c:pt>
                <c:pt idx="202">
                  <c:v>0.65040200118166147</c:v>
                </c:pt>
                <c:pt idx="203">
                  <c:v>0.59010156023573201</c:v>
                </c:pt>
                <c:pt idx="204">
                  <c:v>0.62337438565905934</c:v>
                </c:pt>
                <c:pt idx="205">
                  <c:v>0.59215685512867877</c:v>
                </c:pt>
                <c:pt idx="206">
                  <c:v>0.61637382679725716</c:v>
                </c:pt>
                <c:pt idx="207">
                  <c:v>0.65619070523348466</c:v>
                </c:pt>
                <c:pt idx="208">
                  <c:v>0.63733815571010288</c:v>
                </c:pt>
                <c:pt idx="209">
                  <c:v>0.65460068208944577</c:v>
                </c:pt>
                <c:pt idx="210">
                  <c:v>0.66178094190137005</c:v>
                </c:pt>
                <c:pt idx="211">
                  <c:v>0.58476806566731698</c:v>
                </c:pt>
                <c:pt idx="212">
                  <c:v>0.5933232136829929</c:v>
                </c:pt>
                <c:pt idx="213">
                  <c:v>0.63541595434119036</c:v>
                </c:pt>
                <c:pt idx="214">
                  <c:v>0.64465274367986503</c:v>
                </c:pt>
                <c:pt idx="215">
                  <c:v>0.58916897959214021</c:v>
                </c:pt>
                <c:pt idx="216">
                  <c:v>0.58369300828278314</c:v>
                </c:pt>
                <c:pt idx="217">
                  <c:v>0.62269336165296241</c:v>
                </c:pt>
                <c:pt idx="218">
                  <c:v>0.59836039613853054</c:v>
                </c:pt>
                <c:pt idx="219">
                  <c:v>0.6386458798349357</c:v>
                </c:pt>
                <c:pt idx="220">
                  <c:v>0.60740507645735631</c:v>
                </c:pt>
                <c:pt idx="221">
                  <c:v>0.58964462226499881</c:v>
                </c:pt>
                <c:pt idx="222">
                  <c:v>0.66259938064981383</c:v>
                </c:pt>
                <c:pt idx="223">
                  <c:v>0.57219634522989582</c:v>
                </c:pt>
                <c:pt idx="224">
                  <c:v>0.62275453775793366</c:v>
                </c:pt>
                <c:pt idx="225">
                  <c:v>0.66976747931877212</c:v>
                </c:pt>
                <c:pt idx="226">
                  <c:v>0.64516023990485794</c:v>
                </c:pt>
                <c:pt idx="227">
                  <c:v>0.59979707776415525</c:v>
                </c:pt>
                <c:pt idx="228">
                  <c:v>0.58761679797418342</c:v>
                </c:pt>
                <c:pt idx="229">
                  <c:v>0.60280773229437135</c:v>
                </c:pt>
                <c:pt idx="230">
                  <c:v>0.58391351388011614</c:v>
                </c:pt>
                <c:pt idx="231">
                  <c:v>0.61171203474972136</c:v>
                </c:pt>
                <c:pt idx="232">
                  <c:v>0.57642638583629313</c:v>
                </c:pt>
                <c:pt idx="233">
                  <c:v>0.67867739935792881</c:v>
                </c:pt>
                <c:pt idx="234">
                  <c:v>0.61723399616826458</c:v>
                </c:pt>
                <c:pt idx="235">
                  <c:v>0.56941607336744215</c:v>
                </c:pt>
                <c:pt idx="236">
                  <c:v>0.64559779412487384</c:v>
                </c:pt>
                <c:pt idx="237">
                  <c:v>0.59284034840238298</c:v>
                </c:pt>
                <c:pt idx="238">
                  <c:v>0.61649624073888976</c:v>
                </c:pt>
                <c:pt idx="239">
                  <c:v>0.61074877345610867</c:v>
                </c:pt>
                <c:pt idx="240">
                  <c:v>0.70881363760306715</c:v>
                </c:pt>
                <c:pt idx="241">
                  <c:v>0.57869206232938286</c:v>
                </c:pt>
                <c:pt idx="242">
                  <c:v>0.59721848333352878</c:v>
                </c:pt>
                <c:pt idx="243">
                  <c:v>0.54769114829985388</c:v>
                </c:pt>
                <c:pt idx="244">
                  <c:v>0.68874188719857476</c:v>
                </c:pt>
                <c:pt idx="245">
                  <c:v>0.57972724104205853</c:v>
                </c:pt>
                <c:pt idx="246">
                  <c:v>0.60438831048981212</c:v>
                </c:pt>
                <c:pt idx="247">
                  <c:v>0.60197102096563337</c:v>
                </c:pt>
                <c:pt idx="248">
                  <c:v>0.64527327062958273</c:v>
                </c:pt>
                <c:pt idx="249">
                  <c:v>0.61851295332547218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5B-4598-A40F-3E9708807AE7}"/>
            </c:ext>
          </c:extLst>
        </c:ser>
        <c:ser>
          <c:idx val="1"/>
          <c:order val="1"/>
          <c:tx>
            <c:strRef>
              <c:f>A200_IW1!$AD$3</c:f>
              <c:strCache>
                <c:ptCount val="1"/>
                <c:pt idx="0">
                  <c:v>EBC</c:v>
                </c:pt>
              </c:strCache>
            </c:strRef>
          </c:tx>
          <c:spPr>
            <a:ln w="254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A200_IW1!$AE$4:$AE$5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A200_IW1!$AD$4:$AD$5</c:f>
              <c:numCache>
                <c:formatCode>General</c:formatCode>
                <c:ptCount val="2"/>
                <c:pt idx="0">
                  <c:v>0.5920772751328861</c:v>
                </c:pt>
                <c:pt idx="1">
                  <c:v>0.5920772751328861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25B-4598-A40F-3E9708807AE7}"/>
            </c:ext>
          </c:extLst>
        </c:ser>
        <c:ser>
          <c:idx val="2"/>
          <c:order val="2"/>
          <c:tx>
            <c:strRef>
              <c:f>A200_IW1!$AD$7</c:f>
              <c:strCache>
                <c:ptCount val="1"/>
                <c:pt idx="0">
                  <c:v>Monte-Carlo - 99% Quantile</c:v>
                </c:pt>
              </c:strCache>
            </c:strRef>
          </c:tx>
          <c:spPr>
            <a:ln w="25400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A200_IW1!$AE$8:$AE$9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A200_IW1!$AD$8:$AD$9</c:f>
              <c:numCache>
                <c:formatCode>General</c:formatCode>
                <c:ptCount val="2"/>
                <c:pt idx="0">
                  <c:v>0.54463748591840444</c:v>
                </c:pt>
                <c:pt idx="1">
                  <c:v>0.54463748591840444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25B-4598-A40F-3E9708807A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028351"/>
        <c:axId val="634024991"/>
      </c:scatterChart>
      <c:valAx>
        <c:axId val="634028351"/>
        <c:scaling>
          <c:orientation val="minMax"/>
          <c:max val="0.4"/>
        </c:scaling>
        <c:delete val="0"/>
        <c:axPos val="b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LRSM radius-to-shell radius ratio, Rs/R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24991"/>
        <c:crosses val="autoZero"/>
        <c:crossBetween val="midCat"/>
      </c:valAx>
      <c:valAx>
        <c:axId val="634024991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strRef>
              <c:f>A200_IW1!$Q$7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28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A200_IW1!$K$3</c:f>
              <c:strCache>
                <c:ptCount val="1"/>
                <c:pt idx="0">
                  <c:v>A400 - IW1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1"/>
              </a:solidFill>
            </a:ln>
          </c:spPr>
          <c:invertIfNegative val="0"/>
          <c:cat>
            <c:numRef>
              <c:f>A200_IW1!$M$2:$M$123</c:f>
              <c:numCache>
                <c:formatCode>General</c:formatCode>
                <c:ptCount val="122"/>
                <c:pt idx="0">
                  <c:v>0</c:v>
                </c:pt>
                <c:pt idx="1">
                  <c:v>6.2500000000000003E-3</c:v>
                </c:pt>
                <c:pt idx="2">
                  <c:v>1.2500000000000001E-2</c:v>
                </c:pt>
                <c:pt idx="3">
                  <c:v>1.8750000000000003E-2</c:v>
                </c:pt>
                <c:pt idx="4">
                  <c:v>2.5000000000000001E-2</c:v>
                </c:pt>
                <c:pt idx="5">
                  <c:v>3.125E-2</c:v>
                </c:pt>
                <c:pt idx="6">
                  <c:v>3.7500000000000006E-2</c:v>
                </c:pt>
                <c:pt idx="7">
                  <c:v>4.3750000000000004E-2</c:v>
                </c:pt>
                <c:pt idx="8">
                  <c:v>0.05</c:v>
                </c:pt>
                <c:pt idx="9">
                  <c:v>5.6250000000000001E-2</c:v>
                </c:pt>
                <c:pt idx="10">
                  <c:v>6.25E-2</c:v>
                </c:pt>
                <c:pt idx="11">
                  <c:v>6.8750000000000006E-2</c:v>
                </c:pt>
                <c:pt idx="12">
                  <c:v>7.5000000000000011E-2</c:v>
                </c:pt>
                <c:pt idx="13">
                  <c:v>8.1250000000000003E-2</c:v>
                </c:pt>
                <c:pt idx="14">
                  <c:v>8.7500000000000008E-2</c:v>
                </c:pt>
                <c:pt idx="15">
                  <c:v>9.3750000000000014E-2</c:v>
                </c:pt>
                <c:pt idx="16">
                  <c:v>0.1</c:v>
                </c:pt>
                <c:pt idx="17">
                  <c:v>0.10625</c:v>
                </c:pt>
                <c:pt idx="18">
                  <c:v>0.1125</c:v>
                </c:pt>
                <c:pt idx="19">
                  <c:v>0.11875000000000001</c:v>
                </c:pt>
                <c:pt idx="20">
                  <c:v>0.125</c:v>
                </c:pt>
                <c:pt idx="21">
                  <c:v>0.13125000000000001</c:v>
                </c:pt>
                <c:pt idx="22">
                  <c:v>0.13750000000000001</c:v>
                </c:pt>
                <c:pt idx="23">
                  <c:v>0.14374999999999999</c:v>
                </c:pt>
                <c:pt idx="24">
                  <c:v>0.15000000000000002</c:v>
                </c:pt>
                <c:pt idx="25">
                  <c:v>0.15625</c:v>
                </c:pt>
                <c:pt idx="26">
                  <c:v>0.16250000000000001</c:v>
                </c:pt>
                <c:pt idx="27">
                  <c:v>0.16875000000000001</c:v>
                </c:pt>
                <c:pt idx="28">
                  <c:v>0.17500000000000002</c:v>
                </c:pt>
                <c:pt idx="29">
                  <c:v>0.18124999999999999</c:v>
                </c:pt>
                <c:pt idx="30">
                  <c:v>0.18750000000000003</c:v>
                </c:pt>
                <c:pt idx="31">
                  <c:v>0.19375000000000001</c:v>
                </c:pt>
                <c:pt idx="32">
                  <c:v>0.2</c:v>
                </c:pt>
                <c:pt idx="33">
                  <c:v>0.20625000000000002</c:v>
                </c:pt>
                <c:pt idx="34">
                  <c:v>0.21249999999999999</c:v>
                </c:pt>
                <c:pt idx="35">
                  <c:v>0.21875000000000003</c:v>
                </c:pt>
                <c:pt idx="36">
                  <c:v>0.22500000000000001</c:v>
                </c:pt>
                <c:pt idx="37">
                  <c:v>0.23125000000000001</c:v>
                </c:pt>
                <c:pt idx="38">
                  <c:v>0.23750000000000002</c:v>
                </c:pt>
                <c:pt idx="39">
                  <c:v>0.24375000000000002</c:v>
                </c:pt>
                <c:pt idx="40">
                  <c:v>0.25</c:v>
                </c:pt>
                <c:pt idx="41">
                  <c:v>0.25625000000000003</c:v>
                </c:pt>
                <c:pt idx="42">
                  <c:v>0.26250000000000001</c:v>
                </c:pt>
                <c:pt idx="43">
                  <c:v>0.26874999999999999</c:v>
                </c:pt>
                <c:pt idx="44">
                  <c:v>0.27500000000000002</c:v>
                </c:pt>
                <c:pt idx="45">
                  <c:v>0.28125000000000006</c:v>
                </c:pt>
                <c:pt idx="46">
                  <c:v>0.28749999999999998</c:v>
                </c:pt>
                <c:pt idx="47">
                  <c:v>0.29375000000000001</c:v>
                </c:pt>
                <c:pt idx="48">
                  <c:v>0.30000000000000004</c:v>
                </c:pt>
                <c:pt idx="49">
                  <c:v>0.30625000000000002</c:v>
                </c:pt>
                <c:pt idx="50">
                  <c:v>0.3125</c:v>
                </c:pt>
                <c:pt idx="51">
                  <c:v>0.31875000000000003</c:v>
                </c:pt>
                <c:pt idx="52">
                  <c:v>0.32500000000000001</c:v>
                </c:pt>
                <c:pt idx="53">
                  <c:v>0.33124999999999999</c:v>
                </c:pt>
                <c:pt idx="54">
                  <c:v>0.33750000000000002</c:v>
                </c:pt>
                <c:pt idx="55">
                  <c:v>0.34375</c:v>
                </c:pt>
                <c:pt idx="56">
                  <c:v>0.35000000000000003</c:v>
                </c:pt>
                <c:pt idx="57">
                  <c:v>0.35625000000000001</c:v>
                </c:pt>
                <c:pt idx="58">
                  <c:v>0.36249999999999999</c:v>
                </c:pt>
                <c:pt idx="59">
                  <c:v>0.36875000000000002</c:v>
                </c:pt>
                <c:pt idx="60">
                  <c:v>0.37500000000000006</c:v>
                </c:pt>
                <c:pt idx="61">
                  <c:v>0.38124999999999998</c:v>
                </c:pt>
                <c:pt idx="62">
                  <c:v>0.38750000000000001</c:v>
                </c:pt>
                <c:pt idx="63">
                  <c:v>0.39375000000000004</c:v>
                </c:pt>
                <c:pt idx="64">
                  <c:v>0.4</c:v>
                </c:pt>
                <c:pt idx="65">
                  <c:v>0.40625</c:v>
                </c:pt>
                <c:pt idx="66">
                  <c:v>0.41250000000000003</c:v>
                </c:pt>
                <c:pt idx="67">
                  <c:v>0.41875000000000007</c:v>
                </c:pt>
                <c:pt idx="68">
                  <c:v>0.42499999999999999</c:v>
                </c:pt>
                <c:pt idx="69">
                  <c:v>0.43125000000000002</c:v>
                </c:pt>
                <c:pt idx="70">
                  <c:v>0.43750000000000006</c:v>
                </c:pt>
                <c:pt idx="71">
                  <c:v>0.44374999999999998</c:v>
                </c:pt>
                <c:pt idx="72">
                  <c:v>0.45</c:v>
                </c:pt>
                <c:pt idx="73">
                  <c:v>0.45625000000000004</c:v>
                </c:pt>
                <c:pt idx="74">
                  <c:v>0.46250000000000002</c:v>
                </c:pt>
                <c:pt idx="75">
                  <c:v>0.46875</c:v>
                </c:pt>
                <c:pt idx="76">
                  <c:v>0.47500000000000003</c:v>
                </c:pt>
                <c:pt idx="77">
                  <c:v>0.48125000000000001</c:v>
                </c:pt>
                <c:pt idx="78">
                  <c:v>0.48750000000000004</c:v>
                </c:pt>
                <c:pt idx="79">
                  <c:v>0.49375000000000002</c:v>
                </c:pt>
                <c:pt idx="80">
                  <c:v>0.5</c:v>
                </c:pt>
                <c:pt idx="81">
                  <c:v>0.50624999999999998</c:v>
                </c:pt>
                <c:pt idx="82">
                  <c:v>0.51250000000000007</c:v>
                </c:pt>
                <c:pt idx="83">
                  <c:v>0.51875000000000004</c:v>
                </c:pt>
                <c:pt idx="84">
                  <c:v>0.52500000000000002</c:v>
                </c:pt>
                <c:pt idx="85">
                  <c:v>0.53125</c:v>
                </c:pt>
                <c:pt idx="86">
                  <c:v>0.53749999999999998</c:v>
                </c:pt>
                <c:pt idx="87">
                  <c:v>0.54375000000000007</c:v>
                </c:pt>
                <c:pt idx="88">
                  <c:v>0.55000000000000004</c:v>
                </c:pt>
                <c:pt idx="89">
                  <c:v>0.55625000000000002</c:v>
                </c:pt>
                <c:pt idx="90">
                  <c:v>0.56250000000000011</c:v>
                </c:pt>
                <c:pt idx="91">
                  <c:v>0.56874999999999998</c:v>
                </c:pt>
                <c:pt idx="92">
                  <c:v>0.57499999999999996</c:v>
                </c:pt>
                <c:pt idx="93">
                  <c:v>0.58125000000000004</c:v>
                </c:pt>
                <c:pt idx="94">
                  <c:v>0.58750000000000002</c:v>
                </c:pt>
                <c:pt idx="95">
                  <c:v>0.59375</c:v>
                </c:pt>
                <c:pt idx="96">
                  <c:v>0.60000000000000009</c:v>
                </c:pt>
                <c:pt idx="97">
                  <c:v>0.60625000000000007</c:v>
                </c:pt>
                <c:pt idx="98">
                  <c:v>0.61250000000000004</c:v>
                </c:pt>
                <c:pt idx="99">
                  <c:v>0.61875000000000002</c:v>
                </c:pt>
                <c:pt idx="100">
                  <c:v>0.625</c:v>
                </c:pt>
                <c:pt idx="101">
                  <c:v>0.63124999999999998</c:v>
                </c:pt>
                <c:pt idx="102">
                  <c:v>0.63750000000000007</c:v>
                </c:pt>
                <c:pt idx="103">
                  <c:v>0.64375000000000004</c:v>
                </c:pt>
                <c:pt idx="104">
                  <c:v>0.65</c:v>
                </c:pt>
                <c:pt idx="105">
                  <c:v>0.65625000000000011</c:v>
                </c:pt>
                <c:pt idx="106">
                  <c:v>0.66249999999999998</c:v>
                </c:pt>
                <c:pt idx="107">
                  <c:v>0.66874999999999996</c:v>
                </c:pt>
                <c:pt idx="108">
                  <c:v>0.67500000000000004</c:v>
                </c:pt>
                <c:pt idx="109">
                  <c:v>0.68125000000000002</c:v>
                </c:pt>
                <c:pt idx="110">
                  <c:v>0.6875</c:v>
                </c:pt>
                <c:pt idx="111">
                  <c:v>0.69375000000000009</c:v>
                </c:pt>
                <c:pt idx="112">
                  <c:v>0.70000000000000007</c:v>
                </c:pt>
                <c:pt idx="113">
                  <c:v>0.70624999999999993</c:v>
                </c:pt>
                <c:pt idx="114">
                  <c:v>0.71250000000000002</c:v>
                </c:pt>
                <c:pt idx="115">
                  <c:v>0.71875</c:v>
                </c:pt>
                <c:pt idx="116">
                  <c:v>0.72499999999999998</c:v>
                </c:pt>
                <c:pt idx="117">
                  <c:v>0.73125000000000007</c:v>
                </c:pt>
                <c:pt idx="118">
                  <c:v>0.73750000000000004</c:v>
                </c:pt>
                <c:pt idx="119">
                  <c:v>0.74375000000000002</c:v>
                </c:pt>
                <c:pt idx="120">
                  <c:v>0.75000000000000011</c:v>
                </c:pt>
                <c:pt idx="121">
                  <c:v>0.75624999999999998</c:v>
                </c:pt>
              </c:numCache>
            </c:numRef>
          </c:cat>
          <c:val>
            <c:numRef>
              <c:f>A200_IW1!$N$2:$N$123</c:f>
              <c:numCache>
                <c:formatCode>General</c:formatCode>
                <c:ptCount val="1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1</c:v>
                </c:pt>
                <c:pt idx="100">
                  <c:v>6</c:v>
                </c:pt>
                <c:pt idx="101">
                  <c:v>11</c:v>
                </c:pt>
                <c:pt idx="102">
                  <c:v>21</c:v>
                </c:pt>
                <c:pt idx="103">
                  <c:v>22</c:v>
                </c:pt>
                <c:pt idx="104">
                  <c:v>24</c:v>
                </c:pt>
                <c:pt idx="105">
                  <c:v>24</c:v>
                </c:pt>
                <c:pt idx="106">
                  <c:v>30</c:v>
                </c:pt>
                <c:pt idx="107">
                  <c:v>37</c:v>
                </c:pt>
                <c:pt idx="108">
                  <c:v>17</c:v>
                </c:pt>
                <c:pt idx="109">
                  <c:v>10</c:v>
                </c:pt>
                <c:pt idx="110">
                  <c:v>9</c:v>
                </c:pt>
                <c:pt idx="111">
                  <c:v>9</c:v>
                </c:pt>
                <c:pt idx="112">
                  <c:v>1</c:v>
                </c:pt>
                <c:pt idx="113">
                  <c:v>4</c:v>
                </c:pt>
                <c:pt idx="114">
                  <c:v>8</c:v>
                </c:pt>
                <c:pt idx="115">
                  <c:v>2</c:v>
                </c:pt>
                <c:pt idx="116">
                  <c:v>1</c:v>
                </c:pt>
                <c:pt idx="117">
                  <c:v>3</c:v>
                </c:pt>
                <c:pt idx="118">
                  <c:v>1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D2-48F6-AEA5-868BB89C56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278099295"/>
        <c:axId val="1278094975"/>
      </c:barChart>
      <c:catAx>
        <c:axId val="1278099295"/>
        <c:scaling>
          <c:orientation val="minMax"/>
        </c:scaling>
        <c:delete val="0"/>
        <c:axPos val="b"/>
        <c:title>
          <c:tx>
            <c:strRef>
              <c:f>A200_IW1!$Q$7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txPr>
            <a:bodyPr/>
            <a:lstStyle/>
            <a:p>
              <a:pPr>
                <a:defRPr sz="1600" b="0"/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278094975"/>
        <c:crosses val="autoZero"/>
        <c:auto val="1"/>
        <c:lblAlgn val="ctr"/>
        <c:lblOffset val="100"/>
        <c:noMultiLvlLbl val="0"/>
      </c:catAx>
      <c:valAx>
        <c:axId val="127809497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600" b="0"/>
                </a:pPr>
                <a:r>
                  <a:rPr lang="en-US" sz="1600" b="0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278099295"/>
        <c:crosses val="autoZero"/>
        <c:crossBetween val="between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A200_IW1!$K$3</c:f>
              <c:strCache>
                <c:ptCount val="1"/>
                <c:pt idx="0">
                  <c:v>A400 - IW1</c:v>
                </c:pt>
              </c:strCache>
            </c:strRef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A200_IW1!$M$2:$M$122</c:f>
              <c:numCache>
                <c:formatCode>General</c:formatCode>
                <c:ptCount val="121"/>
                <c:pt idx="0">
                  <c:v>0</c:v>
                </c:pt>
                <c:pt idx="1">
                  <c:v>6.2500000000000003E-3</c:v>
                </c:pt>
                <c:pt idx="2">
                  <c:v>1.2500000000000001E-2</c:v>
                </c:pt>
                <c:pt idx="3">
                  <c:v>1.8750000000000003E-2</c:v>
                </c:pt>
                <c:pt idx="4">
                  <c:v>2.5000000000000001E-2</c:v>
                </c:pt>
                <c:pt idx="5">
                  <c:v>3.125E-2</c:v>
                </c:pt>
                <c:pt idx="6">
                  <c:v>3.7500000000000006E-2</c:v>
                </c:pt>
                <c:pt idx="7">
                  <c:v>4.3750000000000004E-2</c:v>
                </c:pt>
                <c:pt idx="8">
                  <c:v>0.05</c:v>
                </c:pt>
                <c:pt idx="9">
                  <c:v>5.6250000000000001E-2</c:v>
                </c:pt>
                <c:pt idx="10">
                  <c:v>6.25E-2</c:v>
                </c:pt>
                <c:pt idx="11">
                  <c:v>6.8750000000000006E-2</c:v>
                </c:pt>
                <c:pt idx="12">
                  <c:v>7.5000000000000011E-2</c:v>
                </c:pt>
                <c:pt idx="13">
                  <c:v>8.1250000000000003E-2</c:v>
                </c:pt>
                <c:pt idx="14">
                  <c:v>8.7500000000000008E-2</c:v>
                </c:pt>
                <c:pt idx="15">
                  <c:v>9.3750000000000014E-2</c:v>
                </c:pt>
                <c:pt idx="16">
                  <c:v>0.1</c:v>
                </c:pt>
                <c:pt idx="17">
                  <c:v>0.10625</c:v>
                </c:pt>
                <c:pt idx="18">
                  <c:v>0.1125</c:v>
                </c:pt>
                <c:pt idx="19">
                  <c:v>0.11875000000000001</c:v>
                </c:pt>
                <c:pt idx="20">
                  <c:v>0.125</c:v>
                </c:pt>
                <c:pt idx="21">
                  <c:v>0.13125000000000001</c:v>
                </c:pt>
                <c:pt idx="22">
                  <c:v>0.13750000000000001</c:v>
                </c:pt>
                <c:pt idx="23">
                  <c:v>0.14374999999999999</c:v>
                </c:pt>
                <c:pt idx="24">
                  <c:v>0.15000000000000002</c:v>
                </c:pt>
                <c:pt idx="25">
                  <c:v>0.15625</c:v>
                </c:pt>
                <c:pt idx="26">
                  <c:v>0.16250000000000001</c:v>
                </c:pt>
                <c:pt idx="27">
                  <c:v>0.16875000000000001</c:v>
                </c:pt>
                <c:pt idx="28">
                  <c:v>0.17500000000000002</c:v>
                </c:pt>
                <c:pt idx="29">
                  <c:v>0.18124999999999999</c:v>
                </c:pt>
                <c:pt idx="30">
                  <c:v>0.18750000000000003</c:v>
                </c:pt>
                <c:pt idx="31">
                  <c:v>0.19375000000000001</c:v>
                </c:pt>
                <c:pt idx="32">
                  <c:v>0.2</c:v>
                </c:pt>
                <c:pt idx="33">
                  <c:v>0.20625000000000002</c:v>
                </c:pt>
                <c:pt idx="34">
                  <c:v>0.21249999999999999</c:v>
                </c:pt>
                <c:pt idx="35">
                  <c:v>0.21875000000000003</c:v>
                </c:pt>
                <c:pt idx="36">
                  <c:v>0.22500000000000001</c:v>
                </c:pt>
                <c:pt idx="37">
                  <c:v>0.23125000000000001</c:v>
                </c:pt>
                <c:pt idx="38">
                  <c:v>0.23750000000000002</c:v>
                </c:pt>
                <c:pt idx="39">
                  <c:v>0.24375000000000002</c:v>
                </c:pt>
                <c:pt idx="40">
                  <c:v>0.25</c:v>
                </c:pt>
                <c:pt idx="41">
                  <c:v>0.25625000000000003</c:v>
                </c:pt>
                <c:pt idx="42">
                  <c:v>0.26250000000000001</c:v>
                </c:pt>
                <c:pt idx="43">
                  <c:v>0.26874999999999999</c:v>
                </c:pt>
                <c:pt idx="44">
                  <c:v>0.27500000000000002</c:v>
                </c:pt>
                <c:pt idx="45">
                  <c:v>0.28125000000000006</c:v>
                </c:pt>
                <c:pt idx="46">
                  <c:v>0.28749999999999998</c:v>
                </c:pt>
                <c:pt idx="47">
                  <c:v>0.29375000000000001</c:v>
                </c:pt>
                <c:pt idx="48">
                  <c:v>0.30000000000000004</c:v>
                </c:pt>
                <c:pt idx="49">
                  <c:v>0.30625000000000002</c:v>
                </c:pt>
                <c:pt idx="50">
                  <c:v>0.3125</c:v>
                </c:pt>
                <c:pt idx="51">
                  <c:v>0.31875000000000003</c:v>
                </c:pt>
                <c:pt idx="52">
                  <c:v>0.32500000000000001</c:v>
                </c:pt>
                <c:pt idx="53">
                  <c:v>0.33124999999999999</c:v>
                </c:pt>
                <c:pt idx="54">
                  <c:v>0.33750000000000002</c:v>
                </c:pt>
                <c:pt idx="55">
                  <c:v>0.34375</c:v>
                </c:pt>
                <c:pt idx="56">
                  <c:v>0.35000000000000003</c:v>
                </c:pt>
                <c:pt idx="57">
                  <c:v>0.35625000000000001</c:v>
                </c:pt>
                <c:pt idx="58">
                  <c:v>0.36249999999999999</c:v>
                </c:pt>
                <c:pt idx="59">
                  <c:v>0.36875000000000002</c:v>
                </c:pt>
                <c:pt idx="60">
                  <c:v>0.37500000000000006</c:v>
                </c:pt>
                <c:pt idx="61">
                  <c:v>0.38124999999999998</c:v>
                </c:pt>
                <c:pt idx="62">
                  <c:v>0.38750000000000001</c:v>
                </c:pt>
                <c:pt idx="63">
                  <c:v>0.39375000000000004</c:v>
                </c:pt>
                <c:pt idx="64">
                  <c:v>0.4</c:v>
                </c:pt>
                <c:pt idx="65">
                  <c:v>0.40625</c:v>
                </c:pt>
                <c:pt idx="66">
                  <c:v>0.41250000000000003</c:v>
                </c:pt>
                <c:pt idx="67">
                  <c:v>0.41875000000000007</c:v>
                </c:pt>
                <c:pt idx="68">
                  <c:v>0.42499999999999999</c:v>
                </c:pt>
                <c:pt idx="69">
                  <c:v>0.43125000000000002</c:v>
                </c:pt>
                <c:pt idx="70">
                  <c:v>0.43750000000000006</c:v>
                </c:pt>
                <c:pt idx="71">
                  <c:v>0.44374999999999998</c:v>
                </c:pt>
                <c:pt idx="72">
                  <c:v>0.45</c:v>
                </c:pt>
                <c:pt idx="73">
                  <c:v>0.45625000000000004</c:v>
                </c:pt>
                <c:pt idx="74">
                  <c:v>0.46250000000000002</c:v>
                </c:pt>
                <c:pt idx="75">
                  <c:v>0.46875</c:v>
                </c:pt>
                <c:pt idx="76">
                  <c:v>0.47500000000000003</c:v>
                </c:pt>
                <c:pt idx="77">
                  <c:v>0.48125000000000001</c:v>
                </c:pt>
                <c:pt idx="78">
                  <c:v>0.48750000000000004</c:v>
                </c:pt>
                <c:pt idx="79">
                  <c:v>0.49375000000000002</c:v>
                </c:pt>
                <c:pt idx="80">
                  <c:v>0.5</c:v>
                </c:pt>
                <c:pt idx="81">
                  <c:v>0.50624999999999998</c:v>
                </c:pt>
                <c:pt idx="82">
                  <c:v>0.51250000000000007</c:v>
                </c:pt>
                <c:pt idx="83">
                  <c:v>0.51875000000000004</c:v>
                </c:pt>
                <c:pt idx="84">
                  <c:v>0.52500000000000002</c:v>
                </c:pt>
                <c:pt idx="85">
                  <c:v>0.53125</c:v>
                </c:pt>
                <c:pt idx="86">
                  <c:v>0.53749999999999998</c:v>
                </c:pt>
                <c:pt idx="87">
                  <c:v>0.54375000000000007</c:v>
                </c:pt>
                <c:pt idx="88">
                  <c:v>0.55000000000000004</c:v>
                </c:pt>
                <c:pt idx="89">
                  <c:v>0.55625000000000002</c:v>
                </c:pt>
                <c:pt idx="90">
                  <c:v>0.56250000000000011</c:v>
                </c:pt>
                <c:pt idx="91">
                  <c:v>0.56874999999999998</c:v>
                </c:pt>
                <c:pt idx="92">
                  <c:v>0.57499999999999996</c:v>
                </c:pt>
                <c:pt idx="93">
                  <c:v>0.58125000000000004</c:v>
                </c:pt>
                <c:pt idx="94">
                  <c:v>0.58750000000000002</c:v>
                </c:pt>
                <c:pt idx="95">
                  <c:v>0.59375</c:v>
                </c:pt>
                <c:pt idx="96">
                  <c:v>0.60000000000000009</c:v>
                </c:pt>
                <c:pt idx="97">
                  <c:v>0.60625000000000007</c:v>
                </c:pt>
                <c:pt idx="98">
                  <c:v>0.61250000000000004</c:v>
                </c:pt>
                <c:pt idx="99">
                  <c:v>0.61875000000000002</c:v>
                </c:pt>
                <c:pt idx="100">
                  <c:v>0.625</c:v>
                </c:pt>
                <c:pt idx="101">
                  <c:v>0.63124999999999998</c:v>
                </c:pt>
                <c:pt idx="102">
                  <c:v>0.63750000000000007</c:v>
                </c:pt>
                <c:pt idx="103">
                  <c:v>0.64375000000000004</c:v>
                </c:pt>
                <c:pt idx="104">
                  <c:v>0.65</c:v>
                </c:pt>
                <c:pt idx="105">
                  <c:v>0.65625000000000011</c:v>
                </c:pt>
                <c:pt idx="106">
                  <c:v>0.66249999999999998</c:v>
                </c:pt>
                <c:pt idx="107">
                  <c:v>0.66874999999999996</c:v>
                </c:pt>
                <c:pt idx="108">
                  <c:v>0.67500000000000004</c:v>
                </c:pt>
                <c:pt idx="109">
                  <c:v>0.68125000000000002</c:v>
                </c:pt>
                <c:pt idx="110">
                  <c:v>0.6875</c:v>
                </c:pt>
                <c:pt idx="111">
                  <c:v>0.69375000000000009</c:v>
                </c:pt>
                <c:pt idx="112">
                  <c:v>0.70000000000000007</c:v>
                </c:pt>
                <c:pt idx="113">
                  <c:v>0.70624999999999993</c:v>
                </c:pt>
                <c:pt idx="114">
                  <c:v>0.71250000000000002</c:v>
                </c:pt>
                <c:pt idx="115">
                  <c:v>0.71875</c:v>
                </c:pt>
                <c:pt idx="116">
                  <c:v>0.72499999999999998</c:v>
                </c:pt>
                <c:pt idx="117">
                  <c:v>0.73125000000000007</c:v>
                </c:pt>
                <c:pt idx="118">
                  <c:v>0.73750000000000004</c:v>
                </c:pt>
                <c:pt idx="119">
                  <c:v>0.74375000000000002</c:v>
                </c:pt>
                <c:pt idx="120">
                  <c:v>0.75000000000000011</c:v>
                </c:pt>
              </c:numCache>
            </c:numRef>
          </c:xVal>
          <c:yVal>
            <c:numRef>
              <c:f>A200_IW1!$O$2:$O$122</c:f>
              <c:numCache>
                <c:formatCode>0.00%</c:formatCode>
                <c:ptCount val="1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4.0000000000000001E-3</c:v>
                </c:pt>
                <c:pt idx="95">
                  <c:v>4.0000000000000001E-3</c:v>
                </c:pt>
                <c:pt idx="96">
                  <c:v>4.0000000000000001E-3</c:v>
                </c:pt>
                <c:pt idx="97">
                  <c:v>8.0000000000000002E-3</c:v>
                </c:pt>
                <c:pt idx="98">
                  <c:v>8.0000000000000002E-3</c:v>
                </c:pt>
                <c:pt idx="99">
                  <c:v>1.2E-2</c:v>
                </c:pt>
                <c:pt idx="100">
                  <c:v>3.5999999999999997E-2</c:v>
                </c:pt>
                <c:pt idx="101">
                  <c:v>0.08</c:v>
                </c:pt>
                <c:pt idx="102">
                  <c:v>0.16400000000000001</c:v>
                </c:pt>
                <c:pt idx="103">
                  <c:v>0.252</c:v>
                </c:pt>
                <c:pt idx="104">
                  <c:v>0.34799999999999998</c:v>
                </c:pt>
                <c:pt idx="105">
                  <c:v>0.44400000000000001</c:v>
                </c:pt>
                <c:pt idx="106">
                  <c:v>0.56399999999999995</c:v>
                </c:pt>
                <c:pt idx="107">
                  <c:v>0.71199999999999997</c:v>
                </c:pt>
                <c:pt idx="108">
                  <c:v>0.78</c:v>
                </c:pt>
                <c:pt idx="109">
                  <c:v>0.82</c:v>
                </c:pt>
                <c:pt idx="110">
                  <c:v>0.85599999999999998</c:v>
                </c:pt>
                <c:pt idx="111">
                  <c:v>0.89200000000000002</c:v>
                </c:pt>
                <c:pt idx="112">
                  <c:v>0.89600000000000002</c:v>
                </c:pt>
                <c:pt idx="113">
                  <c:v>0.91200000000000003</c:v>
                </c:pt>
                <c:pt idx="114">
                  <c:v>0.94399999999999995</c:v>
                </c:pt>
                <c:pt idx="115">
                  <c:v>0.95199999999999996</c:v>
                </c:pt>
                <c:pt idx="116">
                  <c:v>0.95599999999999996</c:v>
                </c:pt>
                <c:pt idx="117">
                  <c:v>0.96799999999999997</c:v>
                </c:pt>
                <c:pt idx="118">
                  <c:v>0.97199999999999998</c:v>
                </c:pt>
                <c:pt idx="119">
                  <c:v>0.98</c:v>
                </c:pt>
                <c:pt idx="120">
                  <c:v>0.98799999999999999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E9-43D4-9358-326CCB5F598B}"/>
            </c:ext>
          </c:extLst>
        </c:ser>
        <c:ser>
          <c:idx val="2"/>
          <c:order val="1"/>
          <c:tx>
            <c:strRef>
              <c:f>A200_IW1!$Y$4</c:f>
              <c:strCache>
                <c:ptCount val="1"/>
                <c:pt idx="0">
                  <c:v>EBC</c:v>
                </c:pt>
              </c:strCache>
            </c:strRef>
          </c:tx>
          <c:spPr>
            <a:ln w="254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A200_IW1!$AD$4:$AD$6</c:f>
              <c:numCache>
                <c:formatCode>General</c:formatCode>
                <c:ptCount val="3"/>
                <c:pt idx="0">
                  <c:v>0.5920772751328861</c:v>
                </c:pt>
                <c:pt idx="1">
                  <c:v>0.5920772751328861</c:v>
                </c:pt>
              </c:numCache>
            </c:numRef>
          </c:xVal>
          <c:yVal>
            <c:numRef>
              <c:f>A200_IW1!$AE$4:$AE$5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BE9-43D4-9358-326CCB5F598B}"/>
            </c:ext>
          </c:extLst>
        </c:ser>
        <c:ser>
          <c:idx val="3"/>
          <c:order val="2"/>
          <c:tx>
            <c:strRef>
              <c:f>A200_IW1!$AD$7</c:f>
              <c:strCache>
                <c:ptCount val="1"/>
                <c:pt idx="0">
                  <c:v>Monte-Carlo - 99% Quantile</c:v>
                </c:pt>
              </c:strCache>
            </c:strRef>
          </c:tx>
          <c:spPr>
            <a:ln w="25400">
              <a:solidFill>
                <a:srgbClr val="C00000"/>
              </a:solidFill>
              <a:prstDash val="sysDot"/>
            </a:ln>
          </c:spPr>
          <c:marker>
            <c:symbol val="none"/>
          </c:marker>
          <c:xVal>
            <c:numRef>
              <c:f>A200_IW1!$AD$8:$AD$9</c:f>
              <c:numCache>
                <c:formatCode>General</c:formatCode>
                <c:ptCount val="2"/>
                <c:pt idx="0">
                  <c:v>0.54463748591840444</c:v>
                </c:pt>
                <c:pt idx="1">
                  <c:v>0.54463748591840444</c:v>
                </c:pt>
              </c:numCache>
            </c:numRef>
          </c:xVal>
          <c:yVal>
            <c:numRef>
              <c:f>A200_IW1!$AE$8:$AE$9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BE9-43D4-9358-326CCB5F5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8162175"/>
        <c:axId val="1278162655"/>
      </c:scatterChart>
      <c:valAx>
        <c:axId val="1278162175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strRef>
              <c:f>'[1]LR3_Rt330 (test)'!$O$7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txPr>
            <a:bodyPr/>
            <a:lstStyle/>
            <a:p>
              <a:pPr>
                <a:defRPr sz="1600" b="0"/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162655"/>
        <c:crosses val="autoZero"/>
        <c:crossBetween val="midCat"/>
        <c:majorUnit val="0.1"/>
      </c:valAx>
      <c:valAx>
        <c:axId val="127816265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strRef>
              <c:f>'[1]LR3_Rt330 (test)'!$O$9</c:f>
              <c:strCache>
                <c:ptCount val="1"/>
                <c:pt idx="0">
                  <c:v>Cumulative Frequency</c:v>
                </c:pt>
              </c:strCache>
            </c:strRef>
          </c:tx>
          <c:overlay val="0"/>
          <c:txPr>
            <a:bodyPr/>
            <a:lstStyle/>
            <a:p>
              <a:pPr>
                <a:defRPr sz="1600" b="0"/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162175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A200_IW1!$K$3</c:f>
              <c:strCache>
                <c:ptCount val="1"/>
                <c:pt idx="0">
                  <c:v>A400 - IW1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A200_IW1!$D$1:$D$2270</c:f>
              <c:numCache>
                <c:formatCode>General</c:formatCode>
                <c:ptCount val="2270"/>
                <c:pt idx="0">
                  <c:v>0.82499999999999996</c:v>
                </c:pt>
                <c:pt idx="1">
                  <c:v>0.36409999999999998</c:v>
                </c:pt>
                <c:pt idx="2">
                  <c:v>6.1699999999999998E-2</c:v>
                </c:pt>
                <c:pt idx="3">
                  <c:v>0.18260000000000001</c:v>
                </c:pt>
                <c:pt idx="4">
                  <c:v>0.15129999999999999</c:v>
                </c:pt>
                <c:pt idx="5">
                  <c:v>0.26910000000000001</c:v>
                </c:pt>
                <c:pt idx="6">
                  <c:v>0.13880000000000001</c:v>
                </c:pt>
                <c:pt idx="7">
                  <c:v>0.41980000000000001</c:v>
                </c:pt>
                <c:pt idx="8">
                  <c:v>0.67020000000000002</c:v>
                </c:pt>
                <c:pt idx="9">
                  <c:v>0.65329999999999999</c:v>
                </c:pt>
                <c:pt idx="10">
                  <c:v>0.30320000000000003</c:v>
                </c:pt>
                <c:pt idx="11">
                  <c:v>0.2177</c:v>
                </c:pt>
                <c:pt idx="12">
                  <c:v>0.75109999999999999</c:v>
                </c:pt>
                <c:pt idx="13">
                  <c:v>0.97550000000000003</c:v>
                </c:pt>
                <c:pt idx="14">
                  <c:v>0.98970000000000002</c:v>
                </c:pt>
                <c:pt idx="15">
                  <c:v>0.85580000000000001</c:v>
                </c:pt>
                <c:pt idx="16">
                  <c:v>0.39379999999999998</c:v>
                </c:pt>
                <c:pt idx="17">
                  <c:v>0.44469999999999998</c:v>
                </c:pt>
                <c:pt idx="18">
                  <c:v>1.2200000000000001E-2</c:v>
                </c:pt>
                <c:pt idx="19">
                  <c:v>0.32850000000000001</c:v>
                </c:pt>
                <c:pt idx="20">
                  <c:v>0.58230000000000004</c:v>
                </c:pt>
                <c:pt idx="21">
                  <c:v>0.72750000000000004</c:v>
                </c:pt>
                <c:pt idx="22">
                  <c:v>0.81040000000000001</c:v>
                </c:pt>
                <c:pt idx="23">
                  <c:v>5.0799999999999998E-2</c:v>
                </c:pt>
                <c:pt idx="24">
                  <c:v>0.33500000000000002</c:v>
                </c:pt>
                <c:pt idx="25">
                  <c:v>0.8931</c:v>
                </c:pt>
                <c:pt idx="26">
                  <c:v>0.1462</c:v>
                </c:pt>
                <c:pt idx="27">
                  <c:v>0.2016</c:v>
                </c:pt>
                <c:pt idx="28">
                  <c:v>0.37669999999999998</c:v>
                </c:pt>
                <c:pt idx="29">
                  <c:v>0.72870000000000001</c:v>
                </c:pt>
                <c:pt idx="30">
                  <c:v>0.8034</c:v>
                </c:pt>
                <c:pt idx="31">
                  <c:v>0.16969999999999999</c:v>
                </c:pt>
                <c:pt idx="32">
                  <c:v>8.2799999999999999E-2</c:v>
                </c:pt>
                <c:pt idx="33">
                  <c:v>0.98319999999999996</c:v>
                </c:pt>
                <c:pt idx="34">
                  <c:v>0.40610000000000002</c:v>
                </c:pt>
                <c:pt idx="35">
                  <c:v>0.76949999999999996</c:v>
                </c:pt>
                <c:pt idx="36">
                  <c:v>0.20269999999999999</c:v>
                </c:pt>
                <c:pt idx="37">
                  <c:v>0.42059999999999997</c:v>
                </c:pt>
                <c:pt idx="38">
                  <c:v>0.82940000000000003</c:v>
                </c:pt>
                <c:pt idx="39">
                  <c:v>0.88900000000000001</c:v>
                </c:pt>
                <c:pt idx="40">
                  <c:v>4.1200000000000001E-2</c:v>
                </c:pt>
                <c:pt idx="41">
                  <c:v>5.7099999999999998E-2</c:v>
                </c:pt>
                <c:pt idx="42">
                  <c:v>0.2893</c:v>
                </c:pt>
                <c:pt idx="43">
                  <c:v>0.9204</c:v>
                </c:pt>
                <c:pt idx="44">
                  <c:v>0.57599999999999996</c:v>
                </c:pt>
                <c:pt idx="45">
                  <c:v>0.70009999999999994</c:v>
                </c:pt>
                <c:pt idx="46">
                  <c:v>0.98829999999999996</c:v>
                </c:pt>
                <c:pt idx="47">
                  <c:v>0.94120000000000004</c:v>
                </c:pt>
                <c:pt idx="48">
                  <c:v>3.1099999999999999E-2</c:v>
                </c:pt>
                <c:pt idx="49">
                  <c:v>0.18690000000000001</c:v>
                </c:pt>
                <c:pt idx="50">
                  <c:v>0.18659999999999999</c:v>
                </c:pt>
                <c:pt idx="51">
                  <c:v>0.20430000000000001</c:v>
                </c:pt>
                <c:pt idx="52">
                  <c:v>0.18790000000000001</c:v>
                </c:pt>
                <c:pt idx="53">
                  <c:v>0.75170000000000003</c:v>
                </c:pt>
                <c:pt idx="54">
                  <c:v>0.1479</c:v>
                </c:pt>
                <c:pt idx="55">
                  <c:v>0.75529999999999997</c:v>
                </c:pt>
                <c:pt idx="56">
                  <c:v>0.6079</c:v>
                </c:pt>
                <c:pt idx="57">
                  <c:v>0.1331</c:v>
                </c:pt>
                <c:pt idx="58">
                  <c:v>0.82550000000000001</c:v>
                </c:pt>
                <c:pt idx="59">
                  <c:v>0.81810000000000005</c:v>
                </c:pt>
                <c:pt idx="60">
                  <c:v>0.2099</c:v>
                </c:pt>
                <c:pt idx="61">
                  <c:v>0.62280000000000002</c:v>
                </c:pt>
                <c:pt idx="62">
                  <c:v>0.84709999999999996</c:v>
                </c:pt>
                <c:pt idx="63">
                  <c:v>0.99409999999999998</c:v>
                </c:pt>
                <c:pt idx="64">
                  <c:v>0.2331</c:v>
                </c:pt>
                <c:pt idx="65">
                  <c:v>0.57130000000000003</c:v>
                </c:pt>
                <c:pt idx="66">
                  <c:v>0.92390000000000005</c:v>
                </c:pt>
                <c:pt idx="67">
                  <c:v>0.40689999999999998</c:v>
                </c:pt>
                <c:pt idx="68">
                  <c:v>0.2462</c:v>
                </c:pt>
                <c:pt idx="69">
                  <c:v>0.22550000000000001</c:v>
                </c:pt>
                <c:pt idx="70">
                  <c:v>0.78959999999999997</c:v>
                </c:pt>
                <c:pt idx="71">
                  <c:v>0.2959</c:v>
                </c:pt>
                <c:pt idx="72">
                  <c:v>0.61609999999999998</c:v>
                </c:pt>
                <c:pt idx="73">
                  <c:v>9.7299999999999998E-2</c:v>
                </c:pt>
                <c:pt idx="74">
                  <c:v>4.6899999999999997E-2</c:v>
                </c:pt>
                <c:pt idx="75">
                  <c:v>0.1007</c:v>
                </c:pt>
                <c:pt idx="76">
                  <c:v>0.38529999999999998</c:v>
                </c:pt>
                <c:pt idx="77">
                  <c:v>0.34610000000000002</c:v>
                </c:pt>
                <c:pt idx="78">
                  <c:v>0.73809999999999998</c:v>
                </c:pt>
                <c:pt idx="79">
                  <c:v>0.75509999999999999</c:v>
                </c:pt>
                <c:pt idx="80">
                  <c:v>0.63439999999999996</c:v>
                </c:pt>
                <c:pt idx="81">
                  <c:v>0.61129999999999995</c:v>
                </c:pt>
                <c:pt idx="82">
                  <c:v>0.94099999999999995</c:v>
                </c:pt>
                <c:pt idx="83">
                  <c:v>0.3352</c:v>
                </c:pt>
                <c:pt idx="84">
                  <c:v>0.18140000000000001</c:v>
                </c:pt>
                <c:pt idx="85">
                  <c:v>0.58579999999999999</c:v>
                </c:pt>
                <c:pt idx="86">
                  <c:v>0.78590000000000004</c:v>
                </c:pt>
                <c:pt idx="87">
                  <c:v>0.84399999999999997</c:v>
                </c:pt>
                <c:pt idx="88">
                  <c:v>0.39069999999999999</c:v>
                </c:pt>
                <c:pt idx="89">
                  <c:v>0.64049999999999996</c:v>
                </c:pt>
                <c:pt idx="90">
                  <c:v>0.2155</c:v>
                </c:pt>
                <c:pt idx="91">
                  <c:v>0.85140000000000005</c:v>
                </c:pt>
                <c:pt idx="92">
                  <c:v>0.23139999999999999</c:v>
                </c:pt>
                <c:pt idx="93">
                  <c:v>0.2145</c:v>
                </c:pt>
                <c:pt idx="94">
                  <c:v>0.13830000000000001</c:v>
                </c:pt>
                <c:pt idx="95">
                  <c:v>0.96060000000000001</c:v>
                </c:pt>
                <c:pt idx="96">
                  <c:v>0.41970000000000002</c:v>
                </c:pt>
                <c:pt idx="97">
                  <c:v>0.24279999999999999</c:v>
                </c:pt>
                <c:pt idx="98">
                  <c:v>0.51149999999999995</c:v>
                </c:pt>
                <c:pt idx="99">
                  <c:v>0.43640000000000001</c:v>
                </c:pt>
                <c:pt idx="100">
                  <c:v>0.99690000000000001</c:v>
                </c:pt>
                <c:pt idx="101">
                  <c:v>0.35539999999999999</c:v>
                </c:pt>
                <c:pt idx="102">
                  <c:v>1.17E-2</c:v>
                </c:pt>
                <c:pt idx="103">
                  <c:v>0.74629999999999996</c:v>
                </c:pt>
                <c:pt idx="104">
                  <c:v>0.72699999999999998</c:v>
                </c:pt>
                <c:pt idx="105">
                  <c:v>0.48130000000000001</c:v>
                </c:pt>
                <c:pt idx="106">
                  <c:v>0.39750000000000002</c:v>
                </c:pt>
                <c:pt idx="107">
                  <c:v>0.71509999999999996</c:v>
                </c:pt>
                <c:pt idx="108">
                  <c:v>0.4839</c:v>
                </c:pt>
                <c:pt idx="109">
                  <c:v>0.83320000000000005</c:v>
                </c:pt>
                <c:pt idx="110">
                  <c:v>0.62629999999999997</c:v>
                </c:pt>
                <c:pt idx="111">
                  <c:v>0.36520000000000002</c:v>
                </c:pt>
                <c:pt idx="112">
                  <c:v>0.97019999999999995</c:v>
                </c:pt>
                <c:pt idx="113">
                  <c:v>0.75680000000000003</c:v>
                </c:pt>
                <c:pt idx="114">
                  <c:v>0.31330000000000002</c:v>
                </c:pt>
                <c:pt idx="115">
                  <c:v>0.74929999999999997</c:v>
                </c:pt>
                <c:pt idx="116">
                  <c:v>3.4700000000000002E-2</c:v>
                </c:pt>
                <c:pt idx="117">
                  <c:v>0.37459999999999999</c:v>
                </c:pt>
                <c:pt idx="118">
                  <c:v>0.73709999999999998</c:v>
                </c:pt>
                <c:pt idx="119">
                  <c:v>0.30780000000000002</c:v>
                </c:pt>
                <c:pt idx="120">
                  <c:v>9.5699999999999993E-2</c:v>
                </c:pt>
                <c:pt idx="121">
                  <c:v>0.34639999999999999</c:v>
                </c:pt>
                <c:pt idx="122">
                  <c:v>0.32750000000000001</c:v>
                </c:pt>
                <c:pt idx="123">
                  <c:v>0.2843</c:v>
                </c:pt>
                <c:pt idx="124">
                  <c:v>0.36209999999999998</c:v>
                </c:pt>
                <c:pt idx="125">
                  <c:v>0.79820000000000002</c:v>
                </c:pt>
                <c:pt idx="126">
                  <c:v>0.92610000000000003</c:v>
                </c:pt>
                <c:pt idx="127">
                  <c:v>0.45679999999999998</c:v>
                </c:pt>
                <c:pt idx="128">
                  <c:v>0.56379999999999997</c:v>
                </c:pt>
                <c:pt idx="129">
                  <c:v>0.17949999999999999</c:v>
                </c:pt>
                <c:pt idx="130">
                  <c:v>0.84199999999999997</c:v>
                </c:pt>
                <c:pt idx="131">
                  <c:v>0.3175</c:v>
                </c:pt>
                <c:pt idx="132">
                  <c:v>0.40400000000000003</c:v>
                </c:pt>
                <c:pt idx="133">
                  <c:v>0.70609999999999995</c:v>
                </c:pt>
                <c:pt idx="134">
                  <c:v>0.8931</c:v>
                </c:pt>
                <c:pt idx="135">
                  <c:v>0.1968</c:v>
                </c:pt>
                <c:pt idx="136">
                  <c:v>0.66959999999999997</c:v>
                </c:pt>
                <c:pt idx="137">
                  <c:v>0.84670000000000001</c:v>
                </c:pt>
                <c:pt idx="138">
                  <c:v>0.89200000000000002</c:v>
                </c:pt>
                <c:pt idx="139">
                  <c:v>0.58830000000000005</c:v>
                </c:pt>
                <c:pt idx="140">
                  <c:v>0.4516</c:v>
                </c:pt>
                <c:pt idx="141">
                  <c:v>0.41649999999999998</c:v>
                </c:pt>
                <c:pt idx="142">
                  <c:v>0.57150000000000001</c:v>
                </c:pt>
                <c:pt idx="143">
                  <c:v>0.86890000000000001</c:v>
                </c:pt>
                <c:pt idx="144">
                  <c:v>0.3952</c:v>
                </c:pt>
                <c:pt idx="145">
                  <c:v>0.44969999999999999</c:v>
                </c:pt>
                <c:pt idx="146">
                  <c:v>8.0000000000000002E-3</c:v>
                </c:pt>
                <c:pt idx="147">
                  <c:v>0.86899999999999999</c:v>
                </c:pt>
                <c:pt idx="148">
                  <c:v>0.33950000000000002</c:v>
                </c:pt>
                <c:pt idx="149">
                  <c:v>0.95430000000000004</c:v>
                </c:pt>
                <c:pt idx="150">
                  <c:v>0.42499999999999999</c:v>
                </c:pt>
                <c:pt idx="151">
                  <c:v>0.7056</c:v>
                </c:pt>
                <c:pt idx="152">
                  <c:v>0.67390000000000005</c:v>
                </c:pt>
                <c:pt idx="153">
                  <c:v>0.92549999999999999</c:v>
                </c:pt>
                <c:pt idx="154">
                  <c:v>0.3049</c:v>
                </c:pt>
                <c:pt idx="155">
                  <c:v>0.2913</c:v>
                </c:pt>
                <c:pt idx="156">
                  <c:v>0.61399999999999999</c:v>
                </c:pt>
                <c:pt idx="157">
                  <c:v>0.95920000000000005</c:v>
                </c:pt>
                <c:pt idx="158">
                  <c:v>0.54549999999999998</c:v>
                </c:pt>
                <c:pt idx="159">
                  <c:v>0.85189999999999999</c:v>
                </c:pt>
                <c:pt idx="160">
                  <c:v>0.65039999999999998</c:v>
                </c:pt>
                <c:pt idx="161">
                  <c:v>0.48859999999999998</c:v>
                </c:pt>
                <c:pt idx="162">
                  <c:v>0.25530000000000003</c:v>
                </c:pt>
                <c:pt idx="163">
                  <c:v>0.78890000000000005</c:v>
                </c:pt>
                <c:pt idx="164">
                  <c:v>0.68730000000000002</c:v>
                </c:pt>
                <c:pt idx="165">
                  <c:v>0.4269</c:v>
                </c:pt>
                <c:pt idx="166">
                  <c:v>0.64829999999999999</c:v>
                </c:pt>
                <c:pt idx="167">
                  <c:v>0.73680000000000001</c:v>
                </c:pt>
                <c:pt idx="168">
                  <c:v>0.34410000000000002</c:v>
                </c:pt>
                <c:pt idx="169">
                  <c:v>0.47589999999999999</c:v>
                </c:pt>
                <c:pt idx="170">
                  <c:v>0.27839999999999998</c:v>
                </c:pt>
                <c:pt idx="171">
                  <c:v>0.63919999999999999</c:v>
                </c:pt>
                <c:pt idx="172">
                  <c:v>6.3700000000000007E-2</c:v>
                </c:pt>
                <c:pt idx="173">
                  <c:v>0.53600000000000003</c:v>
                </c:pt>
                <c:pt idx="174">
                  <c:v>0.50390000000000001</c:v>
                </c:pt>
                <c:pt idx="175">
                  <c:v>0.56950000000000001</c:v>
                </c:pt>
                <c:pt idx="176">
                  <c:v>0.89729999999999999</c:v>
                </c:pt>
                <c:pt idx="177">
                  <c:v>0.61509999999999998</c:v>
                </c:pt>
                <c:pt idx="178">
                  <c:v>0.28749999999999998</c:v>
                </c:pt>
                <c:pt idx="179">
                  <c:v>0.25080000000000002</c:v>
                </c:pt>
                <c:pt idx="180">
                  <c:v>0.53649999999999998</c:v>
                </c:pt>
                <c:pt idx="181">
                  <c:v>0.20180000000000001</c:v>
                </c:pt>
                <c:pt idx="182">
                  <c:v>0.55500000000000005</c:v>
                </c:pt>
                <c:pt idx="183">
                  <c:v>0.57330000000000003</c:v>
                </c:pt>
                <c:pt idx="184">
                  <c:v>0.5867</c:v>
                </c:pt>
                <c:pt idx="185">
                  <c:v>0.4143</c:v>
                </c:pt>
                <c:pt idx="186">
                  <c:v>0.80720000000000003</c:v>
                </c:pt>
                <c:pt idx="187">
                  <c:v>4.6100000000000002E-2</c:v>
                </c:pt>
                <c:pt idx="188">
                  <c:v>0.21060000000000001</c:v>
                </c:pt>
                <c:pt idx="189">
                  <c:v>0.41570000000000001</c:v>
                </c:pt>
                <c:pt idx="190">
                  <c:v>0.40570000000000001</c:v>
                </c:pt>
                <c:pt idx="191">
                  <c:v>0.16189999999999999</c:v>
                </c:pt>
                <c:pt idx="192">
                  <c:v>0.26269999999999999</c:v>
                </c:pt>
                <c:pt idx="193">
                  <c:v>2.4199999999999999E-2</c:v>
                </c:pt>
                <c:pt idx="194">
                  <c:v>0.53790000000000004</c:v>
                </c:pt>
                <c:pt idx="195">
                  <c:v>0.13650000000000001</c:v>
                </c:pt>
                <c:pt idx="196">
                  <c:v>0.49609999999999999</c:v>
                </c:pt>
                <c:pt idx="197">
                  <c:v>0.61199999999999999</c:v>
                </c:pt>
                <c:pt idx="198">
                  <c:v>0.44619999999999999</c:v>
                </c:pt>
                <c:pt idx="199">
                  <c:v>0.77939999999999998</c:v>
                </c:pt>
                <c:pt idx="200">
                  <c:v>0.63890000000000002</c:v>
                </c:pt>
                <c:pt idx="201">
                  <c:v>0.29099999999999998</c:v>
                </c:pt>
                <c:pt idx="202">
                  <c:v>0.31719999999999998</c:v>
                </c:pt>
                <c:pt idx="203">
                  <c:v>0.30099999999999999</c:v>
                </c:pt>
                <c:pt idx="204">
                  <c:v>0.63229999999999997</c:v>
                </c:pt>
                <c:pt idx="205">
                  <c:v>0.85029999999999994</c:v>
                </c:pt>
                <c:pt idx="206">
                  <c:v>0.87319999999999998</c:v>
                </c:pt>
                <c:pt idx="207">
                  <c:v>0.77549999999999997</c:v>
                </c:pt>
                <c:pt idx="208">
                  <c:v>0.43830000000000002</c:v>
                </c:pt>
                <c:pt idx="209">
                  <c:v>0.35620000000000002</c:v>
                </c:pt>
                <c:pt idx="210">
                  <c:v>1.0800000000000001E-2</c:v>
                </c:pt>
                <c:pt idx="211">
                  <c:v>0.51549999999999996</c:v>
                </c:pt>
                <c:pt idx="212">
                  <c:v>0.18229999999999999</c:v>
                </c:pt>
                <c:pt idx="213">
                  <c:v>0.1449</c:v>
                </c:pt>
                <c:pt idx="214">
                  <c:v>3.8199999999999998E-2</c:v>
                </c:pt>
                <c:pt idx="215">
                  <c:v>0.52980000000000005</c:v>
                </c:pt>
                <c:pt idx="216">
                  <c:v>0.45400000000000001</c:v>
                </c:pt>
                <c:pt idx="217">
                  <c:v>0.38279999999999997</c:v>
                </c:pt>
                <c:pt idx="218">
                  <c:v>0.45029999999999998</c:v>
                </c:pt>
                <c:pt idx="219">
                  <c:v>1.54E-2</c:v>
                </c:pt>
                <c:pt idx="220">
                  <c:v>0.9909</c:v>
                </c:pt>
                <c:pt idx="221">
                  <c:v>0.88300000000000001</c:v>
                </c:pt>
                <c:pt idx="222">
                  <c:v>0.62570000000000003</c:v>
                </c:pt>
                <c:pt idx="223">
                  <c:v>0.58530000000000004</c:v>
                </c:pt>
                <c:pt idx="224">
                  <c:v>0.2387</c:v>
                </c:pt>
                <c:pt idx="225">
                  <c:v>0.28439999999999999</c:v>
                </c:pt>
                <c:pt idx="226">
                  <c:v>0.1477</c:v>
                </c:pt>
                <c:pt idx="227">
                  <c:v>0.51519999999999999</c:v>
                </c:pt>
                <c:pt idx="228">
                  <c:v>0.43440000000000001</c:v>
                </c:pt>
                <c:pt idx="229">
                  <c:v>0.16439999999999999</c:v>
                </c:pt>
                <c:pt idx="230">
                  <c:v>0.47120000000000001</c:v>
                </c:pt>
                <c:pt idx="231">
                  <c:v>0.91400000000000003</c:v>
                </c:pt>
                <c:pt idx="232">
                  <c:v>0.59560000000000002</c:v>
                </c:pt>
                <c:pt idx="233">
                  <c:v>0.35120000000000001</c:v>
                </c:pt>
                <c:pt idx="234">
                  <c:v>0.1133</c:v>
                </c:pt>
                <c:pt idx="235">
                  <c:v>0.94510000000000005</c:v>
                </c:pt>
                <c:pt idx="236">
                  <c:v>0.79659999999999997</c:v>
                </c:pt>
                <c:pt idx="237">
                  <c:v>0.48370000000000002</c:v>
                </c:pt>
                <c:pt idx="238">
                  <c:v>0.32540000000000002</c:v>
                </c:pt>
                <c:pt idx="239">
                  <c:v>0.55120000000000002</c:v>
                </c:pt>
                <c:pt idx="240">
                  <c:v>0.8821</c:v>
                </c:pt>
                <c:pt idx="241">
                  <c:v>0.87409999999999999</c:v>
                </c:pt>
                <c:pt idx="242">
                  <c:v>0.7843</c:v>
                </c:pt>
                <c:pt idx="243">
                  <c:v>0.98180000000000001</c:v>
                </c:pt>
                <c:pt idx="244">
                  <c:v>0.1096</c:v>
                </c:pt>
                <c:pt idx="245">
                  <c:v>0.37930000000000003</c:v>
                </c:pt>
                <c:pt idx="246">
                  <c:v>0.6966</c:v>
                </c:pt>
                <c:pt idx="247">
                  <c:v>0.41289999999999999</c:v>
                </c:pt>
                <c:pt idx="248">
                  <c:v>0.70509999999999995</c:v>
                </c:pt>
                <c:pt idx="249">
                  <c:v>0.64390000000000003</c:v>
                </c:pt>
              </c:numCache>
            </c:numRef>
          </c:xVal>
          <c:yVal>
            <c:numRef>
              <c:f>A200_IW1!$C$1:$C$2270</c:f>
              <c:numCache>
                <c:formatCode>General</c:formatCode>
                <c:ptCount val="2270"/>
                <c:pt idx="0">
                  <c:v>0.57845519783415145</c:v>
                </c:pt>
                <c:pt idx="1">
                  <c:v>0.58567317570877742</c:v>
                </c:pt>
                <c:pt idx="2">
                  <c:v>0.63730809237698394</c:v>
                </c:pt>
                <c:pt idx="3">
                  <c:v>0.63519797974315484</c:v>
                </c:pt>
                <c:pt idx="4">
                  <c:v>0.6323496178264294</c:v>
                </c:pt>
                <c:pt idx="5">
                  <c:v>0.6353415059228299</c:v>
                </c:pt>
                <c:pt idx="6">
                  <c:v>0.62001877444410169</c:v>
                </c:pt>
                <c:pt idx="7">
                  <c:v>0.67515424833581505</c:v>
                </c:pt>
                <c:pt idx="8">
                  <c:v>0.58987593090811385</c:v>
                </c:pt>
                <c:pt idx="9">
                  <c:v>0.58723307378800704</c:v>
                </c:pt>
                <c:pt idx="10">
                  <c:v>0.58089631579074075</c:v>
                </c:pt>
                <c:pt idx="11">
                  <c:v>0.67436655196908224</c:v>
                </c:pt>
                <c:pt idx="12">
                  <c:v>0.60037760257863448</c:v>
                </c:pt>
                <c:pt idx="13">
                  <c:v>0.60041704912866134</c:v>
                </c:pt>
                <c:pt idx="14">
                  <c:v>0.58116694752050224</c:v>
                </c:pt>
                <c:pt idx="15">
                  <c:v>0.55107799575004401</c:v>
                </c:pt>
                <c:pt idx="16">
                  <c:v>0.60283779562749029</c:v>
                </c:pt>
                <c:pt idx="17">
                  <c:v>0.64538790637825216</c:v>
                </c:pt>
                <c:pt idx="18">
                  <c:v>0.67773623800940164</c:v>
                </c:pt>
                <c:pt idx="19">
                  <c:v>0.60268976303443189</c:v>
                </c:pt>
                <c:pt idx="20">
                  <c:v>0.62895986898680067</c:v>
                </c:pt>
                <c:pt idx="21">
                  <c:v>0.60314528117629096</c:v>
                </c:pt>
                <c:pt idx="22">
                  <c:v>0.63951197544820071</c:v>
                </c:pt>
                <c:pt idx="23">
                  <c:v>0.66603135396552759</c:v>
                </c:pt>
                <c:pt idx="24">
                  <c:v>0.61961609862903921</c:v>
                </c:pt>
                <c:pt idx="25">
                  <c:v>0.56621985337653657</c:v>
                </c:pt>
                <c:pt idx="26">
                  <c:v>0.62181195658053223</c:v>
                </c:pt>
                <c:pt idx="27">
                  <c:v>0.60340004786167545</c:v>
                </c:pt>
                <c:pt idx="28">
                  <c:v>0.60404008202549087</c:v>
                </c:pt>
                <c:pt idx="29">
                  <c:v>0.61529630014511616</c:v>
                </c:pt>
                <c:pt idx="30">
                  <c:v>0.64372868200951838</c:v>
                </c:pt>
                <c:pt idx="31">
                  <c:v>0.60683837954147801</c:v>
                </c:pt>
                <c:pt idx="32">
                  <c:v>0.59197851227574061</c:v>
                </c:pt>
                <c:pt idx="33">
                  <c:v>0.55397531089708441</c:v>
                </c:pt>
                <c:pt idx="34">
                  <c:v>0.58556471312912617</c:v>
                </c:pt>
                <c:pt idx="35">
                  <c:v>0.54806869931701196</c:v>
                </c:pt>
                <c:pt idx="36">
                  <c:v>0.62327765210054287</c:v>
                </c:pt>
                <c:pt idx="37">
                  <c:v>0.63916424083740087</c:v>
                </c:pt>
                <c:pt idx="38">
                  <c:v>0.64177419496664023</c:v>
                </c:pt>
                <c:pt idx="39">
                  <c:v>0.55764550680521363</c:v>
                </c:pt>
                <c:pt idx="40">
                  <c:v>0.62670690922188854</c:v>
                </c:pt>
                <c:pt idx="41">
                  <c:v>0.64071512608986381</c:v>
                </c:pt>
                <c:pt idx="42">
                  <c:v>0.63656379338844971</c:v>
                </c:pt>
                <c:pt idx="43">
                  <c:v>0.68985842827891142</c:v>
                </c:pt>
                <c:pt idx="44">
                  <c:v>0.59873109493807841</c:v>
                </c:pt>
                <c:pt idx="45">
                  <c:v>0.56401479740320626</c:v>
                </c:pt>
                <c:pt idx="46">
                  <c:v>0.56358915739939575</c:v>
                </c:pt>
                <c:pt idx="47">
                  <c:v>0.549071221965581</c:v>
                </c:pt>
                <c:pt idx="48">
                  <c:v>0.63910127451341436</c:v>
                </c:pt>
                <c:pt idx="49">
                  <c:v>0.63711450179657059</c:v>
                </c:pt>
                <c:pt idx="50">
                  <c:v>0.59060621680297654</c:v>
                </c:pt>
                <c:pt idx="51">
                  <c:v>0.61457379244321642</c:v>
                </c:pt>
                <c:pt idx="52">
                  <c:v>0.63704462152328367</c:v>
                </c:pt>
                <c:pt idx="53">
                  <c:v>0.57373136543798187</c:v>
                </c:pt>
                <c:pt idx="54">
                  <c:v>0.59198505583490002</c:v>
                </c:pt>
                <c:pt idx="55">
                  <c:v>0.57515020660514371</c:v>
                </c:pt>
                <c:pt idx="56">
                  <c:v>0.57207899328685829</c:v>
                </c:pt>
                <c:pt idx="57">
                  <c:v>0.64435032012965943</c:v>
                </c:pt>
                <c:pt idx="58">
                  <c:v>0.61398530424070363</c:v>
                </c:pt>
                <c:pt idx="59">
                  <c:v>0.64076889439201301</c:v>
                </c:pt>
                <c:pt idx="60">
                  <c:v>0.65102444181377472</c:v>
                </c:pt>
                <c:pt idx="61">
                  <c:v>0.6207433192917774</c:v>
                </c:pt>
                <c:pt idx="62">
                  <c:v>0.54381637357045876</c:v>
                </c:pt>
                <c:pt idx="63">
                  <c:v>0.68197078502918218</c:v>
                </c:pt>
                <c:pt idx="64">
                  <c:v>0.65771214446973036</c:v>
                </c:pt>
                <c:pt idx="65">
                  <c:v>0.59300455469826929</c:v>
                </c:pt>
                <c:pt idx="66">
                  <c:v>0.74399421917980413</c:v>
                </c:pt>
                <c:pt idx="67">
                  <c:v>0.68514336178274771</c:v>
                </c:pt>
                <c:pt idx="68">
                  <c:v>0.60283946238312525</c:v>
                </c:pt>
                <c:pt idx="69">
                  <c:v>0.58797113787583277</c:v>
                </c:pt>
                <c:pt idx="70">
                  <c:v>0.62346185946404831</c:v>
                </c:pt>
                <c:pt idx="71">
                  <c:v>0.59425653510686693</c:v>
                </c:pt>
                <c:pt idx="72">
                  <c:v>0.63255851786600803</c:v>
                </c:pt>
                <c:pt idx="73">
                  <c:v>0.59415331972088126</c:v>
                </c:pt>
                <c:pt idx="74">
                  <c:v>0.64687996132997094</c:v>
                </c:pt>
                <c:pt idx="75">
                  <c:v>0.6043904710989686</c:v>
                </c:pt>
                <c:pt idx="76">
                  <c:v>0.61919329828297709</c:v>
                </c:pt>
                <c:pt idx="77">
                  <c:v>0.62013773141108397</c:v>
                </c:pt>
                <c:pt idx="78">
                  <c:v>0.63735204534039402</c:v>
                </c:pt>
                <c:pt idx="79">
                  <c:v>0.63607111276910056</c:v>
                </c:pt>
                <c:pt idx="80">
                  <c:v>0.65370828877616294</c:v>
                </c:pt>
                <c:pt idx="81">
                  <c:v>0.64376763470602383</c:v>
                </c:pt>
                <c:pt idx="82">
                  <c:v>0.55017233012337186</c:v>
                </c:pt>
                <c:pt idx="83">
                  <c:v>0.64875240695659619</c:v>
                </c:pt>
                <c:pt idx="84">
                  <c:v>0.59044768982258711</c:v>
                </c:pt>
                <c:pt idx="85">
                  <c:v>0.59573099652688355</c:v>
                </c:pt>
                <c:pt idx="86">
                  <c:v>0.64762444551357568</c:v>
                </c:pt>
                <c:pt idx="87">
                  <c:v>0.58856758946637922</c:v>
                </c:pt>
                <c:pt idx="88">
                  <c:v>0.57606710739942912</c:v>
                </c:pt>
                <c:pt idx="89">
                  <c:v>0.61373146353067187</c:v>
                </c:pt>
                <c:pt idx="90">
                  <c:v>0.7163586082405915</c:v>
                </c:pt>
                <c:pt idx="91">
                  <c:v>0.6064884843215218</c:v>
                </c:pt>
                <c:pt idx="92">
                  <c:v>0.61570175388623682</c:v>
                </c:pt>
                <c:pt idx="93">
                  <c:v>0.59476440172200107</c:v>
                </c:pt>
                <c:pt idx="94">
                  <c:v>0.62813105931440616</c:v>
                </c:pt>
                <c:pt idx="95">
                  <c:v>0.57008308427986742</c:v>
                </c:pt>
                <c:pt idx="96">
                  <c:v>0.60943740716155503</c:v>
                </c:pt>
                <c:pt idx="97">
                  <c:v>0.58296031485200328</c:v>
                </c:pt>
                <c:pt idx="98">
                  <c:v>0.60058786071539716</c:v>
                </c:pt>
                <c:pt idx="99">
                  <c:v>0.57984706225270344</c:v>
                </c:pt>
                <c:pt idx="100">
                  <c:v>0.62834483615750925</c:v>
                </c:pt>
                <c:pt idx="101">
                  <c:v>0.63821906692901176</c:v>
                </c:pt>
                <c:pt idx="102">
                  <c:v>0.7768654799584922</c:v>
                </c:pt>
                <c:pt idx="103">
                  <c:v>0.54542639778211688</c:v>
                </c:pt>
                <c:pt idx="104">
                  <c:v>0.58286253185475367</c:v>
                </c:pt>
                <c:pt idx="105">
                  <c:v>0.61728313459365014</c:v>
                </c:pt>
                <c:pt idx="106">
                  <c:v>0.58175617650329725</c:v>
                </c:pt>
                <c:pt idx="107">
                  <c:v>0.69560410534267714</c:v>
                </c:pt>
                <c:pt idx="108">
                  <c:v>0.67341168618533442</c:v>
                </c:pt>
                <c:pt idx="109">
                  <c:v>0.61552804091006241</c:v>
                </c:pt>
                <c:pt idx="110">
                  <c:v>0.57284644165921117</c:v>
                </c:pt>
                <c:pt idx="111">
                  <c:v>0.60041680220190052</c:v>
                </c:pt>
                <c:pt idx="112">
                  <c:v>0.54782522953093093</c:v>
                </c:pt>
                <c:pt idx="113">
                  <c:v>0.58165296111731157</c:v>
                </c:pt>
                <c:pt idx="114">
                  <c:v>0.67614004169634445</c:v>
                </c:pt>
                <c:pt idx="115">
                  <c:v>0.57883645275272055</c:v>
                </c:pt>
                <c:pt idx="116">
                  <c:v>0.60631427749182587</c:v>
                </c:pt>
                <c:pt idx="117">
                  <c:v>0.64657173500088816</c:v>
                </c:pt>
                <c:pt idx="118">
                  <c:v>0.60297854388110717</c:v>
                </c:pt>
                <c:pt idx="119">
                  <c:v>0.64835757106618686</c:v>
                </c:pt>
                <c:pt idx="120">
                  <c:v>0.63500877211274442</c:v>
                </c:pt>
                <c:pt idx="121">
                  <c:v>0.65847311101461392</c:v>
                </c:pt>
                <c:pt idx="122">
                  <c:v>0.60791757294925408</c:v>
                </c:pt>
                <c:pt idx="123">
                  <c:v>0.64323952009650975</c:v>
                </c:pt>
                <c:pt idx="124">
                  <c:v>0.64525413380562602</c:v>
                </c:pt>
                <c:pt idx="125">
                  <c:v>0.53711675669829784</c:v>
                </c:pt>
                <c:pt idx="126">
                  <c:v>0.6259937847368966</c:v>
                </c:pt>
                <c:pt idx="127">
                  <c:v>0.61112941105777585</c:v>
                </c:pt>
                <c:pt idx="128">
                  <c:v>0.57363796539073519</c:v>
                </c:pt>
                <c:pt idx="129">
                  <c:v>0.59273454028540962</c:v>
                </c:pt>
                <c:pt idx="130">
                  <c:v>0.61675637808132011</c:v>
                </c:pt>
                <c:pt idx="131">
                  <c:v>0.62758454866121771</c:v>
                </c:pt>
                <c:pt idx="132">
                  <c:v>0.76705254875534123</c:v>
                </c:pt>
                <c:pt idx="133">
                  <c:v>0.60714111175013452</c:v>
                </c:pt>
                <c:pt idx="134">
                  <c:v>0.60281359680493862</c:v>
                </c:pt>
                <c:pt idx="135">
                  <c:v>0.61324088178878899</c:v>
                </c:pt>
                <c:pt idx="136">
                  <c:v>0.62127180429143247</c:v>
                </c:pt>
                <c:pt idx="137">
                  <c:v>0.67546006712898077</c:v>
                </c:pt>
                <c:pt idx="138">
                  <c:v>0.58550594456007221</c:v>
                </c:pt>
                <c:pt idx="139">
                  <c:v>0.63348492534058165</c:v>
                </c:pt>
                <c:pt idx="140">
                  <c:v>0.6125042375298374</c:v>
                </c:pt>
                <c:pt idx="141">
                  <c:v>0.63773934996460102</c:v>
                </c:pt>
                <c:pt idx="142">
                  <c:v>0.62067584655440755</c:v>
                </c:pt>
                <c:pt idx="143">
                  <c:v>0.59715996169123542</c:v>
                </c:pt>
                <c:pt idx="144">
                  <c:v>0.58658217484671937</c:v>
                </c:pt>
                <c:pt idx="145">
                  <c:v>0.61235990883819003</c:v>
                </c:pt>
                <c:pt idx="146">
                  <c:v>0.6185009773775767</c:v>
                </c:pt>
                <c:pt idx="147">
                  <c:v>0.57250160843784992</c:v>
                </c:pt>
                <c:pt idx="148">
                  <c:v>0.58330613578040746</c:v>
                </c:pt>
                <c:pt idx="149">
                  <c:v>0.59775369708741377</c:v>
                </c:pt>
                <c:pt idx="150">
                  <c:v>0.66046185914554367</c:v>
                </c:pt>
                <c:pt idx="151">
                  <c:v>0.62366193187193086</c:v>
                </c:pt>
                <c:pt idx="152">
                  <c:v>0.62846379312449152</c:v>
                </c:pt>
                <c:pt idx="153">
                  <c:v>0.55574651655180984</c:v>
                </c:pt>
                <c:pt idx="154">
                  <c:v>0.64628400359294602</c:v>
                </c:pt>
                <c:pt idx="155">
                  <c:v>0.67479200677782225</c:v>
                </c:pt>
                <c:pt idx="156">
                  <c:v>0.59859911258446752</c:v>
                </c:pt>
                <c:pt idx="157">
                  <c:v>0.65486662221075331</c:v>
                </c:pt>
                <c:pt idx="158">
                  <c:v>0.57690993016549508</c:v>
                </c:pt>
                <c:pt idx="159">
                  <c:v>0.5962678153047134</c:v>
                </c:pt>
                <c:pt idx="160">
                  <c:v>0.61010923314581467</c:v>
                </c:pt>
                <c:pt idx="161">
                  <c:v>0.60004925171855206</c:v>
                </c:pt>
                <c:pt idx="162">
                  <c:v>0.61785273289896692</c:v>
                </c:pt>
                <c:pt idx="163">
                  <c:v>0.58405543503584645</c:v>
                </c:pt>
                <c:pt idx="164">
                  <c:v>0.75860345578339938</c:v>
                </c:pt>
                <c:pt idx="165">
                  <c:v>0.5782112959262391</c:v>
                </c:pt>
                <c:pt idx="166">
                  <c:v>0.60971310088991149</c:v>
                </c:pt>
                <c:pt idx="167">
                  <c:v>0.56815248740109003</c:v>
                </c:pt>
                <c:pt idx="168">
                  <c:v>0.6339621113056948</c:v>
                </c:pt>
                <c:pt idx="169">
                  <c:v>0.6524313687647314</c:v>
                </c:pt>
                <c:pt idx="170">
                  <c:v>0.62955261667593609</c:v>
                </c:pt>
                <c:pt idx="171">
                  <c:v>0.5700568483115398</c:v>
                </c:pt>
                <c:pt idx="172">
                  <c:v>0.60493519153314179</c:v>
                </c:pt>
                <c:pt idx="173">
                  <c:v>0.56047676904375843</c:v>
                </c:pt>
                <c:pt idx="174">
                  <c:v>0.59873665079019478</c:v>
                </c:pt>
                <c:pt idx="175">
                  <c:v>0.61373905652856431</c:v>
                </c:pt>
                <c:pt idx="176">
                  <c:v>0.55536791609591862</c:v>
                </c:pt>
                <c:pt idx="177">
                  <c:v>0.60064866643022718</c:v>
                </c:pt>
                <c:pt idx="178">
                  <c:v>0.64379677206379005</c:v>
                </c:pt>
                <c:pt idx="179">
                  <c:v>0.59536616223790317</c:v>
                </c:pt>
                <c:pt idx="180">
                  <c:v>0.64161165542638887</c:v>
                </c:pt>
                <c:pt idx="181">
                  <c:v>0.63081157276552446</c:v>
                </c:pt>
                <c:pt idx="182">
                  <c:v>0.62325413232658322</c:v>
                </c:pt>
                <c:pt idx="183">
                  <c:v>0.56612719410957213</c:v>
                </c:pt>
                <c:pt idx="184">
                  <c:v>0.57149569054632088</c:v>
                </c:pt>
                <c:pt idx="185">
                  <c:v>0.6097134095483624</c:v>
                </c:pt>
                <c:pt idx="186">
                  <c:v>0.58574274732361342</c:v>
                </c:pt>
                <c:pt idx="187">
                  <c:v>0.72415927153885307</c:v>
                </c:pt>
                <c:pt idx="188">
                  <c:v>0.61531846182189176</c:v>
                </c:pt>
                <c:pt idx="189">
                  <c:v>0.65884603215500837</c:v>
                </c:pt>
                <c:pt idx="190">
                  <c:v>0.61565496126507824</c:v>
                </c:pt>
                <c:pt idx="191">
                  <c:v>0.61416803004364473</c:v>
                </c:pt>
                <c:pt idx="192">
                  <c:v>0.60272525875628702</c:v>
                </c:pt>
                <c:pt idx="193">
                  <c:v>0.66759538806799956</c:v>
                </c:pt>
                <c:pt idx="194">
                  <c:v>0.56896333315164127</c:v>
                </c:pt>
                <c:pt idx="195">
                  <c:v>0.66074996094362681</c:v>
                </c:pt>
                <c:pt idx="196">
                  <c:v>0.57016327374541498</c:v>
                </c:pt>
                <c:pt idx="197">
                  <c:v>0.58884235721938294</c:v>
                </c:pt>
                <c:pt idx="198">
                  <c:v>0.65337222145480767</c:v>
                </c:pt>
                <c:pt idx="199">
                  <c:v>0.65395132644041276</c:v>
                </c:pt>
                <c:pt idx="200">
                  <c:v>0.60951870779752582</c:v>
                </c:pt>
                <c:pt idx="201">
                  <c:v>0.62385941154882574</c:v>
                </c:pt>
                <c:pt idx="202">
                  <c:v>0.65040200118166147</c:v>
                </c:pt>
                <c:pt idx="203">
                  <c:v>0.59010156023573201</c:v>
                </c:pt>
                <c:pt idx="204">
                  <c:v>0.62337438565905934</c:v>
                </c:pt>
                <c:pt idx="205">
                  <c:v>0.59215685512867877</c:v>
                </c:pt>
                <c:pt idx="206">
                  <c:v>0.61637382679725716</c:v>
                </c:pt>
                <c:pt idx="207">
                  <c:v>0.65619070523348466</c:v>
                </c:pt>
                <c:pt idx="208">
                  <c:v>0.63733815571010288</c:v>
                </c:pt>
                <c:pt idx="209">
                  <c:v>0.65460068208944577</c:v>
                </c:pt>
                <c:pt idx="210">
                  <c:v>0.66178094190137005</c:v>
                </c:pt>
                <c:pt idx="211">
                  <c:v>0.58476806566731698</c:v>
                </c:pt>
                <c:pt idx="212">
                  <c:v>0.5933232136829929</c:v>
                </c:pt>
                <c:pt idx="213">
                  <c:v>0.63541595434119036</c:v>
                </c:pt>
                <c:pt idx="214">
                  <c:v>0.64465274367986503</c:v>
                </c:pt>
                <c:pt idx="215">
                  <c:v>0.58916897959214021</c:v>
                </c:pt>
                <c:pt idx="216">
                  <c:v>0.58369300828278314</c:v>
                </c:pt>
                <c:pt idx="217">
                  <c:v>0.62269336165296241</c:v>
                </c:pt>
                <c:pt idx="218">
                  <c:v>0.59836039613853054</c:v>
                </c:pt>
                <c:pt idx="219">
                  <c:v>0.6386458798349357</c:v>
                </c:pt>
                <c:pt idx="220">
                  <c:v>0.60740507645735631</c:v>
                </c:pt>
                <c:pt idx="221">
                  <c:v>0.58964462226499881</c:v>
                </c:pt>
                <c:pt idx="222">
                  <c:v>0.66259938064981383</c:v>
                </c:pt>
                <c:pt idx="223">
                  <c:v>0.57219634522989582</c:v>
                </c:pt>
                <c:pt idx="224">
                  <c:v>0.62275453775793366</c:v>
                </c:pt>
                <c:pt idx="225">
                  <c:v>0.66976747931877212</c:v>
                </c:pt>
                <c:pt idx="226">
                  <c:v>0.64516023990485794</c:v>
                </c:pt>
                <c:pt idx="227">
                  <c:v>0.59979707776415525</c:v>
                </c:pt>
                <c:pt idx="228">
                  <c:v>0.58761679797418342</c:v>
                </c:pt>
                <c:pt idx="229">
                  <c:v>0.60280773229437135</c:v>
                </c:pt>
                <c:pt idx="230">
                  <c:v>0.58391351388011614</c:v>
                </c:pt>
                <c:pt idx="231">
                  <c:v>0.61171203474972136</c:v>
                </c:pt>
                <c:pt idx="232">
                  <c:v>0.57642638583629313</c:v>
                </c:pt>
                <c:pt idx="233">
                  <c:v>0.67867739935792881</c:v>
                </c:pt>
                <c:pt idx="234">
                  <c:v>0.61723399616826458</c:v>
                </c:pt>
                <c:pt idx="235">
                  <c:v>0.56941607336744215</c:v>
                </c:pt>
                <c:pt idx="236">
                  <c:v>0.64559779412487384</c:v>
                </c:pt>
                <c:pt idx="237">
                  <c:v>0.59284034840238298</c:v>
                </c:pt>
                <c:pt idx="238">
                  <c:v>0.61649624073888976</c:v>
                </c:pt>
                <c:pt idx="239">
                  <c:v>0.61074877345610867</c:v>
                </c:pt>
                <c:pt idx="240">
                  <c:v>0.70881363760306715</c:v>
                </c:pt>
                <c:pt idx="241">
                  <c:v>0.57869206232938286</c:v>
                </c:pt>
                <c:pt idx="242">
                  <c:v>0.59721848333352878</c:v>
                </c:pt>
                <c:pt idx="243">
                  <c:v>0.54769114829985388</c:v>
                </c:pt>
                <c:pt idx="244">
                  <c:v>0.68874188719857476</c:v>
                </c:pt>
                <c:pt idx="245">
                  <c:v>0.57972724104205853</c:v>
                </c:pt>
                <c:pt idx="246">
                  <c:v>0.60438831048981212</c:v>
                </c:pt>
                <c:pt idx="247">
                  <c:v>0.60197102096563337</c:v>
                </c:pt>
                <c:pt idx="248">
                  <c:v>0.64527327062958273</c:v>
                </c:pt>
                <c:pt idx="249">
                  <c:v>0.61851295332547218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D0-443B-A152-C7198ECFD8F1}"/>
            </c:ext>
          </c:extLst>
        </c:ser>
        <c:ser>
          <c:idx val="1"/>
          <c:order val="1"/>
          <c:tx>
            <c:strRef>
              <c:f>A200_IW1!$AD$3</c:f>
              <c:strCache>
                <c:ptCount val="1"/>
                <c:pt idx="0">
                  <c:v>EBC</c:v>
                </c:pt>
              </c:strCache>
            </c:strRef>
          </c:tx>
          <c:spPr>
            <a:ln w="254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A200_IW1!$AE$4:$AE$5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A200_IW1!$AD$4:$AD$5</c:f>
              <c:numCache>
                <c:formatCode>General</c:formatCode>
                <c:ptCount val="2"/>
                <c:pt idx="0">
                  <c:v>0.5920772751328861</c:v>
                </c:pt>
                <c:pt idx="1">
                  <c:v>0.5920772751328861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7D0-443B-A152-C7198ECFD8F1}"/>
            </c:ext>
          </c:extLst>
        </c:ser>
        <c:ser>
          <c:idx val="2"/>
          <c:order val="2"/>
          <c:tx>
            <c:strRef>
              <c:f>A200_IW1!$AD$7</c:f>
              <c:strCache>
                <c:ptCount val="1"/>
                <c:pt idx="0">
                  <c:v>Monte-Carlo - 99% Quantile</c:v>
                </c:pt>
              </c:strCache>
            </c:strRef>
          </c:tx>
          <c:spPr>
            <a:ln w="25400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A200_IW1!$AE$8:$AE$9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A200_IW1!$AD$8:$AD$9</c:f>
              <c:numCache>
                <c:formatCode>General</c:formatCode>
                <c:ptCount val="2"/>
                <c:pt idx="0">
                  <c:v>0.54463748591840444</c:v>
                </c:pt>
                <c:pt idx="1">
                  <c:v>0.54463748591840444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7D0-443B-A152-C7198ECFD8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028351"/>
        <c:axId val="634024991"/>
      </c:scatterChart>
      <c:valAx>
        <c:axId val="634028351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z_Pos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24991"/>
        <c:crosses val="autoZero"/>
        <c:crossBetween val="midCat"/>
      </c:valAx>
      <c:valAx>
        <c:axId val="634024991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strRef>
              <c:f>A200_IW1!$Q$7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28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Histogramm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Häufigkeit</c:v>
          </c:tx>
          <c:invertIfNegative val="0"/>
          <c:cat>
            <c:numRef>
              <c:f>A400_IW1!$AK$2:$AK$123</c:f>
              <c:numCache>
                <c:formatCode>General</c:formatCode>
                <c:ptCount val="122"/>
              </c:numCache>
            </c:numRef>
          </c:cat>
          <c:val>
            <c:numRef>
              <c:f>A400_IW1!$AL$2:$AL$123</c:f>
              <c:numCache>
                <c:formatCode>General</c:formatCode>
                <c:ptCount val="122"/>
              </c:numCache>
            </c:numRef>
          </c:val>
          <c:extLst>
            <c:ext xmlns:c16="http://schemas.microsoft.com/office/drawing/2014/chart" uri="{C3380CC4-5D6E-409C-BE32-E72D297353CC}">
              <c16:uniqueId val="{00000000-C5E5-44E3-BBFC-C53460BF84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5181631"/>
        <c:axId val="1245180671"/>
      </c:barChart>
      <c:lineChart>
        <c:grouping val="standard"/>
        <c:varyColors val="0"/>
        <c:ser>
          <c:idx val="1"/>
          <c:order val="1"/>
          <c:tx>
            <c:v>Kumuliert %</c:v>
          </c:tx>
          <c:cat>
            <c:numRef>
              <c:f>A400_IW1!$AK$2:$AK$123</c:f>
              <c:numCache>
                <c:formatCode>General</c:formatCode>
                <c:ptCount val="122"/>
              </c:numCache>
            </c:numRef>
          </c:cat>
          <c:val>
            <c:numRef>
              <c:f>A400_IW1!$AM$2:$AM$123</c:f>
              <c:numCache>
                <c:formatCode>General</c:formatCode>
                <c:ptCount val="12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E5-44E3-BBFC-C53460BF84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2584752"/>
        <c:axId val="1032584272"/>
      </c:lineChart>
      <c:catAx>
        <c:axId val="12451816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Klasse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45180671"/>
        <c:crosses val="autoZero"/>
        <c:auto val="1"/>
        <c:lblAlgn val="ctr"/>
        <c:lblOffset val="100"/>
        <c:noMultiLvlLbl val="0"/>
      </c:catAx>
      <c:valAx>
        <c:axId val="124518067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Häufigkeit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45181631"/>
        <c:crosses val="autoZero"/>
        <c:crossBetween val="between"/>
      </c:valAx>
      <c:valAx>
        <c:axId val="10325842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032584752"/>
        <c:crosses val="max"/>
        <c:crossBetween val="between"/>
      </c:valAx>
      <c:catAx>
        <c:axId val="1032584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32584272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A400_IW1!$K$3</c:f>
              <c:strCache>
                <c:ptCount val="1"/>
                <c:pt idx="0">
                  <c:v>A400 - IW1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A400_IW1!$A$1:$A$2270</c:f>
              <c:numCache>
                <c:formatCode>0.00E+00</c:formatCode>
                <c:ptCount val="2270"/>
                <c:pt idx="0">
                  <c:v>0.107079310280847</c:v>
                </c:pt>
                <c:pt idx="1">
                  <c:v>0.10844552986737099</c:v>
                </c:pt>
                <c:pt idx="2">
                  <c:v>0.11465804514575501</c:v>
                </c:pt>
                <c:pt idx="3">
                  <c:v>0.107388011323376</c:v>
                </c:pt>
                <c:pt idx="4">
                  <c:v>9.21693804032028E-2</c:v>
                </c:pt>
                <c:pt idx="5">
                  <c:v>9.3937624063564706E-2</c:v>
                </c:pt>
                <c:pt idx="6">
                  <c:v>9.1326447216764597E-2</c:v>
                </c:pt>
                <c:pt idx="7">
                  <c:v>0.110278062740747</c:v>
                </c:pt>
                <c:pt idx="8">
                  <c:v>8.3451689865168793E-2</c:v>
                </c:pt>
                <c:pt idx="9">
                  <c:v>9.1879369624513499E-2</c:v>
                </c:pt>
                <c:pt idx="10">
                  <c:v>0.10908891932663101</c:v>
                </c:pt>
                <c:pt idx="11">
                  <c:v>0.12646051065104</c:v>
                </c:pt>
                <c:pt idx="12">
                  <c:v>0.11533524330968301</c:v>
                </c:pt>
                <c:pt idx="13">
                  <c:v>0.12594394148323901</c:v>
                </c:pt>
                <c:pt idx="14">
                  <c:v>9.7348506457636805E-2</c:v>
                </c:pt>
                <c:pt idx="15">
                  <c:v>0.1053670049274</c:v>
                </c:pt>
                <c:pt idx="16">
                  <c:v>0.12862396214452901</c:v>
                </c:pt>
                <c:pt idx="17">
                  <c:v>0.113667170847919</c:v>
                </c:pt>
                <c:pt idx="18">
                  <c:v>0.117833304774817</c:v>
                </c:pt>
                <c:pt idx="19">
                  <c:v>9.6087059179949502E-2</c:v>
                </c:pt>
                <c:pt idx="20">
                  <c:v>0.11713215619872799</c:v>
                </c:pt>
                <c:pt idx="21">
                  <c:v>0.11325592956061301</c:v>
                </c:pt>
                <c:pt idx="22">
                  <c:v>8.4198287838893507E-2</c:v>
                </c:pt>
                <c:pt idx="23">
                  <c:v>8.00002904366829E-2</c:v>
                </c:pt>
                <c:pt idx="24">
                  <c:v>8.6690038871976502E-2</c:v>
                </c:pt>
                <c:pt idx="25">
                  <c:v>0.11284511185223101</c:v>
                </c:pt>
                <c:pt idx="26">
                  <c:v>0.119928772428015</c:v>
                </c:pt>
                <c:pt idx="27">
                  <c:v>0.12990341450276499</c:v>
                </c:pt>
                <c:pt idx="28">
                  <c:v>0.116054567418204</c:v>
                </c:pt>
                <c:pt idx="29">
                  <c:v>8.7382273327729798E-2</c:v>
                </c:pt>
                <c:pt idx="30">
                  <c:v>0.12501243385203301</c:v>
                </c:pt>
                <c:pt idx="31">
                  <c:v>0.111424559072516</c:v>
                </c:pt>
                <c:pt idx="32">
                  <c:v>0.12681999578049299</c:v>
                </c:pt>
                <c:pt idx="33">
                  <c:v>0.108568105708392</c:v>
                </c:pt>
                <c:pt idx="34">
                  <c:v>9.0765173282237904E-2</c:v>
                </c:pt>
                <c:pt idx="35">
                  <c:v>9.6872994848549304E-2</c:v>
                </c:pt>
                <c:pt idx="36">
                  <c:v>0.108941807019502</c:v>
                </c:pt>
                <c:pt idx="37">
                  <c:v>8.6811291538809204E-2</c:v>
                </c:pt>
                <c:pt idx="38">
                  <c:v>0.10035253666265601</c:v>
                </c:pt>
                <c:pt idx="39">
                  <c:v>0.10185471462685</c:v>
                </c:pt>
                <c:pt idx="40">
                  <c:v>0.117633117887832</c:v>
                </c:pt>
                <c:pt idx="41">
                  <c:v>8.8852779151133696E-2</c:v>
                </c:pt>
                <c:pt idx="42">
                  <c:v>0.118487552323625</c:v>
                </c:pt>
                <c:pt idx="43">
                  <c:v>0.119318642474109</c:v>
                </c:pt>
                <c:pt idx="44">
                  <c:v>0.11667289722100101</c:v>
                </c:pt>
                <c:pt idx="45">
                  <c:v>0.12460194300178699</c:v>
                </c:pt>
                <c:pt idx="46">
                  <c:v>8.8785104556438302E-2</c:v>
                </c:pt>
                <c:pt idx="47">
                  <c:v>0.106819920782869</c:v>
                </c:pt>
                <c:pt idx="48">
                  <c:v>9.8157957937555607E-2</c:v>
                </c:pt>
                <c:pt idx="49">
                  <c:v>9.7157467576310497E-2</c:v>
                </c:pt>
                <c:pt idx="50">
                  <c:v>0.124053760736028</c:v>
                </c:pt>
                <c:pt idx="51">
                  <c:v>0.121320726403085</c:v>
                </c:pt>
                <c:pt idx="52">
                  <c:v>8.65088579643703E-2</c:v>
                </c:pt>
                <c:pt idx="53">
                  <c:v>0.125084761323211</c:v>
                </c:pt>
                <c:pt idx="54">
                  <c:v>0.103497440497859</c:v>
                </c:pt>
                <c:pt idx="55">
                  <c:v>9.0825061890683706E-2</c:v>
                </c:pt>
                <c:pt idx="56">
                  <c:v>9.3787817858760003E-2</c:v>
                </c:pt>
                <c:pt idx="57">
                  <c:v>8.40437154849909E-2</c:v>
                </c:pt>
                <c:pt idx="58">
                  <c:v>8.3051397031432897E-2</c:v>
                </c:pt>
                <c:pt idx="59">
                  <c:v>0.120754378779178</c:v>
                </c:pt>
                <c:pt idx="60">
                  <c:v>9.8412881666278595E-2</c:v>
                </c:pt>
                <c:pt idx="61">
                  <c:v>8.8830647888105796E-2</c:v>
                </c:pt>
                <c:pt idx="62">
                  <c:v>9.6389239019139206E-2</c:v>
                </c:pt>
                <c:pt idx="63">
                  <c:v>0.12141894669415999</c:v>
                </c:pt>
                <c:pt idx="64">
                  <c:v>9.9930570864632501E-2</c:v>
                </c:pt>
                <c:pt idx="65">
                  <c:v>0.115812495374415</c:v>
                </c:pt>
                <c:pt idx="66">
                  <c:v>9.0946844716562003E-2</c:v>
                </c:pt>
                <c:pt idx="67">
                  <c:v>0.107737433319401</c:v>
                </c:pt>
                <c:pt idx="68">
                  <c:v>0.118770611676453</c:v>
                </c:pt>
                <c:pt idx="69">
                  <c:v>0.114938497536874</c:v>
                </c:pt>
                <c:pt idx="70">
                  <c:v>0.123321448868645</c:v>
                </c:pt>
                <c:pt idx="71">
                  <c:v>8.3526016399593395E-2</c:v>
                </c:pt>
                <c:pt idx="72">
                  <c:v>9.8443334166187502E-2</c:v>
                </c:pt>
                <c:pt idx="73">
                  <c:v>8.3445146871290496E-2</c:v>
                </c:pt>
                <c:pt idx="74">
                  <c:v>8.4667225113332995E-2</c:v>
                </c:pt>
                <c:pt idx="75">
                  <c:v>0.11794552405531999</c:v>
                </c:pt>
                <c:pt idx="76">
                  <c:v>0.113168283776734</c:v>
                </c:pt>
                <c:pt idx="77">
                  <c:v>0.100224509149573</c:v>
                </c:pt>
                <c:pt idx="78">
                  <c:v>8.7036244144977001E-2</c:v>
                </c:pt>
                <c:pt idx="79">
                  <c:v>0.111001838753572</c:v>
                </c:pt>
                <c:pt idx="80">
                  <c:v>9.6876420743653102E-2</c:v>
                </c:pt>
                <c:pt idx="81">
                  <c:v>0.124087078292086</c:v>
                </c:pt>
                <c:pt idx="82">
                  <c:v>8.9747049569072104E-2</c:v>
                </c:pt>
                <c:pt idx="83">
                  <c:v>8.3034327841776501E-2</c:v>
                </c:pt>
                <c:pt idx="84">
                  <c:v>9.7586497658229895E-2</c:v>
                </c:pt>
                <c:pt idx="85">
                  <c:v>8.6695742762162104E-2</c:v>
                </c:pt>
                <c:pt idx="86">
                  <c:v>0.101390106969311</c:v>
                </c:pt>
                <c:pt idx="87">
                  <c:v>8.7187378422795697E-2</c:v>
                </c:pt>
                <c:pt idx="88">
                  <c:v>9.2945766751940301E-2</c:v>
                </c:pt>
                <c:pt idx="89">
                  <c:v>0.123941722724201</c:v>
                </c:pt>
                <c:pt idx="90">
                  <c:v>9.7445757785801598E-2</c:v>
                </c:pt>
                <c:pt idx="91">
                  <c:v>9.30459916112263E-2</c:v>
                </c:pt>
                <c:pt idx="92">
                  <c:v>0.128924149594531</c:v>
                </c:pt>
                <c:pt idx="93">
                  <c:v>0.121128272581358</c:v>
                </c:pt>
                <c:pt idx="94">
                  <c:v>8.2668294605153306E-2</c:v>
                </c:pt>
                <c:pt idx="95">
                  <c:v>8.1571492315627506E-2</c:v>
                </c:pt>
                <c:pt idx="96">
                  <c:v>9.7413536540121207E-2</c:v>
                </c:pt>
                <c:pt idx="97">
                  <c:v>0.10308991890647499</c:v>
                </c:pt>
                <c:pt idx="98">
                  <c:v>8.2056917974561203E-2</c:v>
                </c:pt>
                <c:pt idx="99">
                  <c:v>0.103255652479382</c:v>
                </c:pt>
                <c:pt idx="100">
                  <c:v>0.120442128663288</c:v>
                </c:pt>
                <c:pt idx="101">
                  <c:v>0.10050391080717</c:v>
                </c:pt>
                <c:pt idx="102">
                  <c:v>0.107008424757948</c:v>
                </c:pt>
                <c:pt idx="103">
                  <c:v>0.12873592676690901</c:v>
                </c:pt>
                <c:pt idx="104">
                  <c:v>0.10206291849526</c:v>
                </c:pt>
                <c:pt idx="105">
                  <c:v>9.3423177614391506E-2</c:v>
                </c:pt>
                <c:pt idx="106">
                  <c:v>0.12308420212467</c:v>
                </c:pt>
                <c:pt idx="107">
                  <c:v>0.12570759515428301</c:v>
                </c:pt>
                <c:pt idx="108">
                  <c:v>9.9483208156580905E-2</c:v>
                </c:pt>
                <c:pt idx="109">
                  <c:v>0.11404559387644</c:v>
                </c:pt>
                <c:pt idx="110">
                  <c:v>9.6960126327661197E-2</c:v>
                </c:pt>
                <c:pt idx="111">
                  <c:v>0.122103539482926</c:v>
                </c:pt>
                <c:pt idx="112">
                  <c:v>8.7161995627469402E-2</c:v>
                </c:pt>
                <c:pt idx="113">
                  <c:v>0.11437544802428801</c:v>
                </c:pt>
                <c:pt idx="114">
                  <c:v>0.126277471093413</c:v>
                </c:pt>
                <c:pt idx="115">
                  <c:v>9.5913169320101702E-2</c:v>
                </c:pt>
                <c:pt idx="116">
                  <c:v>0.119422642562096</c:v>
                </c:pt>
                <c:pt idx="117">
                  <c:v>0.113234804298499</c:v>
                </c:pt>
                <c:pt idx="118">
                  <c:v>0.107072517199594</c:v>
                </c:pt>
                <c:pt idx="119">
                  <c:v>0.107779063285799</c:v>
                </c:pt>
                <c:pt idx="120">
                  <c:v>0.12875149291471899</c:v>
                </c:pt>
                <c:pt idx="121">
                  <c:v>0.12221853737979101</c:v>
                </c:pt>
                <c:pt idx="122">
                  <c:v>9.2230316967296999E-2</c:v>
                </c:pt>
                <c:pt idx="123">
                  <c:v>0.127317535571743</c:v>
                </c:pt>
                <c:pt idx="124">
                  <c:v>0.12044315405563701</c:v>
                </c:pt>
                <c:pt idx="125">
                  <c:v>0.10927231567708399</c:v>
                </c:pt>
                <c:pt idx="126">
                  <c:v>0.112272601719089</c:v>
                </c:pt>
                <c:pt idx="127">
                  <c:v>8.5085057214125098E-2</c:v>
                </c:pt>
                <c:pt idx="128">
                  <c:v>0.126571761699103</c:v>
                </c:pt>
                <c:pt idx="129">
                  <c:v>8.6415036895922101E-2</c:v>
                </c:pt>
                <c:pt idx="130">
                  <c:v>0.123124421280354</c:v>
                </c:pt>
                <c:pt idx="131">
                  <c:v>0.104243732247347</c:v>
                </c:pt>
                <c:pt idx="132">
                  <c:v>8.6452094103108307E-2</c:v>
                </c:pt>
                <c:pt idx="133">
                  <c:v>0.107317971853265</c:v>
                </c:pt>
                <c:pt idx="134">
                  <c:v>0.115710003258955</c:v>
                </c:pt>
                <c:pt idx="135">
                  <c:v>9.7181757731865201E-2</c:v>
                </c:pt>
                <c:pt idx="136">
                  <c:v>0.10414548345722301</c:v>
                </c:pt>
                <c:pt idx="137">
                  <c:v>0.12886328911164799</c:v>
                </c:pt>
                <c:pt idx="138">
                  <c:v>0.122570545832259</c:v>
                </c:pt>
                <c:pt idx="139">
                  <c:v>0.105189893685223</c:v>
                </c:pt>
                <c:pt idx="140">
                  <c:v>8.0177197509495896E-2</c:v>
                </c:pt>
                <c:pt idx="141">
                  <c:v>0.11731084058697</c:v>
                </c:pt>
                <c:pt idx="142">
                  <c:v>8.6061989527963095E-2</c:v>
                </c:pt>
                <c:pt idx="143">
                  <c:v>0.118483276925686</c:v>
                </c:pt>
                <c:pt idx="144">
                  <c:v>0.121465897933797</c:v>
                </c:pt>
                <c:pt idx="145">
                  <c:v>9.7034629579085693E-2</c:v>
                </c:pt>
                <c:pt idx="146">
                  <c:v>0.115672808628419</c:v>
                </c:pt>
                <c:pt idx="147">
                  <c:v>0.116687985737792</c:v>
                </c:pt>
                <c:pt idx="148">
                  <c:v>9.1896699031957005E-2</c:v>
                </c:pt>
                <c:pt idx="149">
                  <c:v>9.8169578650021905E-2</c:v>
                </c:pt>
                <c:pt idx="150">
                  <c:v>0.102667305095165</c:v>
                </c:pt>
                <c:pt idx="151">
                  <c:v>0.121884971752309</c:v>
                </c:pt>
                <c:pt idx="152">
                  <c:v>9.1767957446513698E-2</c:v>
                </c:pt>
                <c:pt idx="153">
                  <c:v>0.12883152358515801</c:v>
                </c:pt>
                <c:pt idx="154">
                  <c:v>8.2246527723017701E-2</c:v>
                </c:pt>
                <c:pt idx="155">
                  <c:v>0.11124538975914899</c:v>
                </c:pt>
                <c:pt idx="156">
                  <c:v>0.120301257333277</c:v>
                </c:pt>
                <c:pt idx="157">
                  <c:v>0.11317562258045701</c:v>
                </c:pt>
                <c:pt idx="158">
                  <c:v>0.123212692383837</c:v>
                </c:pt>
                <c:pt idx="159">
                  <c:v>0.122571481831214</c:v>
                </c:pt>
                <c:pt idx="160">
                  <c:v>9.8436072976818403E-2</c:v>
                </c:pt>
                <c:pt idx="161">
                  <c:v>0.12190265797236401</c:v>
                </c:pt>
                <c:pt idx="162">
                  <c:v>0.100644708214642</c:v>
                </c:pt>
                <c:pt idx="163">
                  <c:v>9.9025881434778196E-2</c:v>
                </c:pt>
                <c:pt idx="164">
                  <c:v>8.5318666416121194E-2</c:v>
                </c:pt>
                <c:pt idx="165">
                  <c:v>9.5047439686060997E-2</c:v>
                </c:pt>
                <c:pt idx="166">
                  <c:v>0.12753932258756101</c:v>
                </c:pt>
                <c:pt idx="167">
                  <c:v>9.3082043776431506E-2</c:v>
                </c:pt>
                <c:pt idx="168">
                  <c:v>8.0750533896795401E-2</c:v>
                </c:pt>
                <c:pt idx="169">
                  <c:v>0.121207390723907</c:v>
                </c:pt>
                <c:pt idx="170">
                  <c:v>8.2310287360645801E-2</c:v>
                </c:pt>
                <c:pt idx="171">
                  <c:v>0.11995200527005601</c:v>
                </c:pt>
                <c:pt idx="172">
                  <c:v>0.109329897628317</c:v>
                </c:pt>
                <c:pt idx="173">
                  <c:v>8.7624474811156802E-2</c:v>
                </c:pt>
                <c:pt idx="174">
                  <c:v>0.100380763688072</c:v>
                </c:pt>
                <c:pt idx="175">
                  <c:v>0.12669923475144099</c:v>
                </c:pt>
                <c:pt idx="176">
                  <c:v>0.11009913301982301</c:v>
                </c:pt>
                <c:pt idx="177">
                  <c:v>9.9267846101399104E-2</c:v>
                </c:pt>
                <c:pt idx="178">
                  <c:v>0.12850193844992</c:v>
                </c:pt>
                <c:pt idx="179">
                  <c:v>9.1623572945547196E-2</c:v>
                </c:pt>
                <c:pt idx="180">
                  <c:v>0.110665418663054</c:v>
                </c:pt>
                <c:pt idx="181">
                  <c:v>0.105545736524011</c:v>
                </c:pt>
                <c:pt idx="182">
                  <c:v>0.108181683995866</c:v>
                </c:pt>
                <c:pt idx="183">
                  <c:v>8.1832494899631694E-2</c:v>
                </c:pt>
                <c:pt idx="184">
                  <c:v>9.2392903215549299E-2</c:v>
                </c:pt>
                <c:pt idx="185">
                  <c:v>9.7756513495957403E-2</c:v>
                </c:pt>
                <c:pt idx="186">
                  <c:v>9.1963891024232206E-2</c:v>
                </c:pt>
                <c:pt idx="187">
                  <c:v>0.12401762157317001</c:v>
                </c:pt>
                <c:pt idx="188">
                  <c:v>0.10845471163473</c:v>
                </c:pt>
                <c:pt idx="189">
                  <c:v>8.7440522580522206E-2</c:v>
                </c:pt>
                <c:pt idx="190">
                  <c:v>0.100960172351567</c:v>
                </c:pt>
                <c:pt idx="191">
                  <c:v>0.11283874375623699</c:v>
                </c:pt>
                <c:pt idx="192">
                  <c:v>0.124711735089007</c:v>
                </c:pt>
                <c:pt idx="193">
                  <c:v>0.127871346030446</c:v>
                </c:pt>
                <c:pt idx="194">
                  <c:v>0.117708225775915</c:v>
                </c:pt>
                <c:pt idx="195">
                  <c:v>8.0204228685685802E-2</c:v>
                </c:pt>
                <c:pt idx="196">
                  <c:v>9.7134009061922599E-2</c:v>
                </c:pt>
                <c:pt idx="197">
                  <c:v>0.12371712154664199</c:v>
                </c:pt>
                <c:pt idx="198">
                  <c:v>0.121505098777802</c:v>
                </c:pt>
                <c:pt idx="199">
                  <c:v>9.8524059929238406E-2</c:v>
                </c:pt>
                <c:pt idx="200">
                  <c:v>8.1745842912042399E-2</c:v>
                </c:pt>
                <c:pt idx="201">
                  <c:v>0.122838323523931</c:v>
                </c:pt>
                <c:pt idx="202">
                  <c:v>8.6746121680520802E-2</c:v>
                </c:pt>
                <c:pt idx="203">
                  <c:v>0.117980963453256</c:v>
                </c:pt>
                <c:pt idx="204">
                  <c:v>9.5034744612054897E-2</c:v>
                </c:pt>
                <c:pt idx="205">
                  <c:v>0.125749860144098</c:v>
                </c:pt>
                <c:pt idx="206">
                  <c:v>0.111655109062234</c:v>
                </c:pt>
                <c:pt idx="207">
                  <c:v>9.9723264488721305E-2</c:v>
                </c:pt>
                <c:pt idx="208">
                  <c:v>8.3572571920693395E-2</c:v>
                </c:pt>
                <c:pt idx="209">
                  <c:v>9.0516410475909803E-2</c:v>
                </c:pt>
                <c:pt idx="210">
                  <c:v>0.11245197951769</c:v>
                </c:pt>
                <c:pt idx="211">
                  <c:v>0.121760405338248</c:v>
                </c:pt>
                <c:pt idx="212">
                  <c:v>8.6460287337720099E-2</c:v>
                </c:pt>
                <c:pt idx="213">
                  <c:v>0.101553875475049</c:v>
                </c:pt>
                <c:pt idx="214">
                  <c:v>0.10809947764799201</c:v>
                </c:pt>
                <c:pt idx="215">
                  <c:v>0.11034786545644</c:v>
                </c:pt>
                <c:pt idx="216">
                  <c:v>9.9154354262872502E-2</c:v>
                </c:pt>
                <c:pt idx="217">
                  <c:v>0.119265189475461</c:v>
                </c:pt>
                <c:pt idx="218">
                  <c:v>0.1203867484733</c:v>
                </c:pt>
                <c:pt idx="219">
                  <c:v>9.2858247899399698E-2</c:v>
                </c:pt>
                <c:pt idx="220">
                  <c:v>0.11261088958804701</c:v>
                </c:pt>
                <c:pt idx="221">
                  <c:v>0.11290133191052</c:v>
                </c:pt>
                <c:pt idx="222">
                  <c:v>0.115504820207734</c:v>
                </c:pt>
                <c:pt idx="223">
                  <c:v>9.9849053494313902E-2</c:v>
                </c:pt>
                <c:pt idx="224">
                  <c:v>8.30807812660731E-2</c:v>
                </c:pt>
                <c:pt idx="225">
                  <c:v>8.3046626121655004E-2</c:v>
                </c:pt>
                <c:pt idx="226">
                  <c:v>0.105804163762069</c:v>
                </c:pt>
                <c:pt idx="227">
                  <c:v>0.100524509739478</c:v>
                </c:pt>
                <c:pt idx="228">
                  <c:v>0.125835569632303</c:v>
                </c:pt>
                <c:pt idx="229">
                  <c:v>9.2854694818073097E-2</c:v>
                </c:pt>
                <c:pt idx="230">
                  <c:v>8.3567376833470305E-2</c:v>
                </c:pt>
                <c:pt idx="231">
                  <c:v>8.2931650341803803E-2</c:v>
                </c:pt>
                <c:pt idx="232">
                  <c:v>8.0193284204183798E-2</c:v>
                </c:pt>
                <c:pt idx="233">
                  <c:v>0.126754382732122</c:v>
                </c:pt>
                <c:pt idx="234">
                  <c:v>0.105853506013331</c:v>
                </c:pt>
                <c:pt idx="235">
                  <c:v>8.2750333153421105E-2</c:v>
                </c:pt>
                <c:pt idx="236">
                  <c:v>0.11020480518318999</c:v>
                </c:pt>
                <c:pt idx="237">
                  <c:v>9.0002763547719702E-2</c:v>
                </c:pt>
                <c:pt idx="238">
                  <c:v>0.110189484764682</c:v>
                </c:pt>
                <c:pt idx="239">
                  <c:v>0.113866846220852</c:v>
                </c:pt>
                <c:pt idx="240">
                  <c:v>8.6361484360695503E-2</c:v>
                </c:pt>
                <c:pt idx="241">
                  <c:v>9.4772816201137297E-2</c:v>
                </c:pt>
                <c:pt idx="242">
                  <c:v>0.12849280108004399</c:v>
                </c:pt>
                <c:pt idx="243">
                  <c:v>0.114743159587399</c:v>
                </c:pt>
                <c:pt idx="244">
                  <c:v>9.8022370858605198E-2</c:v>
                </c:pt>
                <c:pt idx="245">
                  <c:v>0.12748206214124599</c:v>
                </c:pt>
                <c:pt idx="246">
                  <c:v>0.115082422271213</c:v>
                </c:pt>
                <c:pt idx="247">
                  <c:v>0.107607417592543</c:v>
                </c:pt>
                <c:pt idx="248">
                  <c:v>8.0051317994830701E-2</c:v>
                </c:pt>
                <c:pt idx="249">
                  <c:v>0.116361855867694</c:v>
                </c:pt>
              </c:numCache>
            </c:numRef>
          </c:xVal>
          <c:yVal>
            <c:numRef>
              <c:f>A400_IW1!$C$1:$C$2270</c:f>
              <c:numCache>
                <c:formatCode>General</c:formatCode>
                <c:ptCount val="2270"/>
                <c:pt idx="0">
                  <c:v>0.54257865318229326</c:v>
                </c:pt>
                <c:pt idx="1">
                  <c:v>0.57739995632216634</c:v>
                </c:pt>
                <c:pt idx="2">
                  <c:v>0.63298421960150875</c:v>
                </c:pt>
                <c:pt idx="3">
                  <c:v>0.55546884740936753</c:v>
                </c:pt>
                <c:pt idx="4">
                  <c:v>0.55415717245636298</c:v>
                </c:pt>
                <c:pt idx="5">
                  <c:v>0.59047145652330746</c:v>
                </c:pt>
                <c:pt idx="6">
                  <c:v>0.57403922137692354</c:v>
                </c:pt>
                <c:pt idx="7">
                  <c:v>0.60878323644068766</c:v>
                </c:pt>
                <c:pt idx="8">
                  <c:v>0.68756818257312879</c:v>
                </c:pt>
                <c:pt idx="9">
                  <c:v>0.70556266160296932</c:v>
                </c:pt>
                <c:pt idx="10">
                  <c:v>0.59985047567616334</c:v>
                </c:pt>
                <c:pt idx="11">
                  <c:v>0.60626612677348335</c:v>
                </c:pt>
                <c:pt idx="12">
                  <c:v>0.5581923261168531</c:v>
                </c:pt>
                <c:pt idx="13">
                  <c:v>0.6334236257722301</c:v>
                </c:pt>
                <c:pt idx="14">
                  <c:v>0.62233112009496971</c:v>
                </c:pt>
                <c:pt idx="15">
                  <c:v>0.60272914785276854</c:v>
                </c:pt>
                <c:pt idx="16">
                  <c:v>0.59280546999742967</c:v>
                </c:pt>
                <c:pt idx="17">
                  <c:v>0.59696600072068107</c:v>
                </c:pt>
                <c:pt idx="18">
                  <c:v>0.61325983341767509</c:v>
                </c:pt>
                <c:pt idx="19">
                  <c:v>0.63816443438319992</c:v>
                </c:pt>
                <c:pt idx="20">
                  <c:v>0.63204916969030966</c:v>
                </c:pt>
                <c:pt idx="21">
                  <c:v>0.57928555079880051</c:v>
                </c:pt>
                <c:pt idx="22">
                  <c:v>0.56847522067736578</c:v>
                </c:pt>
                <c:pt idx="23">
                  <c:v>0.61365497796653534</c:v>
                </c:pt>
                <c:pt idx="24">
                  <c:v>0.72937047562901602</c:v>
                </c:pt>
                <c:pt idx="25">
                  <c:v>0.69160469433080296</c:v>
                </c:pt>
                <c:pt idx="26">
                  <c:v>0.65314504883493496</c:v>
                </c:pt>
                <c:pt idx="27">
                  <c:v>0.6105609239228823</c:v>
                </c:pt>
                <c:pt idx="28">
                  <c:v>0.575146934825564</c:v>
                </c:pt>
                <c:pt idx="29">
                  <c:v>0.58326212108530706</c:v>
                </c:pt>
                <c:pt idx="30">
                  <c:v>0.60662262728428906</c:v>
                </c:pt>
                <c:pt idx="31">
                  <c:v>0.57994651200558789</c:v>
                </c:pt>
                <c:pt idx="32">
                  <c:v>0.57308639273895179</c:v>
                </c:pt>
                <c:pt idx="33">
                  <c:v>0.64325680496976101</c:v>
                </c:pt>
                <c:pt idx="34">
                  <c:v>0.57757755839482228</c:v>
                </c:pt>
                <c:pt idx="35">
                  <c:v>0.65948699229417651</c:v>
                </c:pt>
                <c:pt idx="36">
                  <c:v>0.56654925367535203</c:v>
                </c:pt>
                <c:pt idx="37">
                  <c:v>0.69959876301440727</c:v>
                </c:pt>
                <c:pt idx="38">
                  <c:v>0.58822318836684928</c:v>
                </c:pt>
                <c:pt idx="39">
                  <c:v>0.61766803168193996</c:v>
                </c:pt>
                <c:pt idx="40">
                  <c:v>0.54598290896911494</c:v>
                </c:pt>
                <c:pt idx="41">
                  <c:v>0.65387335931571178</c:v>
                </c:pt>
                <c:pt idx="42">
                  <c:v>0.58266844742081891</c:v>
                </c:pt>
                <c:pt idx="43">
                  <c:v>0.65975817960914973</c:v>
                </c:pt>
                <c:pt idx="44">
                  <c:v>0.55258702691656303</c:v>
                </c:pt>
                <c:pt idx="45">
                  <c:v>0.5652474557927768</c:v>
                </c:pt>
                <c:pt idx="46">
                  <c:v>0.61068531327860065</c:v>
                </c:pt>
                <c:pt idx="47">
                  <c:v>0.56926483072649425</c:v>
                </c:pt>
                <c:pt idx="48">
                  <c:v>0.59038688410775708</c:v>
                </c:pt>
                <c:pt idx="49">
                  <c:v>0.68197529144256552</c:v>
                </c:pt>
                <c:pt idx="50">
                  <c:v>0.57189348955785901</c:v>
                </c:pt>
                <c:pt idx="51">
                  <c:v>0.58011510125147725</c:v>
                </c:pt>
                <c:pt idx="52">
                  <c:v>0.58629154204933875</c:v>
                </c:pt>
                <c:pt idx="53">
                  <c:v>0.54160248996543237</c:v>
                </c:pt>
                <c:pt idx="54">
                  <c:v>0.59443413717952298</c:v>
                </c:pt>
                <c:pt idx="55">
                  <c:v>0.68202091116161068</c:v>
                </c:pt>
                <c:pt idx="56">
                  <c:v>0.63249555154202153</c:v>
                </c:pt>
                <c:pt idx="57">
                  <c:v>0.57750675214618263</c:v>
                </c:pt>
                <c:pt idx="58">
                  <c:v>0.69465343731386175</c:v>
                </c:pt>
                <c:pt idx="59">
                  <c:v>0.593171971042045</c:v>
                </c:pt>
                <c:pt idx="60">
                  <c:v>0.62312807621522981</c:v>
                </c:pt>
                <c:pt idx="61">
                  <c:v>0.64689286325321915</c:v>
                </c:pt>
                <c:pt idx="62">
                  <c:v>0.64100285749780594</c:v>
                </c:pt>
                <c:pt idx="63">
                  <c:v>0.59424875691390389</c:v>
                </c:pt>
                <c:pt idx="64">
                  <c:v>0.65528423709484018</c:v>
                </c:pt>
                <c:pt idx="65">
                  <c:v>0.58444866590231104</c:v>
                </c:pt>
                <c:pt idx="66">
                  <c:v>0.65892128308534126</c:v>
                </c:pt>
                <c:pt idx="67">
                  <c:v>0.50088766236380566</c:v>
                </c:pt>
                <c:pt idx="68">
                  <c:v>0.56485799055941333</c:v>
                </c:pt>
                <c:pt idx="69">
                  <c:v>0.59303054373983621</c:v>
                </c:pt>
                <c:pt idx="70">
                  <c:v>0.56882289355647542</c:v>
                </c:pt>
                <c:pt idx="71">
                  <c:v>0.57734594109325632</c:v>
                </c:pt>
                <c:pt idx="72">
                  <c:v>0.62185973690873364</c:v>
                </c:pt>
                <c:pt idx="73">
                  <c:v>0.58340422743610798</c:v>
                </c:pt>
                <c:pt idx="74">
                  <c:v>0.60167205439007798</c:v>
                </c:pt>
                <c:pt idx="75">
                  <c:v>0.57519428303193421</c:v>
                </c:pt>
                <c:pt idx="76">
                  <c:v>0.60181934620285416</c:v>
                </c:pt>
                <c:pt idx="77">
                  <c:v>0.6468660716996798</c:v>
                </c:pt>
                <c:pt idx="78">
                  <c:v>0.64509955765340832</c:v>
                </c:pt>
                <c:pt idx="79">
                  <c:v>0.57940574239958642</c:v>
                </c:pt>
                <c:pt idx="80">
                  <c:v>0.66411896793535408</c:v>
                </c:pt>
                <c:pt idx="81">
                  <c:v>0.5992790871518312</c:v>
                </c:pt>
                <c:pt idx="82">
                  <c:v>0.72997674255830147</c:v>
                </c:pt>
                <c:pt idx="83">
                  <c:v>0.59893468605230127</c:v>
                </c:pt>
                <c:pt idx="84">
                  <c:v>0.61795767677227775</c:v>
                </c:pt>
                <c:pt idx="85">
                  <c:v>0.57504939875507521</c:v>
                </c:pt>
                <c:pt idx="86">
                  <c:v>0.54792776586832459</c:v>
                </c:pt>
                <c:pt idx="87">
                  <c:v>0.57687276768800511</c:v>
                </c:pt>
                <c:pt idx="88">
                  <c:v>0.56585792047699468</c:v>
                </c:pt>
                <c:pt idx="89">
                  <c:v>0.58596732721249856</c:v>
                </c:pt>
                <c:pt idx="90">
                  <c:v>0.61041449635376865</c:v>
                </c:pt>
                <c:pt idx="91">
                  <c:v>0.62017433830336244</c:v>
                </c:pt>
                <c:pt idx="92">
                  <c:v>0.54361444921187074</c:v>
                </c:pt>
                <c:pt idx="93">
                  <c:v>0.54833470117000971</c:v>
                </c:pt>
                <c:pt idx="94">
                  <c:v>0.74368642497255266</c:v>
                </c:pt>
                <c:pt idx="95">
                  <c:v>0.60276717457392115</c:v>
                </c:pt>
                <c:pt idx="96">
                  <c:v>0.58638000356137066</c:v>
                </c:pt>
                <c:pt idx="97">
                  <c:v>0.60267926864710086</c:v>
                </c:pt>
                <c:pt idx="98">
                  <c:v>0.67928595035975103</c:v>
                </c:pt>
                <c:pt idx="99">
                  <c:v>0.58892797907366645</c:v>
                </c:pt>
                <c:pt idx="100">
                  <c:v>0.59947706068224749</c:v>
                </c:pt>
                <c:pt idx="101">
                  <c:v>0.59109142788781355</c:v>
                </c:pt>
                <c:pt idx="102">
                  <c:v>0.55708911908159586</c:v>
                </c:pt>
                <c:pt idx="103">
                  <c:v>0.58278049043850078</c:v>
                </c:pt>
                <c:pt idx="104">
                  <c:v>0.58635907651839869</c:v>
                </c:pt>
                <c:pt idx="105">
                  <c:v>0.57131950830253908</c:v>
                </c:pt>
                <c:pt idx="106">
                  <c:v>0.62679129644236842</c:v>
                </c:pt>
                <c:pt idx="107">
                  <c:v>0.57154322394776169</c:v>
                </c:pt>
                <c:pt idx="108">
                  <c:v>0.55289716692804147</c:v>
                </c:pt>
                <c:pt idx="109">
                  <c:v>0.54974638146111043</c:v>
                </c:pt>
                <c:pt idx="110">
                  <c:v>0.6872627959017944</c:v>
                </c:pt>
                <c:pt idx="111">
                  <c:v>0.59018989828438362</c:v>
                </c:pt>
                <c:pt idx="112">
                  <c:v>0.67981523787137854</c:v>
                </c:pt>
                <c:pt idx="113">
                  <c:v>0.55989433054688353</c:v>
                </c:pt>
                <c:pt idx="114">
                  <c:v>0.56029182089997065</c:v>
                </c:pt>
                <c:pt idx="115">
                  <c:v>0.6195559102311109</c:v>
                </c:pt>
                <c:pt idx="116">
                  <c:v>0.56458754402472244</c:v>
                </c:pt>
                <c:pt idx="117">
                  <c:v>0.57092751206987824</c:v>
                </c:pt>
                <c:pt idx="118">
                  <c:v>0.57575653526611936</c:v>
                </c:pt>
                <c:pt idx="119">
                  <c:v>0.64689409788702279</c:v>
                </c:pt>
                <c:pt idx="120">
                  <c:v>0.57786238841332582</c:v>
                </c:pt>
                <c:pt idx="121">
                  <c:v>0.61006935447395649</c:v>
                </c:pt>
                <c:pt idx="122">
                  <c:v>0.60895978907461057</c:v>
                </c:pt>
                <c:pt idx="123">
                  <c:v>0.57003567434180702</c:v>
                </c:pt>
                <c:pt idx="124">
                  <c:v>0.5963813398829596</c:v>
                </c:pt>
                <c:pt idx="125">
                  <c:v>0.64151251433195522</c:v>
                </c:pt>
                <c:pt idx="126">
                  <c:v>0.58198520107387552</c:v>
                </c:pt>
                <c:pt idx="127">
                  <c:v>0.69238843986936405</c:v>
                </c:pt>
                <c:pt idx="128">
                  <c:v>0.55260758356939388</c:v>
                </c:pt>
                <c:pt idx="129">
                  <c:v>0.60119536227848624</c:v>
                </c:pt>
                <c:pt idx="130">
                  <c:v>0.5642460443146311</c:v>
                </c:pt>
                <c:pt idx="131">
                  <c:v>0.65514997066869252</c:v>
                </c:pt>
                <c:pt idx="132">
                  <c:v>0.64324353265637169</c:v>
                </c:pt>
                <c:pt idx="133">
                  <c:v>0.62667666069369898</c:v>
                </c:pt>
                <c:pt idx="134">
                  <c:v>0.58131139967553003</c:v>
                </c:pt>
                <c:pt idx="135">
                  <c:v>0.62805383296998751</c:v>
                </c:pt>
                <c:pt idx="136">
                  <c:v>0.61564644229183307</c:v>
                </c:pt>
                <c:pt idx="137">
                  <c:v>0.57739285717779532</c:v>
                </c:pt>
                <c:pt idx="138">
                  <c:v>0.52789151118568733</c:v>
                </c:pt>
                <c:pt idx="139">
                  <c:v>0.60534064527426246</c:v>
                </c:pt>
                <c:pt idx="140">
                  <c:v>0.60048810230406169</c:v>
                </c:pt>
                <c:pt idx="141">
                  <c:v>0.53025169889644708</c:v>
                </c:pt>
                <c:pt idx="142">
                  <c:v>0.54716186078822637</c:v>
                </c:pt>
                <c:pt idx="143">
                  <c:v>0.56225809869567378</c:v>
                </c:pt>
                <c:pt idx="144">
                  <c:v>0.57024790789265556</c:v>
                </c:pt>
                <c:pt idx="145">
                  <c:v>0.55925120979855891</c:v>
                </c:pt>
                <c:pt idx="146">
                  <c:v>0.63580282684356604</c:v>
                </c:pt>
                <c:pt idx="147">
                  <c:v>0.56194320534405129</c:v>
                </c:pt>
                <c:pt idx="148">
                  <c:v>0.68558529895276654</c:v>
                </c:pt>
                <c:pt idx="149">
                  <c:v>0.55895773734342979</c:v>
                </c:pt>
                <c:pt idx="150">
                  <c:v>0.52213811766064877</c:v>
                </c:pt>
                <c:pt idx="151">
                  <c:v>0.53449569086482562</c:v>
                </c:pt>
                <c:pt idx="152">
                  <c:v>0.72830943133815373</c:v>
                </c:pt>
                <c:pt idx="153">
                  <c:v>0.58988630183206459</c:v>
                </c:pt>
                <c:pt idx="154">
                  <c:v>0.60316602302419242</c:v>
                </c:pt>
                <c:pt idx="155">
                  <c:v>0.6027623595020869</c:v>
                </c:pt>
                <c:pt idx="156">
                  <c:v>0.63800084540421542</c:v>
                </c:pt>
                <c:pt idx="157">
                  <c:v>0.5725165475068742</c:v>
                </c:pt>
                <c:pt idx="158">
                  <c:v>0.63193762052614932</c:v>
                </c:pt>
                <c:pt idx="159">
                  <c:v>0.59351921179932343</c:v>
                </c:pt>
                <c:pt idx="160">
                  <c:v>0.5808540295829655</c:v>
                </c:pt>
                <c:pt idx="161">
                  <c:v>0.54078133502262049</c:v>
                </c:pt>
                <c:pt idx="162">
                  <c:v>0.60270044261683353</c:v>
                </c:pt>
                <c:pt idx="163">
                  <c:v>0.56573674116916584</c:v>
                </c:pt>
                <c:pt idx="164">
                  <c:v>0.68131124365126894</c:v>
                </c:pt>
                <c:pt idx="165">
                  <c:v>0.5665608592331064</c:v>
                </c:pt>
                <c:pt idx="166">
                  <c:v>0.58105916398944302</c:v>
                </c:pt>
                <c:pt idx="167">
                  <c:v>0.64745412778036127</c:v>
                </c:pt>
                <c:pt idx="168">
                  <c:v>0.59014637744280474</c:v>
                </c:pt>
                <c:pt idx="169">
                  <c:v>0.52012054083040371</c:v>
                </c:pt>
                <c:pt idx="170">
                  <c:v>0.5424413001716365</c:v>
                </c:pt>
                <c:pt idx="171">
                  <c:v>0.56430345478650112</c:v>
                </c:pt>
                <c:pt idx="172">
                  <c:v>0.59218488131602176</c:v>
                </c:pt>
                <c:pt idx="173">
                  <c:v>0.58130195472693202</c:v>
                </c:pt>
                <c:pt idx="174">
                  <c:v>0.59380749879247718</c:v>
                </c:pt>
                <c:pt idx="175">
                  <c:v>0.58569021365526786</c:v>
                </c:pt>
                <c:pt idx="176">
                  <c:v>0.57164958764994667</c:v>
                </c:pt>
                <c:pt idx="177">
                  <c:v>0.61921008930270682</c:v>
                </c:pt>
                <c:pt idx="178">
                  <c:v>0.58543081709311962</c:v>
                </c:pt>
                <c:pt idx="179">
                  <c:v>0.54169922352394884</c:v>
                </c:pt>
                <c:pt idx="180">
                  <c:v>0.56365101255295891</c:v>
                </c:pt>
                <c:pt idx="181">
                  <c:v>0.62498379255381553</c:v>
                </c:pt>
                <c:pt idx="182">
                  <c:v>0.58890594086027126</c:v>
                </c:pt>
                <c:pt idx="183">
                  <c:v>0.61276956033424324</c:v>
                </c:pt>
                <c:pt idx="184">
                  <c:v>0.56841132837802655</c:v>
                </c:pt>
                <c:pt idx="185">
                  <c:v>0.60809659485078427</c:v>
                </c:pt>
                <c:pt idx="186">
                  <c:v>0.57588648047395419</c:v>
                </c:pt>
                <c:pt idx="187">
                  <c:v>0.54338073303283863</c:v>
                </c:pt>
                <c:pt idx="188">
                  <c:v>0.61081692524207043</c:v>
                </c:pt>
                <c:pt idx="189">
                  <c:v>0.61312550525983733</c:v>
                </c:pt>
                <c:pt idx="190">
                  <c:v>0.62563067893524127</c:v>
                </c:pt>
                <c:pt idx="191">
                  <c:v>0.59641183533790987</c:v>
                </c:pt>
                <c:pt idx="192">
                  <c:v>0.57525508874676434</c:v>
                </c:pt>
                <c:pt idx="193">
                  <c:v>0.54567986810200753</c:v>
                </c:pt>
                <c:pt idx="194">
                  <c:v>0.63551003343702894</c:v>
                </c:pt>
                <c:pt idx="195">
                  <c:v>0.61613974022808393</c:v>
                </c:pt>
                <c:pt idx="196">
                  <c:v>0.56474440424947703</c:v>
                </c:pt>
                <c:pt idx="197">
                  <c:v>0.56965256747253246</c:v>
                </c:pt>
                <c:pt idx="198">
                  <c:v>0.55500734129356077</c:v>
                </c:pt>
                <c:pt idx="199">
                  <c:v>0.55607999114217743</c:v>
                </c:pt>
                <c:pt idx="200">
                  <c:v>0.5615781858600003</c:v>
                </c:pt>
                <c:pt idx="201">
                  <c:v>0.66393908179016137</c:v>
                </c:pt>
                <c:pt idx="202">
                  <c:v>0.60102936576358468</c:v>
                </c:pt>
                <c:pt idx="203">
                  <c:v>0.58128362041494774</c:v>
                </c:pt>
                <c:pt idx="204">
                  <c:v>0.65634275038640488</c:v>
                </c:pt>
                <c:pt idx="205">
                  <c:v>0.59332080614707583</c:v>
                </c:pt>
                <c:pt idx="206">
                  <c:v>0.59226352748931466</c:v>
                </c:pt>
                <c:pt idx="207">
                  <c:v>0.57344295498144771</c:v>
                </c:pt>
                <c:pt idx="208">
                  <c:v>0.68875954246196702</c:v>
                </c:pt>
                <c:pt idx="209">
                  <c:v>0.66768940543214794</c:v>
                </c:pt>
                <c:pt idx="210">
                  <c:v>0.57633983800665678</c:v>
                </c:pt>
                <c:pt idx="211">
                  <c:v>0.54073423374301099</c:v>
                </c:pt>
                <c:pt idx="212">
                  <c:v>0.57277612926409294</c:v>
                </c:pt>
                <c:pt idx="213">
                  <c:v>0.54343555077372097</c:v>
                </c:pt>
                <c:pt idx="214">
                  <c:v>0.64053480782283978</c:v>
                </c:pt>
                <c:pt idx="215">
                  <c:v>0.66949783529605367</c:v>
                </c:pt>
                <c:pt idx="216">
                  <c:v>0.58252047655945072</c:v>
                </c:pt>
                <c:pt idx="217">
                  <c:v>0.58719449148164282</c:v>
                </c:pt>
                <c:pt idx="218">
                  <c:v>0.55318687375006947</c:v>
                </c:pt>
                <c:pt idx="219">
                  <c:v>0.68584216451561719</c:v>
                </c:pt>
                <c:pt idx="220">
                  <c:v>0.66126369206932822</c:v>
                </c:pt>
                <c:pt idx="221">
                  <c:v>0.58659822508616699</c:v>
                </c:pt>
                <c:pt idx="222">
                  <c:v>0.56367558176565169</c:v>
                </c:pt>
                <c:pt idx="223">
                  <c:v>0.6709919273935484</c:v>
                </c:pt>
                <c:pt idx="224">
                  <c:v>0.60879521238858314</c:v>
                </c:pt>
                <c:pt idx="225">
                  <c:v>0.5484824251046172</c:v>
                </c:pt>
                <c:pt idx="226">
                  <c:v>0.59227531824213964</c:v>
                </c:pt>
                <c:pt idx="227">
                  <c:v>0.57671016641606354</c:v>
                </c:pt>
                <c:pt idx="228">
                  <c:v>0.59113501046108263</c:v>
                </c:pt>
                <c:pt idx="229">
                  <c:v>0.67651407400716213</c:v>
                </c:pt>
                <c:pt idx="231">
                  <c:v>0.57979656573013383</c:v>
                </c:pt>
                <c:pt idx="232">
                  <c:v>0.69568756658780428</c:v>
                </c:pt>
                <c:pt idx="233">
                  <c:v>0.65827853272715775</c:v>
                </c:pt>
                <c:pt idx="234">
                  <c:v>0.5705958276985259</c:v>
                </c:pt>
                <c:pt idx="235">
                  <c:v>0.60104165036993107</c:v>
                </c:pt>
                <c:pt idx="236">
                  <c:v>0.57640379203768621</c:v>
                </c:pt>
                <c:pt idx="237">
                  <c:v>0.54869589328926938</c:v>
                </c:pt>
                <c:pt idx="238">
                  <c:v>0.60490123910354121</c:v>
                </c:pt>
                <c:pt idx="239">
                  <c:v>0.51501005199277339</c:v>
                </c:pt>
                <c:pt idx="240">
                  <c:v>0.54640107943841332</c:v>
                </c:pt>
                <c:pt idx="241">
                  <c:v>0.64688088730532367</c:v>
                </c:pt>
                <c:pt idx="242">
                  <c:v>0.55051426195529451</c:v>
                </c:pt>
                <c:pt idx="243">
                  <c:v>0.59524621756387797</c:v>
                </c:pt>
                <c:pt idx="244">
                  <c:v>0.69104194824309639</c:v>
                </c:pt>
                <c:pt idx="245">
                  <c:v>0.56482823588474529</c:v>
                </c:pt>
                <c:pt idx="246">
                  <c:v>0.63794473129783924</c:v>
                </c:pt>
                <c:pt idx="247">
                  <c:v>0.5722458540454225</c:v>
                </c:pt>
                <c:pt idx="248">
                  <c:v>0.55897193563217185</c:v>
                </c:pt>
                <c:pt idx="249">
                  <c:v>0.59282213755377899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BE-4D57-B07B-B2E6CA359A0A}"/>
            </c:ext>
          </c:extLst>
        </c:ser>
        <c:ser>
          <c:idx val="1"/>
          <c:order val="1"/>
          <c:tx>
            <c:strRef>
              <c:f>A400_IW1!$AD$3</c:f>
              <c:strCache>
                <c:ptCount val="1"/>
                <c:pt idx="0">
                  <c:v>EBC</c:v>
                </c:pt>
              </c:strCache>
            </c:strRef>
          </c:tx>
          <c:spPr>
            <a:ln w="254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A400_IW1!$AE$4:$AE$5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A400_IW1!$AD$4:$AD$5</c:f>
              <c:numCache>
                <c:formatCode>General</c:formatCode>
                <c:ptCount val="2"/>
                <c:pt idx="0">
                  <c:v>0.53808211106234227</c:v>
                </c:pt>
                <c:pt idx="1">
                  <c:v>0.53808211106234227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DBE-4D57-B07B-B2E6CA359A0A}"/>
            </c:ext>
          </c:extLst>
        </c:ser>
        <c:ser>
          <c:idx val="2"/>
          <c:order val="2"/>
          <c:tx>
            <c:strRef>
              <c:f>A400_IW1!$AD$7</c:f>
              <c:strCache>
                <c:ptCount val="1"/>
                <c:pt idx="0">
                  <c:v>Monte-Carlo - 99% Quantile</c:v>
                </c:pt>
              </c:strCache>
            </c:strRef>
          </c:tx>
          <c:spPr>
            <a:ln w="25400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A400_IW1!$AE$8:$AE$9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A400_IW1!$AD$8:$AD$9</c:f>
              <c:numCache>
                <c:formatCode>General</c:formatCode>
                <c:ptCount val="2"/>
                <c:pt idx="0">
                  <c:v>0.51756529641158855</c:v>
                </c:pt>
                <c:pt idx="1">
                  <c:v>0.51756529641158855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DBE-4D57-B07B-B2E6CA359A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028351"/>
        <c:axId val="634024991"/>
      </c:scatterChart>
      <c:valAx>
        <c:axId val="634028351"/>
        <c:scaling>
          <c:orientation val="minMax"/>
          <c:max val="0.4"/>
        </c:scaling>
        <c:delete val="0"/>
        <c:axPos val="b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LRSM radius-to-shell radius ratio, Rs/R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24991"/>
        <c:crosses val="autoZero"/>
        <c:crossBetween val="midCat"/>
      </c:valAx>
      <c:valAx>
        <c:axId val="634024991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strRef>
              <c:f>A400_IW1!$Q$7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28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A400_IW1!$K$3</c:f>
              <c:strCache>
                <c:ptCount val="1"/>
                <c:pt idx="0">
                  <c:v>A400 - IW1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1"/>
              </a:solidFill>
            </a:ln>
          </c:spPr>
          <c:invertIfNegative val="0"/>
          <c:cat>
            <c:numRef>
              <c:f>A400_IW1!$M$2:$M$123</c:f>
              <c:numCache>
                <c:formatCode>General</c:formatCode>
                <c:ptCount val="122"/>
                <c:pt idx="0">
                  <c:v>0</c:v>
                </c:pt>
                <c:pt idx="1">
                  <c:v>6.2500000000000003E-3</c:v>
                </c:pt>
                <c:pt idx="2">
                  <c:v>1.2500000000000001E-2</c:v>
                </c:pt>
                <c:pt idx="3">
                  <c:v>1.8750000000000003E-2</c:v>
                </c:pt>
                <c:pt idx="4">
                  <c:v>2.5000000000000001E-2</c:v>
                </c:pt>
                <c:pt idx="5">
                  <c:v>3.125E-2</c:v>
                </c:pt>
                <c:pt idx="6">
                  <c:v>3.7500000000000006E-2</c:v>
                </c:pt>
                <c:pt idx="7">
                  <c:v>4.3750000000000004E-2</c:v>
                </c:pt>
                <c:pt idx="8">
                  <c:v>0.05</c:v>
                </c:pt>
                <c:pt idx="9">
                  <c:v>5.6250000000000001E-2</c:v>
                </c:pt>
                <c:pt idx="10">
                  <c:v>6.25E-2</c:v>
                </c:pt>
                <c:pt idx="11">
                  <c:v>6.8750000000000006E-2</c:v>
                </c:pt>
                <c:pt idx="12">
                  <c:v>7.5000000000000011E-2</c:v>
                </c:pt>
                <c:pt idx="13">
                  <c:v>8.1250000000000003E-2</c:v>
                </c:pt>
                <c:pt idx="14">
                  <c:v>8.7500000000000008E-2</c:v>
                </c:pt>
                <c:pt idx="15">
                  <c:v>9.3750000000000014E-2</c:v>
                </c:pt>
                <c:pt idx="16">
                  <c:v>0.1</c:v>
                </c:pt>
                <c:pt idx="17">
                  <c:v>0.10625</c:v>
                </c:pt>
                <c:pt idx="18">
                  <c:v>0.1125</c:v>
                </c:pt>
                <c:pt idx="19">
                  <c:v>0.11875000000000001</c:v>
                </c:pt>
                <c:pt idx="20">
                  <c:v>0.125</c:v>
                </c:pt>
                <c:pt idx="21">
                  <c:v>0.13125000000000001</c:v>
                </c:pt>
                <c:pt idx="22">
                  <c:v>0.13750000000000001</c:v>
                </c:pt>
                <c:pt idx="23">
                  <c:v>0.14374999999999999</c:v>
                </c:pt>
                <c:pt idx="24">
                  <c:v>0.15000000000000002</c:v>
                </c:pt>
                <c:pt idx="25">
                  <c:v>0.15625</c:v>
                </c:pt>
                <c:pt idx="26">
                  <c:v>0.16250000000000001</c:v>
                </c:pt>
                <c:pt idx="27">
                  <c:v>0.16875000000000001</c:v>
                </c:pt>
                <c:pt idx="28">
                  <c:v>0.17500000000000002</c:v>
                </c:pt>
                <c:pt idx="29">
                  <c:v>0.18124999999999999</c:v>
                </c:pt>
                <c:pt idx="30">
                  <c:v>0.18750000000000003</c:v>
                </c:pt>
                <c:pt idx="31">
                  <c:v>0.19375000000000001</c:v>
                </c:pt>
                <c:pt idx="32">
                  <c:v>0.2</c:v>
                </c:pt>
                <c:pt idx="33">
                  <c:v>0.20625000000000002</c:v>
                </c:pt>
                <c:pt idx="34">
                  <c:v>0.21249999999999999</c:v>
                </c:pt>
                <c:pt idx="35">
                  <c:v>0.21875000000000003</c:v>
                </c:pt>
                <c:pt idx="36">
                  <c:v>0.22500000000000001</c:v>
                </c:pt>
                <c:pt idx="37">
                  <c:v>0.23125000000000001</c:v>
                </c:pt>
                <c:pt idx="38">
                  <c:v>0.23750000000000002</c:v>
                </c:pt>
                <c:pt idx="39">
                  <c:v>0.24375000000000002</c:v>
                </c:pt>
                <c:pt idx="40">
                  <c:v>0.25</c:v>
                </c:pt>
                <c:pt idx="41">
                  <c:v>0.25625000000000003</c:v>
                </c:pt>
                <c:pt idx="42">
                  <c:v>0.26250000000000001</c:v>
                </c:pt>
                <c:pt idx="43">
                  <c:v>0.26874999999999999</c:v>
                </c:pt>
                <c:pt idx="44">
                  <c:v>0.27500000000000002</c:v>
                </c:pt>
                <c:pt idx="45">
                  <c:v>0.28125000000000006</c:v>
                </c:pt>
                <c:pt idx="46">
                  <c:v>0.28749999999999998</c:v>
                </c:pt>
                <c:pt idx="47">
                  <c:v>0.29375000000000001</c:v>
                </c:pt>
                <c:pt idx="48">
                  <c:v>0.30000000000000004</c:v>
                </c:pt>
                <c:pt idx="49">
                  <c:v>0.30625000000000002</c:v>
                </c:pt>
                <c:pt idx="50">
                  <c:v>0.3125</c:v>
                </c:pt>
                <c:pt idx="51">
                  <c:v>0.31875000000000003</c:v>
                </c:pt>
                <c:pt idx="52">
                  <c:v>0.32500000000000001</c:v>
                </c:pt>
                <c:pt idx="53">
                  <c:v>0.33124999999999999</c:v>
                </c:pt>
                <c:pt idx="54">
                  <c:v>0.33750000000000002</c:v>
                </c:pt>
                <c:pt idx="55">
                  <c:v>0.34375</c:v>
                </c:pt>
                <c:pt idx="56">
                  <c:v>0.35000000000000003</c:v>
                </c:pt>
                <c:pt idx="57">
                  <c:v>0.35625000000000001</c:v>
                </c:pt>
                <c:pt idx="58">
                  <c:v>0.36249999999999999</c:v>
                </c:pt>
                <c:pt idx="59">
                  <c:v>0.36875000000000002</c:v>
                </c:pt>
                <c:pt idx="60">
                  <c:v>0.37500000000000006</c:v>
                </c:pt>
                <c:pt idx="61">
                  <c:v>0.38124999999999998</c:v>
                </c:pt>
                <c:pt idx="62">
                  <c:v>0.38750000000000001</c:v>
                </c:pt>
                <c:pt idx="63">
                  <c:v>0.39375000000000004</c:v>
                </c:pt>
                <c:pt idx="64">
                  <c:v>0.4</c:v>
                </c:pt>
                <c:pt idx="65">
                  <c:v>0.40625</c:v>
                </c:pt>
                <c:pt idx="66">
                  <c:v>0.41250000000000003</c:v>
                </c:pt>
                <c:pt idx="67">
                  <c:v>0.41875000000000007</c:v>
                </c:pt>
                <c:pt idx="68">
                  <c:v>0.42499999999999999</c:v>
                </c:pt>
                <c:pt idx="69">
                  <c:v>0.43125000000000002</c:v>
                </c:pt>
                <c:pt idx="70">
                  <c:v>0.43750000000000006</c:v>
                </c:pt>
                <c:pt idx="71">
                  <c:v>0.44374999999999998</c:v>
                </c:pt>
                <c:pt idx="72">
                  <c:v>0.45</c:v>
                </c:pt>
                <c:pt idx="73">
                  <c:v>0.45625000000000004</c:v>
                </c:pt>
                <c:pt idx="74">
                  <c:v>0.46250000000000002</c:v>
                </c:pt>
                <c:pt idx="75">
                  <c:v>0.46875</c:v>
                </c:pt>
                <c:pt idx="76">
                  <c:v>0.47500000000000003</c:v>
                </c:pt>
                <c:pt idx="77">
                  <c:v>0.48125000000000001</c:v>
                </c:pt>
                <c:pt idx="78">
                  <c:v>0.48750000000000004</c:v>
                </c:pt>
                <c:pt idx="79">
                  <c:v>0.49375000000000002</c:v>
                </c:pt>
                <c:pt idx="80">
                  <c:v>0.5</c:v>
                </c:pt>
                <c:pt idx="81">
                  <c:v>0.50624999999999998</c:v>
                </c:pt>
                <c:pt idx="82">
                  <c:v>0.51250000000000007</c:v>
                </c:pt>
                <c:pt idx="83">
                  <c:v>0.51875000000000004</c:v>
                </c:pt>
                <c:pt idx="84">
                  <c:v>0.52500000000000002</c:v>
                </c:pt>
                <c:pt idx="85">
                  <c:v>0.53125</c:v>
                </c:pt>
                <c:pt idx="86">
                  <c:v>0.53749999999999998</c:v>
                </c:pt>
                <c:pt idx="87">
                  <c:v>0.54375000000000007</c:v>
                </c:pt>
                <c:pt idx="88">
                  <c:v>0.55000000000000004</c:v>
                </c:pt>
                <c:pt idx="89">
                  <c:v>0.55625000000000002</c:v>
                </c:pt>
                <c:pt idx="90">
                  <c:v>0.56250000000000011</c:v>
                </c:pt>
                <c:pt idx="91">
                  <c:v>0.56874999999999998</c:v>
                </c:pt>
                <c:pt idx="92">
                  <c:v>0.57499999999999996</c:v>
                </c:pt>
                <c:pt idx="93">
                  <c:v>0.58125000000000004</c:v>
                </c:pt>
                <c:pt idx="94">
                  <c:v>0.58750000000000002</c:v>
                </c:pt>
                <c:pt idx="95">
                  <c:v>0.59375</c:v>
                </c:pt>
                <c:pt idx="96">
                  <c:v>0.60000000000000009</c:v>
                </c:pt>
                <c:pt idx="97">
                  <c:v>0.60625000000000007</c:v>
                </c:pt>
                <c:pt idx="98">
                  <c:v>0.61250000000000004</c:v>
                </c:pt>
                <c:pt idx="99">
                  <c:v>0.61875000000000002</c:v>
                </c:pt>
                <c:pt idx="100">
                  <c:v>0.625</c:v>
                </c:pt>
                <c:pt idx="101">
                  <c:v>0.63124999999999998</c:v>
                </c:pt>
                <c:pt idx="102">
                  <c:v>0.63750000000000007</c:v>
                </c:pt>
                <c:pt idx="103">
                  <c:v>0.64375000000000004</c:v>
                </c:pt>
                <c:pt idx="104">
                  <c:v>0.65</c:v>
                </c:pt>
                <c:pt idx="105">
                  <c:v>0.65625000000000011</c:v>
                </c:pt>
                <c:pt idx="106">
                  <c:v>0.66249999999999998</c:v>
                </c:pt>
                <c:pt idx="107">
                  <c:v>0.66874999999999996</c:v>
                </c:pt>
                <c:pt idx="108">
                  <c:v>0.67500000000000004</c:v>
                </c:pt>
                <c:pt idx="109">
                  <c:v>0.68125000000000002</c:v>
                </c:pt>
                <c:pt idx="110">
                  <c:v>0.6875</c:v>
                </c:pt>
                <c:pt idx="111">
                  <c:v>0.69375000000000009</c:v>
                </c:pt>
                <c:pt idx="112">
                  <c:v>0.70000000000000007</c:v>
                </c:pt>
                <c:pt idx="113">
                  <c:v>0.70624999999999993</c:v>
                </c:pt>
                <c:pt idx="114">
                  <c:v>0.71250000000000002</c:v>
                </c:pt>
                <c:pt idx="115">
                  <c:v>0.71875</c:v>
                </c:pt>
                <c:pt idx="116">
                  <c:v>0.72499999999999998</c:v>
                </c:pt>
                <c:pt idx="117">
                  <c:v>0.73125000000000007</c:v>
                </c:pt>
                <c:pt idx="118">
                  <c:v>0.73750000000000004</c:v>
                </c:pt>
                <c:pt idx="119">
                  <c:v>0.74375000000000002</c:v>
                </c:pt>
                <c:pt idx="120">
                  <c:v>0.75000000000000011</c:v>
                </c:pt>
                <c:pt idx="121">
                  <c:v>0.75624999999999998</c:v>
                </c:pt>
              </c:numCache>
            </c:numRef>
          </c:cat>
          <c:val>
            <c:numRef>
              <c:f>A400_IW1!$N$2:$N$123</c:f>
              <c:numCache>
                <c:formatCode>General</c:formatCode>
                <c:ptCount val="1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1</c:v>
                </c:pt>
                <c:pt idx="50">
                  <c:v>9</c:v>
                </c:pt>
                <c:pt idx="51">
                  <c:v>15</c:v>
                </c:pt>
                <c:pt idx="52">
                  <c:v>25</c:v>
                </c:pt>
                <c:pt idx="53">
                  <c:v>18</c:v>
                </c:pt>
                <c:pt idx="54">
                  <c:v>20</c:v>
                </c:pt>
                <c:pt idx="55">
                  <c:v>13</c:v>
                </c:pt>
                <c:pt idx="56">
                  <c:v>22</c:v>
                </c:pt>
                <c:pt idx="57">
                  <c:v>19</c:v>
                </c:pt>
                <c:pt idx="58">
                  <c:v>20</c:v>
                </c:pt>
                <c:pt idx="59">
                  <c:v>14</c:v>
                </c:pt>
                <c:pt idx="60">
                  <c:v>13</c:v>
                </c:pt>
                <c:pt idx="61">
                  <c:v>12</c:v>
                </c:pt>
                <c:pt idx="62">
                  <c:v>8</c:v>
                </c:pt>
                <c:pt idx="63">
                  <c:v>14</c:v>
                </c:pt>
                <c:pt idx="64">
                  <c:v>5</c:v>
                </c:pt>
                <c:pt idx="65">
                  <c:v>8</c:v>
                </c:pt>
                <c:pt idx="66">
                  <c:v>1</c:v>
                </c:pt>
                <c:pt idx="67">
                  <c:v>5</c:v>
                </c:pt>
                <c:pt idx="68">
                  <c:v>2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1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BE-4C67-B4B6-882000707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278099295"/>
        <c:axId val="1278094975"/>
      </c:barChart>
      <c:catAx>
        <c:axId val="1278099295"/>
        <c:scaling>
          <c:orientation val="minMax"/>
        </c:scaling>
        <c:delete val="0"/>
        <c:axPos val="b"/>
        <c:title>
          <c:tx>
            <c:strRef>
              <c:f>A400_IW1!$Q$7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txPr>
            <a:bodyPr/>
            <a:lstStyle/>
            <a:p>
              <a:pPr>
                <a:defRPr sz="1600" b="0"/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278094975"/>
        <c:crosses val="autoZero"/>
        <c:auto val="1"/>
        <c:lblAlgn val="ctr"/>
        <c:lblOffset val="100"/>
        <c:noMultiLvlLbl val="0"/>
      </c:catAx>
      <c:valAx>
        <c:axId val="127809497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600" b="0"/>
                </a:pPr>
                <a:r>
                  <a:rPr lang="en-US" sz="1600" b="0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278099295"/>
        <c:crosses val="autoZero"/>
        <c:crossBetween val="between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A400_IW1!$K$3</c:f>
              <c:strCache>
                <c:ptCount val="1"/>
                <c:pt idx="0">
                  <c:v>A400 - IW1</c:v>
                </c:pt>
              </c:strCache>
            </c:strRef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A400_IW1!$M$2:$M$122</c:f>
              <c:numCache>
                <c:formatCode>General</c:formatCode>
                <c:ptCount val="121"/>
                <c:pt idx="0">
                  <c:v>0</c:v>
                </c:pt>
                <c:pt idx="1">
                  <c:v>6.2500000000000003E-3</c:v>
                </c:pt>
                <c:pt idx="2">
                  <c:v>1.2500000000000001E-2</c:v>
                </c:pt>
                <c:pt idx="3">
                  <c:v>1.8750000000000003E-2</c:v>
                </c:pt>
                <c:pt idx="4">
                  <c:v>2.5000000000000001E-2</c:v>
                </c:pt>
                <c:pt idx="5">
                  <c:v>3.125E-2</c:v>
                </c:pt>
                <c:pt idx="6">
                  <c:v>3.7500000000000006E-2</c:v>
                </c:pt>
                <c:pt idx="7">
                  <c:v>4.3750000000000004E-2</c:v>
                </c:pt>
                <c:pt idx="8">
                  <c:v>0.05</c:v>
                </c:pt>
                <c:pt idx="9">
                  <c:v>5.6250000000000001E-2</c:v>
                </c:pt>
                <c:pt idx="10">
                  <c:v>6.25E-2</c:v>
                </c:pt>
                <c:pt idx="11">
                  <c:v>6.8750000000000006E-2</c:v>
                </c:pt>
                <c:pt idx="12">
                  <c:v>7.5000000000000011E-2</c:v>
                </c:pt>
                <c:pt idx="13">
                  <c:v>8.1250000000000003E-2</c:v>
                </c:pt>
                <c:pt idx="14">
                  <c:v>8.7500000000000008E-2</c:v>
                </c:pt>
                <c:pt idx="15">
                  <c:v>9.3750000000000014E-2</c:v>
                </c:pt>
                <c:pt idx="16">
                  <c:v>0.1</c:v>
                </c:pt>
                <c:pt idx="17">
                  <c:v>0.10625</c:v>
                </c:pt>
                <c:pt idx="18">
                  <c:v>0.1125</c:v>
                </c:pt>
                <c:pt idx="19">
                  <c:v>0.11875000000000001</c:v>
                </c:pt>
                <c:pt idx="20">
                  <c:v>0.125</c:v>
                </c:pt>
                <c:pt idx="21">
                  <c:v>0.13125000000000001</c:v>
                </c:pt>
                <c:pt idx="22">
                  <c:v>0.13750000000000001</c:v>
                </c:pt>
                <c:pt idx="23">
                  <c:v>0.14374999999999999</c:v>
                </c:pt>
                <c:pt idx="24">
                  <c:v>0.15000000000000002</c:v>
                </c:pt>
                <c:pt idx="25">
                  <c:v>0.15625</c:v>
                </c:pt>
                <c:pt idx="26">
                  <c:v>0.16250000000000001</c:v>
                </c:pt>
                <c:pt idx="27">
                  <c:v>0.16875000000000001</c:v>
                </c:pt>
                <c:pt idx="28">
                  <c:v>0.17500000000000002</c:v>
                </c:pt>
                <c:pt idx="29">
                  <c:v>0.18124999999999999</c:v>
                </c:pt>
                <c:pt idx="30">
                  <c:v>0.18750000000000003</c:v>
                </c:pt>
                <c:pt idx="31">
                  <c:v>0.19375000000000001</c:v>
                </c:pt>
                <c:pt idx="32">
                  <c:v>0.2</c:v>
                </c:pt>
                <c:pt idx="33">
                  <c:v>0.20625000000000002</c:v>
                </c:pt>
                <c:pt idx="34">
                  <c:v>0.21249999999999999</c:v>
                </c:pt>
                <c:pt idx="35">
                  <c:v>0.21875000000000003</c:v>
                </c:pt>
                <c:pt idx="36">
                  <c:v>0.22500000000000001</c:v>
                </c:pt>
                <c:pt idx="37">
                  <c:v>0.23125000000000001</c:v>
                </c:pt>
                <c:pt idx="38">
                  <c:v>0.23750000000000002</c:v>
                </c:pt>
                <c:pt idx="39">
                  <c:v>0.24375000000000002</c:v>
                </c:pt>
                <c:pt idx="40">
                  <c:v>0.25</c:v>
                </c:pt>
                <c:pt idx="41">
                  <c:v>0.25625000000000003</c:v>
                </c:pt>
                <c:pt idx="42">
                  <c:v>0.26250000000000001</c:v>
                </c:pt>
                <c:pt idx="43">
                  <c:v>0.26874999999999999</c:v>
                </c:pt>
                <c:pt idx="44">
                  <c:v>0.27500000000000002</c:v>
                </c:pt>
                <c:pt idx="45">
                  <c:v>0.28125000000000006</c:v>
                </c:pt>
                <c:pt idx="46">
                  <c:v>0.28749999999999998</c:v>
                </c:pt>
                <c:pt idx="47">
                  <c:v>0.29375000000000001</c:v>
                </c:pt>
                <c:pt idx="48">
                  <c:v>0.30000000000000004</c:v>
                </c:pt>
                <c:pt idx="49">
                  <c:v>0.30625000000000002</c:v>
                </c:pt>
                <c:pt idx="50">
                  <c:v>0.3125</c:v>
                </c:pt>
                <c:pt idx="51">
                  <c:v>0.31875000000000003</c:v>
                </c:pt>
                <c:pt idx="52">
                  <c:v>0.32500000000000001</c:v>
                </c:pt>
                <c:pt idx="53">
                  <c:v>0.33124999999999999</c:v>
                </c:pt>
                <c:pt idx="54">
                  <c:v>0.33750000000000002</c:v>
                </c:pt>
                <c:pt idx="55">
                  <c:v>0.34375</c:v>
                </c:pt>
                <c:pt idx="56">
                  <c:v>0.35000000000000003</c:v>
                </c:pt>
                <c:pt idx="57">
                  <c:v>0.35625000000000001</c:v>
                </c:pt>
                <c:pt idx="58">
                  <c:v>0.36249999999999999</c:v>
                </c:pt>
                <c:pt idx="59">
                  <c:v>0.36875000000000002</c:v>
                </c:pt>
                <c:pt idx="60">
                  <c:v>0.37500000000000006</c:v>
                </c:pt>
                <c:pt idx="61">
                  <c:v>0.38124999999999998</c:v>
                </c:pt>
                <c:pt idx="62">
                  <c:v>0.38750000000000001</c:v>
                </c:pt>
                <c:pt idx="63">
                  <c:v>0.39375000000000004</c:v>
                </c:pt>
                <c:pt idx="64">
                  <c:v>0.4</c:v>
                </c:pt>
                <c:pt idx="65">
                  <c:v>0.40625</c:v>
                </c:pt>
                <c:pt idx="66">
                  <c:v>0.41250000000000003</c:v>
                </c:pt>
                <c:pt idx="67">
                  <c:v>0.41875000000000007</c:v>
                </c:pt>
                <c:pt idx="68">
                  <c:v>0.42499999999999999</c:v>
                </c:pt>
                <c:pt idx="69">
                  <c:v>0.43125000000000002</c:v>
                </c:pt>
                <c:pt idx="70">
                  <c:v>0.43750000000000006</c:v>
                </c:pt>
                <c:pt idx="71">
                  <c:v>0.44374999999999998</c:v>
                </c:pt>
                <c:pt idx="72">
                  <c:v>0.45</c:v>
                </c:pt>
                <c:pt idx="73">
                  <c:v>0.45625000000000004</c:v>
                </c:pt>
                <c:pt idx="74">
                  <c:v>0.46250000000000002</c:v>
                </c:pt>
                <c:pt idx="75">
                  <c:v>0.46875</c:v>
                </c:pt>
                <c:pt idx="76">
                  <c:v>0.47500000000000003</c:v>
                </c:pt>
                <c:pt idx="77">
                  <c:v>0.48125000000000001</c:v>
                </c:pt>
                <c:pt idx="78">
                  <c:v>0.48750000000000004</c:v>
                </c:pt>
                <c:pt idx="79">
                  <c:v>0.49375000000000002</c:v>
                </c:pt>
                <c:pt idx="80">
                  <c:v>0.5</c:v>
                </c:pt>
                <c:pt idx="81">
                  <c:v>0.50624999999999998</c:v>
                </c:pt>
                <c:pt idx="82">
                  <c:v>0.51250000000000007</c:v>
                </c:pt>
                <c:pt idx="83">
                  <c:v>0.51875000000000004</c:v>
                </c:pt>
                <c:pt idx="84">
                  <c:v>0.52500000000000002</c:v>
                </c:pt>
                <c:pt idx="85">
                  <c:v>0.53125</c:v>
                </c:pt>
                <c:pt idx="86">
                  <c:v>0.53749999999999998</c:v>
                </c:pt>
                <c:pt idx="87">
                  <c:v>0.54375000000000007</c:v>
                </c:pt>
                <c:pt idx="88">
                  <c:v>0.55000000000000004</c:v>
                </c:pt>
                <c:pt idx="89">
                  <c:v>0.55625000000000002</c:v>
                </c:pt>
                <c:pt idx="90">
                  <c:v>0.56250000000000011</c:v>
                </c:pt>
                <c:pt idx="91">
                  <c:v>0.56874999999999998</c:v>
                </c:pt>
                <c:pt idx="92">
                  <c:v>0.57499999999999996</c:v>
                </c:pt>
                <c:pt idx="93">
                  <c:v>0.58125000000000004</c:v>
                </c:pt>
                <c:pt idx="94">
                  <c:v>0.58750000000000002</c:v>
                </c:pt>
                <c:pt idx="95">
                  <c:v>0.59375</c:v>
                </c:pt>
                <c:pt idx="96">
                  <c:v>0.60000000000000009</c:v>
                </c:pt>
                <c:pt idx="97">
                  <c:v>0.60625000000000007</c:v>
                </c:pt>
                <c:pt idx="98">
                  <c:v>0.61250000000000004</c:v>
                </c:pt>
                <c:pt idx="99">
                  <c:v>0.61875000000000002</c:v>
                </c:pt>
                <c:pt idx="100">
                  <c:v>0.625</c:v>
                </c:pt>
                <c:pt idx="101">
                  <c:v>0.63124999999999998</c:v>
                </c:pt>
                <c:pt idx="102">
                  <c:v>0.63750000000000007</c:v>
                </c:pt>
                <c:pt idx="103">
                  <c:v>0.64375000000000004</c:v>
                </c:pt>
                <c:pt idx="104">
                  <c:v>0.65</c:v>
                </c:pt>
                <c:pt idx="105">
                  <c:v>0.65625000000000011</c:v>
                </c:pt>
                <c:pt idx="106">
                  <c:v>0.66249999999999998</c:v>
                </c:pt>
                <c:pt idx="107">
                  <c:v>0.66874999999999996</c:v>
                </c:pt>
                <c:pt idx="108">
                  <c:v>0.67500000000000004</c:v>
                </c:pt>
                <c:pt idx="109">
                  <c:v>0.68125000000000002</c:v>
                </c:pt>
                <c:pt idx="110">
                  <c:v>0.6875</c:v>
                </c:pt>
                <c:pt idx="111">
                  <c:v>0.69375000000000009</c:v>
                </c:pt>
                <c:pt idx="112">
                  <c:v>0.70000000000000007</c:v>
                </c:pt>
                <c:pt idx="113">
                  <c:v>0.70624999999999993</c:v>
                </c:pt>
                <c:pt idx="114">
                  <c:v>0.71250000000000002</c:v>
                </c:pt>
                <c:pt idx="115">
                  <c:v>0.71875</c:v>
                </c:pt>
                <c:pt idx="116">
                  <c:v>0.72499999999999998</c:v>
                </c:pt>
                <c:pt idx="117">
                  <c:v>0.73125000000000007</c:v>
                </c:pt>
                <c:pt idx="118">
                  <c:v>0.73750000000000004</c:v>
                </c:pt>
                <c:pt idx="119">
                  <c:v>0.74375000000000002</c:v>
                </c:pt>
                <c:pt idx="120">
                  <c:v>0.75000000000000011</c:v>
                </c:pt>
              </c:numCache>
            </c:numRef>
          </c:xVal>
          <c:yVal>
            <c:numRef>
              <c:f>A400_IW1!$O$2:$O$122</c:f>
              <c:numCache>
                <c:formatCode>General</c:formatCode>
                <c:ptCount val="1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4.0000000000000001E-3</c:v>
                </c:pt>
                <c:pt idx="49">
                  <c:v>8.0000000000000002E-3</c:v>
                </c:pt>
                <c:pt idx="50">
                  <c:v>4.3999999999999997E-2</c:v>
                </c:pt>
                <c:pt idx="51">
                  <c:v>0.104</c:v>
                </c:pt>
                <c:pt idx="52">
                  <c:v>0.20399999999999999</c:v>
                </c:pt>
                <c:pt idx="53">
                  <c:v>0.27600000000000002</c:v>
                </c:pt>
                <c:pt idx="54">
                  <c:v>0.35599999999999998</c:v>
                </c:pt>
                <c:pt idx="55">
                  <c:v>0.40799999999999997</c:v>
                </c:pt>
                <c:pt idx="56">
                  <c:v>0.496</c:v>
                </c:pt>
                <c:pt idx="57">
                  <c:v>0.57199999999999995</c:v>
                </c:pt>
                <c:pt idx="58">
                  <c:v>0.65200000000000002</c:v>
                </c:pt>
                <c:pt idx="59">
                  <c:v>0.70799999999999996</c:v>
                </c:pt>
                <c:pt idx="60">
                  <c:v>0.76</c:v>
                </c:pt>
                <c:pt idx="61">
                  <c:v>0.80800000000000005</c:v>
                </c:pt>
                <c:pt idx="62">
                  <c:v>0.84</c:v>
                </c:pt>
                <c:pt idx="63">
                  <c:v>0.89600000000000002</c:v>
                </c:pt>
                <c:pt idx="64">
                  <c:v>0.91600000000000004</c:v>
                </c:pt>
                <c:pt idx="65">
                  <c:v>0.94799999999999995</c:v>
                </c:pt>
                <c:pt idx="66">
                  <c:v>0.95199999999999996</c:v>
                </c:pt>
                <c:pt idx="67">
                  <c:v>0.97199999999999998</c:v>
                </c:pt>
                <c:pt idx="68">
                  <c:v>0.98</c:v>
                </c:pt>
                <c:pt idx="69">
                  <c:v>0.98</c:v>
                </c:pt>
                <c:pt idx="70">
                  <c:v>0.98</c:v>
                </c:pt>
                <c:pt idx="71">
                  <c:v>0.98</c:v>
                </c:pt>
                <c:pt idx="72">
                  <c:v>0.98</c:v>
                </c:pt>
                <c:pt idx="73">
                  <c:v>0.98</c:v>
                </c:pt>
                <c:pt idx="74">
                  <c:v>0.98399999999999999</c:v>
                </c:pt>
                <c:pt idx="75">
                  <c:v>0.98399999999999999</c:v>
                </c:pt>
                <c:pt idx="76">
                  <c:v>0.98399999999999999</c:v>
                </c:pt>
                <c:pt idx="77">
                  <c:v>0.98399999999999999</c:v>
                </c:pt>
                <c:pt idx="78">
                  <c:v>0.98799999999999999</c:v>
                </c:pt>
                <c:pt idx="79">
                  <c:v>0.99199999999999999</c:v>
                </c:pt>
                <c:pt idx="80">
                  <c:v>0.99199999999999999</c:v>
                </c:pt>
                <c:pt idx="81">
                  <c:v>0.996</c:v>
                </c:pt>
                <c:pt idx="82">
                  <c:v>0.996</c:v>
                </c:pt>
                <c:pt idx="83">
                  <c:v>0.996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66-48C5-A163-46B309F67227}"/>
            </c:ext>
          </c:extLst>
        </c:ser>
        <c:ser>
          <c:idx val="2"/>
          <c:order val="1"/>
          <c:tx>
            <c:strRef>
              <c:f>A400_IW1!$Y$4</c:f>
              <c:strCache>
                <c:ptCount val="1"/>
                <c:pt idx="0">
                  <c:v>EBC</c:v>
                </c:pt>
              </c:strCache>
            </c:strRef>
          </c:tx>
          <c:spPr>
            <a:ln w="254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A400_IW1!$AD$4:$AD$6</c:f>
              <c:numCache>
                <c:formatCode>General</c:formatCode>
                <c:ptCount val="3"/>
                <c:pt idx="0">
                  <c:v>0.53808211106234227</c:v>
                </c:pt>
                <c:pt idx="1">
                  <c:v>0.53808211106234227</c:v>
                </c:pt>
              </c:numCache>
            </c:numRef>
          </c:xVal>
          <c:yVal>
            <c:numRef>
              <c:f>A400_IW1!$AE$4:$AE$5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66-48C5-A163-46B309F67227}"/>
            </c:ext>
          </c:extLst>
        </c:ser>
        <c:ser>
          <c:idx val="3"/>
          <c:order val="2"/>
          <c:tx>
            <c:strRef>
              <c:f>A400_IW1!$AD$7</c:f>
              <c:strCache>
                <c:ptCount val="1"/>
                <c:pt idx="0">
                  <c:v>Monte-Carlo - 99% Quantile</c:v>
                </c:pt>
              </c:strCache>
            </c:strRef>
          </c:tx>
          <c:spPr>
            <a:ln w="25400">
              <a:solidFill>
                <a:srgbClr val="C00000"/>
              </a:solidFill>
              <a:prstDash val="sysDot"/>
            </a:ln>
          </c:spPr>
          <c:marker>
            <c:symbol val="none"/>
          </c:marker>
          <c:xVal>
            <c:numRef>
              <c:f>A400_IW1!$AD$8:$AD$9</c:f>
              <c:numCache>
                <c:formatCode>General</c:formatCode>
                <c:ptCount val="2"/>
                <c:pt idx="0">
                  <c:v>0.51756529641158855</c:v>
                </c:pt>
                <c:pt idx="1">
                  <c:v>0.51756529641158855</c:v>
                </c:pt>
              </c:numCache>
            </c:numRef>
          </c:xVal>
          <c:yVal>
            <c:numRef>
              <c:f>A400_IW1!$AE$8:$AE$9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366-48C5-A163-46B309F672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8162175"/>
        <c:axId val="1278162655"/>
      </c:scatterChart>
      <c:valAx>
        <c:axId val="1278162175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strRef>
              <c:f>'[1]LR3_Rt330 (test)'!$O$7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txPr>
            <a:bodyPr/>
            <a:lstStyle/>
            <a:p>
              <a:pPr>
                <a:defRPr sz="1600" b="0"/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162655"/>
        <c:crosses val="autoZero"/>
        <c:crossBetween val="midCat"/>
        <c:majorUnit val="0.1"/>
      </c:valAx>
      <c:valAx>
        <c:axId val="127816265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strRef>
              <c:f>'[1]LR3_Rt330 (test)'!$O$9</c:f>
              <c:strCache>
                <c:ptCount val="1"/>
                <c:pt idx="0">
                  <c:v>Cumulative Frequency</c:v>
                </c:pt>
              </c:strCache>
            </c:strRef>
          </c:tx>
          <c:overlay val="0"/>
          <c:txPr>
            <a:bodyPr/>
            <a:lstStyle/>
            <a:p>
              <a:pPr>
                <a:defRPr sz="1600" b="0"/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162175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A50_IW1!$K$3</c:f>
              <c:strCache>
                <c:ptCount val="1"/>
                <c:pt idx="0">
                  <c:v>A400 - IW1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A50_IW1!$A$1:$A$2270</c:f>
              <c:numCache>
                <c:formatCode>0.00E+00</c:formatCode>
                <c:ptCount val="2270"/>
                <c:pt idx="0">
                  <c:v>7.0679890993275402E-2</c:v>
                </c:pt>
                <c:pt idx="1">
                  <c:v>0.10697592768054601</c:v>
                </c:pt>
                <c:pt idx="2">
                  <c:v>6.9401509845493897E-2</c:v>
                </c:pt>
                <c:pt idx="3">
                  <c:v>6.7222444872598097E-2</c:v>
                </c:pt>
                <c:pt idx="4">
                  <c:v>9.8646924568032798E-2</c:v>
                </c:pt>
                <c:pt idx="5">
                  <c:v>9.7681639109645599E-2</c:v>
                </c:pt>
                <c:pt idx="6">
                  <c:v>7.8941970398939396E-2</c:v>
                </c:pt>
                <c:pt idx="7">
                  <c:v>6.09562136055114E-2</c:v>
                </c:pt>
                <c:pt idx="8">
                  <c:v>8.0300500170992203E-2</c:v>
                </c:pt>
                <c:pt idx="9">
                  <c:v>0.10255685197584</c:v>
                </c:pt>
                <c:pt idx="10">
                  <c:v>9.9751280357824601E-2</c:v>
                </c:pt>
                <c:pt idx="11">
                  <c:v>7.1057826250937803E-2</c:v>
                </c:pt>
                <c:pt idx="12">
                  <c:v>7.2021542449984696E-2</c:v>
                </c:pt>
                <c:pt idx="13">
                  <c:v>9.7072736171002094E-2</c:v>
                </c:pt>
                <c:pt idx="14">
                  <c:v>9.2206317617426398E-2</c:v>
                </c:pt>
                <c:pt idx="15">
                  <c:v>8.1069527199515698E-2</c:v>
                </c:pt>
                <c:pt idx="16">
                  <c:v>6.2150698418780799E-2</c:v>
                </c:pt>
                <c:pt idx="17">
                  <c:v>0.10849217045344201</c:v>
                </c:pt>
                <c:pt idx="18">
                  <c:v>8.2785505024095304E-2</c:v>
                </c:pt>
                <c:pt idx="19">
                  <c:v>9.2721495127420506E-2</c:v>
                </c:pt>
                <c:pt idx="20">
                  <c:v>7.9640925426298997E-2</c:v>
                </c:pt>
                <c:pt idx="21">
                  <c:v>7.2360977516935099E-2</c:v>
                </c:pt>
                <c:pt idx="22">
                  <c:v>8.0811625308627594E-2</c:v>
                </c:pt>
                <c:pt idx="23">
                  <c:v>0.106087308611749</c:v>
                </c:pt>
                <c:pt idx="24">
                  <c:v>6.2940915822156995E-2</c:v>
                </c:pt>
                <c:pt idx="25">
                  <c:v>0.10024897222130399</c:v>
                </c:pt>
                <c:pt idx="26">
                  <c:v>7.0566270867663997E-2</c:v>
                </c:pt>
                <c:pt idx="27">
                  <c:v>0.104514798518816</c:v>
                </c:pt>
                <c:pt idx="28">
                  <c:v>8.7412399941681193E-2</c:v>
                </c:pt>
                <c:pt idx="29">
                  <c:v>7.2147513025974899E-2</c:v>
                </c:pt>
                <c:pt idx="30">
                  <c:v>0.10107309068703001</c:v>
                </c:pt>
                <c:pt idx="31">
                  <c:v>0.10700399146506299</c:v>
                </c:pt>
                <c:pt idx="32">
                  <c:v>9.3852125132348502E-2</c:v>
                </c:pt>
                <c:pt idx="33">
                  <c:v>6.9141417169727104E-2</c:v>
                </c:pt>
                <c:pt idx="34">
                  <c:v>6.5910919228082399E-2</c:v>
                </c:pt>
                <c:pt idx="35">
                  <c:v>8.90647822378694E-2</c:v>
                </c:pt>
                <c:pt idx="36">
                  <c:v>0.105060110930444</c:v>
                </c:pt>
                <c:pt idx="37">
                  <c:v>8.0861654326405602E-2</c:v>
                </c:pt>
                <c:pt idx="38">
                  <c:v>0.10392659228741601</c:v>
                </c:pt>
                <c:pt idx="39">
                  <c:v>8.3517269691631493E-2</c:v>
                </c:pt>
                <c:pt idx="40">
                  <c:v>9.2074093153695899E-2</c:v>
                </c:pt>
                <c:pt idx="41">
                  <c:v>0.108140610837727</c:v>
                </c:pt>
                <c:pt idx="42">
                  <c:v>9.0991304458577102E-2</c:v>
                </c:pt>
                <c:pt idx="43">
                  <c:v>9.9903032726659194E-2</c:v>
                </c:pt>
                <c:pt idx="44">
                  <c:v>0.104400748339303</c:v>
                </c:pt>
                <c:pt idx="45">
                  <c:v>9.5492564608031003E-2</c:v>
                </c:pt>
                <c:pt idx="46">
                  <c:v>8.9384700768659495E-2</c:v>
                </c:pt>
                <c:pt idx="47">
                  <c:v>6.30317968219299E-2</c:v>
                </c:pt>
                <c:pt idx="48">
                  <c:v>6.2622784301513107E-2</c:v>
                </c:pt>
                <c:pt idx="49">
                  <c:v>9.96389999450768E-2</c:v>
                </c:pt>
                <c:pt idx="50">
                  <c:v>9.7954642008834705E-2</c:v>
                </c:pt>
                <c:pt idx="51">
                  <c:v>8.4034287389478393E-2</c:v>
                </c:pt>
                <c:pt idx="52">
                  <c:v>0.107498036956319</c:v>
                </c:pt>
                <c:pt idx="53">
                  <c:v>9.0332770884860594E-2</c:v>
                </c:pt>
                <c:pt idx="54">
                  <c:v>7.1295431472620296E-2</c:v>
                </c:pt>
                <c:pt idx="55">
                  <c:v>9.1580152789434294E-2</c:v>
                </c:pt>
                <c:pt idx="56">
                  <c:v>7.9803070231758699E-2</c:v>
                </c:pt>
                <c:pt idx="57">
                  <c:v>8.1031978047311798E-2</c:v>
                </c:pt>
                <c:pt idx="58">
                  <c:v>6.7566468423960704E-2</c:v>
                </c:pt>
                <c:pt idx="59">
                  <c:v>7.2399149111137304E-2</c:v>
                </c:pt>
                <c:pt idx="60">
                  <c:v>8.2132367312139007E-2</c:v>
                </c:pt>
                <c:pt idx="61">
                  <c:v>0.107529844176437</c:v>
                </c:pt>
                <c:pt idx="62">
                  <c:v>0.109347893167799</c:v>
                </c:pt>
                <c:pt idx="63">
                  <c:v>6.1801030899296401E-2</c:v>
                </c:pt>
                <c:pt idx="64">
                  <c:v>8.5762880835264302E-2</c:v>
                </c:pt>
                <c:pt idx="65">
                  <c:v>7.0414110154049095E-2</c:v>
                </c:pt>
                <c:pt idx="66">
                  <c:v>9.5865942930274103E-2</c:v>
                </c:pt>
                <c:pt idx="67">
                  <c:v>0.10184671714103299</c:v>
                </c:pt>
                <c:pt idx="68">
                  <c:v>8.1701652392285398E-2</c:v>
                </c:pt>
                <c:pt idx="69">
                  <c:v>7.7680453497628393E-2</c:v>
                </c:pt>
                <c:pt idx="70">
                  <c:v>9.3819868431693806E-2</c:v>
                </c:pt>
                <c:pt idx="71">
                  <c:v>7.8519638545015896E-2</c:v>
                </c:pt>
                <c:pt idx="72">
                  <c:v>6.8274148813691302E-2</c:v>
                </c:pt>
                <c:pt idx="73">
                  <c:v>8.1206468518542102E-2</c:v>
                </c:pt>
                <c:pt idx="74">
                  <c:v>0.106589261535842</c:v>
                </c:pt>
                <c:pt idx="75">
                  <c:v>6.7429697226309801E-2</c:v>
                </c:pt>
                <c:pt idx="76">
                  <c:v>0.104767473275896</c:v>
                </c:pt>
                <c:pt idx="77">
                  <c:v>7.7377601926837597E-2</c:v>
                </c:pt>
                <c:pt idx="78">
                  <c:v>0.10747799974960499</c:v>
                </c:pt>
                <c:pt idx="79">
                  <c:v>9.1406272375293196E-2</c:v>
                </c:pt>
                <c:pt idx="80">
                  <c:v>9.1638364845610901E-2</c:v>
                </c:pt>
                <c:pt idx="81">
                  <c:v>9.9060014254488696E-2</c:v>
                </c:pt>
                <c:pt idx="82">
                  <c:v>8.2169091567320801E-2</c:v>
                </c:pt>
                <c:pt idx="83">
                  <c:v>9.1640835997915102E-2</c:v>
                </c:pt>
                <c:pt idx="84">
                  <c:v>6.2455553589179397E-2</c:v>
                </c:pt>
                <c:pt idx="85">
                  <c:v>0.10051111417646801</c:v>
                </c:pt>
                <c:pt idx="86">
                  <c:v>9.3668512714182695E-2</c:v>
                </c:pt>
                <c:pt idx="87">
                  <c:v>9.8064094201424701E-2</c:v>
                </c:pt>
                <c:pt idx="88">
                  <c:v>8.0651678744171104E-2</c:v>
                </c:pt>
                <c:pt idx="89">
                  <c:v>8.1362677766393304E-2</c:v>
                </c:pt>
                <c:pt idx="90">
                  <c:v>9.7824963291471403E-2</c:v>
                </c:pt>
                <c:pt idx="91">
                  <c:v>9.5924129135545905E-2</c:v>
                </c:pt>
                <c:pt idx="92">
                  <c:v>7.9407897588103293E-2</c:v>
                </c:pt>
                <c:pt idx="93">
                  <c:v>8.2189619502724895E-2</c:v>
                </c:pt>
                <c:pt idx="94">
                  <c:v>8.4751219105417205E-2</c:v>
                </c:pt>
                <c:pt idx="95">
                  <c:v>0.10810837529774001</c:v>
                </c:pt>
                <c:pt idx="96">
                  <c:v>7.1986673483323799E-2</c:v>
                </c:pt>
                <c:pt idx="97">
                  <c:v>9.8537692754359807E-2</c:v>
                </c:pt>
                <c:pt idx="98">
                  <c:v>8.4161432787795504E-2</c:v>
                </c:pt>
                <c:pt idx="99">
                  <c:v>9.3931948140128299E-2</c:v>
                </c:pt>
                <c:pt idx="100">
                  <c:v>9.7369041281628696E-2</c:v>
                </c:pt>
                <c:pt idx="101">
                  <c:v>7.8719988100372895E-2</c:v>
                </c:pt>
                <c:pt idx="102">
                  <c:v>7.3776405226767094E-2</c:v>
                </c:pt>
                <c:pt idx="103">
                  <c:v>0.10224868484098</c:v>
                </c:pt>
                <c:pt idx="104">
                  <c:v>6.1854691702928198E-2</c:v>
                </c:pt>
                <c:pt idx="105">
                  <c:v>8.6552238919568994E-2</c:v>
                </c:pt>
                <c:pt idx="106">
                  <c:v>6.04302135727907E-2</c:v>
                </c:pt>
                <c:pt idx="107">
                  <c:v>0.10351746779438201</c:v>
                </c:pt>
                <c:pt idx="108">
                  <c:v>0.103352872355904</c:v>
                </c:pt>
                <c:pt idx="109">
                  <c:v>6.3901856956447803E-2</c:v>
                </c:pt>
                <c:pt idx="110">
                  <c:v>9.7042705086670802E-2</c:v>
                </c:pt>
                <c:pt idx="111">
                  <c:v>8.5071039555905406E-2</c:v>
                </c:pt>
                <c:pt idx="112">
                  <c:v>0.10698889423258499</c:v>
                </c:pt>
                <c:pt idx="113">
                  <c:v>7.56045665814193E-2</c:v>
                </c:pt>
                <c:pt idx="114">
                  <c:v>0.100704193855576</c:v>
                </c:pt>
                <c:pt idx="115">
                  <c:v>0.100363605428244</c:v>
                </c:pt>
                <c:pt idx="116">
                  <c:v>6.3399044092906101E-2</c:v>
                </c:pt>
                <c:pt idx="117">
                  <c:v>0.107151991965587</c:v>
                </c:pt>
                <c:pt idx="118">
                  <c:v>0.10281581859909</c:v>
                </c:pt>
                <c:pt idx="119">
                  <c:v>8.0738292834918401E-2</c:v>
                </c:pt>
                <c:pt idx="120">
                  <c:v>7.3524338741692993E-2</c:v>
                </c:pt>
                <c:pt idx="121">
                  <c:v>0.103949451621416</c:v>
                </c:pt>
                <c:pt idx="122">
                  <c:v>7.6702452787410003E-2</c:v>
                </c:pt>
                <c:pt idx="123">
                  <c:v>9.4099062964586394E-2</c:v>
                </c:pt>
                <c:pt idx="124">
                  <c:v>0.10118301042878999</c:v>
                </c:pt>
                <c:pt idx="125">
                  <c:v>7.1242773019183706E-2</c:v>
                </c:pt>
                <c:pt idx="126">
                  <c:v>8.9284957851499105E-2</c:v>
                </c:pt>
                <c:pt idx="127">
                  <c:v>7.2127551897773895E-2</c:v>
                </c:pt>
                <c:pt idx="128">
                  <c:v>9.5323371758655101E-2</c:v>
                </c:pt>
                <c:pt idx="129">
                  <c:v>9.41393769460422E-2</c:v>
                </c:pt>
                <c:pt idx="130">
                  <c:v>7.6170110104916006E-2</c:v>
                </c:pt>
                <c:pt idx="131">
                  <c:v>0.106738947335886</c:v>
                </c:pt>
                <c:pt idx="132">
                  <c:v>8.3774229378396597E-2</c:v>
                </c:pt>
                <c:pt idx="133">
                  <c:v>0.108199485671746</c:v>
                </c:pt>
                <c:pt idx="134">
                  <c:v>7.9172627415107694E-2</c:v>
                </c:pt>
                <c:pt idx="135">
                  <c:v>6.90185009803089E-2</c:v>
                </c:pt>
                <c:pt idx="136">
                  <c:v>9.6356075666370097E-2</c:v>
                </c:pt>
                <c:pt idx="137">
                  <c:v>9.2456500074398998E-2</c:v>
                </c:pt>
                <c:pt idx="138">
                  <c:v>0.10128302192600799</c:v>
                </c:pt>
                <c:pt idx="139">
                  <c:v>6.4002858481258001E-2</c:v>
                </c:pt>
                <c:pt idx="140">
                  <c:v>7.8936036442148805E-2</c:v>
                </c:pt>
                <c:pt idx="141">
                  <c:v>0.104639052893296</c:v>
                </c:pt>
                <c:pt idx="142">
                  <c:v>8.3448858334062903E-2</c:v>
                </c:pt>
                <c:pt idx="143">
                  <c:v>7.6517149969894005E-2</c:v>
                </c:pt>
                <c:pt idx="144">
                  <c:v>9.8915831374705596E-2</c:v>
                </c:pt>
                <c:pt idx="145">
                  <c:v>8.9562737301415299E-2</c:v>
                </c:pt>
                <c:pt idx="146">
                  <c:v>8.1005018667051704E-2</c:v>
                </c:pt>
                <c:pt idx="147">
                  <c:v>8.4657057127611596E-2</c:v>
                </c:pt>
                <c:pt idx="148">
                  <c:v>0.100420268500249</c:v>
                </c:pt>
                <c:pt idx="149">
                  <c:v>6.3680109269003499E-2</c:v>
                </c:pt>
                <c:pt idx="150">
                  <c:v>8.0308582411023094E-2</c:v>
                </c:pt>
                <c:pt idx="151">
                  <c:v>7.6103865801050802E-2</c:v>
                </c:pt>
                <c:pt idx="152">
                  <c:v>7.7523711942689796E-2</c:v>
                </c:pt>
                <c:pt idx="153">
                  <c:v>0.105972060580184</c:v>
                </c:pt>
                <c:pt idx="154">
                  <c:v>7.1260728740931797E-2</c:v>
                </c:pt>
                <c:pt idx="155">
                  <c:v>0.106489848499338</c:v>
                </c:pt>
                <c:pt idx="156">
                  <c:v>7.4132884612222893E-2</c:v>
                </c:pt>
                <c:pt idx="157">
                  <c:v>0.109004536821311</c:v>
                </c:pt>
                <c:pt idx="158">
                  <c:v>7.3745516665470801E-2</c:v>
                </c:pt>
                <c:pt idx="159">
                  <c:v>0.109739385571976</c:v>
                </c:pt>
                <c:pt idx="160">
                  <c:v>0.104823959765448</c:v>
                </c:pt>
                <c:pt idx="161">
                  <c:v>8.8979977380863898E-2</c:v>
                </c:pt>
                <c:pt idx="162">
                  <c:v>8.9108860132226894E-2</c:v>
                </c:pt>
                <c:pt idx="163">
                  <c:v>0.108222821606345</c:v>
                </c:pt>
                <c:pt idx="164">
                  <c:v>8.5601574572565703E-2</c:v>
                </c:pt>
                <c:pt idx="165">
                  <c:v>7.8320305770636797E-2</c:v>
                </c:pt>
                <c:pt idx="166">
                  <c:v>9.0475673236978998E-2</c:v>
                </c:pt>
                <c:pt idx="167">
                  <c:v>8.4416761136641899E-2</c:v>
                </c:pt>
                <c:pt idx="168">
                  <c:v>0.105535332129458</c:v>
                </c:pt>
                <c:pt idx="169">
                  <c:v>8.2110171396410095E-2</c:v>
                </c:pt>
                <c:pt idx="170">
                  <c:v>8.8658215860196704E-2</c:v>
                </c:pt>
                <c:pt idx="171">
                  <c:v>8.2955080172355297E-2</c:v>
                </c:pt>
                <c:pt idx="172">
                  <c:v>8.3584457262171397E-2</c:v>
                </c:pt>
                <c:pt idx="173">
                  <c:v>7.1301364550651294E-2</c:v>
                </c:pt>
                <c:pt idx="174">
                  <c:v>6.0520282040412703E-2</c:v>
                </c:pt>
                <c:pt idx="175">
                  <c:v>6.1315905992077299E-2</c:v>
                </c:pt>
                <c:pt idx="176">
                  <c:v>7.7973128973292005E-2</c:v>
                </c:pt>
                <c:pt idx="177">
                  <c:v>6.5848136296026094E-2</c:v>
                </c:pt>
                <c:pt idx="178">
                  <c:v>6.2092861215983203E-2</c:v>
                </c:pt>
                <c:pt idx="179">
                  <c:v>7.6156364829814305E-2</c:v>
                </c:pt>
                <c:pt idx="180">
                  <c:v>0.101647332844922</c:v>
                </c:pt>
                <c:pt idx="181">
                  <c:v>7.2347403872624602E-2</c:v>
                </c:pt>
                <c:pt idx="182">
                  <c:v>8.0932920033964795E-2</c:v>
                </c:pt>
                <c:pt idx="183">
                  <c:v>6.3824492181293602E-2</c:v>
                </c:pt>
                <c:pt idx="184">
                  <c:v>8.0948825697030699E-2</c:v>
                </c:pt>
                <c:pt idx="185">
                  <c:v>8.3201130301541401E-2</c:v>
                </c:pt>
                <c:pt idx="186">
                  <c:v>0.103637824631402</c:v>
                </c:pt>
                <c:pt idx="187">
                  <c:v>6.8740814500501193E-2</c:v>
                </c:pt>
                <c:pt idx="188">
                  <c:v>7.0927298566545102E-2</c:v>
                </c:pt>
                <c:pt idx="189">
                  <c:v>9.4188841738065202E-2</c:v>
                </c:pt>
                <c:pt idx="190">
                  <c:v>7.48978784929374E-2</c:v>
                </c:pt>
                <c:pt idx="191">
                  <c:v>7.8440660878418403E-2</c:v>
                </c:pt>
                <c:pt idx="192">
                  <c:v>0.10143277633817301</c:v>
                </c:pt>
                <c:pt idx="193">
                  <c:v>0.10529092687389</c:v>
                </c:pt>
                <c:pt idx="194">
                  <c:v>8.7481698825227397E-2</c:v>
                </c:pt>
                <c:pt idx="195">
                  <c:v>6.0150168389863902E-2</c:v>
                </c:pt>
                <c:pt idx="196">
                  <c:v>6.3377387987743394E-2</c:v>
                </c:pt>
                <c:pt idx="197">
                  <c:v>8.0260679271948202E-2</c:v>
                </c:pt>
                <c:pt idx="198">
                  <c:v>9.8594357266510099E-2</c:v>
                </c:pt>
                <c:pt idx="199">
                  <c:v>0.104800480335258</c:v>
                </c:pt>
                <c:pt idx="200">
                  <c:v>7.2255984602012699E-2</c:v>
                </c:pt>
                <c:pt idx="201">
                  <c:v>6.3623549217906999E-2</c:v>
                </c:pt>
                <c:pt idx="202">
                  <c:v>9.7874145563865006E-2</c:v>
                </c:pt>
                <c:pt idx="203">
                  <c:v>8.5040926406293099E-2</c:v>
                </c:pt>
                <c:pt idx="204">
                  <c:v>7.4033616808895503E-2</c:v>
                </c:pt>
                <c:pt idx="205">
                  <c:v>9.7091303078448696E-2</c:v>
                </c:pt>
                <c:pt idx="206">
                  <c:v>7.9789928112979303E-2</c:v>
                </c:pt>
                <c:pt idx="207">
                  <c:v>0.103924952591398</c:v>
                </c:pt>
                <c:pt idx="208">
                  <c:v>8.4056323670436001E-2</c:v>
                </c:pt>
                <c:pt idx="209">
                  <c:v>6.3442229556071497E-2</c:v>
                </c:pt>
                <c:pt idx="210">
                  <c:v>0.10587110406460799</c:v>
                </c:pt>
                <c:pt idx="211">
                  <c:v>8.69859988564885E-2</c:v>
                </c:pt>
                <c:pt idx="212">
                  <c:v>6.7818464910114701E-2</c:v>
                </c:pt>
                <c:pt idx="213">
                  <c:v>8.9980438759553596E-2</c:v>
                </c:pt>
                <c:pt idx="214">
                  <c:v>0.10950607424053101</c:v>
                </c:pt>
                <c:pt idx="215">
                  <c:v>9.8150699226600996E-2</c:v>
                </c:pt>
                <c:pt idx="216">
                  <c:v>0.108724953289995</c:v>
                </c:pt>
                <c:pt idx="217">
                  <c:v>6.0049152346717899E-2</c:v>
                </c:pt>
                <c:pt idx="218">
                  <c:v>9.9268374310297697E-2</c:v>
                </c:pt>
                <c:pt idx="219">
                  <c:v>7.5977045202737598E-2</c:v>
                </c:pt>
                <c:pt idx="220">
                  <c:v>7.0517850630526693E-2</c:v>
                </c:pt>
                <c:pt idx="221">
                  <c:v>6.01977790579011E-2</c:v>
                </c:pt>
                <c:pt idx="222">
                  <c:v>0.105120001816342</c:v>
                </c:pt>
                <c:pt idx="223">
                  <c:v>0.107791769353039</c:v>
                </c:pt>
                <c:pt idx="224">
                  <c:v>6.4204800040347204E-2</c:v>
                </c:pt>
                <c:pt idx="225">
                  <c:v>9.7373483889825904E-2</c:v>
                </c:pt>
                <c:pt idx="226">
                  <c:v>6.2933655311212797E-2</c:v>
                </c:pt>
                <c:pt idx="227">
                  <c:v>6.1992314344550999E-2</c:v>
                </c:pt>
                <c:pt idx="228">
                  <c:v>0.10366521179817</c:v>
                </c:pt>
                <c:pt idx="229">
                  <c:v>9.3060540624022303E-2</c:v>
                </c:pt>
                <c:pt idx="230">
                  <c:v>9.3201799864378695E-2</c:v>
                </c:pt>
                <c:pt idx="231">
                  <c:v>0.106895615688366</c:v>
                </c:pt>
                <c:pt idx="232">
                  <c:v>9.26038795781923E-2</c:v>
                </c:pt>
                <c:pt idx="233">
                  <c:v>0.108669626339175</c:v>
                </c:pt>
                <c:pt idx="234">
                  <c:v>8.8727256801582097E-2</c:v>
                </c:pt>
                <c:pt idx="235">
                  <c:v>9.2788812153318606E-2</c:v>
                </c:pt>
                <c:pt idx="236">
                  <c:v>9.0104400097872003E-2</c:v>
                </c:pt>
                <c:pt idx="237">
                  <c:v>6.4671276874120498E-2</c:v>
                </c:pt>
                <c:pt idx="238">
                  <c:v>9.9924064279166502E-2</c:v>
                </c:pt>
                <c:pt idx="239">
                  <c:v>7.2576227166396501E-2</c:v>
                </c:pt>
                <c:pt idx="240">
                  <c:v>6.2755997335193298E-2</c:v>
                </c:pt>
                <c:pt idx="241">
                  <c:v>9.11760448434389E-2</c:v>
                </c:pt>
                <c:pt idx="242">
                  <c:v>9.4831989906873401E-2</c:v>
                </c:pt>
                <c:pt idx="243">
                  <c:v>8.95147334114368E-2</c:v>
                </c:pt>
                <c:pt idx="244">
                  <c:v>8.41165687224361E-2</c:v>
                </c:pt>
                <c:pt idx="245">
                  <c:v>7.4969191786571507E-2</c:v>
                </c:pt>
                <c:pt idx="246">
                  <c:v>7.6673013806188295E-2</c:v>
                </c:pt>
                <c:pt idx="247">
                  <c:v>8.3391390141415597E-2</c:v>
                </c:pt>
                <c:pt idx="248">
                  <c:v>7.9538744680280896E-2</c:v>
                </c:pt>
                <c:pt idx="249">
                  <c:v>8.3090589563132602E-2</c:v>
                </c:pt>
              </c:numCache>
            </c:numRef>
          </c:xVal>
          <c:yVal>
            <c:numRef>
              <c:f>A50_IW1!$C$1:$C$2270</c:f>
              <c:numCache>
                <c:formatCode>General</c:formatCode>
                <c:ptCount val="2270"/>
                <c:pt idx="0">
                  <c:v>0.81226638193749179</c:v>
                </c:pt>
                <c:pt idx="1">
                  <c:v>0.79325258923935249</c:v>
                </c:pt>
                <c:pt idx="2">
                  <c:v>0.73690939656090249</c:v>
                </c:pt>
                <c:pt idx="3">
                  <c:v>0.83248838727588914</c:v>
                </c:pt>
                <c:pt idx="4">
                  <c:v>0.78457700269612984</c:v>
                </c:pt>
                <c:pt idx="5">
                  <c:v>0.72372171731883728</c:v>
                </c:pt>
                <c:pt idx="6">
                  <c:v>0.7718481133755033</c:v>
                </c:pt>
                <c:pt idx="7">
                  <c:v>0.81105341595708957</c:v>
                </c:pt>
                <c:pt idx="8">
                  <c:v>0.79658677955781676</c:v>
                </c:pt>
                <c:pt idx="9">
                  <c:v>0.72355658504759823</c:v>
                </c:pt>
                <c:pt idx="10">
                  <c:v>0.77296354328541661</c:v>
                </c:pt>
                <c:pt idx="11">
                  <c:v>0.82240729361058396</c:v>
                </c:pt>
                <c:pt idx="12">
                  <c:v>0.77782540774083508</c:v>
                </c:pt>
                <c:pt idx="13">
                  <c:v>0.85943457869914008</c:v>
                </c:pt>
                <c:pt idx="14">
                  <c:v>0.81283456041393443</c:v>
                </c:pt>
                <c:pt idx="15">
                  <c:v>0.75345861326018293</c:v>
                </c:pt>
                <c:pt idx="16">
                  <c:v>0.78730072833037612</c:v>
                </c:pt>
                <c:pt idx="17">
                  <c:v>0.75135609362424638</c:v>
                </c:pt>
                <c:pt idx="18">
                  <c:v>0.76204209612165286</c:v>
                </c:pt>
                <c:pt idx="19">
                  <c:v>0.73478835741791104</c:v>
                </c:pt>
                <c:pt idx="20">
                  <c:v>0.76246279759024871</c:v>
                </c:pt>
                <c:pt idx="21">
                  <c:v>0.83409865841430786</c:v>
                </c:pt>
                <c:pt idx="22">
                  <c:v>0.74768558905766613</c:v>
                </c:pt>
                <c:pt idx="23">
                  <c:v>0.72935349941421579</c:v>
                </c:pt>
                <c:pt idx="24">
                  <c:v>0.78245133367637465</c:v>
                </c:pt>
                <c:pt idx="25">
                  <c:v>0.76700168184263062</c:v>
                </c:pt>
                <c:pt idx="26">
                  <c:v>0.83461769846536504</c:v>
                </c:pt>
                <c:pt idx="27">
                  <c:v>0.78403277611547817</c:v>
                </c:pt>
                <c:pt idx="28">
                  <c:v>0.73619855614844742</c:v>
                </c:pt>
                <c:pt idx="29">
                  <c:v>0.7966985139170476</c:v>
                </c:pt>
                <c:pt idx="30">
                  <c:v>0.7701629616968928</c:v>
                </c:pt>
                <c:pt idx="31">
                  <c:v>0.78255825296377135</c:v>
                </c:pt>
                <c:pt idx="32">
                  <c:v>0.81456323293412392</c:v>
                </c:pt>
                <c:pt idx="33">
                  <c:v>0.75229034102347314</c:v>
                </c:pt>
                <c:pt idx="34">
                  <c:v>0.84111292171133056</c:v>
                </c:pt>
                <c:pt idx="35">
                  <c:v>0.81133645575657776</c:v>
                </c:pt>
                <c:pt idx="36">
                  <c:v>0.72392895060278106</c:v>
                </c:pt>
                <c:pt idx="37">
                  <c:v>0.76810766680394604</c:v>
                </c:pt>
                <c:pt idx="38">
                  <c:v>0.82457413766769105</c:v>
                </c:pt>
                <c:pt idx="39">
                  <c:v>0.80121011276236864</c:v>
                </c:pt>
                <c:pt idx="40">
                  <c:v>0.79150589106562974</c:v>
                </c:pt>
                <c:pt idx="41">
                  <c:v>0.7865348232502779</c:v>
                </c:pt>
                <c:pt idx="42">
                  <c:v>0.7742198449123272</c:v>
                </c:pt>
                <c:pt idx="43">
                  <c:v>0.72842338803823126</c:v>
                </c:pt>
                <c:pt idx="44">
                  <c:v>0.81131120749529306</c:v>
                </c:pt>
                <c:pt idx="45">
                  <c:v>0.72376122560055434</c:v>
                </c:pt>
                <c:pt idx="46">
                  <c:v>0.73767443739733818</c:v>
                </c:pt>
                <c:pt idx="47">
                  <c:v>0.79610125981452884</c:v>
                </c:pt>
                <c:pt idx="48">
                  <c:v>0.81701472181466395</c:v>
                </c:pt>
                <c:pt idx="49">
                  <c:v>0.75364732703707182</c:v>
                </c:pt>
                <c:pt idx="50">
                  <c:v>0.83189446668464018</c:v>
                </c:pt>
                <c:pt idx="51">
                  <c:v>0.75146455620389752</c:v>
                </c:pt>
                <c:pt idx="52">
                  <c:v>0.75817559343874219</c:v>
                </c:pt>
                <c:pt idx="53">
                  <c:v>0.7250389481239583</c:v>
                </c:pt>
                <c:pt idx="54">
                  <c:v>0.79236285038874754</c:v>
                </c:pt>
                <c:pt idx="55">
                  <c:v>0.79042533956066963</c:v>
                </c:pt>
                <c:pt idx="56">
                  <c:v>0.76136082518879533</c:v>
                </c:pt>
                <c:pt idx="57">
                  <c:v>0.72614709369442998</c:v>
                </c:pt>
                <c:pt idx="58">
                  <c:v>0.80650434597582754</c:v>
                </c:pt>
                <c:pt idx="59">
                  <c:v>0.81575687689549881</c:v>
                </c:pt>
                <c:pt idx="60">
                  <c:v>0.84163918437013918</c:v>
                </c:pt>
                <c:pt idx="61">
                  <c:v>0.76993066534673482</c:v>
                </c:pt>
                <c:pt idx="62">
                  <c:v>0.75759475996581205</c:v>
                </c:pt>
                <c:pt idx="63">
                  <c:v>0.83972834163222021</c:v>
                </c:pt>
                <c:pt idx="64">
                  <c:v>0.79936519946956497</c:v>
                </c:pt>
                <c:pt idx="65">
                  <c:v>0.79319789496185056</c:v>
                </c:pt>
                <c:pt idx="66">
                  <c:v>0.7818888345154289</c:v>
                </c:pt>
                <c:pt idx="67">
                  <c:v>0.77445584516389609</c:v>
                </c:pt>
                <c:pt idx="68">
                  <c:v>0.75962480659747411</c:v>
                </c:pt>
                <c:pt idx="69">
                  <c:v>0.80227733022224923</c:v>
                </c:pt>
                <c:pt idx="70">
                  <c:v>0.75553032878271831</c:v>
                </c:pt>
                <c:pt idx="71">
                  <c:v>0.81178740575336328</c:v>
                </c:pt>
                <c:pt idx="72">
                  <c:v>0.78577496787581758</c:v>
                </c:pt>
                <c:pt idx="73">
                  <c:v>0.83502734996141825</c:v>
                </c:pt>
                <c:pt idx="74">
                  <c:v>0.75624987336348926</c:v>
                </c:pt>
                <c:pt idx="75">
                  <c:v>0.82225932274921576</c:v>
                </c:pt>
                <c:pt idx="76">
                  <c:v>0.76148564666634488</c:v>
                </c:pt>
                <c:pt idx="77">
                  <c:v>0.73553950862405559</c:v>
                </c:pt>
                <c:pt idx="78">
                  <c:v>0.73495274890886797</c:v>
                </c:pt>
                <c:pt idx="79">
                  <c:v>0.81497905759919531</c:v>
                </c:pt>
                <c:pt idx="80">
                  <c:v>0.7846292277060245</c:v>
                </c:pt>
                <c:pt idx="81">
                  <c:v>0.78405462913380286</c:v>
                </c:pt>
                <c:pt idx="82">
                  <c:v>0.73869733150366745</c:v>
                </c:pt>
                <c:pt idx="83">
                  <c:v>0.80352647097309859</c:v>
                </c:pt>
                <c:pt idx="84">
                  <c:v>0.80239320060472241</c:v>
                </c:pt>
                <c:pt idx="85">
                  <c:v>0.76691346725735943</c:v>
                </c:pt>
                <c:pt idx="86">
                  <c:v>0.72312989560505458</c:v>
                </c:pt>
                <c:pt idx="87">
                  <c:v>0.73754368967753103</c:v>
                </c:pt>
                <c:pt idx="88">
                  <c:v>0.83816140614030976</c:v>
                </c:pt>
                <c:pt idx="89">
                  <c:v>0.67291431395753154</c:v>
                </c:pt>
                <c:pt idx="90">
                  <c:v>0.73846886251830091</c:v>
                </c:pt>
                <c:pt idx="91">
                  <c:v>0.75318649996985709</c:v>
                </c:pt>
                <c:pt idx="92">
                  <c:v>0.81821441548167684</c:v>
                </c:pt>
                <c:pt idx="93">
                  <c:v>0.73216840275486206</c:v>
                </c:pt>
                <c:pt idx="94">
                  <c:v>0.77232190409765644</c:v>
                </c:pt>
                <c:pt idx="95">
                  <c:v>0.73109488866258288</c:v>
                </c:pt>
                <c:pt idx="96">
                  <c:v>0.7886228976707117</c:v>
                </c:pt>
                <c:pt idx="97">
                  <c:v>0.77180329616843057</c:v>
                </c:pt>
                <c:pt idx="98">
                  <c:v>0.80941906945949949</c:v>
                </c:pt>
                <c:pt idx="99">
                  <c:v>0.79682382924811879</c:v>
                </c:pt>
                <c:pt idx="100">
                  <c:v>0.79489668934399149</c:v>
                </c:pt>
                <c:pt idx="101">
                  <c:v>0.79591637340243127</c:v>
                </c:pt>
                <c:pt idx="102">
                  <c:v>0.73280405396867454</c:v>
                </c:pt>
                <c:pt idx="103">
                  <c:v>0.77683189791903273</c:v>
                </c:pt>
                <c:pt idx="104">
                  <c:v>0.83105287855237786</c:v>
                </c:pt>
                <c:pt idx="105">
                  <c:v>0.732147784370341</c:v>
                </c:pt>
                <c:pt idx="106">
                  <c:v>0.81061913351665349</c:v>
                </c:pt>
                <c:pt idx="107">
                  <c:v>0.71960668285125062</c:v>
                </c:pt>
                <c:pt idx="108">
                  <c:v>0.76411992308151633</c:v>
                </c:pt>
                <c:pt idx="109">
                  <c:v>0.78894130972867471</c:v>
                </c:pt>
                <c:pt idx="111">
                  <c:v>0.78643833661852214</c:v>
                </c:pt>
                <c:pt idx="112">
                  <c:v>0.73284325359194069</c:v>
                </c:pt>
                <c:pt idx="113">
                  <c:v>0.73522122002947299</c:v>
                </c:pt>
                <c:pt idx="114">
                  <c:v>0.80326787692292279</c:v>
                </c:pt>
                <c:pt idx="115">
                  <c:v>0.73039917251422248</c:v>
                </c:pt>
                <c:pt idx="116">
                  <c:v>0.76517318917941557</c:v>
                </c:pt>
                <c:pt idx="117">
                  <c:v>0.7321254374984949</c:v>
                </c:pt>
                <c:pt idx="118">
                  <c:v>0.81117410141139701</c:v>
                </c:pt>
                <c:pt idx="119">
                  <c:v>0.8080714049311184</c:v>
                </c:pt>
                <c:pt idx="120">
                  <c:v>0.79347908281063328</c:v>
                </c:pt>
                <c:pt idx="121">
                  <c:v>0.78576089305045593</c:v>
                </c:pt>
                <c:pt idx="122">
                  <c:v>0.75072531921395824</c:v>
                </c:pt>
                <c:pt idx="123">
                  <c:v>0.78502480437671596</c:v>
                </c:pt>
                <c:pt idx="124">
                  <c:v>0.75141412141301822</c:v>
                </c:pt>
                <c:pt idx="125">
                  <c:v>0.74007468897502648</c:v>
                </c:pt>
                <c:pt idx="126">
                  <c:v>0.79006816000127189</c:v>
                </c:pt>
                <c:pt idx="127">
                  <c:v>0.76064109541295377</c:v>
                </c:pt>
                <c:pt idx="128">
                  <c:v>0.75499616446756634</c:v>
                </c:pt>
                <c:pt idx="129">
                  <c:v>0.77554763183646946</c:v>
                </c:pt>
                <c:pt idx="130">
                  <c:v>0.81270208420680212</c:v>
                </c:pt>
                <c:pt idx="131">
                  <c:v>0.78108348288530383</c:v>
                </c:pt>
                <c:pt idx="132">
                  <c:v>0.76056683218966392</c:v>
                </c:pt>
                <c:pt idx="133">
                  <c:v>0.78710010033728195</c:v>
                </c:pt>
                <c:pt idx="134">
                  <c:v>0.75523537476702485</c:v>
                </c:pt>
                <c:pt idx="135">
                  <c:v>0.76429696956896065</c:v>
                </c:pt>
                <c:pt idx="136">
                  <c:v>0.82518379983993662</c:v>
                </c:pt>
                <c:pt idx="137">
                  <c:v>0.7975991792768149</c:v>
                </c:pt>
                <c:pt idx="138">
                  <c:v>0.74970921559354908</c:v>
                </c:pt>
                <c:pt idx="139">
                  <c:v>0.73773493445371741</c:v>
                </c:pt>
                <c:pt idx="140">
                  <c:v>0.72356214089971471</c:v>
                </c:pt>
                <c:pt idx="141">
                  <c:v>0.76959824019510037</c:v>
                </c:pt>
                <c:pt idx="142">
                  <c:v>0.7426954461500479</c:v>
                </c:pt>
                <c:pt idx="143">
                  <c:v>0.76215037350623349</c:v>
                </c:pt>
                <c:pt idx="144">
                  <c:v>0.838704459818848</c:v>
                </c:pt>
                <c:pt idx="145">
                  <c:v>0.75946294610581477</c:v>
                </c:pt>
                <c:pt idx="146">
                  <c:v>0.75807348922317985</c:v>
                </c:pt>
                <c:pt idx="147">
                  <c:v>0.7636875543234759</c:v>
                </c:pt>
                <c:pt idx="148">
                  <c:v>0.79746429553376552</c:v>
                </c:pt>
                <c:pt idx="149">
                  <c:v>0.8046793720189529</c:v>
                </c:pt>
                <c:pt idx="150">
                  <c:v>0.79087233872928342</c:v>
                </c:pt>
                <c:pt idx="151">
                  <c:v>0.73176733196374433</c:v>
                </c:pt>
                <c:pt idx="152">
                  <c:v>0.79841237083159322</c:v>
                </c:pt>
                <c:pt idx="153">
                  <c:v>0.77210189235384485</c:v>
                </c:pt>
                <c:pt idx="154">
                  <c:v>0.78303358697817904</c:v>
                </c:pt>
                <c:pt idx="155">
                  <c:v>0.72288846296474962</c:v>
                </c:pt>
                <c:pt idx="156">
                  <c:v>0.6881413613164763</c:v>
                </c:pt>
                <c:pt idx="157">
                  <c:v>0.84347971471293981</c:v>
                </c:pt>
                <c:pt idx="158">
                  <c:v>0.73338618380709852</c:v>
                </c:pt>
                <c:pt idx="159">
                  <c:v>0.77879897822670829</c:v>
                </c:pt>
                <c:pt idx="160">
                  <c:v>0.80211151890241816</c:v>
                </c:pt>
                <c:pt idx="161">
                  <c:v>0.75999019647166621</c:v>
                </c:pt>
                <c:pt idx="162">
                  <c:v>0.72726740040786786</c:v>
                </c:pt>
                <c:pt idx="163">
                  <c:v>0.72453793372643449</c:v>
                </c:pt>
                <c:pt idx="164">
                  <c:v>0.74430016143635025</c:v>
                </c:pt>
                <c:pt idx="165">
                  <c:v>0.76167831127140551</c:v>
                </c:pt>
                <c:pt idx="166">
                  <c:v>0.70138978454168144</c:v>
                </c:pt>
                <c:pt idx="167">
                  <c:v>0.84341063695162533</c:v>
                </c:pt>
                <c:pt idx="168">
                  <c:v>0.77084873904313367</c:v>
                </c:pt>
                <c:pt idx="169">
                  <c:v>0.81170554953218088</c:v>
                </c:pt>
                <c:pt idx="170">
                  <c:v>0.79083925054334547</c:v>
                </c:pt>
                <c:pt idx="171">
                  <c:v>0.81154270133347861</c:v>
                </c:pt>
                <c:pt idx="172">
                  <c:v>0.74179817603324061</c:v>
                </c:pt>
                <c:pt idx="174">
                  <c:v>0.80856383862370673</c:v>
                </c:pt>
                <c:pt idx="175">
                  <c:v>0.75258270230817892</c:v>
                </c:pt>
                <c:pt idx="176">
                  <c:v>0.82471260184877115</c:v>
                </c:pt>
                <c:pt idx="177">
                  <c:v>0.74106665550457418</c:v>
                </c:pt>
                <c:pt idx="178">
                  <c:v>0.79033589034159479</c:v>
                </c:pt>
                <c:pt idx="179">
                  <c:v>0.76247526739166571</c:v>
                </c:pt>
                <c:pt idx="180">
                  <c:v>0.81311550133595645</c:v>
                </c:pt>
                <c:pt idx="181">
                  <c:v>0.74374272427399934</c:v>
                </c:pt>
                <c:pt idx="182">
                  <c:v>0.76055084368190651</c:v>
                </c:pt>
                <c:pt idx="183">
                  <c:v>0.80779682237318517</c:v>
                </c:pt>
                <c:pt idx="184">
                  <c:v>0.76878517210370245</c:v>
                </c:pt>
                <c:pt idx="185">
                  <c:v>0.82896961920377832</c:v>
                </c:pt>
                <c:pt idx="186">
                  <c:v>0.74955340480752763</c:v>
                </c:pt>
                <c:pt idx="187">
                  <c:v>0.8298036760698384</c:v>
                </c:pt>
                <c:pt idx="188">
                  <c:v>0.82626620329560219</c:v>
                </c:pt>
                <c:pt idx="189">
                  <c:v>0.76045522129381338</c:v>
                </c:pt>
                <c:pt idx="190">
                  <c:v>0.81141065724817751</c:v>
                </c:pt>
                <c:pt idx="191">
                  <c:v>0.78279116663083115</c:v>
                </c:pt>
                <c:pt idx="192">
                  <c:v>0.72590010520200854</c:v>
                </c:pt>
                <c:pt idx="193">
                  <c:v>0.75491153032032576</c:v>
                </c:pt>
                <c:pt idx="194">
                  <c:v>0.81956948781287986</c:v>
                </c:pt>
                <c:pt idx="195">
                  <c:v>0.82863750271059478</c:v>
                </c:pt>
                <c:pt idx="196">
                  <c:v>0.75411957446697031</c:v>
                </c:pt>
                <c:pt idx="197">
                  <c:v>0.80383043781555874</c:v>
                </c:pt>
                <c:pt idx="198">
                  <c:v>0.77216714275036813</c:v>
                </c:pt>
                <c:pt idx="199">
                  <c:v>0.79470069122766107</c:v>
                </c:pt>
                <c:pt idx="200">
                  <c:v>0.80967994758221207</c:v>
                </c:pt>
                <c:pt idx="201">
                  <c:v>0.77459443280835649</c:v>
                </c:pt>
                <c:pt idx="202">
                  <c:v>0.71948846666455057</c:v>
                </c:pt>
                <c:pt idx="203">
                  <c:v>0.69482338465693505</c:v>
                </c:pt>
                <c:pt idx="204">
                  <c:v>0.738749186123421</c:v>
                </c:pt>
                <c:pt idx="205">
                  <c:v>0.77804443177760363</c:v>
                </c:pt>
                <c:pt idx="206">
                  <c:v>0.82803123578130933</c:v>
                </c:pt>
                <c:pt idx="207">
                  <c:v>0.80322392395951259</c:v>
                </c:pt>
                <c:pt idx="208">
                  <c:v>0.81526573956840431</c:v>
                </c:pt>
                <c:pt idx="209">
                  <c:v>0.82048879614308234</c:v>
                </c:pt>
                <c:pt idx="210">
                  <c:v>0.7517190142308311</c:v>
                </c:pt>
                <c:pt idx="211">
                  <c:v>0.72868901950108789</c:v>
                </c:pt>
                <c:pt idx="212">
                  <c:v>0.73608527849696193</c:v>
                </c:pt>
                <c:pt idx="213">
                  <c:v>0.74764299419143998</c:v>
                </c:pt>
                <c:pt idx="214">
                  <c:v>0.80781268741756218</c:v>
                </c:pt>
                <c:pt idx="215">
                  <c:v>0.77657867452590279</c:v>
                </c:pt>
                <c:pt idx="216">
                  <c:v>0.81691687708572414</c:v>
                </c:pt>
                <c:pt idx="217">
                  <c:v>0.74374982341837037</c:v>
                </c:pt>
                <c:pt idx="218">
                  <c:v>0.80507161517837456</c:v>
                </c:pt>
                <c:pt idx="219">
                  <c:v>0.80409199498686335</c:v>
                </c:pt>
                <c:pt idx="220">
                  <c:v>0.7539238850090908</c:v>
                </c:pt>
                <c:pt idx="221">
                  <c:v>0.75232577501363807</c:v>
                </c:pt>
                <c:pt idx="222">
                  <c:v>0.74304046456647965</c:v>
                </c:pt>
                <c:pt idx="223">
                  <c:v>0.79069486012000778</c:v>
                </c:pt>
                <c:pt idx="224">
                  <c:v>0.74940154484967791</c:v>
                </c:pt>
                <c:pt idx="225">
                  <c:v>0.76662851377547547</c:v>
                </c:pt>
                <c:pt idx="226">
                  <c:v>0.77515588253056922</c:v>
                </c:pt>
                <c:pt idx="227">
                  <c:v>0.75536994985162331</c:v>
                </c:pt>
                <c:pt idx="228">
                  <c:v>0.75995340438431724</c:v>
                </c:pt>
                <c:pt idx="229">
                  <c:v>0.72651970617637351</c:v>
                </c:pt>
                <c:pt idx="230">
                  <c:v>0.81368472925113222</c:v>
                </c:pt>
                <c:pt idx="231">
                  <c:v>0.8008021280219505</c:v>
                </c:pt>
                <c:pt idx="232">
                  <c:v>0.79331746924573465</c:v>
                </c:pt>
                <c:pt idx="233">
                  <c:v>0.85892763805935879</c:v>
                </c:pt>
                <c:pt idx="234">
                  <c:v>0.79962064520354148</c:v>
                </c:pt>
                <c:pt idx="235">
                  <c:v>0.73711249382160404</c:v>
                </c:pt>
                <c:pt idx="236">
                  <c:v>0.79681944629811574</c:v>
                </c:pt>
                <c:pt idx="237">
                  <c:v>0.80694004824513788</c:v>
                </c:pt>
                <c:pt idx="238">
                  <c:v>0.71836624626871715</c:v>
                </c:pt>
                <c:pt idx="239">
                  <c:v>0.73380386042287549</c:v>
                </c:pt>
                <c:pt idx="240">
                  <c:v>0.82183127520948818</c:v>
                </c:pt>
                <c:pt idx="241">
                  <c:v>0.73506837236458034</c:v>
                </c:pt>
                <c:pt idx="242">
                  <c:v>0.75368881073287464</c:v>
                </c:pt>
                <c:pt idx="243">
                  <c:v>0.75427563217975258</c:v>
                </c:pt>
                <c:pt idx="244">
                  <c:v>0.76193431259059363</c:v>
                </c:pt>
                <c:pt idx="245">
                  <c:v>0.75460571152716005</c:v>
                </c:pt>
                <c:pt idx="246">
                  <c:v>0.73207061975761256</c:v>
                </c:pt>
                <c:pt idx="247">
                  <c:v>0.76139508627684671</c:v>
                </c:pt>
                <c:pt idx="248">
                  <c:v>0.78955239172979441</c:v>
                </c:pt>
                <c:pt idx="249">
                  <c:v>0.7459111116233611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D6-4338-B5C0-85E28BCEDA30}"/>
            </c:ext>
          </c:extLst>
        </c:ser>
        <c:ser>
          <c:idx val="1"/>
          <c:order val="1"/>
          <c:tx>
            <c:strRef>
              <c:f>A50_IW1!$AD$3</c:f>
              <c:strCache>
                <c:ptCount val="1"/>
                <c:pt idx="0">
                  <c:v>EBC</c:v>
                </c:pt>
              </c:strCache>
            </c:strRef>
          </c:tx>
          <c:spPr>
            <a:ln w="254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A50_IW1!$AE$4:$AE$5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A50_IW1!$AD$4:$AD$5</c:f>
              <c:numCache>
                <c:formatCode>General</c:formatCode>
                <c:ptCount val="2"/>
                <c:pt idx="0">
                  <c:v>0.71690675298619322</c:v>
                </c:pt>
                <c:pt idx="1">
                  <c:v>0.71690675298619322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D6-4338-B5C0-85E28BCEDA30}"/>
            </c:ext>
          </c:extLst>
        </c:ser>
        <c:ser>
          <c:idx val="2"/>
          <c:order val="2"/>
          <c:tx>
            <c:strRef>
              <c:f>A50_IW1!$AD$7</c:f>
              <c:strCache>
                <c:ptCount val="1"/>
                <c:pt idx="0">
                  <c:v>Monte-Carlo - 99% Quantile</c:v>
                </c:pt>
              </c:strCache>
            </c:strRef>
          </c:tx>
          <c:spPr>
            <a:ln w="25400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A50_IW1!$AE$8:$AE$9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A50_IW1!$AD$8:$AD$9</c:f>
              <c:numCache>
                <c:formatCode>General</c:formatCode>
                <c:ptCount val="2"/>
                <c:pt idx="0">
                  <c:v>0.69141555275330113</c:v>
                </c:pt>
                <c:pt idx="1">
                  <c:v>0.69141555275330113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9D6-4338-B5C0-85E28BCEDA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028351"/>
        <c:axId val="634024991"/>
      </c:scatterChart>
      <c:valAx>
        <c:axId val="634028351"/>
        <c:scaling>
          <c:orientation val="minMax"/>
          <c:max val="0.4"/>
        </c:scaling>
        <c:delete val="0"/>
        <c:axPos val="b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LRSM radius-to-shell radius ratio, Rs/R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24991"/>
        <c:crosses val="autoZero"/>
        <c:crossBetween val="midCat"/>
      </c:valAx>
      <c:valAx>
        <c:axId val="634024991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strRef>
              <c:f>A50_IW1!$Q$7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28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A400_IW1!$K$3</c:f>
              <c:strCache>
                <c:ptCount val="1"/>
                <c:pt idx="0">
                  <c:v>A400 - IW1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A400_IW1!$D$1:$D$2270</c:f>
              <c:numCache>
                <c:formatCode>General</c:formatCode>
                <c:ptCount val="2270"/>
                <c:pt idx="0">
                  <c:v>0.61870000000000003</c:v>
                </c:pt>
                <c:pt idx="1">
                  <c:v>4.53E-2</c:v>
                </c:pt>
                <c:pt idx="2">
                  <c:v>0.52680000000000005</c:v>
                </c:pt>
                <c:pt idx="3">
                  <c:v>0.55030000000000001</c:v>
                </c:pt>
                <c:pt idx="4">
                  <c:v>0.73580000000000001</c:v>
                </c:pt>
                <c:pt idx="5">
                  <c:v>0.66220000000000001</c:v>
                </c:pt>
                <c:pt idx="6">
                  <c:v>0.76719999999999999</c:v>
                </c:pt>
                <c:pt idx="7">
                  <c:v>0.38740000000000002</c:v>
                </c:pt>
                <c:pt idx="8">
                  <c:v>0.18840000000000001</c:v>
                </c:pt>
                <c:pt idx="9">
                  <c:v>0.11219999999999999</c:v>
                </c:pt>
                <c:pt idx="10">
                  <c:v>0.5585</c:v>
                </c:pt>
                <c:pt idx="11">
                  <c:v>2.8500000000000001E-2</c:v>
                </c:pt>
                <c:pt idx="12">
                  <c:v>0.7046</c:v>
                </c:pt>
                <c:pt idx="13">
                  <c:v>0.16320000000000001</c:v>
                </c:pt>
                <c:pt idx="14">
                  <c:v>0.50590000000000002</c:v>
                </c:pt>
                <c:pt idx="15">
                  <c:v>7.1300000000000002E-2</c:v>
                </c:pt>
                <c:pt idx="16">
                  <c:v>2.4400000000000002E-2</c:v>
                </c:pt>
                <c:pt idx="17">
                  <c:v>9.7000000000000003E-2</c:v>
                </c:pt>
                <c:pt idx="18">
                  <c:v>0.82909999999999995</c:v>
                </c:pt>
                <c:pt idx="19">
                  <c:v>0.45200000000000001</c:v>
                </c:pt>
                <c:pt idx="20">
                  <c:v>5.8999999999999999E-3</c:v>
                </c:pt>
                <c:pt idx="21">
                  <c:v>0.72230000000000005</c:v>
                </c:pt>
                <c:pt idx="22">
                  <c:v>0.80149999999999999</c:v>
                </c:pt>
                <c:pt idx="23">
                  <c:v>0.32969999999999999</c:v>
                </c:pt>
                <c:pt idx="24">
                  <c:v>0.18149999999999999</c:v>
                </c:pt>
                <c:pt idx="25">
                  <c:v>3.1399999999999997E-2</c:v>
                </c:pt>
                <c:pt idx="26">
                  <c:v>8.8999999999999999E-3</c:v>
                </c:pt>
                <c:pt idx="27">
                  <c:v>0.43059999999999998</c:v>
                </c:pt>
                <c:pt idx="28">
                  <c:v>0.20899999999999999</c:v>
                </c:pt>
                <c:pt idx="29">
                  <c:v>0.67720000000000002</c:v>
                </c:pt>
                <c:pt idx="30">
                  <c:v>0.76880000000000004</c:v>
                </c:pt>
                <c:pt idx="31">
                  <c:v>0.2283</c:v>
                </c:pt>
                <c:pt idx="32">
                  <c:v>0.36120000000000002</c:v>
                </c:pt>
                <c:pt idx="33">
                  <c:v>0.2261</c:v>
                </c:pt>
                <c:pt idx="34">
                  <c:v>0.47439999999999999</c:v>
                </c:pt>
                <c:pt idx="35">
                  <c:v>0.3584</c:v>
                </c:pt>
                <c:pt idx="36">
                  <c:v>0.17580000000000001</c:v>
                </c:pt>
                <c:pt idx="37">
                  <c:v>0.98450000000000004</c:v>
                </c:pt>
                <c:pt idx="38">
                  <c:v>7.6100000000000001E-2</c:v>
                </c:pt>
                <c:pt idx="39">
                  <c:v>7.7100000000000002E-2</c:v>
                </c:pt>
                <c:pt idx="40">
                  <c:v>0.19489999999999999</c:v>
                </c:pt>
                <c:pt idx="41">
                  <c:v>0.91239999999999999</c:v>
                </c:pt>
                <c:pt idx="42">
                  <c:v>0.76749999999999996</c:v>
                </c:pt>
                <c:pt idx="43">
                  <c:v>0.44379999999999997</c:v>
                </c:pt>
                <c:pt idx="44">
                  <c:v>0.25480000000000003</c:v>
                </c:pt>
                <c:pt idx="45">
                  <c:v>0.52500000000000002</c:v>
                </c:pt>
                <c:pt idx="46">
                  <c:v>0.95009999999999994</c:v>
                </c:pt>
                <c:pt idx="47">
                  <c:v>0.54769999999999996</c:v>
                </c:pt>
                <c:pt idx="48">
                  <c:v>0.96540000000000004</c:v>
                </c:pt>
                <c:pt idx="49">
                  <c:v>5.1499999999999997E-2</c:v>
                </c:pt>
                <c:pt idx="50">
                  <c:v>0.33350000000000002</c:v>
                </c:pt>
                <c:pt idx="51">
                  <c:v>0.76400000000000001</c:v>
                </c:pt>
                <c:pt idx="52">
                  <c:v>0.98950000000000005</c:v>
                </c:pt>
                <c:pt idx="53">
                  <c:v>0.80759999999999998</c:v>
                </c:pt>
                <c:pt idx="54">
                  <c:v>0.91859999999999997</c:v>
                </c:pt>
                <c:pt idx="55">
                  <c:v>0.52839999999999998</c:v>
                </c:pt>
                <c:pt idx="56">
                  <c:v>3.61E-2</c:v>
                </c:pt>
                <c:pt idx="57">
                  <c:v>0.83609999999999995</c:v>
                </c:pt>
                <c:pt idx="58">
                  <c:v>0.30209999999999998</c:v>
                </c:pt>
                <c:pt idx="59">
                  <c:v>0.37809999999999999</c:v>
                </c:pt>
                <c:pt idx="60">
                  <c:v>0.37930000000000003</c:v>
                </c:pt>
                <c:pt idx="61">
                  <c:v>0.87419999999999998</c:v>
                </c:pt>
                <c:pt idx="62">
                  <c:v>0.1467</c:v>
                </c:pt>
                <c:pt idx="63">
                  <c:v>0.47370000000000001</c:v>
                </c:pt>
                <c:pt idx="64">
                  <c:v>0.34329999999999999</c:v>
                </c:pt>
                <c:pt idx="65">
                  <c:v>0.7137</c:v>
                </c:pt>
                <c:pt idx="66">
                  <c:v>0.43190000000000001</c:v>
                </c:pt>
                <c:pt idx="67">
                  <c:v>0.92090000000000005</c:v>
                </c:pt>
                <c:pt idx="68">
                  <c:v>0.29980000000000001</c:v>
                </c:pt>
                <c:pt idx="69">
                  <c:v>0.53</c:v>
                </c:pt>
                <c:pt idx="70">
                  <c:v>0.32079999999999997</c:v>
                </c:pt>
                <c:pt idx="71">
                  <c:v>0.3372</c:v>
                </c:pt>
                <c:pt idx="72">
                  <c:v>0.9335</c:v>
                </c:pt>
                <c:pt idx="73">
                  <c:v>0.47239999999999999</c:v>
                </c:pt>
                <c:pt idx="74">
                  <c:v>0.33800000000000002</c:v>
                </c:pt>
                <c:pt idx="75">
                  <c:v>0.51980000000000004</c:v>
                </c:pt>
                <c:pt idx="76">
                  <c:v>0.48720000000000002</c:v>
                </c:pt>
                <c:pt idx="77">
                  <c:v>0.54769999999999996</c:v>
                </c:pt>
                <c:pt idx="78">
                  <c:v>0.83079999999999998</c:v>
                </c:pt>
                <c:pt idx="79">
                  <c:v>0.3624</c:v>
                </c:pt>
                <c:pt idx="80">
                  <c:v>2.46E-2</c:v>
                </c:pt>
                <c:pt idx="81">
                  <c:v>0.46189999999999998</c:v>
                </c:pt>
                <c:pt idx="82">
                  <c:v>3.0700000000000002E-2</c:v>
                </c:pt>
                <c:pt idx="83">
                  <c:v>0.39929999999999999</c:v>
                </c:pt>
                <c:pt idx="84">
                  <c:v>0.18140000000000001</c:v>
                </c:pt>
                <c:pt idx="85">
                  <c:v>0.27529999999999999</c:v>
                </c:pt>
                <c:pt idx="86">
                  <c:v>0.55520000000000003</c:v>
                </c:pt>
                <c:pt idx="87">
                  <c:v>0.55059999999999998</c:v>
                </c:pt>
                <c:pt idx="88">
                  <c:v>0.31319999999999998</c:v>
                </c:pt>
                <c:pt idx="89">
                  <c:v>0.78769999999999996</c:v>
                </c:pt>
                <c:pt idx="90">
                  <c:v>0.4073</c:v>
                </c:pt>
                <c:pt idx="91">
                  <c:v>0.76419999999999999</c:v>
                </c:pt>
                <c:pt idx="92">
                  <c:v>0.26900000000000002</c:v>
                </c:pt>
                <c:pt idx="93">
                  <c:v>0.309</c:v>
                </c:pt>
                <c:pt idx="94">
                  <c:v>0.1275</c:v>
                </c:pt>
                <c:pt idx="95">
                  <c:v>0.38319999999999999</c:v>
                </c:pt>
                <c:pt idx="96">
                  <c:v>0.72499999999999998</c:v>
                </c:pt>
                <c:pt idx="97">
                  <c:v>0.83020000000000005</c:v>
                </c:pt>
                <c:pt idx="98">
                  <c:v>0.42870000000000003</c:v>
                </c:pt>
                <c:pt idx="99">
                  <c:v>0.12740000000000001</c:v>
                </c:pt>
                <c:pt idx="100">
                  <c:v>3.2300000000000002E-2</c:v>
                </c:pt>
                <c:pt idx="101">
                  <c:v>0.67769999999999997</c:v>
                </c:pt>
                <c:pt idx="102">
                  <c:v>0.49980000000000002</c:v>
                </c:pt>
                <c:pt idx="103">
                  <c:v>0.76500000000000001</c:v>
                </c:pt>
                <c:pt idx="104">
                  <c:v>0.60319999999999996</c:v>
                </c:pt>
                <c:pt idx="105">
                  <c:v>0.43190000000000001</c:v>
                </c:pt>
                <c:pt idx="106">
                  <c:v>0.14299999999999999</c:v>
                </c:pt>
                <c:pt idx="107">
                  <c:v>0.74119999999999997</c:v>
                </c:pt>
                <c:pt idx="108">
                  <c:v>0.54620000000000002</c:v>
                </c:pt>
                <c:pt idx="109">
                  <c:v>0.92279999999999995</c:v>
                </c:pt>
                <c:pt idx="110">
                  <c:v>0.12139999999999999</c:v>
                </c:pt>
                <c:pt idx="111">
                  <c:v>0.45529999999999998</c:v>
                </c:pt>
                <c:pt idx="112">
                  <c:v>6.1199999999999997E-2</c:v>
                </c:pt>
                <c:pt idx="113">
                  <c:v>0.46179999999999999</c:v>
                </c:pt>
                <c:pt idx="114">
                  <c:v>0.3165</c:v>
                </c:pt>
                <c:pt idx="115">
                  <c:v>0.13350000000000001</c:v>
                </c:pt>
                <c:pt idx="116">
                  <c:v>0.55740000000000001</c:v>
                </c:pt>
                <c:pt idx="117">
                  <c:v>0.76329999999999998</c:v>
                </c:pt>
                <c:pt idx="118">
                  <c:v>0.66059999999999997</c:v>
                </c:pt>
                <c:pt idx="119">
                  <c:v>5.4899999999999997E-2</c:v>
                </c:pt>
                <c:pt idx="120">
                  <c:v>0.7631</c:v>
                </c:pt>
                <c:pt idx="121">
                  <c:v>0.95860000000000001</c:v>
                </c:pt>
                <c:pt idx="122">
                  <c:v>0.94530000000000003</c:v>
                </c:pt>
                <c:pt idx="123">
                  <c:v>0.80330000000000001</c:v>
                </c:pt>
                <c:pt idx="124">
                  <c:v>0.78349999999999997</c:v>
                </c:pt>
                <c:pt idx="125">
                  <c:v>0.2324</c:v>
                </c:pt>
                <c:pt idx="126">
                  <c:v>0.96899999999999997</c:v>
                </c:pt>
                <c:pt idx="127">
                  <c:v>0.95199999999999996</c:v>
                </c:pt>
                <c:pt idx="128">
                  <c:v>0.98270000000000002</c:v>
                </c:pt>
                <c:pt idx="129">
                  <c:v>0.2114</c:v>
                </c:pt>
                <c:pt idx="130">
                  <c:v>0.31119999999999998</c:v>
                </c:pt>
                <c:pt idx="131">
                  <c:v>2.53E-2</c:v>
                </c:pt>
                <c:pt idx="132">
                  <c:v>0.12889999999999999</c:v>
                </c:pt>
                <c:pt idx="133">
                  <c:v>9.7299999999999998E-2</c:v>
                </c:pt>
                <c:pt idx="134">
                  <c:v>0.49580000000000002</c:v>
                </c:pt>
                <c:pt idx="135">
                  <c:v>0.98229999999999995</c:v>
                </c:pt>
                <c:pt idx="136">
                  <c:v>0.62909999999999999</c:v>
                </c:pt>
                <c:pt idx="137">
                  <c:v>0.39550000000000002</c:v>
                </c:pt>
                <c:pt idx="138">
                  <c:v>0.91839999999999999</c:v>
                </c:pt>
                <c:pt idx="139">
                  <c:v>0.75670000000000004</c:v>
                </c:pt>
                <c:pt idx="140">
                  <c:v>0.30559999999999998</c:v>
                </c:pt>
                <c:pt idx="141">
                  <c:v>0.88560000000000005</c:v>
                </c:pt>
                <c:pt idx="142">
                  <c:v>0.62270000000000003</c:v>
                </c:pt>
                <c:pt idx="143">
                  <c:v>0.4672</c:v>
                </c:pt>
                <c:pt idx="144">
                  <c:v>0.91</c:v>
                </c:pt>
                <c:pt idx="145">
                  <c:v>0.52559999999999996</c:v>
                </c:pt>
                <c:pt idx="146">
                  <c:v>0.3765</c:v>
                </c:pt>
                <c:pt idx="147">
                  <c:v>0.46079999999999999</c:v>
                </c:pt>
                <c:pt idx="148">
                  <c:v>0.79430000000000001</c:v>
                </c:pt>
                <c:pt idx="149">
                  <c:v>0.36649999999999999</c:v>
                </c:pt>
                <c:pt idx="150">
                  <c:v>0.84850000000000003</c:v>
                </c:pt>
                <c:pt idx="151">
                  <c:v>0.87519999999999998</c:v>
                </c:pt>
                <c:pt idx="152">
                  <c:v>6.6100000000000006E-2</c:v>
                </c:pt>
                <c:pt idx="153">
                  <c:v>0.73970000000000002</c:v>
                </c:pt>
                <c:pt idx="154">
                  <c:v>0.44429999999999997</c:v>
                </c:pt>
                <c:pt idx="155">
                  <c:v>0.23430000000000001</c:v>
                </c:pt>
                <c:pt idx="156">
                  <c:v>0.86419999999999997</c:v>
                </c:pt>
                <c:pt idx="157">
                  <c:v>0.3634</c:v>
                </c:pt>
                <c:pt idx="158">
                  <c:v>0.53459999999999996</c:v>
                </c:pt>
                <c:pt idx="159">
                  <c:v>0.47120000000000001</c:v>
                </c:pt>
                <c:pt idx="160">
                  <c:v>0.90700000000000003</c:v>
                </c:pt>
                <c:pt idx="161">
                  <c:v>0.92649999999999999</c:v>
                </c:pt>
                <c:pt idx="162">
                  <c:v>0.72130000000000005</c:v>
                </c:pt>
                <c:pt idx="163">
                  <c:v>0.22040000000000001</c:v>
                </c:pt>
                <c:pt idx="164">
                  <c:v>0.21310000000000001</c:v>
                </c:pt>
                <c:pt idx="165">
                  <c:v>0.33989999999999998</c:v>
                </c:pt>
                <c:pt idx="166">
                  <c:v>0.3851</c:v>
                </c:pt>
                <c:pt idx="167">
                  <c:v>0.25380000000000003</c:v>
                </c:pt>
                <c:pt idx="168">
                  <c:v>0.69359999999999999</c:v>
                </c:pt>
                <c:pt idx="169">
                  <c:v>0.87039999999999995</c:v>
                </c:pt>
                <c:pt idx="170">
                  <c:v>0.55000000000000004</c:v>
                </c:pt>
                <c:pt idx="171">
                  <c:v>0.63319999999999999</c:v>
                </c:pt>
                <c:pt idx="172">
                  <c:v>0.73609999999999998</c:v>
                </c:pt>
                <c:pt idx="173">
                  <c:v>0.48099999999999998</c:v>
                </c:pt>
                <c:pt idx="174">
                  <c:v>0.11409999999999999</c:v>
                </c:pt>
                <c:pt idx="175">
                  <c:v>0.13370000000000001</c:v>
                </c:pt>
                <c:pt idx="176">
                  <c:v>0.66710000000000003</c:v>
                </c:pt>
                <c:pt idx="177">
                  <c:v>3.6799999999999999E-2</c:v>
                </c:pt>
                <c:pt idx="178">
                  <c:v>0.15620000000000001</c:v>
                </c:pt>
                <c:pt idx="179">
                  <c:v>0.59830000000000005</c:v>
                </c:pt>
                <c:pt idx="180">
                  <c:v>0.55920000000000003</c:v>
                </c:pt>
                <c:pt idx="181">
                  <c:v>8.1900000000000001E-2</c:v>
                </c:pt>
                <c:pt idx="182">
                  <c:v>1.06E-2</c:v>
                </c:pt>
                <c:pt idx="183">
                  <c:v>0.55600000000000005</c:v>
                </c:pt>
                <c:pt idx="184">
                  <c:v>0.56369999999999998</c:v>
                </c:pt>
                <c:pt idx="185">
                  <c:v>0.1105</c:v>
                </c:pt>
                <c:pt idx="186">
                  <c:v>0.5181</c:v>
                </c:pt>
                <c:pt idx="187">
                  <c:v>0.98760000000000003</c:v>
                </c:pt>
                <c:pt idx="188">
                  <c:v>0.16689999999999999</c:v>
                </c:pt>
                <c:pt idx="189">
                  <c:v>0.19220000000000001</c:v>
                </c:pt>
                <c:pt idx="190">
                  <c:v>0.8669</c:v>
                </c:pt>
                <c:pt idx="191">
                  <c:v>0.60429999999999995</c:v>
                </c:pt>
                <c:pt idx="192">
                  <c:v>0.39550000000000002</c:v>
                </c:pt>
                <c:pt idx="193">
                  <c:v>0.8397</c:v>
                </c:pt>
                <c:pt idx="194">
                  <c:v>0.84299999999999997</c:v>
                </c:pt>
                <c:pt idx="195">
                  <c:v>0.96809999999999996</c:v>
                </c:pt>
                <c:pt idx="196">
                  <c:v>0.68579999999999997</c:v>
                </c:pt>
                <c:pt idx="197">
                  <c:v>6.4899999999999999E-2</c:v>
                </c:pt>
                <c:pt idx="198">
                  <c:v>0.2177</c:v>
                </c:pt>
                <c:pt idx="199">
                  <c:v>0.62450000000000006</c:v>
                </c:pt>
                <c:pt idx="200">
                  <c:v>0.63549999999999995</c:v>
                </c:pt>
                <c:pt idx="201">
                  <c:v>0.17399999999999999</c:v>
                </c:pt>
                <c:pt idx="202">
                  <c:v>0.50149999999999995</c:v>
                </c:pt>
                <c:pt idx="203">
                  <c:v>0.9597</c:v>
                </c:pt>
                <c:pt idx="204">
                  <c:v>6.3500000000000001E-2</c:v>
                </c:pt>
                <c:pt idx="205">
                  <c:v>0.39839999999999998</c:v>
                </c:pt>
                <c:pt idx="206">
                  <c:v>0.12909999999999999</c:v>
                </c:pt>
                <c:pt idx="207">
                  <c:v>0.11899999999999999</c:v>
                </c:pt>
                <c:pt idx="208">
                  <c:v>0.49940000000000001</c:v>
                </c:pt>
                <c:pt idx="209">
                  <c:v>0.80210000000000004</c:v>
                </c:pt>
                <c:pt idx="210">
                  <c:v>0.72989999999999999</c:v>
                </c:pt>
                <c:pt idx="211">
                  <c:v>0.65869999999999995</c:v>
                </c:pt>
                <c:pt idx="212">
                  <c:v>0.59450000000000003</c:v>
                </c:pt>
                <c:pt idx="213">
                  <c:v>0.86280000000000001</c:v>
                </c:pt>
                <c:pt idx="214">
                  <c:v>0.81930000000000003</c:v>
                </c:pt>
                <c:pt idx="215">
                  <c:v>0.15790000000000001</c:v>
                </c:pt>
                <c:pt idx="216">
                  <c:v>0.87309999999999999</c:v>
                </c:pt>
                <c:pt idx="217">
                  <c:v>0.52090000000000003</c:v>
                </c:pt>
                <c:pt idx="218">
                  <c:v>0.61970000000000003</c:v>
                </c:pt>
                <c:pt idx="219">
                  <c:v>0.15459999999999999</c:v>
                </c:pt>
                <c:pt idx="220">
                  <c:v>0.1961</c:v>
                </c:pt>
                <c:pt idx="221">
                  <c:v>0.75729999999999997</c:v>
                </c:pt>
                <c:pt idx="222">
                  <c:v>0.61509999999999998</c:v>
                </c:pt>
                <c:pt idx="223">
                  <c:v>4.7800000000000002E-2</c:v>
                </c:pt>
                <c:pt idx="224">
                  <c:v>0.77210000000000001</c:v>
                </c:pt>
                <c:pt idx="225">
                  <c:v>0.81079999999999997</c:v>
                </c:pt>
                <c:pt idx="226">
                  <c:v>0.73929999999999996</c:v>
                </c:pt>
                <c:pt idx="227">
                  <c:v>0.30859999999999999</c:v>
                </c:pt>
                <c:pt idx="228">
                  <c:v>0.75109999999999999</c:v>
                </c:pt>
                <c:pt idx="229">
                  <c:v>0.41170000000000001</c:v>
                </c:pt>
                <c:pt idx="230">
                  <c:v>0.36930000000000002</c:v>
                </c:pt>
                <c:pt idx="231">
                  <c:v>0.82869999999999999</c:v>
                </c:pt>
                <c:pt idx="232">
                  <c:v>5.6000000000000001E-2</c:v>
                </c:pt>
                <c:pt idx="233">
                  <c:v>0.43530000000000002</c:v>
                </c:pt>
                <c:pt idx="234">
                  <c:v>0.87519999999999998</c:v>
                </c:pt>
                <c:pt idx="235">
                  <c:v>0.44019999999999998</c:v>
                </c:pt>
                <c:pt idx="236">
                  <c:v>0.17780000000000001</c:v>
                </c:pt>
                <c:pt idx="237">
                  <c:v>0.61570000000000003</c:v>
                </c:pt>
                <c:pt idx="238">
                  <c:v>0.36730000000000002</c:v>
                </c:pt>
                <c:pt idx="239">
                  <c:v>0.87319999999999998</c:v>
                </c:pt>
                <c:pt idx="240">
                  <c:v>0.76829999999999998</c:v>
                </c:pt>
                <c:pt idx="241">
                  <c:v>0.83530000000000004</c:v>
                </c:pt>
                <c:pt idx="242">
                  <c:v>0.60880000000000001</c:v>
                </c:pt>
                <c:pt idx="243">
                  <c:v>6.9900000000000004E-2</c:v>
                </c:pt>
                <c:pt idx="244">
                  <c:v>1.5599999999999999E-2</c:v>
                </c:pt>
                <c:pt idx="245">
                  <c:v>0.65839999999999999</c:v>
                </c:pt>
                <c:pt idx="246">
                  <c:v>0.24340000000000001</c:v>
                </c:pt>
                <c:pt idx="247">
                  <c:v>0.37819999999999998</c:v>
                </c:pt>
                <c:pt idx="248">
                  <c:v>0.91590000000000005</c:v>
                </c:pt>
                <c:pt idx="249">
                  <c:v>0.1004</c:v>
                </c:pt>
              </c:numCache>
            </c:numRef>
          </c:xVal>
          <c:yVal>
            <c:numRef>
              <c:f>A400_IW1!$C$1:$C$2270</c:f>
              <c:numCache>
                <c:formatCode>General</c:formatCode>
                <c:ptCount val="2270"/>
                <c:pt idx="0">
                  <c:v>0.54257865318229326</c:v>
                </c:pt>
                <c:pt idx="1">
                  <c:v>0.57739995632216634</c:v>
                </c:pt>
                <c:pt idx="2">
                  <c:v>0.63298421960150875</c:v>
                </c:pt>
                <c:pt idx="3">
                  <c:v>0.55546884740936753</c:v>
                </c:pt>
                <c:pt idx="4">
                  <c:v>0.55415717245636298</c:v>
                </c:pt>
                <c:pt idx="5">
                  <c:v>0.59047145652330746</c:v>
                </c:pt>
                <c:pt idx="6">
                  <c:v>0.57403922137692354</c:v>
                </c:pt>
                <c:pt idx="7">
                  <c:v>0.60878323644068766</c:v>
                </c:pt>
                <c:pt idx="8">
                  <c:v>0.68756818257312879</c:v>
                </c:pt>
                <c:pt idx="9">
                  <c:v>0.70556266160296932</c:v>
                </c:pt>
                <c:pt idx="10">
                  <c:v>0.59985047567616334</c:v>
                </c:pt>
                <c:pt idx="11">
                  <c:v>0.60626612677348335</c:v>
                </c:pt>
                <c:pt idx="12">
                  <c:v>0.5581923261168531</c:v>
                </c:pt>
                <c:pt idx="13">
                  <c:v>0.6334236257722301</c:v>
                </c:pt>
                <c:pt idx="14">
                  <c:v>0.62233112009496971</c:v>
                </c:pt>
                <c:pt idx="15">
                  <c:v>0.60272914785276854</c:v>
                </c:pt>
                <c:pt idx="16">
                  <c:v>0.59280546999742967</c:v>
                </c:pt>
                <c:pt idx="17">
                  <c:v>0.59696600072068107</c:v>
                </c:pt>
                <c:pt idx="18">
                  <c:v>0.61325983341767509</c:v>
                </c:pt>
                <c:pt idx="19">
                  <c:v>0.63816443438319992</c:v>
                </c:pt>
                <c:pt idx="20">
                  <c:v>0.63204916969030966</c:v>
                </c:pt>
                <c:pt idx="21">
                  <c:v>0.57928555079880051</c:v>
                </c:pt>
                <c:pt idx="22">
                  <c:v>0.56847522067736578</c:v>
                </c:pt>
                <c:pt idx="23">
                  <c:v>0.61365497796653534</c:v>
                </c:pt>
                <c:pt idx="24">
                  <c:v>0.72937047562901602</c:v>
                </c:pt>
                <c:pt idx="25">
                  <c:v>0.69160469433080296</c:v>
                </c:pt>
                <c:pt idx="26">
                  <c:v>0.65314504883493496</c:v>
                </c:pt>
                <c:pt idx="27">
                  <c:v>0.6105609239228823</c:v>
                </c:pt>
                <c:pt idx="28">
                  <c:v>0.575146934825564</c:v>
                </c:pt>
                <c:pt idx="29">
                  <c:v>0.58326212108530706</c:v>
                </c:pt>
                <c:pt idx="30">
                  <c:v>0.60662262728428906</c:v>
                </c:pt>
                <c:pt idx="31">
                  <c:v>0.57994651200558789</c:v>
                </c:pt>
                <c:pt idx="32">
                  <c:v>0.57308639273895179</c:v>
                </c:pt>
                <c:pt idx="33">
                  <c:v>0.64325680496976101</c:v>
                </c:pt>
                <c:pt idx="34">
                  <c:v>0.57757755839482228</c:v>
                </c:pt>
                <c:pt idx="35">
                  <c:v>0.65948699229417651</c:v>
                </c:pt>
                <c:pt idx="36">
                  <c:v>0.56654925367535203</c:v>
                </c:pt>
                <c:pt idx="37">
                  <c:v>0.69959876301440727</c:v>
                </c:pt>
                <c:pt idx="38">
                  <c:v>0.58822318836684928</c:v>
                </c:pt>
                <c:pt idx="39">
                  <c:v>0.61766803168193996</c:v>
                </c:pt>
                <c:pt idx="40">
                  <c:v>0.54598290896911494</c:v>
                </c:pt>
                <c:pt idx="41">
                  <c:v>0.65387335931571178</c:v>
                </c:pt>
                <c:pt idx="42">
                  <c:v>0.58266844742081891</c:v>
                </c:pt>
                <c:pt idx="43">
                  <c:v>0.65975817960914973</c:v>
                </c:pt>
                <c:pt idx="44">
                  <c:v>0.55258702691656303</c:v>
                </c:pt>
                <c:pt idx="45">
                  <c:v>0.5652474557927768</c:v>
                </c:pt>
                <c:pt idx="46">
                  <c:v>0.61068531327860065</c:v>
                </c:pt>
                <c:pt idx="47">
                  <c:v>0.56926483072649425</c:v>
                </c:pt>
                <c:pt idx="48">
                  <c:v>0.59038688410775708</c:v>
                </c:pt>
                <c:pt idx="49">
                  <c:v>0.68197529144256552</c:v>
                </c:pt>
                <c:pt idx="50">
                  <c:v>0.57189348955785901</c:v>
                </c:pt>
                <c:pt idx="51">
                  <c:v>0.58011510125147725</c:v>
                </c:pt>
                <c:pt idx="52">
                  <c:v>0.58629154204933875</c:v>
                </c:pt>
                <c:pt idx="53">
                  <c:v>0.54160248996543237</c:v>
                </c:pt>
                <c:pt idx="54">
                  <c:v>0.59443413717952298</c:v>
                </c:pt>
                <c:pt idx="55">
                  <c:v>0.68202091116161068</c:v>
                </c:pt>
                <c:pt idx="56">
                  <c:v>0.63249555154202153</c:v>
                </c:pt>
                <c:pt idx="57">
                  <c:v>0.57750675214618263</c:v>
                </c:pt>
                <c:pt idx="58">
                  <c:v>0.69465343731386175</c:v>
                </c:pt>
                <c:pt idx="59">
                  <c:v>0.593171971042045</c:v>
                </c:pt>
                <c:pt idx="60">
                  <c:v>0.62312807621522981</c:v>
                </c:pt>
                <c:pt idx="61">
                  <c:v>0.64689286325321915</c:v>
                </c:pt>
                <c:pt idx="62">
                  <c:v>0.64100285749780594</c:v>
                </c:pt>
                <c:pt idx="63">
                  <c:v>0.59424875691390389</c:v>
                </c:pt>
                <c:pt idx="64">
                  <c:v>0.65528423709484018</c:v>
                </c:pt>
                <c:pt idx="65">
                  <c:v>0.58444866590231104</c:v>
                </c:pt>
                <c:pt idx="66">
                  <c:v>0.65892128308534126</c:v>
                </c:pt>
                <c:pt idx="67">
                  <c:v>0.50088766236380566</c:v>
                </c:pt>
                <c:pt idx="68">
                  <c:v>0.56485799055941333</c:v>
                </c:pt>
                <c:pt idx="69">
                  <c:v>0.59303054373983621</c:v>
                </c:pt>
                <c:pt idx="70">
                  <c:v>0.56882289355647542</c:v>
                </c:pt>
                <c:pt idx="71">
                  <c:v>0.57734594109325632</c:v>
                </c:pt>
                <c:pt idx="72">
                  <c:v>0.62185973690873364</c:v>
                </c:pt>
                <c:pt idx="73">
                  <c:v>0.58340422743610798</c:v>
                </c:pt>
                <c:pt idx="74">
                  <c:v>0.60167205439007798</c:v>
                </c:pt>
                <c:pt idx="75">
                  <c:v>0.57519428303193421</c:v>
                </c:pt>
                <c:pt idx="76">
                  <c:v>0.60181934620285416</c:v>
                </c:pt>
                <c:pt idx="77">
                  <c:v>0.6468660716996798</c:v>
                </c:pt>
                <c:pt idx="78">
                  <c:v>0.64509955765340832</c:v>
                </c:pt>
                <c:pt idx="79">
                  <c:v>0.57940574239958642</c:v>
                </c:pt>
                <c:pt idx="80">
                  <c:v>0.66411896793535408</c:v>
                </c:pt>
                <c:pt idx="81">
                  <c:v>0.5992790871518312</c:v>
                </c:pt>
                <c:pt idx="82">
                  <c:v>0.72997674255830147</c:v>
                </c:pt>
                <c:pt idx="83">
                  <c:v>0.59893468605230127</c:v>
                </c:pt>
                <c:pt idx="84">
                  <c:v>0.61795767677227775</c:v>
                </c:pt>
                <c:pt idx="85">
                  <c:v>0.57504939875507521</c:v>
                </c:pt>
                <c:pt idx="86">
                  <c:v>0.54792776586832459</c:v>
                </c:pt>
                <c:pt idx="87">
                  <c:v>0.57687276768800511</c:v>
                </c:pt>
                <c:pt idx="88">
                  <c:v>0.56585792047699468</c:v>
                </c:pt>
                <c:pt idx="89">
                  <c:v>0.58596732721249856</c:v>
                </c:pt>
                <c:pt idx="90">
                  <c:v>0.61041449635376865</c:v>
                </c:pt>
                <c:pt idx="91">
                  <c:v>0.62017433830336244</c:v>
                </c:pt>
                <c:pt idx="92">
                  <c:v>0.54361444921187074</c:v>
                </c:pt>
                <c:pt idx="93">
                  <c:v>0.54833470117000971</c:v>
                </c:pt>
                <c:pt idx="94">
                  <c:v>0.74368642497255266</c:v>
                </c:pt>
                <c:pt idx="95">
                  <c:v>0.60276717457392115</c:v>
                </c:pt>
                <c:pt idx="96">
                  <c:v>0.58638000356137066</c:v>
                </c:pt>
                <c:pt idx="97">
                  <c:v>0.60267926864710086</c:v>
                </c:pt>
                <c:pt idx="98">
                  <c:v>0.67928595035975103</c:v>
                </c:pt>
                <c:pt idx="99">
                  <c:v>0.58892797907366645</c:v>
                </c:pt>
                <c:pt idx="100">
                  <c:v>0.59947706068224749</c:v>
                </c:pt>
                <c:pt idx="101">
                  <c:v>0.59109142788781355</c:v>
                </c:pt>
                <c:pt idx="102">
                  <c:v>0.55708911908159586</c:v>
                </c:pt>
                <c:pt idx="103">
                  <c:v>0.58278049043850078</c:v>
                </c:pt>
                <c:pt idx="104">
                  <c:v>0.58635907651839869</c:v>
                </c:pt>
                <c:pt idx="105">
                  <c:v>0.57131950830253908</c:v>
                </c:pt>
                <c:pt idx="106">
                  <c:v>0.62679129644236842</c:v>
                </c:pt>
                <c:pt idx="107">
                  <c:v>0.57154322394776169</c:v>
                </c:pt>
                <c:pt idx="108">
                  <c:v>0.55289716692804147</c:v>
                </c:pt>
                <c:pt idx="109">
                  <c:v>0.54974638146111043</c:v>
                </c:pt>
                <c:pt idx="110">
                  <c:v>0.6872627959017944</c:v>
                </c:pt>
                <c:pt idx="111">
                  <c:v>0.59018989828438362</c:v>
                </c:pt>
                <c:pt idx="112">
                  <c:v>0.67981523787137854</c:v>
                </c:pt>
                <c:pt idx="113">
                  <c:v>0.55989433054688353</c:v>
                </c:pt>
                <c:pt idx="114">
                  <c:v>0.56029182089997065</c:v>
                </c:pt>
                <c:pt idx="115">
                  <c:v>0.6195559102311109</c:v>
                </c:pt>
                <c:pt idx="116">
                  <c:v>0.56458754402472244</c:v>
                </c:pt>
                <c:pt idx="117">
                  <c:v>0.57092751206987824</c:v>
                </c:pt>
                <c:pt idx="118">
                  <c:v>0.57575653526611936</c:v>
                </c:pt>
                <c:pt idx="119">
                  <c:v>0.64689409788702279</c:v>
                </c:pt>
                <c:pt idx="120">
                  <c:v>0.57786238841332582</c:v>
                </c:pt>
                <c:pt idx="121">
                  <c:v>0.61006935447395649</c:v>
                </c:pt>
                <c:pt idx="122">
                  <c:v>0.60895978907461057</c:v>
                </c:pt>
                <c:pt idx="123">
                  <c:v>0.57003567434180702</c:v>
                </c:pt>
                <c:pt idx="124">
                  <c:v>0.5963813398829596</c:v>
                </c:pt>
                <c:pt idx="125">
                  <c:v>0.64151251433195522</c:v>
                </c:pt>
                <c:pt idx="126">
                  <c:v>0.58198520107387552</c:v>
                </c:pt>
                <c:pt idx="127">
                  <c:v>0.69238843986936405</c:v>
                </c:pt>
                <c:pt idx="128">
                  <c:v>0.55260758356939388</c:v>
                </c:pt>
                <c:pt idx="129">
                  <c:v>0.60119536227848624</c:v>
                </c:pt>
                <c:pt idx="130">
                  <c:v>0.5642460443146311</c:v>
                </c:pt>
                <c:pt idx="131">
                  <c:v>0.65514997066869252</c:v>
                </c:pt>
                <c:pt idx="132">
                  <c:v>0.64324353265637169</c:v>
                </c:pt>
                <c:pt idx="133">
                  <c:v>0.62667666069369898</c:v>
                </c:pt>
                <c:pt idx="134">
                  <c:v>0.58131139967553003</c:v>
                </c:pt>
                <c:pt idx="135">
                  <c:v>0.62805383296998751</c:v>
                </c:pt>
                <c:pt idx="136">
                  <c:v>0.61564644229183307</c:v>
                </c:pt>
                <c:pt idx="137">
                  <c:v>0.57739285717779532</c:v>
                </c:pt>
                <c:pt idx="138">
                  <c:v>0.52789151118568733</c:v>
                </c:pt>
                <c:pt idx="139">
                  <c:v>0.60534064527426246</c:v>
                </c:pt>
                <c:pt idx="140">
                  <c:v>0.60048810230406169</c:v>
                </c:pt>
                <c:pt idx="141">
                  <c:v>0.53025169889644708</c:v>
                </c:pt>
                <c:pt idx="142">
                  <c:v>0.54716186078822637</c:v>
                </c:pt>
                <c:pt idx="143">
                  <c:v>0.56225809869567378</c:v>
                </c:pt>
                <c:pt idx="144">
                  <c:v>0.57024790789265556</c:v>
                </c:pt>
                <c:pt idx="145">
                  <c:v>0.55925120979855891</c:v>
                </c:pt>
                <c:pt idx="146">
                  <c:v>0.63580282684356604</c:v>
                </c:pt>
                <c:pt idx="147">
                  <c:v>0.56194320534405129</c:v>
                </c:pt>
                <c:pt idx="148">
                  <c:v>0.68558529895276654</c:v>
                </c:pt>
                <c:pt idx="149">
                  <c:v>0.55895773734342979</c:v>
                </c:pt>
                <c:pt idx="150">
                  <c:v>0.52213811766064877</c:v>
                </c:pt>
                <c:pt idx="151">
                  <c:v>0.53449569086482562</c:v>
                </c:pt>
                <c:pt idx="152">
                  <c:v>0.72830943133815373</c:v>
                </c:pt>
                <c:pt idx="153">
                  <c:v>0.58988630183206459</c:v>
                </c:pt>
                <c:pt idx="154">
                  <c:v>0.60316602302419242</c:v>
                </c:pt>
                <c:pt idx="155">
                  <c:v>0.6027623595020869</c:v>
                </c:pt>
                <c:pt idx="156">
                  <c:v>0.63800084540421542</c:v>
                </c:pt>
                <c:pt idx="157">
                  <c:v>0.5725165475068742</c:v>
                </c:pt>
                <c:pt idx="158">
                  <c:v>0.63193762052614932</c:v>
                </c:pt>
                <c:pt idx="159">
                  <c:v>0.59351921179932343</c:v>
                </c:pt>
                <c:pt idx="160">
                  <c:v>0.5808540295829655</c:v>
                </c:pt>
                <c:pt idx="161">
                  <c:v>0.54078133502262049</c:v>
                </c:pt>
                <c:pt idx="162">
                  <c:v>0.60270044261683353</c:v>
                </c:pt>
                <c:pt idx="163">
                  <c:v>0.56573674116916584</c:v>
                </c:pt>
                <c:pt idx="164">
                  <c:v>0.68131124365126894</c:v>
                </c:pt>
                <c:pt idx="165">
                  <c:v>0.5665608592331064</c:v>
                </c:pt>
                <c:pt idx="166">
                  <c:v>0.58105916398944302</c:v>
                </c:pt>
                <c:pt idx="167">
                  <c:v>0.64745412778036127</c:v>
                </c:pt>
                <c:pt idx="168">
                  <c:v>0.59014637744280474</c:v>
                </c:pt>
                <c:pt idx="169">
                  <c:v>0.52012054083040371</c:v>
                </c:pt>
                <c:pt idx="170">
                  <c:v>0.5424413001716365</c:v>
                </c:pt>
                <c:pt idx="171">
                  <c:v>0.56430345478650112</c:v>
                </c:pt>
                <c:pt idx="172">
                  <c:v>0.59218488131602176</c:v>
                </c:pt>
                <c:pt idx="173">
                  <c:v>0.58130195472693202</c:v>
                </c:pt>
                <c:pt idx="174">
                  <c:v>0.59380749879247718</c:v>
                </c:pt>
                <c:pt idx="175">
                  <c:v>0.58569021365526786</c:v>
                </c:pt>
                <c:pt idx="176">
                  <c:v>0.57164958764994667</c:v>
                </c:pt>
                <c:pt idx="177">
                  <c:v>0.61921008930270682</c:v>
                </c:pt>
                <c:pt idx="178">
                  <c:v>0.58543081709311962</c:v>
                </c:pt>
                <c:pt idx="179">
                  <c:v>0.54169922352394884</c:v>
                </c:pt>
                <c:pt idx="180">
                  <c:v>0.56365101255295891</c:v>
                </c:pt>
                <c:pt idx="181">
                  <c:v>0.62498379255381553</c:v>
                </c:pt>
                <c:pt idx="182">
                  <c:v>0.58890594086027126</c:v>
                </c:pt>
                <c:pt idx="183">
                  <c:v>0.61276956033424324</c:v>
                </c:pt>
                <c:pt idx="184">
                  <c:v>0.56841132837802655</c:v>
                </c:pt>
                <c:pt idx="185">
                  <c:v>0.60809659485078427</c:v>
                </c:pt>
                <c:pt idx="186">
                  <c:v>0.57588648047395419</c:v>
                </c:pt>
                <c:pt idx="187">
                  <c:v>0.54338073303283863</c:v>
                </c:pt>
                <c:pt idx="188">
                  <c:v>0.61081692524207043</c:v>
                </c:pt>
                <c:pt idx="189">
                  <c:v>0.61312550525983733</c:v>
                </c:pt>
                <c:pt idx="190">
                  <c:v>0.62563067893524127</c:v>
                </c:pt>
                <c:pt idx="191">
                  <c:v>0.59641183533790987</c:v>
                </c:pt>
                <c:pt idx="192">
                  <c:v>0.57525508874676434</c:v>
                </c:pt>
                <c:pt idx="193">
                  <c:v>0.54567986810200753</c:v>
                </c:pt>
                <c:pt idx="194">
                  <c:v>0.63551003343702894</c:v>
                </c:pt>
                <c:pt idx="195">
                  <c:v>0.61613974022808393</c:v>
                </c:pt>
                <c:pt idx="196">
                  <c:v>0.56474440424947703</c:v>
                </c:pt>
                <c:pt idx="197">
                  <c:v>0.56965256747253246</c:v>
                </c:pt>
                <c:pt idx="198">
                  <c:v>0.55500734129356077</c:v>
                </c:pt>
                <c:pt idx="199">
                  <c:v>0.55607999114217743</c:v>
                </c:pt>
                <c:pt idx="200">
                  <c:v>0.5615781858600003</c:v>
                </c:pt>
                <c:pt idx="201">
                  <c:v>0.66393908179016137</c:v>
                </c:pt>
                <c:pt idx="202">
                  <c:v>0.60102936576358468</c:v>
                </c:pt>
                <c:pt idx="203">
                  <c:v>0.58128362041494774</c:v>
                </c:pt>
                <c:pt idx="204">
                  <c:v>0.65634275038640488</c:v>
                </c:pt>
                <c:pt idx="205">
                  <c:v>0.59332080614707583</c:v>
                </c:pt>
                <c:pt idx="206">
                  <c:v>0.59226352748931466</c:v>
                </c:pt>
                <c:pt idx="207">
                  <c:v>0.57344295498144771</c:v>
                </c:pt>
                <c:pt idx="208">
                  <c:v>0.68875954246196702</c:v>
                </c:pt>
                <c:pt idx="209">
                  <c:v>0.66768940543214794</c:v>
                </c:pt>
                <c:pt idx="210">
                  <c:v>0.57633983800665678</c:v>
                </c:pt>
                <c:pt idx="211">
                  <c:v>0.54073423374301099</c:v>
                </c:pt>
                <c:pt idx="212">
                  <c:v>0.57277612926409294</c:v>
                </c:pt>
                <c:pt idx="213">
                  <c:v>0.54343555077372097</c:v>
                </c:pt>
                <c:pt idx="214">
                  <c:v>0.64053480782283978</c:v>
                </c:pt>
                <c:pt idx="215">
                  <c:v>0.66949783529605367</c:v>
                </c:pt>
                <c:pt idx="216">
                  <c:v>0.58252047655945072</c:v>
                </c:pt>
                <c:pt idx="217">
                  <c:v>0.58719449148164282</c:v>
                </c:pt>
                <c:pt idx="218">
                  <c:v>0.55318687375006947</c:v>
                </c:pt>
                <c:pt idx="219">
                  <c:v>0.68584216451561719</c:v>
                </c:pt>
                <c:pt idx="220">
                  <c:v>0.66126369206932822</c:v>
                </c:pt>
                <c:pt idx="221">
                  <c:v>0.58659822508616699</c:v>
                </c:pt>
                <c:pt idx="222">
                  <c:v>0.56367558176565169</c:v>
                </c:pt>
                <c:pt idx="223">
                  <c:v>0.6709919273935484</c:v>
                </c:pt>
                <c:pt idx="224">
                  <c:v>0.60879521238858314</c:v>
                </c:pt>
                <c:pt idx="225">
                  <c:v>0.5484824251046172</c:v>
                </c:pt>
                <c:pt idx="226">
                  <c:v>0.59227531824213964</c:v>
                </c:pt>
                <c:pt idx="227">
                  <c:v>0.57671016641606354</c:v>
                </c:pt>
                <c:pt idx="228">
                  <c:v>0.59113501046108263</c:v>
                </c:pt>
                <c:pt idx="229">
                  <c:v>0.67651407400716213</c:v>
                </c:pt>
                <c:pt idx="231">
                  <c:v>0.57979656573013383</c:v>
                </c:pt>
                <c:pt idx="232">
                  <c:v>0.69568756658780428</c:v>
                </c:pt>
                <c:pt idx="233">
                  <c:v>0.65827853272715775</c:v>
                </c:pt>
                <c:pt idx="234">
                  <c:v>0.5705958276985259</c:v>
                </c:pt>
                <c:pt idx="235">
                  <c:v>0.60104165036993107</c:v>
                </c:pt>
                <c:pt idx="236">
                  <c:v>0.57640379203768621</c:v>
                </c:pt>
                <c:pt idx="237">
                  <c:v>0.54869589328926938</c:v>
                </c:pt>
                <c:pt idx="238">
                  <c:v>0.60490123910354121</c:v>
                </c:pt>
                <c:pt idx="239">
                  <c:v>0.51501005199277339</c:v>
                </c:pt>
                <c:pt idx="240">
                  <c:v>0.54640107943841332</c:v>
                </c:pt>
                <c:pt idx="241">
                  <c:v>0.64688088730532367</c:v>
                </c:pt>
                <c:pt idx="242">
                  <c:v>0.55051426195529451</c:v>
                </c:pt>
                <c:pt idx="243">
                  <c:v>0.59524621756387797</c:v>
                </c:pt>
                <c:pt idx="244">
                  <c:v>0.69104194824309639</c:v>
                </c:pt>
                <c:pt idx="245">
                  <c:v>0.56482823588474529</c:v>
                </c:pt>
                <c:pt idx="246">
                  <c:v>0.63794473129783924</c:v>
                </c:pt>
                <c:pt idx="247">
                  <c:v>0.5722458540454225</c:v>
                </c:pt>
                <c:pt idx="248">
                  <c:v>0.55897193563217185</c:v>
                </c:pt>
                <c:pt idx="249">
                  <c:v>0.59282213755377899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E0-465B-8BF3-0FA114DE1025}"/>
            </c:ext>
          </c:extLst>
        </c:ser>
        <c:ser>
          <c:idx val="1"/>
          <c:order val="1"/>
          <c:tx>
            <c:strRef>
              <c:f>A400_IW1!$AD$3</c:f>
              <c:strCache>
                <c:ptCount val="1"/>
                <c:pt idx="0">
                  <c:v>EBC</c:v>
                </c:pt>
              </c:strCache>
            </c:strRef>
          </c:tx>
          <c:spPr>
            <a:ln w="254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A400_IW1!$AE$4:$AE$5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A400_IW1!$AD$4:$AD$5</c:f>
              <c:numCache>
                <c:formatCode>General</c:formatCode>
                <c:ptCount val="2"/>
                <c:pt idx="0">
                  <c:v>0.53808211106234227</c:v>
                </c:pt>
                <c:pt idx="1">
                  <c:v>0.53808211106234227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0E0-465B-8BF3-0FA114DE1025}"/>
            </c:ext>
          </c:extLst>
        </c:ser>
        <c:ser>
          <c:idx val="2"/>
          <c:order val="2"/>
          <c:tx>
            <c:strRef>
              <c:f>A400_IW1!$AD$7</c:f>
              <c:strCache>
                <c:ptCount val="1"/>
                <c:pt idx="0">
                  <c:v>Monte-Carlo - 99% Quantile</c:v>
                </c:pt>
              </c:strCache>
            </c:strRef>
          </c:tx>
          <c:spPr>
            <a:ln w="25400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A400_IW1!$AE$8:$AE$9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A400_IW1!$AD$8:$AD$9</c:f>
              <c:numCache>
                <c:formatCode>General</c:formatCode>
                <c:ptCount val="2"/>
                <c:pt idx="0">
                  <c:v>0.51756529641158855</c:v>
                </c:pt>
                <c:pt idx="1">
                  <c:v>0.51756529641158855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0E0-465B-8BF3-0FA114DE10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028351"/>
        <c:axId val="634024991"/>
      </c:scatterChart>
      <c:valAx>
        <c:axId val="634028351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z_Pos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24991"/>
        <c:crosses val="autoZero"/>
        <c:crossBetween val="midCat"/>
      </c:valAx>
      <c:valAx>
        <c:axId val="634024991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strRef>
              <c:f>A400_IW1!$Q$7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28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Histogramm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Häufigkeit</c:v>
          </c:tx>
          <c:invertIfNegative val="0"/>
          <c:cat>
            <c:numRef>
              <c:f>A700_IW1!$AK$2:$AK$123</c:f>
              <c:numCache>
                <c:formatCode>General</c:formatCode>
                <c:ptCount val="122"/>
              </c:numCache>
            </c:numRef>
          </c:cat>
          <c:val>
            <c:numRef>
              <c:f>A700_IW1!$AL$2:$AL$123</c:f>
              <c:numCache>
                <c:formatCode>General</c:formatCode>
                <c:ptCount val="122"/>
              </c:numCache>
            </c:numRef>
          </c:val>
          <c:extLst>
            <c:ext xmlns:c16="http://schemas.microsoft.com/office/drawing/2014/chart" uri="{C3380CC4-5D6E-409C-BE32-E72D297353CC}">
              <c16:uniqueId val="{00000000-E8B0-465E-A03A-995A449F32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5181631"/>
        <c:axId val="1245180671"/>
      </c:barChart>
      <c:lineChart>
        <c:grouping val="standard"/>
        <c:varyColors val="0"/>
        <c:ser>
          <c:idx val="1"/>
          <c:order val="1"/>
          <c:tx>
            <c:v>Kumuliert %</c:v>
          </c:tx>
          <c:cat>
            <c:numRef>
              <c:f>A700_IW1!$AK$2:$AK$123</c:f>
              <c:numCache>
                <c:formatCode>General</c:formatCode>
                <c:ptCount val="122"/>
              </c:numCache>
            </c:numRef>
          </c:cat>
          <c:val>
            <c:numRef>
              <c:f>A700_IW1!$AM$2:$AM$123</c:f>
              <c:numCache>
                <c:formatCode>General</c:formatCode>
                <c:ptCount val="12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B0-465E-A03A-995A449F32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2584752"/>
        <c:axId val="1032584272"/>
      </c:lineChart>
      <c:catAx>
        <c:axId val="12451816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Klasse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45180671"/>
        <c:crosses val="autoZero"/>
        <c:auto val="1"/>
        <c:lblAlgn val="ctr"/>
        <c:lblOffset val="100"/>
        <c:noMultiLvlLbl val="0"/>
      </c:catAx>
      <c:valAx>
        <c:axId val="124518067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Häufigkeit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45181631"/>
        <c:crosses val="autoZero"/>
        <c:crossBetween val="between"/>
      </c:valAx>
      <c:valAx>
        <c:axId val="10325842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032584752"/>
        <c:crosses val="max"/>
        <c:crossBetween val="between"/>
      </c:valAx>
      <c:catAx>
        <c:axId val="1032584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32584272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A700_IW1!$K$3</c:f>
              <c:strCache>
                <c:ptCount val="1"/>
                <c:pt idx="0">
                  <c:v>A700 - IW1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A700_IW1!$A$1:$A$2270</c:f>
              <c:numCache>
                <c:formatCode>0.00E+00</c:formatCode>
                <c:ptCount val="2270"/>
                <c:pt idx="0">
                  <c:v>9.4599786466645006E-2</c:v>
                </c:pt>
                <c:pt idx="1">
                  <c:v>0.114418117838433</c:v>
                </c:pt>
                <c:pt idx="2">
                  <c:v>0.12024417127612</c:v>
                </c:pt>
                <c:pt idx="3">
                  <c:v>0.10225890562606101</c:v>
                </c:pt>
                <c:pt idx="4">
                  <c:v>0.12599911108412401</c:v>
                </c:pt>
                <c:pt idx="5">
                  <c:v>0.106117690101191</c:v>
                </c:pt>
                <c:pt idx="6">
                  <c:v>0.10060466142402499</c:v>
                </c:pt>
                <c:pt idx="7">
                  <c:v>8.7717907131834499E-2</c:v>
                </c:pt>
                <c:pt idx="8">
                  <c:v>9.6445620716216707E-2</c:v>
                </c:pt>
                <c:pt idx="9">
                  <c:v>9.3628477427400103E-2</c:v>
                </c:pt>
                <c:pt idx="10">
                  <c:v>0.106188047903629</c:v>
                </c:pt>
                <c:pt idx="11">
                  <c:v>0.116675574197319</c:v>
                </c:pt>
                <c:pt idx="12">
                  <c:v>0.126304833437344</c:v>
                </c:pt>
                <c:pt idx="13">
                  <c:v>0.12857816449183199</c:v>
                </c:pt>
                <c:pt idx="14">
                  <c:v>0.12123743732581101</c:v>
                </c:pt>
                <c:pt idx="15">
                  <c:v>8.9265648731974401E-2</c:v>
                </c:pt>
                <c:pt idx="16">
                  <c:v>0.13443011400184601</c:v>
                </c:pt>
                <c:pt idx="17">
                  <c:v>0.13483080925190799</c:v>
                </c:pt>
                <c:pt idx="18">
                  <c:v>0.132047906478204</c:v>
                </c:pt>
                <c:pt idx="19">
                  <c:v>0.136939348794272</c:v>
                </c:pt>
                <c:pt idx="20">
                  <c:v>0.104201134036059</c:v>
                </c:pt>
                <c:pt idx="21">
                  <c:v>0.10351586894852</c:v>
                </c:pt>
                <c:pt idx="22">
                  <c:v>8.23043566766615E-2</c:v>
                </c:pt>
                <c:pt idx="23">
                  <c:v>0.13541208635089699</c:v>
                </c:pt>
                <c:pt idx="24">
                  <c:v>0.123708816779329</c:v>
                </c:pt>
                <c:pt idx="25">
                  <c:v>0.11934911862699001</c:v>
                </c:pt>
                <c:pt idx="26">
                  <c:v>9.8911900100225894E-2</c:v>
                </c:pt>
                <c:pt idx="27">
                  <c:v>9.5031599056659297E-2</c:v>
                </c:pt>
                <c:pt idx="28">
                  <c:v>9.4992407998055403E-2</c:v>
                </c:pt>
                <c:pt idx="29">
                  <c:v>9.5668653292365499E-2</c:v>
                </c:pt>
                <c:pt idx="30">
                  <c:v>8.3140767483921602E-2</c:v>
                </c:pt>
                <c:pt idx="31">
                  <c:v>8.4255531542262396E-2</c:v>
                </c:pt>
                <c:pt idx="32">
                  <c:v>0.122763594197059</c:v>
                </c:pt>
                <c:pt idx="33">
                  <c:v>0.11299097103290399</c:v>
                </c:pt>
                <c:pt idx="34">
                  <c:v>8.8708442103670002E-2</c:v>
                </c:pt>
                <c:pt idx="35">
                  <c:v>9.1066612659769106E-2</c:v>
                </c:pt>
                <c:pt idx="36">
                  <c:v>0.13210386861218501</c:v>
                </c:pt>
                <c:pt idx="37">
                  <c:v>0.104021028284359</c:v>
                </c:pt>
                <c:pt idx="38">
                  <c:v>8.2036040181166503E-2</c:v>
                </c:pt>
                <c:pt idx="39">
                  <c:v>8.7116859478623396E-2</c:v>
                </c:pt>
                <c:pt idx="40">
                  <c:v>9.2361983492782906E-2</c:v>
                </c:pt>
                <c:pt idx="41">
                  <c:v>0.11699393099925701</c:v>
                </c:pt>
                <c:pt idx="42">
                  <c:v>0.10349814475647701</c:v>
                </c:pt>
                <c:pt idx="43">
                  <c:v>0.10377438444739</c:v>
                </c:pt>
                <c:pt idx="44">
                  <c:v>0.12747064840459399</c:v>
                </c:pt>
                <c:pt idx="45">
                  <c:v>9.9666135331116901E-2</c:v>
                </c:pt>
                <c:pt idx="46">
                  <c:v>0.13119153617561699</c:v>
                </c:pt>
                <c:pt idx="47">
                  <c:v>0.10576951478852401</c:v>
                </c:pt>
                <c:pt idx="48">
                  <c:v>0.123734195399889</c:v>
                </c:pt>
                <c:pt idx="49">
                  <c:v>0.12576381102672499</c:v>
                </c:pt>
                <c:pt idx="50">
                  <c:v>8.3343815101485405E-2</c:v>
                </c:pt>
                <c:pt idx="51">
                  <c:v>0.12687754174639401</c:v>
                </c:pt>
                <c:pt idx="52">
                  <c:v>0.133323582689342</c:v>
                </c:pt>
                <c:pt idx="53">
                  <c:v>0.12956789996649901</c:v>
                </c:pt>
                <c:pt idx="54">
                  <c:v>0.128370920050595</c:v>
                </c:pt>
                <c:pt idx="55">
                  <c:v>0.111239978756546</c:v>
                </c:pt>
                <c:pt idx="56">
                  <c:v>0.131829748301619</c:v>
                </c:pt>
                <c:pt idx="57">
                  <c:v>0.10210230773987999</c:v>
                </c:pt>
                <c:pt idx="58">
                  <c:v>0.106723781123824</c:v>
                </c:pt>
                <c:pt idx="59">
                  <c:v>0.12704095635587601</c:v>
                </c:pt>
                <c:pt idx="60">
                  <c:v>0.12407737968100099</c:v>
                </c:pt>
                <c:pt idx="61">
                  <c:v>0.112124934599379</c:v>
                </c:pt>
                <c:pt idx="62">
                  <c:v>0.13598745520237601</c:v>
                </c:pt>
                <c:pt idx="63">
                  <c:v>0.13873717787912901</c:v>
                </c:pt>
                <c:pt idx="64">
                  <c:v>0.113420344299019</c:v>
                </c:pt>
                <c:pt idx="65">
                  <c:v>0.134072562733625</c:v>
                </c:pt>
                <c:pt idx="66">
                  <c:v>0.12944979966231801</c:v>
                </c:pt>
                <c:pt idx="67">
                  <c:v>0.113063780701969</c:v>
                </c:pt>
                <c:pt idx="68">
                  <c:v>0.102118340189504</c:v>
                </c:pt>
                <c:pt idx="69">
                  <c:v>0.13139837775729199</c:v>
                </c:pt>
                <c:pt idx="70">
                  <c:v>0.123353222867158</c:v>
                </c:pt>
                <c:pt idx="71">
                  <c:v>9.5114608773760795E-2</c:v>
                </c:pt>
                <c:pt idx="72">
                  <c:v>0.13319587364201199</c:v>
                </c:pt>
                <c:pt idx="73">
                  <c:v>0.103177565775771</c:v>
                </c:pt>
                <c:pt idx="74">
                  <c:v>0.13668781489436599</c:v>
                </c:pt>
                <c:pt idx="75">
                  <c:v>0.102260443423241</c:v>
                </c:pt>
                <c:pt idx="76">
                  <c:v>0.11295562964835799</c:v>
                </c:pt>
                <c:pt idx="77">
                  <c:v>8.1828297458186303E-2</c:v>
                </c:pt>
                <c:pt idx="78">
                  <c:v>8.2169217265908895E-2</c:v>
                </c:pt>
                <c:pt idx="79">
                  <c:v>0.13585739315638101</c:v>
                </c:pt>
                <c:pt idx="80">
                  <c:v>0.130651439502359</c:v>
                </c:pt>
                <c:pt idx="81">
                  <c:v>9.9878844651464196E-2</c:v>
                </c:pt>
                <c:pt idx="82">
                  <c:v>8.0448284698496894E-2</c:v>
                </c:pt>
                <c:pt idx="83">
                  <c:v>0.105313428695276</c:v>
                </c:pt>
                <c:pt idx="84">
                  <c:v>0.13275551323127199</c:v>
                </c:pt>
                <c:pt idx="85">
                  <c:v>8.9683465622971206E-2</c:v>
                </c:pt>
                <c:pt idx="86">
                  <c:v>9.2653082918863996E-2</c:v>
                </c:pt>
                <c:pt idx="87">
                  <c:v>0.12266929438015001</c:v>
                </c:pt>
                <c:pt idx="88">
                  <c:v>0.10616215345164801</c:v>
                </c:pt>
                <c:pt idx="89">
                  <c:v>0.12155783197301299</c:v>
                </c:pt>
                <c:pt idx="90">
                  <c:v>0.13064031496414699</c:v>
                </c:pt>
                <c:pt idx="91">
                  <c:v>9.5320342572520894E-2</c:v>
                </c:pt>
                <c:pt idx="92">
                  <c:v>0.134896143195575</c:v>
                </c:pt>
                <c:pt idx="93">
                  <c:v>0.119322581922951</c:v>
                </c:pt>
                <c:pt idx="94">
                  <c:v>9.8782507738204905E-2</c:v>
                </c:pt>
                <c:pt idx="95">
                  <c:v>0.136727585218611</c:v>
                </c:pt>
                <c:pt idx="96">
                  <c:v>0.113597448121808</c:v>
                </c:pt>
                <c:pt idx="97">
                  <c:v>8.8552764442238294E-2</c:v>
                </c:pt>
                <c:pt idx="98">
                  <c:v>8.8917333045893998E-2</c:v>
                </c:pt>
                <c:pt idx="99">
                  <c:v>8.4135157830124804E-2</c:v>
                </c:pt>
                <c:pt idx="100">
                  <c:v>8.4043021582067404E-2</c:v>
                </c:pt>
                <c:pt idx="101">
                  <c:v>0.13147365766389901</c:v>
                </c:pt>
                <c:pt idx="102">
                  <c:v>9.8771731711622193E-2</c:v>
                </c:pt>
                <c:pt idx="103">
                  <c:v>0.12298220602543999</c:v>
                </c:pt>
                <c:pt idx="104">
                  <c:v>9.3935920602450804E-2</c:v>
                </c:pt>
                <c:pt idx="105">
                  <c:v>0.13039916294565401</c:v>
                </c:pt>
                <c:pt idx="106">
                  <c:v>0.11467627182807</c:v>
                </c:pt>
                <c:pt idx="107">
                  <c:v>0.10833081527623301</c:v>
                </c:pt>
                <c:pt idx="108">
                  <c:v>8.8338856094844098E-2</c:v>
                </c:pt>
                <c:pt idx="109">
                  <c:v>8.7997621376229296E-2</c:v>
                </c:pt>
                <c:pt idx="110">
                  <c:v>0.131706707535757</c:v>
                </c:pt>
                <c:pt idx="111">
                  <c:v>0.10185467442516501</c:v>
                </c:pt>
                <c:pt idx="112">
                  <c:v>8.2252413395593693E-2</c:v>
                </c:pt>
                <c:pt idx="113">
                  <c:v>0.13951982714785</c:v>
                </c:pt>
                <c:pt idx="114">
                  <c:v>0.102379950502961</c:v>
                </c:pt>
                <c:pt idx="115">
                  <c:v>8.2984013107417098E-2</c:v>
                </c:pt>
                <c:pt idx="116">
                  <c:v>8.2395079287413103E-2</c:v>
                </c:pt>
                <c:pt idx="117">
                  <c:v>8.81912045812136E-2</c:v>
                </c:pt>
                <c:pt idx="118">
                  <c:v>0.11105696592948</c:v>
                </c:pt>
                <c:pt idx="119">
                  <c:v>0.100177742800237</c:v>
                </c:pt>
                <c:pt idx="120">
                  <c:v>0.1023939824001</c:v>
                </c:pt>
                <c:pt idx="121">
                  <c:v>0.117902577177283</c:v>
                </c:pt>
                <c:pt idx="122">
                  <c:v>0.122483131155866</c:v>
                </c:pt>
                <c:pt idx="123">
                  <c:v>0.12915863561268101</c:v>
                </c:pt>
                <c:pt idx="124">
                  <c:v>0.13089389813767499</c:v>
                </c:pt>
                <c:pt idx="125">
                  <c:v>0.133976483715746</c:v>
                </c:pt>
                <c:pt idx="126">
                  <c:v>0.11252050929383001</c:v>
                </c:pt>
                <c:pt idx="127">
                  <c:v>8.20460431546816E-2</c:v>
                </c:pt>
                <c:pt idx="128">
                  <c:v>0.13984335819562499</c:v>
                </c:pt>
                <c:pt idx="129">
                  <c:v>0.12994988656109099</c:v>
                </c:pt>
                <c:pt idx="130">
                  <c:v>0.12831877874751699</c:v>
                </c:pt>
                <c:pt idx="131">
                  <c:v>0.12422521885305</c:v>
                </c:pt>
                <c:pt idx="132">
                  <c:v>9.7701298497142403E-2</c:v>
                </c:pt>
                <c:pt idx="133">
                  <c:v>8.8387763488395499E-2</c:v>
                </c:pt>
                <c:pt idx="134">
                  <c:v>0.115109557927858</c:v>
                </c:pt>
                <c:pt idx="135">
                  <c:v>0.13043260845318699</c:v>
                </c:pt>
                <c:pt idx="136">
                  <c:v>0.12812349312676599</c:v>
                </c:pt>
                <c:pt idx="137">
                  <c:v>0.117722038221435</c:v>
                </c:pt>
                <c:pt idx="138">
                  <c:v>0.10008204423288999</c:v>
                </c:pt>
                <c:pt idx="139">
                  <c:v>0.135390821912797</c:v>
                </c:pt>
                <c:pt idx="140">
                  <c:v>0.12766998974489899</c:v>
                </c:pt>
                <c:pt idx="141">
                  <c:v>0.13499251771865001</c:v>
                </c:pt>
                <c:pt idx="142">
                  <c:v>8.5101086656671404E-2</c:v>
                </c:pt>
                <c:pt idx="143">
                  <c:v>0.10688346718463899</c:v>
                </c:pt>
                <c:pt idx="144">
                  <c:v>0.115675622281544</c:v>
                </c:pt>
                <c:pt idx="145">
                  <c:v>0.108175281242731</c:v>
                </c:pt>
                <c:pt idx="146">
                  <c:v>9.6661607596440199E-2</c:v>
                </c:pt>
                <c:pt idx="147">
                  <c:v>0.115694463699546</c:v>
                </c:pt>
                <c:pt idx="148">
                  <c:v>8.8350422287674799E-2</c:v>
                </c:pt>
                <c:pt idx="149">
                  <c:v>0.12887320892687101</c:v>
                </c:pt>
                <c:pt idx="150">
                  <c:v>9.6565826497129401E-2</c:v>
                </c:pt>
                <c:pt idx="151">
                  <c:v>0.108222600145051</c:v>
                </c:pt>
                <c:pt idx="152">
                  <c:v>0.11905210103242</c:v>
                </c:pt>
                <c:pt idx="153">
                  <c:v>0.102413363909617</c:v>
                </c:pt>
                <c:pt idx="154">
                  <c:v>0.13374804670151899</c:v>
                </c:pt>
                <c:pt idx="155">
                  <c:v>0.109692323958413</c:v>
                </c:pt>
                <c:pt idx="156">
                  <c:v>8.8049913040993799E-2</c:v>
                </c:pt>
                <c:pt idx="157">
                  <c:v>9.1290263091582197E-2</c:v>
                </c:pt>
                <c:pt idx="158">
                  <c:v>0.132754636584513</c:v>
                </c:pt>
                <c:pt idx="159">
                  <c:v>8.9682273656383094E-2</c:v>
                </c:pt>
                <c:pt idx="160">
                  <c:v>0.102930417270592</c:v>
                </c:pt>
                <c:pt idx="161">
                  <c:v>0.107410713239985</c:v>
                </c:pt>
                <c:pt idx="162">
                  <c:v>8.0325365908611293E-2</c:v>
                </c:pt>
                <c:pt idx="163">
                  <c:v>9.6918507388814995E-2</c:v>
                </c:pt>
                <c:pt idx="164">
                  <c:v>9.2270231916231002E-2</c:v>
                </c:pt>
                <c:pt idx="165">
                  <c:v>0.134373670498693</c:v>
                </c:pt>
                <c:pt idx="166">
                  <c:v>0.11167561474774</c:v>
                </c:pt>
                <c:pt idx="167">
                  <c:v>0.11391751403128</c:v>
                </c:pt>
                <c:pt idx="168">
                  <c:v>0.120173103377424</c:v>
                </c:pt>
                <c:pt idx="169">
                  <c:v>0.106787857375959</c:v>
                </c:pt>
                <c:pt idx="170">
                  <c:v>9.6719023019926104E-2</c:v>
                </c:pt>
                <c:pt idx="171">
                  <c:v>9.7155674765700001E-2</c:v>
                </c:pt>
                <c:pt idx="172">
                  <c:v>8.2847896390799702E-2</c:v>
                </c:pt>
                <c:pt idx="173">
                  <c:v>0.124974150156397</c:v>
                </c:pt>
                <c:pt idx="174">
                  <c:v>0.1075810485935</c:v>
                </c:pt>
                <c:pt idx="175">
                  <c:v>9.9231190438826E-2</c:v>
                </c:pt>
                <c:pt idx="176">
                  <c:v>0.118132939538172</c:v>
                </c:pt>
                <c:pt idx="177">
                  <c:v>9.4389868522531103E-2</c:v>
                </c:pt>
                <c:pt idx="178">
                  <c:v>0.13762684439283601</c:v>
                </c:pt>
                <c:pt idx="179">
                  <c:v>0.129191660923128</c:v>
                </c:pt>
                <c:pt idx="180">
                  <c:v>8.83958470102299E-2</c:v>
                </c:pt>
                <c:pt idx="181">
                  <c:v>0.12707840351208999</c:v>
                </c:pt>
                <c:pt idx="182">
                  <c:v>0.12696621218510301</c:v>
                </c:pt>
                <c:pt idx="183">
                  <c:v>9.2830744990743494E-2</c:v>
                </c:pt>
                <c:pt idx="184">
                  <c:v>9.59391160657284E-2</c:v>
                </c:pt>
                <c:pt idx="185">
                  <c:v>8.9989988771797105E-2</c:v>
                </c:pt>
                <c:pt idx="186">
                  <c:v>0.139550067315835</c:v>
                </c:pt>
                <c:pt idx="187">
                  <c:v>8.0506842613483995E-2</c:v>
                </c:pt>
                <c:pt idx="188">
                  <c:v>0.107998189350041</c:v>
                </c:pt>
                <c:pt idx="189">
                  <c:v>0.115501637131599</c:v>
                </c:pt>
                <c:pt idx="190">
                  <c:v>0.103817874511652</c:v>
                </c:pt>
                <c:pt idx="191">
                  <c:v>0.103344283900368</c:v>
                </c:pt>
                <c:pt idx="192">
                  <c:v>9.3179433865323805E-2</c:v>
                </c:pt>
                <c:pt idx="193">
                  <c:v>0.11688684757234299</c:v>
                </c:pt>
                <c:pt idx="194">
                  <c:v>0.11607649097370699</c:v>
                </c:pt>
                <c:pt idx="195">
                  <c:v>0.11806854783550599</c:v>
                </c:pt>
                <c:pt idx="196">
                  <c:v>0.120060911255936</c:v>
                </c:pt>
                <c:pt idx="197">
                  <c:v>9.9855462771905795E-2</c:v>
                </c:pt>
                <c:pt idx="198">
                  <c:v>0.123774085254184</c:v>
                </c:pt>
                <c:pt idx="199">
                  <c:v>0.120215497393852</c:v>
                </c:pt>
                <c:pt idx="200">
                  <c:v>0.130338312007414</c:v>
                </c:pt>
                <c:pt idx="201">
                  <c:v>8.2406903583572499E-2</c:v>
                </c:pt>
                <c:pt idx="202">
                  <c:v>8.45850925934684E-2</c:v>
                </c:pt>
                <c:pt idx="203">
                  <c:v>0.12649011473159</c:v>
                </c:pt>
                <c:pt idx="204">
                  <c:v>0.1098154015268</c:v>
                </c:pt>
                <c:pt idx="205">
                  <c:v>0.113993711394932</c:v>
                </c:pt>
                <c:pt idx="206">
                  <c:v>8.9355503135161093E-2</c:v>
                </c:pt>
                <c:pt idx="207">
                  <c:v>0.118644017360579</c:v>
                </c:pt>
                <c:pt idx="208">
                  <c:v>0.100031502504486</c:v>
                </c:pt>
                <c:pt idx="209">
                  <c:v>0.10126599633236</c:v>
                </c:pt>
                <c:pt idx="210">
                  <c:v>0.13147850064161701</c:v>
                </c:pt>
                <c:pt idx="211">
                  <c:v>0.121504530367937</c:v>
                </c:pt>
                <c:pt idx="212">
                  <c:v>0.12800044994263499</c:v>
                </c:pt>
                <c:pt idx="213">
                  <c:v>0.130233926377056</c:v>
                </c:pt>
                <c:pt idx="214">
                  <c:v>0.124871146001108</c:v>
                </c:pt>
                <c:pt idx="215">
                  <c:v>0.13301787619521999</c:v>
                </c:pt>
                <c:pt idx="216">
                  <c:v>0.115281306008529</c:v>
                </c:pt>
                <c:pt idx="217">
                  <c:v>0.139454421787021</c:v>
                </c:pt>
                <c:pt idx="218">
                  <c:v>8.9183264828851597E-2</c:v>
                </c:pt>
                <c:pt idx="219">
                  <c:v>0.12660443933698901</c:v>
                </c:pt>
                <c:pt idx="220">
                  <c:v>0.13810736741367199</c:v>
                </c:pt>
                <c:pt idx="221">
                  <c:v>0.124335147358291</c:v>
                </c:pt>
                <c:pt idx="222">
                  <c:v>9.4124488740725501E-2</c:v>
                </c:pt>
                <c:pt idx="223">
                  <c:v>0.106985429410176</c:v>
                </c:pt>
                <c:pt idx="224">
                  <c:v>0.114492681101161</c:v>
                </c:pt>
                <c:pt idx="225">
                  <c:v>9.8105702896691502E-2</c:v>
                </c:pt>
                <c:pt idx="226">
                  <c:v>9.1787880898961297E-2</c:v>
                </c:pt>
                <c:pt idx="227">
                  <c:v>8.0457458649629096E-2</c:v>
                </c:pt>
                <c:pt idx="228">
                  <c:v>9.2469072393336404E-2</c:v>
                </c:pt>
                <c:pt idx="229">
                  <c:v>0.109728478686312</c:v>
                </c:pt>
                <c:pt idx="230">
                  <c:v>0.138037219843577</c:v>
                </c:pt>
                <c:pt idx="231">
                  <c:v>0.13711528227832101</c:v>
                </c:pt>
                <c:pt idx="232">
                  <c:v>0.124073734679449</c:v>
                </c:pt>
                <c:pt idx="233">
                  <c:v>0.13503946970046199</c:v>
                </c:pt>
                <c:pt idx="234">
                  <c:v>8.0659235896082995E-2</c:v>
                </c:pt>
                <c:pt idx="235">
                  <c:v>0.122812620012223</c:v>
                </c:pt>
                <c:pt idx="236">
                  <c:v>0.132698319825891</c:v>
                </c:pt>
                <c:pt idx="237">
                  <c:v>8.7632566612165105E-2</c:v>
                </c:pt>
                <c:pt idx="238">
                  <c:v>0.105085306858568</c:v>
                </c:pt>
                <c:pt idx="239">
                  <c:v>0.118775916885433</c:v>
                </c:pt>
                <c:pt idx="240">
                  <c:v>0.129140681436168</c:v>
                </c:pt>
                <c:pt idx="241">
                  <c:v>0.115668271936092</c:v>
                </c:pt>
                <c:pt idx="242">
                  <c:v>0.13386908846697901</c:v>
                </c:pt>
                <c:pt idx="243">
                  <c:v>0.13805790747410901</c:v>
                </c:pt>
                <c:pt idx="244">
                  <c:v>0.107822882194355</c:v>
                </c:pt>
                <c:pt idx="245">
                  <c:v>9.3970780436840803E-2</c:v>
                </c:pt>
                <c:pt idx="246">
                  <c:v>9.6019960465341697E-2</c:v>
                </c:pt>
                <c:pt idx="247">
                  <c:v>0.10046779959550101</c:v>
                </c:pt>
                <c:pt idx="248">
                  <c:v>0.11394449700690699</c:v>
                </c:pt>
                <c:pt idx="249">
                  <c:v>0.100857691381065</c:v>
                </c:pt>
              </c:numCache>
            </c:numRef>
          </c:xVal>
          <c:yVal>
            <c:numRef>
              <c:f>A700_IW1!$C$1:$C$2270</c:f>
              <c:numCache>
                <c:formatCode>General</c:formatCode>
                <c:ptCount val="2270"/>
                <c:pt idx="0">
                  <c:v>0.67022423209443482</c:v>
                </c:pt>
                <c:pt idx="1">
                  <c:v>0.58352688830450117</c:v>
                </c:pt>
                <c:pt idx="2">
                  <c:v>0.52381413304911228</c:v>
                </c:pt>
                <c:pt idx="3">
                  <c:v>0.57168779956616977</c:v>
                </c:pt>
                <c:pt idx="4">
                  <c:v>0.53141404489089938</c:v>
                </c:pt>
                <c:pt idx="5">
                  <c:v>0.51177552748810995</c:v>
                </c:pt>
                <c:pt idx="6">
                  <c:v>0.63174236319010102</c:v>
                </c:pt>
                <c:pt idx="7">
                  <c:v>0.69976333970043469</c:v>
                </c:pt>
                <c:pt idx="8">
                  <c:v>0.50942740832278044</c:v>
                </c:pt>
                <c:pt idx="9">
                  <c:v>0.53789951452981599</c:v>
                </c:pt>
                <c:pt idx="10">
                  <c:v>0.57569998903791186</c:v>
                </c:pt>
                <c:pt idx="11">
                  <c:v>0.60536107846371301</c:v>
                </c:pt>
                <c:pt idx="12">
                  <c:v>0.5385800446823914</c:v>
                </c:pt>
                <c:pt idx="13">
                  <c:v>0.48073624721313174</c:v>
                </c:pt>
                <c:pt idx="14">
                  <c:v>0.53540024532107444</c:v>
                </c:pt>
                <c:pt idx="15">
                  <c:v>0.56967756880705656</c:v>
                </c:pt>
                <c:pt idx="16">
                  <c:v>0.56027638797742496</c:v>
                </c:pt>
                <c:pt idx="17">
                  <c:v>0.59378546057908188</c:v>
                </c:pt>
                <c:pt idx="18">
                  <c:v>0.4985286166893137</c:v>
                </c:pt>
                <c:pt idx="19">
                  <c:v>0.58770334580381978</c:v>
                </c:pt>
                <c:pt idx="20">
                  <c:v>0.5009895196526073</c:v>
                </c:pt>
                <c:pt idx="21">
                  <c:v>0.57870212459488268</c:v>
                </c:pt>
                <c:pt idx="22">
                  <c:v>0.5781765409846662</c:v>
                </c:pt>
                <c:pt idx="23">
                  <c:v>0.5133065660021785</c:v>
                </c:pt>
                <c:pt idx="24">
                  <c:v>0.54579030609574453</c:v>
                </c:pt>
                <c:pt idx="25">
                  <c:v>0.51268477355281272</c:v>
                </c:pt>
                <c:pt idx="26">
                  <c:v>0.53164844011852352</c:v>
                </c:pt>
                <c:pt idx="27">
                  <c:v>0.55673700152079308</c:v>
                </c:pt>
                <c:pt idx="28">
                  <c:v>0.66510451436912277</c:v>
                </c:pt>
                <c:pt idx="29">
                  <c:v>0.61889840599897372</c:v>
                </c:pt>
                <c:pt idx="30">
                  <c:v>0.62745417133155157</c:v>
                </c:pt>
                <c:pt idx="31">
                  <c:v>0.56308511814905304</c:v>
                </c:pt>
                <c:pt idx="32">
                  <c:v>0.50813551837648008</c:v>
                </c:pt>
                <c:pt idx="33">
                  <c:v>0.50168335298441646</c:v>
                </c:pt>
                <c:pt idx="34">
                  <c:v>0.69718431314797691</c:v>
                </c:pt>
                <c:pt idx="35">
                  <c:v>0.52434496385299434</c:v>
                </c:pt>
                <c:pt idx="36">
                  <c:v>0.52476381337088474</c:v>
                </c:pt>
                <c:pt idx="37">
                  <c:v>0.6296693513020718</c:v>
                </c:pt>
                <c:pt idx="38">
                  <c:v>0.60228344504964859</c:v>
                </c:pt>
                <c:pt idx="39">
                  <c:v>0.72194063459368263</c:v>
                </c:pt>
                <c:pt idx="40">
                  <c:v>0.53052375045508271</c:v>
                </c:pt>
                <c:pt idx="41">
                  <c:v>0.52110330933811411</c:v>
                </c:pt>
                <c:pt idx="42">
                  <c:v>0.62504799351160567</c:v>
                </c:pt>
                <c:pt idx="43">
                  <c:v>0.6034173944666168</c:v>
                </c:pt>
                <c:pt idx="44">
                  <c:v>0.51641241079865641</c:v>
                </c:pt>
                <c:pt idx="45">
                  <c:v>0.66304971332969753</c:v>
                </c:pt>
                <c:pt idx="46">
                  <c:v>0.50442096824895388</c:v>
                </c:pt>
                <c:pt idx="47">
                  <c:v>0.50141009765782285</c:v>
                </c:pt>
                <c:pt idx="48">
                  <c:v>0.56096920273634676</c:v>
                </c:pt>
                <c:pt idx="49">
                  <c:v>0.51590590228070643</c:v>
                </c:pt>
                <c:pt idx="50">
                  <c:v>0.56495342775243595</c:v>
                </c:pt>
                <c:pt idx="51">
                  <c:v>0.51763411181322017</c:v>
                </c:pt>
                <c:pt idx="52">
                  <c:v>0.49929933684124622</c:v>
                </c:pt>
                <c:pt idx="53">
                  <c:v>0.59290454936017312</c:v>
                </c:pt>
                <c:pt idx="54">
                  <c:v>0.56864535321550957</c:v>
                </c:pt>
                <c:pt idx="55">
                  <c:v>0.50427744206927883</c:v>
                </c:pt>
                <c:pt idx="56">
                  <c:v>0.50911310142221522</c:v>
                </c:pt>
                <c:pt idx="57">
                  <c:v>0.51851039315536529</c:v>
                </c:pt>
                <c:pt idx="58">
                  <c:v>0.51190874447552448</c:v>
                </c:pt>
                <c:pt idx="59">
                  <c:v>0.51310177111999766</c:v>
                </c:pt>
                <c:pt idx="60">
                  <c:v>0.50889917024988607</c:v>
                </c:pt>
                <c:pt idx="61">
                  <c:v>0.65103357810392182</c:v>
                </c:pt>
                <c:pt idx="62">
                  <c:v>0.59732145179275375</c:v>
                </c:pt>
                <c:pt idx="63">
                  <c:v>0.56276145889742446</c:v>
                </c:pt>
                <c:pt idx="64">
                  <c:v>0.67114452813168024</c:v>
                </c:pt>
                <c:pt idx="65">
                  <c:v>0.50968754566521079</c:v>
                </c:pt>
                <c:pt idx="66">
                  <c:v>0.4908779305323519</c:v>
                </c:pt>
                <c:pt idx="67">
                  <c:v>0.61430174088458078</c:v>
                </c:pt>
                <c:pt idx="68">
                  <c:v>0.51882880521332819</c:v>
                </c:pt>
                <c:pt idx="69">
                  <c:v>0.56688272826571962</c:v>
                </c:pt>
                <c:pt idx="70">
                  <c:v>0.58405481771894463</c:v>
                </c:pt>
                <c:pt idx="71">
                  <c:v>0.63589702940278503</c:v>
                </c:pt>
                <c:pt idx="72">
                  <c:v>0.55565095589540681</c:v>
                </c:pt>
                <c:pt idx="73">
                  <c:v>0.63376605145767417</c:v>
                </c:pt>
                <c:pt idx="74">
                  <c:v>0.51314319308411027</c:v>
                </c:pt>
                <c:pt idx="75">
                  <c:v>0.67100952092525046</c:v>
                </c:pt>
                <c:pt idx="76">
                  <c:v>0.50951586983481245</c:v>
                </c:pt>
                <c:pt idx="77">
                  <c:v>0.73439963296482991</c:v>
                </c:pt>
                <c:pt idx="78">
                  <c:v>0.59503565076866427</c:v>
                </c:pt>
                <c:pt idx="79">
                  <c:v>0.50501970391203699</c:v>
                </c:pt>
                <c:pt idx="80">
                  <c:v>0.51578385872921506</c:v>
                </c:pt>
                <c:pt idx="81">
                  <c:v>0.61622474476546574</c:v>
                </c:pt>
                <c:pt idx="82">
                  <c:v>0.60967365433988463</c:v>
                </c:pt>
                <c:pt idx="83">
                  <c:v>0.60850032010457988</c:v>
                </c:pt>
                <c:pt idx="84">
                  <c:v>0.49578180340293904</c:v>
                </c:pt>
                <c:pt idx="85">
                  <c:v>0.50372685712453824</c:v>
                </c:pt>
                <c:pt idx="86">
                  <c:v>0.51076960959658102</c:v>
                </c:pt>
                <c:pt idx="87">
                  <c:v>0.56662240572821865</c:v>
                </c:pt>
                <c:pt idx="88">
                  <c:v>0.51470981991756992</c:v>
                </c:pt>
                <c:pt idx="89">
                  <c:v>0.49491743627699925</c:v>
                </c:pt>
                <c:pt idx="90">
                  <c:v>0.48588334294304047</c:v>
                </c:pt>
                <c:pt idx="91">
                  <c:v>0.6350709976564487</c:v>
                </c:pt>
                <c:pt idx="92">
                  <c:v>0.50436062552180083</c:v>
                </c:pt>
                <c:pt idx="93">
                  <c:v>0.53912464165318419</c:v>
                </c:pt>
                <c:pt idx="94">
                  <c:v>0.52467893229688334</c:v>
                </c:pt>
                <c:pt idx="95">
                  <c:v>0.55776230316303954</c:v>
                </c:pt>
                <c:pt idx="96">
                  <c:v>0.63309101542552504</c:v>
                </c:pt>
                <c:pt idx="97">
                  <c:v>0.73123273552676116</c:v>
                </c:pt>
                <c:pt idx="98">
                  <c:v>0.52488406670336085</c:v>
                </c:pt>
                <c:pt idx="99">
                  <c:v>0.54989867354079147</c:v>
                </c:pt>
                <c:pt idx="100">
                  <c:v>0.6834295048682022</c:v>
                </c:pt>
                <c:pt idx="101">
                  <c:v>0.55253924658836151</c:v>
                </c:pt>
                <c:pt idx="102">
                  <c:v>0.55134992384529935</c:v>
                </c:pt>
                <c:pt idx="103">
                  <c:v>0.48424825566516816</c:v>
                </c:pt>
                <c:pt idx="104">
                  <c:v>0.54396329499309382</c:v>
                </c:pt>
                <c:pt idx="105">
                  <c:v>0.61672829016228692</c:v>
                </c:pt>
                <c:pt idx="106">
                  <c:v>0.50528857628862889</c:v>
                </c:pt>
                <c:pt idx="107">
                  <c:v>0.5381739118926786</c:v>
                </c:pt>
                <c:pt idx="108">
                  <c:v>0.66559213298987685</c:v>
                </c:pt>
                <c:pt idx="109">
                  <c:v>0.69300483079583941</c:v>
                </c:pt>
                <c:pt idx="110">
                  <c:v>0.55904706309912433</c:v>
                </c:pt>
                <c:pt idx="111">
                  <c:v>0.52890076258848628</c:v>
                </c:pt>
                <c:pt idx="112">
                  <c:v>0.66740482234040521</c:v>
                </c:pt>
                <c:pt idx="113">
                  <c:v>0.56912661347217486</c:v>
                </c:pt>
                <c:pt idx="114">
                  <c:v>0.5742050326967546</c:v>
                </c:pt>
                <c:pt idx="115">
                  <c:v>0.53651326769507068</c:v>
                </c:pt>
                <c:pt idx="116">
                  <c:v>0.68581512603531714</c:v>
                </c:pt>
                <c:pt idx="117">
                  <c:v>0.61752166584451651</c:v>
                </c:pt>
                <c:pt idx="118">
                  <c:v>0.56126446541049113</c:v>
                </c:pt>
                <c:pt idx="119">
                  <c:v>0.49604731140241537</c:v>
                </c:pt>
                <c:pt idx="120">
                  <c:v>0.58665470958268418</c:v>
                </c:pt>
                <c:pt idx="121">
                  <c:v>0.51143316353435608</c:v>
                </c:pt>
                <c:pt idx="122">
                  <c:v>0.49267453877758688</c:v>
                </c:pt>
                <c:pt idx="123">
                  <c:v>0.58564163081509402</c:v>
                </c:pt>
                <c:pt idx="124">
                  <c:v>0.57253210389280018</c:v>
                </c:pt>
                <c:pt idx="125">
                  <c:v>0.57910529426346669</c:v>
                </c:pt>
                <c:pt idx="126">
                  <c:v>0.58220953403599984</c:v>
                </c:pt>
                <c:pt idx="127">
                  <c:v>0.53806619009330958</c:v>
                </c:pt>
                <c:pt idx="128">
                  <c:v>0.5278776832870864</c:v>
                </c:pt>
                <c:pt idx="129">
                  <c:v>0.51369433361406247</c:v>
                </c:pt>
                <c:pt idx="130">
                  <c:v>0.54350197407235767</c:v>
                </c:pt>
                <c:pt idx="131">
                  <c:v>0.50211954910724821</c:v>
                </c:pt>
                <c:pt idx="132">
                  <c:v>0.6701762048394726</c:v>
                </c:pt>
                <c:pt idx="133">
                  <c:v>0.58149918747706619</c:v>
                </c:pt>
                <c:pt idx="134">
                  <c:v>0.4850844422745389</c:v>
                </c:pt>
                <c:pt idx="135">
                  <c:v>0.49528372126069964</c:v>
                </c:pt>
                <c:pt idx="136">
                  <c:v>0.53248416374021845</c:v>
                </c:pt>
                <c:pt idx="137">
                  <c:v>0.53777944639241049</c:v>
                </c:pt>
                <c:pt idx="138">
                  <c:v>0.62073770170797082</c:v>
                </c:pt>
                <c:pt idx="139">
                  <c:v>0.54696685037893888</c:v>
                </c:pt>
                <c:pt idx="140">
                  <c:v>0.57824444584386725</c:v>
                </c:pt>
                <c:pt idx="141">
                  <c:v>0.49134113426963805</c:v>
                </c:pt>
                <c:pt idx="142">
                  <c:v>0.67186147998146351</c:v>
                </c:pt>
                <c:pt idx="143">
                  <c:v>0.59719959343633278</c:v>
                </c:pt>
                <c:pt idx="144">
                  <c:v>0.66838543023895924</c:v>
                </c:pt>
                <c:pt idx="145">
                  <c:v>0.49346553778974506</c:v>
                </c:pt>
                <c:pt idx="146">
                  <c:v>0.51621456073162053</c:v>
                </c:pt>
                <c:pt idx="147">
                  <c:v>0.61240540509385477</c:v>
                </c:pt>
                <c:pt idx="148">
                  <c:v>0.58447039545725543</c:v>
                </c:pt>
                <c:pt idx="149">
                  <c:v>0.53599583266795825</c:v>
                </c:pt>
                <c:pt idx="150">
                  <c:v>0.52189470960625783</c:v>
                </c:pt>
                <c:pt idx="151">
                  <c:v>0.64133886308747101</c:v>
                </c:pt>
                <c:pt idx="152">
                  <c:v>0.49658764888658558</c:v>
                </c:pt>
                <c:pt idx="153">
                  <c:v>0.58266955859124225</c:v>
                </c:pt>
                <c:pt idx="154">
                  <c:v>0.52198150436265489</c:v>
                </c:pt>
                <c:pt idx="155">
                  <c:v>0.57515588592064049</c:v>
                </c:pt>
                <c:pt idx="156">
                  <c:v>0.51255797666117719</c:v>
                </c:pt>
                <c:pt idx="157">
                  <c:v>0.50698129009928627</c:v>
                </c:pt>
                <c:pt idx="158">
                  <c:v>0.51760546830897536</c:v>
                </c:pt>
                <c:pt idx="159">
                  <c:v>0.5989986400833307</c:v>
                </c:pt>
                <c:pt idx="160">
                  <c:v>0.60015314615312976</c:v>
                </c:pt>
                <c:pt idx="161">
                  <c:v>0.51277786494160837</c:v>
                </c:pt>
                <c:pt idx="162">
                  <c:v>0.56811964614191279</c:v>
                </c:pt>
                <c:pt idx="163">
                  <c:v>0.51800123017473743</c:v>
                </c:pt>
                <c:pt idx="164">
                  <c:v>0.66106602719736285</c:v>
                </c:pt>
                <c:pt idx="165">
                  <c:v>0.51208486498761607</c:v>
                </c:pt>
                <c:pt idx="166">
                  <c:v>0.52103589833243458</c:v>
                </c:pt>
                <c:pt idx="167">
                  <c:v>0.56627139933783921</c:v>
                </c:pt>
                <c:pt idx="168">
                  <c:v>0.52282698159139884</c:v>
                </c:pt>
                <c:pt idx="169">
                  <c:v>0.57697641519582199</c:v>
                </c:pt>
                <c:pt idx="170">
                  <c:v>0.61885402091373232</c:v>
                </c:pt>
                <c:pt idx="171">
                  <c:v>0.61500183998294411</c:v>
                </c:pt>
                <c:pt idx="172">
                  <c:v>0.56438247134993513</c:v>
                </c:pt>
                <c:pt idx="173">
                  <c:v>0.58505301914920083</c:v>
                </c:pt>
                <c:pt idx="174">
                  <c:v>0.4940562791989489</c:v>
                </c:pt>
                <c:pt idx="175">
                  <c:v>0.66217059232980402</c:v>
                </c:pt>
                <c:pt idx="176">
                  <c:v>0.58927546675770559</c:v>
                </c:pt>
                <c:pt idx="177">
                  <c:v>0.56178276468126609</c:v>
                </c:pt>
                <c:pt idx="178">
                  <c:v>0.50022608384011635</c:v>
                </c:pt>
                <c:pt idx="179">
                  <c:v>0.50023719554434931</c:v>
                </c:pt>
                <c:pt idx="180">
                  <c:v>0.54922524253258709</c:v>
                </c:pt>
                <c:pt idx="181">
                  <c:v>0.54269594339364058</c:v>
                </c:pt>
                <c:pt idx="182">
                  <c:v>0.5523407792044237</c:v>
                </c:pt>
                <c:pt idx="183">
                  <c:v>0.50929965458994775</c:v>
                </c:pt>
                <c:pt idx="184">
                  <c:v>0.53118545244215232</c:v>
                </c:pt>
                <c:pt idx="185">
                  <c:v>0.5781607376719794</c:v>
                </c:pt>
                <c:pt idx="186">
                  <c:v>0.53553346230848897</c:v>
                </c:pt>
                <c:pt idx="187">
                  <c:v>0.616759032543998</c:v>
                </c:pt>
                <c:pt idx="188">
                  <c:v>0.61870000034672612</c:v>
                </c:pt>
                <c:pt idx="189">
                  <c:v>0.5777199116723839</c:v>
                </c:pt>
                <c:pt idx="190">
                  <c:v>0.5637861432227691</c:v>
                </c:pt>
                <c:pt idx="191">
                  <c:v>0.57201540964596997</c:v>
                </c:pt>
                <c:pt idx="192">
                  <c:v>0.5510431173450907</c:v>
                </c:pt>
                <c:pt idx="193">
                  <c:v>0.55236312607626992</c:v>
                </c:pt>
                <c:pt idx="194">
                  <c:v>0.57901510426410963</c:v>
                </c:pt>
                <c:pt idx="195">
                  <c:v>0.61090594233931406</c:v>
                </c:pt>
                <c:pt idx="196">
                  <c:v>0.51949075412715862</c:v>
                </c:pt>
                <c:pt idx="197">
                  <c:v>0.49655616572459232</c:v>
                </c:pt>
                <c:pt idx="198">
                  <c:v>0.5734113483560741</c:v>
                </c:pt>
                <c:pt idx="199">
                  <c:v>0.49548749756999311</c:v>
                </c:pt>
                <c:pt idx="200">
                  <c:v>0.5080121475936491</c:v>
                </c:pt>
                <c:pt idx="201">
                  <c:v>0.55952227365015172</c:v>
                </c:pt>
                <c:pt idx="202">
                  <c:v>0.54831791015027997</c:v>
                </c:pt>
                <c:pt idx="203">
                  <c:v>0.5096038683591686</c:v>
                </c:pt>
                <c:pt idx="204">
                  <c:v>0.5279344147103644</c:v>
                </c:pt>
                <c:pt idx="205">
                  <c:v>0.48802182128850791</c:v>
                </c:pt>
                <c:pt idx="206">
                  <c:v>0.54989725371191722</c:v>
                </c:pt>
                <c:pt idx="207">
                  <c:v>0.65439030048930269</c:v>
                </c:pt>
                <c:pt idx="208">
                  <c:v>0.6813635303928538</c:v>
                </c:pt>
                <c:pt idx="209">
                  <c:v>0.51839180657852402</c:v>
                </c:pt>
                <c:pt idx="210">
                  <c:v>0.55967746711927124</c:v>
                </c:pt>
                <c:pt idx="211">
                  <c:v>0.62438388398861888</c:v>
                </c:pt>
                <c:pt idx="212">
                  <c:v>0.51473441999610714</c:v>
                </c:pt>
                <c:pt idx="213">
                  <c:v>0.51438329014234718</c:v>
                </c:pt>
                <c:pt idx="214">
                  <c:v>0.50446593978525267</c:v>
                </c:pt>
                <c:pt idx="215">
                  <c:v>0.5183376678862337</c:v>
                </c:pt>
                <c:pt idx="216">
                  <c:v>0.56363582655717392</c:v>
                </c:pt>
                <c:pt idx="217">
                  <c:v>0.59869992043453601</c:v>
                </c:pt>
                <c:pt idx="218">
                  <c:v>0.61110317508944823</c:v>
                </c:pt>
                <c:pt idx="219">
                  <c:v>0.50117789390519951</c:v>
                </c:pt>
                <c:pt idx="220">
                  <c:v>0.6601511635488535</c:v>
                </c:pt>
                <c:pt idx="221">
                  <c:v>0.51419689130384083</c:v>
                </c:pt>
                <c:pt idx="222">
                  <c:v>0.69727561431775731</c:v>
                </c:pt>
                <c:pt idx="223">
                  <c:v>0.70151009960584776</c:v>
                </c:pt>
                <c:pt idx="224">
                  <c:v>0.64209007602530566</c:v>
                </c:pt>
                <c:pt idx="225">
                  <c:v>0.52394790562173843</c:v>
                </c:pt>
                <c:pt idx="226">
                  <c:v>0.51453981084280642</c:v>
                </c:pt>
                <c:pt idx="227">
                  <c:v>0.53878246289450082</c:v>
                </c:pt>
                <c:pt idx="228">
                  <c:v>0.55224453949942875</c:v>
                </c:pt>
                <c:pt idx="229">
                  <c:v>0.57296126260295122</c:v>
                </c:pt>
                <c:pt idx="230">
                  <c:v>0.49541008603050385</c:v>
                </c:pt>
                <c:pt idx="231">
                  <c:v>0.49295118934714183</c:v>
                </c:pt>
                <c:pt idx="232">
                  <c:v>0.5540193873238749</c:v>
                </c:pt>
                <c:pt idx="233">
                  <c:v>0.5085443982264054</c:v>
                </c:pt>
                <c:pt idx="234">
                  <c:v>0.65419374678776065</c:v>
                </c:pt>
                <c:pt idx="235">
                  <c:v>0.51891380975071</c:v>
                </c:pt>
                <c:pt idx="236">
                  <c:v>0.5101171673630388</c:v>
                </c:pt>
                <c:pt idx="237">
                  <c:v>0.53461267241772203</c:v>
                </c:pt>
                <c:pt idx="238">
                  <c:v>0.52228979242342788</c:v>
                </c:pt>
                <c:pt idx="239">
                  <c:v>0.63025049343345285</c:v>
                </c:pt>
                <c:pt idx="240">
                  <c:v>0.56960830585067135</c:v>
                </c:pt>
                <c:pt idx="241">
                  <c:v>0.57493531859161728</c:v>
                </c:pt>
                <c:pt idx="242">
                  <c:v>0.5002210835732116</c:v>
                </c:pt>
                <c:pt idx="243">
                  <c:v>0.54381915149651694</c:v>
                </c:pt>
                <c:pt idx="244">
                  <c:v>0.6160032514610897</c:v>
                </c:pt>
                <c:pt idx="245">
                  <c:v>0.63463146802234705</c:v>
                </c:pt>
                <c:pt idx="246">
                  <c:v>0.58977277725381838</c:v>
                </c:pt>
                <c:pt idx="247">
                  <c:v>0.58356201363621518</c:v>
                </c:pt>
                <c:pt idx="248">
                  <c:v>0.59069819702134896</c:v>
                </c:pt>
                <c:pt idx="249">
                  <c:v>0.51133874491422082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70-4474-BF93-C965624429F9}"/>
            </c:ext>
          </c:extLst>
        </c:ser>
        <c:ser>
          <c:idx val="1"/>
          <c:order val="1"/>
          <c:tx>
            <c:strRef>
              <c:f>A700_IW1!$AD$3</c:f>
              <c:strCache>
                <c:ptCount val="1"/>
                <c:pt idx="0">
                  <c:v>EBC</c:v>
                </c:pt>
              </c:strCache>
            </c:strRef>
          </c:tx>
          <c:spPr>
            <a:ln w="254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A700_IW1!$AE$4:$AE$5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A700_IW1!$AD$4:$AD$5</c:f>
              <c:numCache>
                <c:formatCode>General</c:formatCode>
                <c:ptCount val="2"/>
                <c:pt idx="0">
                  <c:v>0.49808539877832597</c:v>
                </c:pt>
                <c:pt idx="1">
                  <c:v>0.49808539877832597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970-4474-BF93-C965624429F9}"/>
            </c:ext>
          </c:extLst>
        </c:ser>
        <c:ser>
          <c:idx val="2"/>
          <c:order val="2"/>
          <c:tx>
            <c:strRef>
              <c:f>A700_IW1!$AD$7</c:f>
              <c:strCache>
                <c:ptCount val="1"/>
                <c:pt idx="0">
                  <c:v>Monte-Carlo - 99% Quantile</c:v>
                </c:pt>
              </c:strCache>
            </c:strRef>
          </c:tx>
          <c:spPr>
            <a:ln w="25400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A700_IW1!$AE$8:$AE$9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A700_IW1!$AD$8:$AD$9</c:f>
              <c:numCache>
                <c:formatCode>General</c:formatCode>
                <c:ptCount val="2"/>
                <c:pt idx="0">
                  <c:v>0.48467471083594721</c:v>
                </c:pt>
                <c:pt idx="1">
                  <c:v>0.48467471083594721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970-4474-BF93-C965624429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028351"/>
        <c:axId val="634024991"/>
      </c:scatterChart>
      <c:valAx>
        <c:axId val="634028351"/>
        <c:scaling>
          <c:orientation val="minMax"/>
          <c:max val="0.4"/>
        </c:scaling>
        <c:delete val="0"/>
        <c:axPos val="b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LRSM radius-to-shell radius ratio, Rs/R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24991"/>
        <c:crosses val="autoZero"/>
        <c:crossBetween val="midCat"/>
      </c:valAx>
      <c:valAx>
        <c:axId val="634024991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strRef>
              <c:f>A700_IW1!$Q$7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28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A700_IW1!$K$3</c:f>
              <c:strCache>
                <c:ptCount val="1"/>
                <c:pt idx="0">
                  <c:v>A700 - IW1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1"/>
              </a:solidFill>
            </a:ln>
          </c:spPr>
          <c:invertIfNegative val="0"/>
          <c:cat>
            <c:numRef>
              <c:f>A700_IW1!$M$2:$M$123</c:f>
              <c:numCache>
                <c:formatCode>General</c:formatCode>
                <c:ptCount val="122"/>
                <c:pt idx="0">
                  <c:v>0</c:v>
                </c:pt>
                <c:pt idx="1">
                  <c:v>6.2500000000000003E-3</c:v>
                </c:pt>
                <c:pt idx="2">
                  <c:v>1.2500000000000001E-2</c:v>
                </c:pt>
                <c:pt idx="3">
                  <c:v>1.8750000000000003E-2</c:v>
                </c:pt>
                <c:pt idx="4">
                  <c:v>2.5000000000000001E-2</c:v>
                </c:pt>
                <c:pt idx="5">
                  <c:v>3.125E-2</c:v>
                </c:pt>
                <c:pt idx="6">
                  <c:v>3.7500000000000006E-2</c:v>
                </c:pt>
                <c:pt idx="7">
                  <c:v>4.3750000000000004E-2</c:v>
                </c:pt>
                <c:pt idx="8">
                  <c:v>0.05</c:v>
                </c:pt>
                <c:pt idx="9">
                  <c:v>5.6250000000000001E-2</c:v>
                </c:pt>
                <c:pt idx="10">
                  <c:v>6.25E-2</c:v>
                </c:pt>
                <c:pt idx="11">
                  <c:v>6.8750000000000006E-2</c:v>
                </c:pt>
                <c:pt idx="12">
                  <c:v>7.5000000000000011E-2</c:v>
                </c:pt>
                <c:pt idx="13">
                  <c:v>8.1250000000000003E-2</c:v>
                </c:pt>
                <c:pt idx="14">
                  <c:v>8.7500000000000008E-2</c:v>
                </c:pt>
                <c:pt idx="15">
                  <c:v>9.3750000000000014E-2</c:v>
                </c:pt>
                <c:pt idx="16">
                  <c:v>0.1</c:v>
                </c:pt>
                <c:pt idx="17">
                  <c:v>0.10625</c:v>
                </c:pt>
                <c:pt idx="18">
                  <c:v>0.1125</c:v>
                </c:pt>
                <c:pt idx="19">
                  <c:v>0.11875000000000001</c:v>
                </c:pt>
                <c:pt idx="20">
                  <c:v>0.125</c:v>
                </c:pt>
                <c:pt idx="21">
                  <c:v>0.13125000000000001</c:v>
                </c:pt>
                <c:pt idx="22">
                  <c:v>0.13750000000000001</c:v>
                </c:pt>
                <c:pt idx="23">
                  <c:v>0.14374999999999999</c:v>
                </c:pt>
                <c:pt idx="24">
                  <c:v>0.15000000000000002</c:v>
                </c:pt>
                <c:pt idx="25">
                  <c:v>0.15625</c:v>
                </c:pt>
                <c:pt idx="26">
                  <c:v>0.16250000000000001</c:v>
                </c:pt>
                <c:pt idx="27">
                  <c:v>0.16875000000000001</c:v>
                </c:pt>
                <c:pt idx="28">
                  <c:v>0.17500000000000002</c:v>
                </c:pt>
                <c:pt idx="29">
                  <c:v>0.18124999999999999</c:v>
                </c:pt>
                <c:pt idx="30">
                  <c:v>0.18750000000000003</c:v>
                </c:pt>
                <c:pt idx="31">
                  <c:v>0.19375000000000001</c:v>
                </c:pt>
                <c:pt idx="32">
                  <c:v>0.2</c:v>
                </c:pt>
                <c:pt idx="33">
                  <c:v>0.20625000000000002</c:v>
                </c:pt>
                <c:pt idx="34">
                  <c:v>0.21249999999999999</c:v>
                </c:pt>
                <c:pt idx="35">
                  <c:v>0.21875000000000003</c:v>
                </c:pt>
                <c:pt idx="36">
                  <c:v>0.22500000000000001</c:v>
                </c:pt>
                <c:pt idx="37">
                  <c:v>0.23125000000000001</c:v>
                </c:pt>
                <c:pt idx="38">
                  <c:v>0.23750000000000002</c:v>
                </c:pt>
                <c:pt idx="39">
                  <c:v>0.24375000000000002</c:v>
                </c:pt>
                <c:pt idx="40">
                  <c:v>0.25</c:v>
                </c:pt>
                <c:pt idx="41">
                  <c:v>0.25625000000000003</c:v>
                </c:pt>
                <c:pt idx="42">
                  <c:v>0.26250000000000001</c:v>
                </c:pt>
                <c:pt idx="43">
                  <c:v>0.26874999999999999</c:v>
                </c:pt>
                <c:pt idx="44">
                  <c:v>0.27500000000000002</c:v>
                </c:pt>
                <c:pt idx="45">
                  <c:v>0.28125000000000006</c:v>
                </c:pt>
                <c:pt idx="46">
                  <c:v>0.28749999999999998</c:v>
                </c:pt>
                <c:pt idx="47">
                  <c:v>0.29375000000000001</c:v>
                </c:pt>
                <c:pt idx="48">
                  <c:v>0.30000000000000004</c:v>
                </c:pt>
                <c:pt idx="49">
                  <c:v>0.30625000000000002</c:v>
                </c:pt>
                <c:pt idx="50">
                  <c:v>0.3125</c:v>
                </c:pt>
                <c:pt idx="51">
                  <c:v>0.31875000000000003</c:v>
                </c:pt>
                <c:pt idx="52">
                  <c:v>0.32500000000000001</c:v>
                </c:pt>
                <c:pt idx="53">
                  <c:v>0.33124999999999999</c:v>
                </c:pt>
                <c:pt idx="54">
                  <c:v>0.33750000000000002</c:v>
                </c:pt>
                <c:pt idx="55">
                  <c:v>0.34375</c:v>
                </c:pt>
                <c:pt idx="56">
                  <c:v>0.35000000000000003</c:v>
                </c:pt>
                <c:pt idx="57">
                  <c:v>0.35625000000000001</c:v>
                </c:pt>
                <c:pt idx="58">
                  <c:v>0.36249999999999999</c:v>
                </c:pt>
                <c:pt idx="59">
                  <c:v>0.36875000000000002</c:v>
                </c:pt>
                <c:pt idx="60">
                  <c:v>0.37500000000000006</c:v>
                </c:pt>
                <c:pt idx="61">
                  <c:v>0.38124999999999998</c:v>
                </c:pt>
                <c:pt idx="62">
                  <c:v>0.38750000000000001</c:v>
                </c:pt>
                <c:pt idx="63">
                  <c:v>0.39375000000000004</c:v>
                </c:pt>
                <c:pt idx="64">
                  <c:v>0.4</c:v>
                </c:pt>
                <c:pt idx="65">
                  <c:v>0.40625</c:v>
                </c:pt>
                <c:pt idx="66">
                  <c:v>0.41250000000000003</c:v>
                </c:pt>
                <c:pt idx="67">
                  <c:v>0.41875000000000007</c:v>
                </c:pt>
                <c:pt idx="68">
                  <c:v>0.42499999999999999</c:v>
                </c:pt>
                <c:pt idx="69">
                  <c:v>0.43125000000000002</c:v>
                </c:pt>
                <c:pt idx="70">
                  <c:v>0.43750000000000006</c:v>
                </c:pt>
                <c:pt idx="71">
                  <c:v>0.44374999999999998</c:v>
                </c:pt>
                <c:pt idx="72">
                  <c:v>0.45</c:v>
                </c:pt>
                <c:pt idx="73">
                  <c:v>0.45625000000000004</c:v>
                </c:pt>
                <c:pt idx="74">
                  <c:v>0.46250000000000002</c:v>
                </c:pt>
                <c:pt idx="75">
                  <c:v>0.46875</c:v>
                </c:pt>
                <c:pt idx="76">
                  <c:v>0.47500000000000003</c:v>
                </c:pt>
                <c:pt idx="77">
                  <c:v>0.48125000000000001</c:v>
                </c:pt>
                <c:pt idx="78">
                  <c:v>0.48750000000000004</c:v>
                </c:pt>
                <c:pt idx="79">
                  <c:v>0.49375000000000002</c:v>
                </c:pt>
                <c:pt idx="80">
                  <c:v>0.5</c:v>
                </c:pt>
                <c:pt idx="81">
                  <c:v>0.50624999999999998</c:v>
                </c:pt>
                <c:pt idx="82">
                  <c:v>0.51250000000000007</c:v>
                </c:pt>
                <c:pt idx="83">
                  <c:v>0.51875000000000004</c:v>
                </c:pt>
                <c:pt idx="84">
                  <c:v>0.52500000000000002</c:v>
                </c:pt>
                <c:pt idx="85">
                  <c:v>0.53125</c:v>
                </c:pt>
                <c:pt idx="86">
                  <c:v>0.53749999999999998</c:v>
                </c:pt>
                <c:pt idx="87">
                  <c:v>0.54375000000000007</c:v>
                </c:pt>
                <c:pt idx="88">
                  <c:v>0.55000000000000004</c:v>
                </c:pt>
                <c:pt idx="89">
                  <c:v>0.55625000000000002</c:v>
                </c:pt>
                <c:pt idx="90">
                  <c:v>0.56250000000000011</c:v>
                </c:pt>
                <c:pt idx="91">
                  <c:v>0.56874999999999998</c:v>
                </c:pt>
                <c:pt idx="92">
                  <c:v>0.57499999999999996</c:v>
                </c:pt>
                <c:pt idx="93">
                  <c:v>0.58125000000000004</c:v>
                </c:pt>
                <c:pt idx="94">
                  <c:v>0.58750000000000002</c:v>
                </c:pt>
                <c:pt idx="95">
                  <c:v>0.59375</c:v>
                </c:pt>
                <c:pt idx="96">
                  <c:v>0.60000000000000009</c:v>
                </c:pt>
                <c:pt idx="97">
                  <c:v>0.60625000000000007</c:v>
                </c:pt>
                <c:pt idx="98">
                  <c:v>0.61250000000000004</c:v>
                </c:pt>
                <c:pt idx="99">
                  <c:v>0.61875000000000002</c:v>
                </c:pt>
                <c:pt idx="100">
                  <c:v>0.625</c:v>
                </c:pt>
                <c:pt idx="101">
                  <c:v>0.63124999999999998</c:v>
                </c:pt>
                <c:pt idx="102">
                  <c:v>0.63750000000000007</c:v>
                </c:pt>
                <c:pt idx="103">
                  <c:v>0.64375000000000004</c:v>
                </c:pt>
                <c:pt idx="104">
                  <c:v>0.65</c:v>
                </c:pt>
                <c:pt idx="105">
                  <c:v>0.65625000000000011</c:v>
                </c:pt>
                <c:pt idx="106">
                  <c:v>0.66249999999999998</c:v>
                </c:pt>
                <c:pt idx="107">
                  <c:v>0.66874999999999996</c:v>
                </c:pt>
                <c:pt idx="108">
                  <c:v>0.67500000000000004</c:v>
                </c:pt>
                <c:pt idx="109">
                  <c:v>0.68125000000000002</c:v>
                </c:pt>
                <c:pt idx="110">
                  <c:v>0.6875</c:v>
                </c:pt>
                <c:pt idx="111">
                  <c:v>0.69375000000000009</c:v>
                </c:pt>
                <c:pt idx="112">
                  <c:v>0.70000000000000007</c:v>
                </c:pt>
                <c:pt idx="113">
                  <c:v>0.70624999999999993</c:v>
                </c:pt>
                <c:pt idx="114">
                  <c:v>0.71250000000000002</c:v>
                </c:pt>
                <c:pt idx="115">
                  <c:v>0.71875</c:v>
                </c:pt>
                <c:pt idx="116">
                  <c:v>0.72499999999999998</c:v>
                </c:pt>
                <c:pt idx="117">
                  <c:v>0.73125000000000007</c:v>
                </c:pt>
                <c:pt idx="118">
                  <c:v>0.73750000000000004</c:v>
                </c:pt>
                <c:pt idx="119">
                  <c:v>0.74375000000000002</c:v>
                </c:pt>
                <c:pt idx="120">
                  <c:v>0.75000000000000011</c:v>
                </c:pt>
                <c:pt idx="121">
                  <c:v>0.75624999999999998</c:v>
                </c:pt>
              </c:numCache>
            </c:numRef>
          </c:cat>
          <c:val>
            <c:numRef>
              <c:f>A700_IW1!$N$2:$N$123</c:f>
              <c:numCache>
                <c:formatCode>General</c:formatCode>
                <c:ptCount val="1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5</c:v>
                </c:pt>
                <c:pt idx="82">
                  <c:v>7</c:v>
                </c:pt>
                <c:pt idx="83">
                  <c:v>9</c:v>
                </c:pt>
                <c:pt idx="84">
                  <c:v>10</c:v>
                </c:pt>
                <c:pt idx="85">
                  <c:v>11</c:v>
                </c:pt>
                <c:pt idx="86">
                  <c:v>15</c:v>
                </c:pt>
                <c:pt idx="87">
                  <c:v>20</c:v>
                </c:pt>
                <c:pt idx="88">
                  <c:v>18</c:v>
                </c:pt>
                <c:pt idx="89">
                  <c:v>19</c:v>
                </c:pt>
                <c:pt idx="90">
                  <c:v>30</c:v>
                </c:pt>
                <c:pt idx="91">
                  <c:v>18</c:v>
                </c:pt>
                <c:pt idx="92">
                  <c:v>4</c:v>
                </c:pt>
                <c:pt idx="93">
                  <c:v>12</c:v>
                </c:pt>
                <c:pt idx="94">
                  <c:v>5</c:v>
                </c:pt>
                <c:pt idx="95">
                  <c:v>9</c:v>
                </c:pt>
                <c:pt idx="96">
                  <c:v>11</c:v>
                </c:pt>
                <c:pt idx="97">
                  <c:v>6</c:v>
                </c:pt>
                <c:pt idx="98">
                  <c:v>5</c:v>
                </c:pt>
                <c:pt idx="99">
                  <c:v>6</c:v>
                </c:pt>
                <c:pt idx="100">
                  <c:v>6</c:v>
                </c:pt>
                <c:pt idx="101">
                  <c:v>2</c:v>
                </c:pt>
                <c:pt idx="102">
                  <c:v>5</c:v>
                </c:pt>
                <c:pt idx="103">
                  <c:v>6</c:v>
                </c:pt>
                <c:pt idx="104">
                  <c:v>4</c:v>
                </c:pt>
                <c:pt idx="105">
                  <c:v>0</c:v>
                </c:pt>
                <c:pt idx="106">
                  <c:v>2</c:v>
                </c:pt>
                <c:pt idx="107">
                  <c:v>0</c:v>
                </c:pt>
                <c:pt idx="108">
                  <c:v>1</c:v>
                </c:pt>
                <c:pt idx="109">
                  <c:v>3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FB-4137-A7B8-F2B7677BDD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278099295"/>
        <c:axId val="1278094975"/>
      </c:barChart>
      <c:catAx>
        <c:axId val="1278099295"/>
        <c:scaling>
          <c:orientation val="minMax"/>
        </c:scaling>
        <c:delete val="0"/>
        <c:axPos val="b"/>
        <c:title>
          <c:tx>
            <c:strRef>
              <c:f>A700_IW1!$Q$7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txPr>
            <a:bodyPr/>
            <a:lstStyle/>
            <a:p>
              <a:pPr>
                <a:defRPr sz="1600" b="0"/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278094975"/>
        <c:crosses val="autoZero"/>
        <c:auto val="1"/>
        <c:lblAlgn val="ctr"/>
        <c:lblOffset val="100"/>
        <c:noMultiLvlLbl val="0"/>
      </c:catAx>
      <c:valAx>
        <c:axId val="127809497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600" b="0"/>
                </a:pPr>
                <a:r>
                  <a:rPr lang="en-US" sz="1600" b="0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278099295"/>
        <c:crosses val="autoZero"/>
        <c:crossBetween val="between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A700_IW1!$K$3</c:f>
              <c:strCache>
                <c:ptCount val="1"/>
                <c:pt idx="0">
                  <c:v>A700 - IW1</c:v>
                </c:pt>
              </c:strCache>
            </c:strRef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A700_IW1!$M$2:$M$122</c:f>
              <c:numCache>
                <c:formatCode>General</c:formatCode>
                <c:ptCount val="121"/>
                <c:pt idx="0">
                  <c:v>0</c:v>
                </c:pt>
                <c:pt idx="1">
                  <c:v>6.2500000000000003E-3</c:v>
                </c:pt>
                <c:pt idx="2">
                  <c:v>1.2500000000000001E-2</c:v>
                </c:pt>
                <c:pt idx="3">
                  <c:v>1.8750000000000003E-2</c:v>
                </c:pt>
                <c:pt idx="4">
                  <c:v>2.5000000000000001E-2</c:v>
                </c:pt>
                <c:pt idx="5">
                  <c:v>3.125E-2</c:v>
                </c:pt>
                <c:pt idx="6">
                  <c:v>3.7500000000000006E-2</c:v>
                </c:pt>
                <c:pt idx="7">
                  <c:v>4.3750000000000004E-2</c:v>
                </c:pt>
                <c:pt idx="8">
                  <c:v>0.05</c:v>
                </c:pt>
                <c:pt idx="9">
                  <c:v>5.6250000000000001E-2</c:v>
                </c:pt>
                <c:pt idx="10">
                  <c:v>6.25E-2</c:v>
                </c:pt>
                <c:pt idx="11">
                  <c:v>6.8750000000000006E-2</c:v>
                </c:pt>
                <c:pt idx="12">
                  <c:v>7.5000000000000011E-2</c:v>
                </c:pt>
                <c:pt idx="13">
                  <c:v>8.1250000000000003E-2</c:v>
                </c:pt>
                <c:pt idx="14">
                  <c:v>8.7500000000000008E-2</c:v>
                </c:pt>
                <c:pt idx="15">
                  <c:v>9.3750000000000014E-2</c:v>
                </c:pt>
                <c:pt idx="16">
                  <c:v>0.1</c:v>
                </c:pt>
                <c:pt idx="17">
                  <c:v>0.10625</c:v>
                </c:pt>
                <c:pt idx="18">
                  <c:v>0.1125</c:v>
                </c:pt>
                <c:pt idx="19">
                  <c:v>0.11875000000000001</c:v>
                </c:pt>
                <c:pt idx="20">
                  <c:v>0.125</c:v>
                </c:pt>
                <c:pt idx="21">
                  <c:v>0.13125000000000001</c:v>
                </c:pt>
                <c:pt idx="22">
                  <c:v>0.13750000000000001</c:v>
                </c:pt>
                <c:pt idx="23">
                  <c:v>0.14374999999999999</c:v>
                </c:pt>
                <c:pt idx="24">
                  <c:v>0.15000000000000002</c:v>
                </c:pt>
                <c:pt idx="25">
                  <c:v>0.15625</c:v>
                </c:pt>
                <c:pt idx="26">
                  <c:v>0.16250000000000001</c:v>
                </c:pt>
                <c:pt idx="27">
                  <c:v>0.16875000000000001</c:v>
                </c:pt>
                <c:pt idx="28">
                  <c:v>0.17500000000000002</c:v>
                </c:pt>
                <c:pt idx="29">
                  <c:v>0.18124999999999999</c:v>
                </c:pt>
                <c:pt idx="30">
                  <c:v>0.18750000000000003</c:v>
                </c:pt>
                <c:pt idx="31">
                  <c:v>0.19375000000000001</c:v>
                </c:pt>
                <c:pt idx="32">
                  <c:v>0.2</c:v>
                </c:pt>
                <c:pt idx="33">
                  <c:v>0.20625000000000002</c:v>
                </c:pt>
                <c:pt idx="34">
                  <c:v>0.21249999999999999</c:v>
                </c:pt>
                <c:pt idx="35">
                  <c:v>0.21875000000000003</c:v>
                </c:pt>
                <c:pt idx="36">
                  <c:v>0.22500000000000001</c:v>
                </c:pt>
                <c:pt idx="37">
                  <c:v>0.23125000000000001</c:v>
                </c:pt>
                <c:pt idx="38">
                  <c:v>0.23750000000000002</c:v>
                </c:pt>
                <c:pt idx="39">
                  <c:v>0.24375000000000002</c:v>
                </c:pt>
                <c:pt idx="40">
                  <c:v>0.25</c:v>
                </c:pt>
                <c:pt idx="41">
                  <c:v>0.25625000000000003</c:v>
                </c:pt>
                <c:pt idx="42">
                  <c:v>0.26250000000000001</c:v>
                </c:pt>
                <c:pt idx="43">
                  <c:v>0.26874999999999999</c:v>
                </c:pt>
                <c:pt idx="44">
                  <c:v>0.27500000000000002</c:v>
                </c:pt>
                <c:pt idx="45">
                  <c:v>0.28125000000000006</c:v>
                </c:pt>
                <c:pt idx="46">
                  <c:v>0.28749999999999998</c:v>
                </c:pt>
                <c:pt idx="47">
                  <c:v>0.29375000000000001</c:v>
                </c:pt>
                <c:pt idx="48">
                  <c:v>0.30000000000000004</c:v>
                </c:pt>
                <c:pt idx="49">
                  <c:v>0.30625000000000002</c:v>
                </c:pt>
                <c:pt idx="50">
                  <c:v>0.3125</c:v>
                </c:pt>
                <c:pt idx="51">
                  <c:v>0.31875000000000003</c:v>
                </c:pt>
                <c:pt idx="52">
                  <c:v>0.32500000000000001</c:v>
                </c:pt>
                <c:pt idx="53">
                  <c:v>0.33124999999999999</c:v>
                </c:pt>
                <c:pt idx="54">
                  <c:v>0.33750000000000002</c:v>
                </c:pt>
                <c:pt idx="55">
                  <c:v>0.34375</c:v>
                </c:pt>
                <c:pt idx="56">
                  <c:v>0.35000000000000003</c:v>
                </c:pt>
                <c:pt idx="57">
                  <c:v>0.35625000000000001</c:v>
                </c:pt>
                <c:pt idx="58">
                  <c:v>0.36249999999999999</c:v>
                </c:pt>
                <c:pt idx="59">
                  <c:v>0.36875000000000002</c:v>
                </c:pt>
                <c:pt idx="60">
                  <c:v>0.37500000000000006</c:v>
                </c:pt>
                <c:pt idx="61">
                  <c:v>0.38124999999999998</c:v>
                </c:pt>
                <c:pt idx="62">
                  <c:v>0.38750000000000001</c:v>
                </c:pt>
                <c:pt idx="63">
                  <c:v>0.39375000000000004</c:v>
                </c:pt>
                <c:pt idx="64">
                  <c:v>0.4</c:v>
                </c:pt>
                <c:pt idx="65">
                  <c:v>0.40625</c:v>
                </c:pt>
                <c:pt idx="66">
                  <c:v>0.41250000000000003</c:v>
                </c:pt>
                <c:pt idx="67">
                  <c:v>0.41875000000000007</c:v>
                </c:pt>
                <c:pt idx="68">
                  <c:v>0.42499999999999999</c:v>
                </c:pt>
                <c:pt idx="69">
                  <c:v>0.43125000000000002</c:v>
                </c:pt>
                <c:pt idx="70">
                  <c:v>0.43750000000000006</c:v>
                </c:pt>
                <c:pt idx="71">
                  <c:v>0.44374999999999998</c:v>
                </c:pt>
                <c:pt idx="72">
                  <c:v>0.45</c:v>
                </c:pt>
                <c:pt idx="73">
                  <c:v>0.45625000000000004</c:v>
                </c:pt>
                <c:pt idx="74">
                  <c:v>0.46250000000000002</c:v>
                </c:pt>
                <c:pt idx="75">
                  <c:v>0.46875</c:v>
                </c:pt>
                <c:pt idx="76">
                  <c:v>0.47500000000000003</c:v>
                </c:pt>
                <c:pt idx="77">
                  <c:v>0.48125000000000001</c:v>
                </c:pt>
                <c:pt idx="78">
                  <c:v>0.48750000000000004</c:v>
                </c:pt>
                <c:pt idx="79">
                  <c:v>0.49375000000000002</c:v>
                </c:pt>
                <c:pt idx="80">
                  <c:v>0.5</c:v>
                </c:pt>
                <c:pt idx="81">
                  <c:v>0.50624999999999998</c:v>
                </c:pt>
                <c:pt idx="82">
                  <c:v>0.51250000000000007</c:v>
                </c:pt>
                <c:pt idx="83">
                  <c:v>0.51875000000000004</c:v>
                </c:pt>
                <c:pt idx="84">
                  <c:v>0.52500000000000002</c:v>
                </c:pt>
                <c:pt idx="85">
                  <c:v>0.53125</c:v>
                </c:pt>
                <c:pt idx="86">
                  <c:v>0.53749999999999998</c:v>
                </c:pt>
                <c:pt idx="87">
                  <c:v>0.54375000000000007</c:v>
                </c:pt>
                <c:pt idx="88">
                  <c:v>0.55000000000000004</c:v>
                </c:pt>
                <c:pt idx="89">
                  <c:v>0.55625000000000002</c:v>
                </c:pt>
                <c:pt idx="90">
                  <c:v>0.56250000000000011</c:v>
                </c:pt>
                <c:pt idx="91">
                  <c:v>0.56874999999999998</c:v>
                </c:pt>
                <c:pt idx="92">
                  <c:v>0.57499999999999996</c:v>
                </c:pt>
                <c:pt idx="93">
                  <c:v>0.58125000000000004</c:v>
                </c:pt>
                <c:pt idx="94">
                  <c:v>0.58750000000000002</c:v>
                </c:pt>
                <c:pt idx="95">
                  <c:v>0.59375</c:v>
                </c:pt>
                <c:pt idx="96">
                  <c:v>0.60000000000000009</c:v>
                </c:pt>
                <c:pt idx="97">
                  <c:v>0.60625000000000007</c:v>
                </c:pt>
                <c:pt idx="98">
                  <c:v>0.61250000000000004</c:v>
                </c:pt>
                <c:pt idx="99">
                  <c:v>0.61875000000000002</c:v>
                </c:pt>
                <c:pt idx="100">
                  <c:v>0.625</c:v>
                </c:pt>
                <c:pt idx="101">
                  <c:v>0.63124999999999998</c:v>
                </c:pt>
                <c:pt idx="102">
                  <c:v>0.63750000000000007</c:v>
                </c:pt>
                <c:pt idx="103">
                  <c:v>0.64375000000000004</c:v>
                </c:pt>
                <c:pt idx="104">
                  <c:v>0.65</c:v>
                </c:pt>
                <c:pt idx="105">
                  <c:v>0.65625000000000011</c:v>
                </c:pt>
                <c:pt idx="106">
                  <c:v>0.66249999999999998</c:v>
                </c:pt>
                <c:pt idx="107">
                  <c:v>0.66874999999999996</c:v>
                </c:pt>
                <c:pt idx="108">
                  <c:v>0.67500000000000004</c:v>
                </c:pt>
                <c:pt idx="109">
                  <c:v>0.68125000000000002</c:v>
                </c:pt>
                <c:pt idx="110">
                  <c:v>0.6875</c:v>
                </c:pt>
                <c:pt idx="111">
                  <c:v>0.69375000000000009</c:v>
                </c:pt>
                <c:pt idx="112">
                  <c:v>0.70000000000000007</c:v>
                </c:pt>
                <c:pt idx="113">
                  <c:v>0.70624999999999993</c:v>
                </c:pt>
                <c:pt idx="114">
                  <c:v>0.71250000000000002</c:v>
                </c:pt>
                <c:pt idx="115">
                  <c:v>0.71875</c:v>
                </c:pt>
                <c:pt idx="116">
                  <c:v>0.72499999999999998</c:v>
                </c:pt>
                <c:pt idx="117">
                  <c:v>0.73125000000000007</c:v>
                </c:pt>
                <c:pt idx="118">
                  <c:v>0.73750000000000004</c:v>
                </c:pt>
                <c:pt idx="119">
                  <c:v>0.74375000000000002</c:v>
                </c:pt>
                <c:pt idx="120">
                  <c:v>0.75000000000000011</c:v>
                </c:pt>
              </c:numCache>
            </c:numRef>
          </c:xVal>
          <c:yVal>
            <c:numRef>
              <c:f>A700_IW1!$O$2:$O$122</c:f>
              <c:numCache>
                <c:formatCode>0.00%</c:formatCode>
                <c:ptCount val="1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0.02</c:v>
                </c:pt>
                <c:pt idx="82">
                  <c:v>4.8000000000000001E-2</c:v>
                </c:pt>
                <c:pt idx="83">
                  <c:v>8.4000000000000005E-2</c:v>
                </c:pt>
                <c:pt idx="84">
                  <c:v>0.124</c:v>
                </c:pt>
                <c:pt idx="85">
                  <c:v>0.16800000000000001</c:v>
                </c:pt>
                <c:pt idx="86">
                  <c:v>0.22800000000000001</c:v>
                </c:pt>
                <c:pt idx="87">
                  <c:v>0.308</c:v>
                </c:pt>
                <c:pt idx="88">
                  <c:v>0.38</c:v>
                </c:pt>
                <c:pt idx="89">
                  <c:v>0.45600000000000002</c:v>
                </c:pt>
                <c:pt idx="90">
                  <c:v>0.57599999999999996</c:v>
                </c:pt>
                <c:pt idx="91">
                  <c:v>0.64800000000000002</c:v>
                </c:pt>
                <c:pt idx="92">
                  <c:v>0.66400000000000003</c:v>
                </c:pt>
                <c:pt idx="93">
                  <c:v>0.71199999999999997</c:v>
                </c:pt>
                <c:pt idx="94">
                  <c:v>0.73199999999999998</c:v>
                </c:pt>
                <c:pt idx="95">
                  <c:v>0.76800000000000002</c:v>
                </c:pt>
                <c:pt idx="96">
                  <c:v>0.81200000000000006</c:v>
                </c:pt>
                <c:pt idx="97">
                  <c:v>0.83599999999999997</c:v>
                </c:pt>
                <c:pt idx="98">
                  <c:v>0.85599999999999998</c:v>
                </c:pt>
                <c:pt idx="99">
                  <c:v>0.88</c:v>
                </c:pt>
                <c:pt idx="100">
                  <c:v>0.90400000000000003</c:v>
                </c:pt>
                <c:pt idx="101">
                  <c:v>0.91200000000000003</c:v>
                </c:pt>
                <c:pt idx="102">
                  <c:v>0.93200000000000005</c:v>
                </c:pt>
                <c:pt idx="103">
                  <c:v>0.95599999999999996</c:v>
                </c:pt>
                <c:pt idx="104">
                  <c:v>0.97199999999999998</c:v>
                </c:pt>
                <c:pt idx="105">
                  <c:v>0.97199999999999998</c:v>
                </c:pt>
                <c:pt idx="106">
                  <c:v>0.98</c:v>
                </c:pt>
                <c:pt idx="107">
                  <c:v>0.98</c:v>
                </c:pt>
                <c:pt idx="108">
                  <c:v>0.98399999999999999</c:v>
                </c:pt>
                <c:pt idx="109">
                  <c:v>0.996</c:v>
                </c:pt>
                <c:pt idx="110">
                  <c:v>0.996</c:v>
                </c:pt>
                <c:pt idx="111">
                  <c:v>0.996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71-4860-898B-DCDE5C60DD04}"/>
            </c:ext>
          </c:extLst>
        </c:ser>
        <c:ser>
          <c:idx val="2"/>
          <c:order val="1"/>
          <c:tx>
            <c:strRef>
              <c:f>A700_IW1!$Y$4</c:f>
              <c:strCache>
                <c:ptCount val="1"/>
                <c:pt idx="0">
                  <c:v>EBC</c:v>
                </c:pt>
              </c:strCache>
            </c:strRef>
          </c:tx>
          <c:spPr>
            <a:ln w="254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A700_IW1!$AD$4:$AD$6</c:f>
              <c:numCache>
                <c:formatCode>General</c:formatCode>
                <c:ptCount val="3"/>
                <c:pt idx="0">
                  <c:v>0.49808539877832597</c:v>
                </c:pt>
                <c:pt idx="1">
                  <c:v>0.49808539877832597</c:v>
                </c:pt>
              </c:numCache>
            </c:numRef>
          </c:xVal>
          <c:yVal>
            <c:numRef>
              <c:f>A700_IW1!$AE$4:$AE$5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971-4860-898B-DCDE5C60DD04}"/>
            </c:ext>
          </c:extLst>
        </c:ser>
        <c:ser>
          <c:idx val="3"/>
          <c:order val="2"/>
          <c:tx>
            <c:strRef>
              <c:f>A700_IW1!$AD$7</c:f>
              <c:strCache>
                <c:ptCount val="1"/>
                <c:pt idx="0">
                  <c:v>Monte-Carlo - 99% Quantile</c:v>
                </c:pt>
              </c:strCache>
            </c:strRef>
          </c:tx>
          <c:spPr>
            <a:ln w="25400">
              <a:solidFill>
                <a:srgbClr val="C00000"/>
              </a:solidFill>
              <a:prstDash val="sysDot"/>
            </a:ln>
          </c:spPr>
          <c:marker>
            <c:symbol val="none"/>
          </c:marker>
          <c:xVal>
            <c:numRef>
              <c:f>A700_IW1!$AD$8:$AD$9</c:f>
              <c:numCache>
                <c:formatCode>General</c:formatCode>
                <c:ptCount val="2"/>
                <c:pt idx="0">
                  <c:v>0.48467471083594721</c:v>
                </c:pt>
                <c:pt idx="1">
                  <c:v>0.48467471083594721</c:v>
                </c:pt>
              </c:numCache>
            </c:numRef>
          </c:xVal>
          <c:yVal>
            <c:numRef>
              <c:f>A700_IW1!$AE$8:$AE$9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971-4860-898B-DCDE5C60DD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8162175"/>
        <c:axId val="1278162655"/>
      </c:scatterChart>
      <c:valAx>
        <c:axId val="1278162175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strRef>
              <c:f>'[1]LR3_Rt330 (test)'!$O$7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txPr>
            <a:bodyPr/>
            <a:lstStyle/>
            <a:p>
              <a:pPr>
                <a:defRPr sz="1600" b="0"/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162655"/>
        <c:crosses val="autoZero"/>
        <c:crossBetween val="midCat"/>
        <c:majorUnit val="0.1"/>
      </c:valAx>
      <c:valAx>
        <c:axId val="127816265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strRef>
              <c:f>'[1]LR3_Rt330 (test)'!$O$9</c:f>
              <c:strCache>
                <c:ptCount val="1"/>
                <c:pt idx="0">
                  <c:v>Cumulative Frequency</c:v>
                </c:pt>
              </c:strCache>
            </c:strRef>
          </c:tx>
          <c:overlay val="0"/>
          <c:txPr>
            <a:bodyPr/>
            <a:lstStyle/>
            <a:p>
              <a:pPr>
                <a:defRPr sz="1600" b="0"/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162175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A700_IW1!$K$3</c:f>
              <c:strCache>
                <c:ptCount val="1"/>
                <c:pt idx="0">
                  <c:v>A700 - IW1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A700_IW1!$D$1:$D$2270</c:f>
              <c:numCache>
                <c:formatCode>General</c:formatCode>
                <c:ptCount val="2270"/>
                <c:pt idx="0">
                  <c:v>0.22989999999999999</c:v>
                </c:pt>
                <c:pt idx="1">
                  <c:v>0.71930000000000005</c:v>
                </c:pt>
                <c:pt idx="2">
                  <c:v>0.20899999999999999</c:v>
                </c:pt>
                <c:pt idx="3">
                  <c:v>0.15190000000000001</c:v>
                </c:pt>
                <c:pt idx="4">
                  <c:v>0.27750000000000002</c:v>
                </c:pt>
                <c:pt idx="5">
                  <c:v>0.32219999999999999</c:v>
                </c:pt>
                <c:pt idx="6">
                  <c:v>0.18129999999999999</c:v>
                </c:pt>
                <c:pt idx="7">
                  <c:v>0.16550000000000001</c:v>
                </c:pt>
                <c:pt idx="8">
                  <c:v>0.43519999999999998</c:v>
                </c:pt>
                <c:pt idx="9">
                  <c:v>0.30449999999999999</c:v>
                </c:pt>
                <c:pt idx="10">
                  <c:v>0.16839999999999999</c:v>
                </c:pt>
                <c:pt idx="11">
                  <c:v>0.43209999999999998</c:v>
                </c:pt>
                <c:pt idx="12">
                  <c:v>0.1978</c:v>
                </c:pt>
                <c:pt idx="13">
                  <c:v>0.3473</c:v>
                </c:pt>
                <c:pt idx="14">
                  <c:v>0.2072</c:v>
                </c:pt>
                <c:pt idx="15">
                  <c:v>0.66859999999999997</c:v>
                </c:pt>
                <c:pt idx="16">
                  <c:v>0.33329999999999999</c:v>
                </c:pt>
                <c:pt idx="17">
                  <c:v>0.221</c:v>
                </c:pt>
                <c:pt idx="18">
                  <c:v>0.41</c:v>
                </c:pt>
                <c:pt idx="19">
                  <c:v>0.99109999999999998</c:v>
                </c:pt>
                <c:pt idx="20">
                  <c:v>0.43120000000000003</c:v>
                </c:pt>
                <c:pt idx="21">
                  <c:v>9.8500000000000004E-2</c:v>
                </c:pt>
                <c:pt idx="22">
                  <c:v>0.2863</c:v>
                </c:pt>
                <c:pt idx="23">
                  <c:v>0.31730000000000003</c:v>
                </c:pt>
                <c:pt idx="24">
                  <c:v>0.94920000000000004</c:v>
                </c:pt>
                <c:pt idx="25">
                  <c:v>0.47399999999999998</c:v>
                </c:pt>
                <c:pt idx="26">
                  <c:v>0.29099999999999998</c:v>
                </c:pt>
                <c:pt idx="27">
                  <c:v>0.22059999999999999</c:v>
                </c:pt>
                <c:pt idx="28">
                  <c:v>0.18740000000000001</c:v>
                </c:pt>
                <c:pt idx="29">
                  <c:v>0.49299999999999999</c:v>
                </c:pt>
                <c:pt idx="30">
                  <c:v>0.15590000000000001</c:v>
                </c:pt>
                <c:pt idx="31">
                  <c:v>0.86860000000000004</c:v>
                </c:pt>
                <c:pt idx="32">
                  <c:v>0.40660000000000002</c:v>
                </c:pt>
                <c:pt idx="33">
                  <c:v>0.30430000000000001</c:v>
                </c:pt>
                <c:pt idx="34">
                  <c:v>0.85470000000000002</c:v>
                </c:pt>
                <c:pt idx="35">
                  <c:v>0.55410000000000004</c:v>
                </c:pt>
                <c:pt idx="36">
                  <c:v>0.154</c:v>
                </c:pt>
                <c:pt idx="37">
                  <c:v>0.93469999999999998</c:v>
                </c:pt>
                <c:pt idx="38">
                  <c:v>0.89739999999999998</c:v>
                </c:pt>
                <c:pt idx="39">
                  <c:v>0.12529999999999999</c:v>
                </c:pt>
                <c:pt idx="40">
                  <c:v>0.81110000000000004</c:v>
                </c:pt>
                <c:pt idx="41">
                  <c:v>0.80769999999999997</c:v>
                </c:pt>
                <c:pt idx="42">
                  <c:v>0.1241</c:v>
                </c:pt>
                <c:pt idx="43">
                  <c:v>0.94799999999999995</c:v>
                </c:pt>
                <c:pt idx="44">
                  <c:v>0.39369999999999999</c:v>
                </c:pt>
                <c:pt idx="45">
                  <c:v>0.13539999999999999</c:v>
                </c:pt>
                <c:pt idx="46">
                  <c:v>0.5161</c:v>
                </c:pt>
                <c:pt idx="47">
                  <c:v>0.64429999999999998</c:v>
                </c:pt>
                <c:pt idx="48">
                  <c:v>0.124</c:v>
                </c:pt>
                <c:pt idx="49">
                  <c:v>0.77170000000000005</c:v>
                </c:pt>
                <c:pt idx="50">
                  <c:v>0.70430000000000004</c:v>
                </c:pt>
                <c:pt idx="51">
                  <c:v>0.39479999999999998</c:v>
                </c:pt>
                <c:pt idx="52">
                  <c:v>0.30080000000000001</c:v>
                </c:pt>
                <c:pt idx="53">
                  <c:v>0.98509999999999998</c:v>
                </c:pt>
                <c:pt idx="54">
                  <c:v>0.45079999999999998</c:v>
                </c:pt>
                <c:pt idx="55">
                  <c:v>0.75080000000000002</c:v>
                </c:pt>
                <c:pt idx="56">
                  <c:v>0.29349999999999998</c:v>
                </c:pt>
                <c:pt idx="57">
                  <c:v>0.59960000000000002</c:v>
                </c:pt>
                <c:pt idx="58">
                  <c:v>0.4597</c:v>
                </c:pt>
                <c:pt idx="59">
                  <c:v>0.42209999999999998</c:v>
                </c:pt>
                <c:pt idx="60">
                  <c:v>0.89490000000000003</c:v>
                </c:pt>
                <c:pt idx="61">
                  <c:v>0.56979999999999997</c:v>
                </c:pt>
                <c:pt idx="62">
                  <c:v>0.48980000000000001</c:v>
                </c:pt>
                <c:pt idx="63">
                  <c:v>0.78149999999999997</c:v>
                </c:pt>
                <c:pt idx="64">
                  <c:v>0.1216</c:v>
                </c:pt>
                <c:pt idx="65">
                  <c:v>0.65859999999999996</c:v>
                </c:pt>
                <c:pt idx="66">
                  <c:v>0.64080000000000004</c:v>
                </c:pt>
                <c:pt idx="67">
                  <c:v>0.97250000000000003</c:v>
                </c:pt>
                <c:pt idx="68">
                  <c:v>0.43609999999999999</c:v>
                </c:pt>
                <c:pt idx="69">
                  <c:v>0.95279999999999998</c:v>
                </c:pt>
                <c:pt idx="70">
                  <c:v>0.92</c:v>
                </c:pt>
                <c:pt idx="71">
                  <c:v>0.44119999999999998</c:v>
                </c:pt>
                <c:pt idx="72">
                  <c:v>0.78820000000000001</c:v>
                </c:pt>
                <c:pt idx="73">
                  <c:v>0.78720000000000001</c:v>
                </c:pt>
                <c:pt idx="74">
                  <c:v>0.55459999999999998</c:v>
                </c:pt>
                <c:pt idx="75">
                  <c:v>0.14979999999999999</c:v>
                </c:pt>
                <c:pt idx="76">
                  <c:v>0.19600000000000001</c:v>
                </c:pt>
                <c:pt idx="77">
                  <c:v>0.12709999999999999</c:v>
                </c:pt>
                <c:pt idx="78">
                  <c:v>0.65769999999999995</c:v>
                </c:pt>
                <c:pt idx="79">
                  <c:v>0.70509999999999995</c:v>
                </c:pt>
                <c:pt idx="80">
                  <c:v>0.22359999999999999</c:v>
                </c:pt>
                <c:pt idx="81">
                  <c:v>4.3099999999999999E-2</c:v>
                </c:pt>
                <c:pt idx="82">
                  <c:v>0.1799</c:v>
                </c:pt>
                <c:pt idx="83">
                  <c:v>0.8054</c:v>
                </c:pt>
                <c:pt idx="84">
                  <c:v>0.92059999999999997</c:v>
                </c:pt>
                <c:pt idx="85">
                  <c:v>0.53859999999999997</c:v>
                </c:pt>
                <c:pt idx="86">
                  <c:v>0.5141</c:v>
                </c:pt>
                <c:pt idx="87">
                  <c:v>0.94779999999999998</c:v>
                </c:pt>
                <c:pt idx="88">
                  <c:v>0.33050000000000002</c:v>
                </c:pt>
                <c:pt idx="89">
                  <c:v>0.46179999999999999</c:v>
                </c:pt>
                <c:pt idx="90">
                  <c:v>0.3795</c:v>
                </c:pt>
                <c:pt idx="91">
                  <c:v>0.76060000000000005</c:v>
                </c:pt>
                <c:pt idx="92">
                  <c:v>0.45240000000000002</c:v>
                </c:pt>
                <c:pt idx="93">
                  <c:v>0.20019999999999999</c:v>
                </c:pt>
                <c:pt idx="94">
                  <c:v>0.34860000000000002</c:v>
                </c:pt>
                <c:pt idx="95">
                  <c:v>0.1215</c:v>
                </c:pt>
                <c:pt idx="96">
                  <c:v>1.47E-2</c:v>
                </c:pt>
                <c:pt idx="97">
                  <c:v>2.3699999999999999E-2</c:v>
                </c:pt>
                <c:pt idx="98">
                  <c:v>0.76790000000000003</c:v>
                </c:pt>
                <c:pt idx="99">
                  <c:v>0.37619999999999998</c:v>
                </c:pt>
                <c:pt idx="100">
                  <c:v>0.19980000000000001</c:v>
                </c:pt>
                <c:pt idx="101">
                  <c:v>8.4599999999999995E-2</c:v>
                </c:pt>
                <c:pt idx="102">
                  <c:v>0.90700000000000003</c:v>
                </c:pt>
                <c:pt idx="103">
                  <c:v>0.30070000000000002</c:v>
                </c:pt>
                <c:pt idx="104">
                  <c:v>0.83940000000000003</c:v>
                </c:pt>
                <c:pt idx="105">
                  <c:v>0.12559999999999999</c:v>
                </c:pt>
                <c:pt idx="106">
                  <c:v>0.53290000000000004</c:v>
                </c:pt>
                <c:pt idx="107">
                  <c:v>0.88170000000000004</c:v>
                </c:pt>
                <c:pt idx="108">
                  <c:v>0.25619999999999998</c:v>
                </c:pt>
                <c:pt idx="109">
                  <c:v>0.15290000000000001</c:v>
                </c:pt>
                <c:pt idx="110">
                  <c:v>1.8599999999999998E-2</c:v>
                </c:pt>
                <c:pt idx="111">
                  <c:v>0.81369999999999998</c:v>
                </c:pt>
                <c:pt idx="112">
                  <c:v>0.93679999999999997</c:v>
                </c:pt>
                <c:pt idx="113">
                  <c:v>0.98440000000000005</c:v>
                </c:pt>
                <c:pt idx="114">
                  <c:v>0.1759</c:v>
                </c:pt>
                <c:pt idx="115">
                  <c:v>0.37190000000000001</c:v>
                </c:pt>
                <c:pt idx="116">
                  <c:v>0.78580000000000005</c:v>
                </c:pt>
                <c:pt idx="117">
                  <c:v>0.48630000000000001</c:v>
                </c:pt>
                <c:pt idx="118">
                  <c:v>0.19420000000000001</c:v>
                </c:pt>
                <c:pt idx="119">
                  <c:v>0.50029999999999997</c:v>
                </c:pt>
                <c:pt idx="120">
                  <c:v>0.6643</c:v>
                </c:pt>
                <c:pt idx="121">
                  <c:v>0.3992</c:v>
                </c:pt>
                <c:pt idx="122">
                  <c:v>0.53129999999999999</c:v>
                </c:pt>
                <c:pt idx="123">
                  <c:v>0.26679999999999998</c:v>
                </c:pt>
                <c:pt idx="124">
                  <c:v>0.95520000000000005</c:v>
                </c:pt>
                <c:pt idx="125">
                  <c:v>0.7107</c:v>
                </c:pt>
                <c:pt idx="126">
                  <c:v>9.1700000000000004E-2</c:v>
                </c:pt>
                <c:pt idx="127">
                  <c:v>0.47070000000000001</c:v>
                </c:pt>
                <c:pt idx="128">
                  <c:v>0.19350000000000001</c:v>
                </c:pt>
                <c:pt idx="129">
                  <c:v>0.42920000000000003</c:v>
                </c:pt>
                <c:pt idx="130">
                  <c:v>0.31</c:v>
                </c:pt>
                <c:pt idx="131">
                  <c:v>0.65449999999999997</c:v>
                </c:pt>
                <c:pt idx="132">
                  <c:v>0.15629999999999999</c:v>
                </c:pt>
                <c:pt idx="133">
                  <c:v>0.89249999999999996</c:v>
                </c:pt>
                <c:pt idx="134">
                  <c:v>0.79449999999999998</c:v>
                </c:pt>
                <c:pt idx="135">
                  <c:v>0.54900000000000004</c:v>
                </c:pt>
                <c:pt idx="136">
                  <c:v>0.68830000000000002</c:v>
                </c:pt>
                <c:pt idx="137">
                  <c:v>0.24729999999999999</c:v>
                </c:pt>
                <c:pt idx="138">
                  <c:v>0.85640000000000005</c:v>
                </c:pt>
                <c:pt idx="139">
                  <c:v>0.1578</c:v>
                </c:pt>
                <c:pt idx="140">
                  <c:v>0.44819999999999999</c:v>
                </c:pt>
                <c:pt idx="141">
                  <c:v>0.3518</c:v>
                </c:pt>
                <c:pt idx="142">
                  <c:v>0.99619999999999997</c:v>
                </c:pt>
                <c:pt idx="143">
                  <c:v>0.33750000000000002</c:v>
                </c:pt>
                <c:pt idx="144">
                  <c:v>9.4899999999999998E-2</c:v>
                </c:pt>
                <c:pt idx="145">
                  <c:v>0.57609999999999995</c:v>
                </c:pt>
                <c:pt idx="146">
                  <c:v>0.26800000000000002</c:v>
                </c:pt>
                <c:pt idx="147">
                  <c:v>0.97309999999999997</c:v>
                </c:pt>
                <c:pt idx="148">
                  <c:v>0.91290000000000004</c:v>
                </c:pt>
                <c:pt idx="149">
                  <c:v>0.75649999999999995</c:v>
                </c:pt>
                <c:pt idx="150">
                  <c:v>0.41930000000000001</c:v>
                </c:pt>
                <c:pt idx="151">
                  <c:v>9.7999999999999997E-3</c:v>
                </c:pt>
                <c:pt idx="152">
                  <c:v>0.27789999999999998</c:v>
                </c:pt>
                <c:pt idx="153">
                  <c:v>0.98740000000000006</c:v>
                </c:pt>
                <c:pt idx="154">
                  <c:v>0.77849999999999997</c:v>
                </c:pt>
                <c:pt idx="155">
                  <c:v>0.54510000000000003</c:v>
                </c:pt>
                <c:pt idx="156">
                  <c:v>0.49780000000000002</c:v>
                </c:pt>
                <c:pt idx="157">
                  <c:v>0.62050000000000005</c:v>
                </c:pt>
                <c:pt idx="158">
                  <c:v>0.79459999999999997</c:v>
                </c:pt>
                <c:pt idx="159">
                  <c:v>0.63839999999999997</c:v>
                </c:pt>
                <c:pt idx="160">
                  <c:v>0.33079999999999998</c:v>
                </c:pt>
                <c:pt idx="161">
                  <c:v>0.43830000000000002</c:v>
                </c:pt>
                <c:pt idx="162">
                  <c:v>0.51619999999999999</c:v>
                </c:pt>
                <c:pt idx="163">
                  <c:v>0.55089999999999995</c:v>
                </c:pt>
                <c:pt idx="164">
                  <c:v>0.81320000000000003</c:v>
                </c:pt>
                <c:pt idx="165">
                  <c:v>0.57050000000000001</c:v>
                </c:pt>
                <c:pt idx="166">
                  <c:v>0.53979999999999995</c:v>
                </c:pt>
                <c:pt idx="167">
                  <c:v>0.1086</c:v>
                </c:pt>
                <c:pt idx="168">
                  <c:v>0.64019999999999999</c:v>
                </c:pt>
                <c:pt idx="169">
                  <c:v>0.1229</c:v>
                </c:pt>
                <c:pt idx="170">
                  <c:v>8.8499999999999995E-2</c:v>
                </c:pt>
                <c:pt idx="171">
                  <c:v>0.4083</c:v>
                </c:pt>
                <c:pt idx="172">
                  <c:v>0.30599999999999999</c:v>
                </c:pt>
                <c:pt idx="173">
                  <c:v>0.98519999999999996</c:v>
                </c:pt>
                <c:pt idx="174">
                  <c:v>0.55130000000000001</c:v>
                </c:pt>
                <c:pt idx="175">
                  <c:v>0.20330000000000001</c:v>
                </c:pt>
                <c:pt idx="176">
                  <c:v>0.98019999999999996</c:v>
                </c:pt>
                <c:pt idx="177">
                  <c:v>0.76600000000000001</c:v>
                </c:pt>
                <c:pt idx="178">
                  <c:v>0.48420000000000002</c:v>
                </c:pt>
                <c:pt idx="179">
                  <c:v>0.58440000000000003</c:v>
                </c:pt>
                <c:pt idx="180">
                  <c:v>0.58930000000000005</c:v>
                </c:pt>
                <c:pt idx="181">
                  <c:v>0.1459</c:v>
                </c:pt>
                <c:pt idx="182">
                  <c:v>0.1115</c:v>
                </c:pt>
                <c:pt idx="183">
                  <c:v>0.85660000000000003</c:v>
                </c:pt>
                <c:pt idx="184">
                  <c:v>0.55469999999999997</c:v>
                </c:pt>
                <c:pt idx="185">
                  <c:v>0.15870000000000001</c:v>
                </c:pt>
                <c:pt idx="186">
                  <c:v>0.1472</c:v>
                </c:pt>
                <c:pt idx="187">
                  <c:v>0.48809999999999998</c:v>
                </c:pt>
                <c:pt idx="188">
                  <c:v>0.24329999999999999</c:v>
                </c:pt>
                <c:pt idx="189">
                  <c:v>0.50970000000000004</c:v>
                </c:pt>
                <c:pt idx="190">
                  <c:v>0.87870000000000004</c:v>
                </c:pt>
                <c:pt idx="191">
                  <c:v>0.6663</c:v>
                </c:pt>
                <c:pt idx="192">
                  <c:v>0.27700000000000002</c:v>
                </c:pt>
                <c:pt idx="193">
                  <c:v>0.74339999999999995</c:v>
                </c:pt>
                <c:pt idx="194">
                  <c:v>0.3508</c:v>
                </c:pt>
                <c:pt idx="195">
                  <c:v>0.79579999999999995</c:v>
                </c:pt>
                <c:pt idx="196">
                  <c:v>0.68610000000000004</c:v>
                </c:pt>
                <c:pt idx="197">
                  <c:v>0.51090000000000002</c:v>
                </c:pt>
                <c:pt idx="198">
                  <c:v>0.3327</c:v>
                </c:pt>
                <c:pt idx="199">
                  <c:v>0.60260000000000002</c:v>
                </c:pt>
                <c:pt idx="200">
                  <c:v>0.81110000000000004</c:v>
                </c:pt>
                <c:pt idx="201">
                  <c:v>0.32219999999999999</c:v>
                </c:pt>
                <c:pt idx="202">
                  <c:v>0.28570000000000001</c:v>
                </c:pt>
                <c:pt idx="203">
                  <c:v>0.73899999999999999</c:v>
                </c:pt>
                <c:pt idx="204">
                  <c:v>0.82220000000000004</c:v>
                </c:pt>
                <c:pt idx="205">
                  <c:v>0.75160000000000005</c:v>
                </c:pt>
                <c:pt idx="206">
                  <c:v>0.82650000000000001</c:v>
                </c:pt>
                <c:pt idx="207">
                  <c:v>0.107</c:v>
                </c:pt>
                <c:pt idx="208">
                  <c:v>0.10489999999999999</c:v>
                </c:pt>
                <c:pt idx="209">
                  <c:v>0.44650000000000001</c:v>
                </c:pt>
                <c:pt idx="210">
                  <c:v>0.50029999999999997</c:v>
                </c:pt>
                <c:pt idx="211">
                  <c:v>0.15</c:v>
                </c:pt>
                <c:pt idx="212">
                  <c:v>0.27139999999999997</c:v>
                </c:pt>
                <c:pt idx="213">
                  <c:v>0.64090000000000003</c:v>
                </c:pt>
                <c:pt idx="214">
                  <c:v>0.79790000000000005</c:v>
                </c:pt>
                <c:pt idx="215">
                  <c:v>0.49130000000000001</c:v>
                </c:pt>
                <c:pt idx="216">
                  <c:v>0.14729999999999999</c:v>
                </c:pt>
                <c:pt idx="217">
                  <c:v>0.1948</c:v>
                </c:pt>
                <c:pt idx="218">
                  <c:v>0.96419999999999995</c:v>
                </c:pt>
                <c:pt idx="219">
                  <c:v>0.4874</c:v>
                </c:pt>
                <c:pt idx="220">
                  <c:v>1.4800000000000001E-2</c:v>
                </c:pt>
                <c:pt idx="221">
                  <c:v>0.54759999999999998</c:v>
                </c:pt>
                <c:pt idx="222">
                  <c:v>0.121</c:v>
                </c:pt>
                <c:pt idx="223">
                  <c:v>4.0099999999999997E-2</c:v>
                </c:pt>
                <c:pt idx="224">
                  <c:v>0.40749999999999997</c:v>
                </c:pt>
                <c:pt idx="225">
                  <c:v>0.36309999999999998</c:v>
                </c:pt>
                <c:pt idx="226">
                  <c:v>0.63739999999999997</c:v>
                </c:pt>
                <c:pt idx="227">
                  <c:v>0.65400000000000003</c:v>
                </c:pt>
                <c:pt idx="228">
                  <c:v>0.7913</c:v>
                </c:pt>
                <c:pt idx="229">
                  <c:v>0.17499999999999999</c:v>
                </c:pt>
                <c:pt idx="230">
                  <c:v>0.9194</c:v>
                </c:pt>
                <c:pt idx="231">
                  <c:v>0.35730000000000001</c:v>
                </c:pt>
                <c:pt idx="232">
                  <c:v>0.91649999999999998</c:v>
                </c:pt>
                <c:pt idx="233">
                  <c:v>0.38529999999999998</c:v>
                </c:pt>
                <c:pt idx="234">
                  <c:v>0.30430000000000001</c:v>
                </c:pt>
                <c:pt idx="235">
                  <c:v>0.3427</c:v>
                </c:pt>
                <c:pt idx="236">
                  <c:v>0.89559999999999995</c:v>
                </c:pt>
                <c:pt idx="237">
                  <c:v>0.40889999999999999</c:v>
                </c:pt>
                <c:pt idx="238">
                  <c:v>0.31080000000000002</c:v>
                </c:pt>
                <c:pt idx="239">
                  <c:v>0.97619999999999996</c:v>
                </c:pt>
                <c:pt idx="240">
                  <c:v>6.9900000000000004E-2</c:v>
                </c:pt>
                <c:pt idx="241">
                  <c:v>0.1197</c:v>
                </c:pt>
                <c:pt idx="242">
                  <c:v>0.36599999999999999</c:v>
                </c:pt>
                <c:pt idx="243">
                  <c:v>0.64980000000000004</c:v>
                </c:pt>
                <c:pt idx="244">
                  <c:v>0.9456</c:v>
                </c:pt>
                <c:pt idx="245">
                  <c:v>0.32829999999999998</c:v>
                </c:pt>
                <c:pt idx="246">
                  <c:v>0.68420000000000003</c:v>
                </c:pt>
                <c:pt idx="247">
                  <c:v>0.10979999999999999</c:v>
                </c:pt>
                <c:pt idx="248">
                  <c:v>0.3009</c:v>
                </c:pt>
                <c:pt idx="249">
                  <c:v>0.55710000000000004</c:v>
                </c:pt>
              </c:numCache>
            </c:numRef>
          </c:xVal>
          <c:yVal>
            <c:numRef>
              <c:f>A700_IW1!$C$1:$C$2270</c:f>
              <c:numCache>
                <c:formatCode>General</c:formatCode>
                <c:ptCount val="2270"/>
                <c:pt idx="0">
                  <c:v>0.67022423209443482</c:v>
                </c:pt>
                <c:pt idx="1">
                  <c:v>0.58352688830450117</c:v>
                </c:pt>
                <c:pt idx="2">
                  <c:v>0.52381413304911228</c:v>
                </c:pt>
                <c:pt idx="3">
                  <c:v>0.57168779956616977</c:v>
                </c:pt>
                <c:pt idx="4">
                  <c:v>0.53141404489089938</c:v>
                </c:pt>
                <c:pt idx="5">
                  <c:v>0.51177552748810995</c:v>
                </c:pt>
                <c:pt idx="6">
                  <c:v>0.63174236319010102</c:v>
                </c:pt>
                <c:pt idx="7">
                  <c:v>0.69976333970043469</c:v>
                </c:pt>
                <c:pt idx="8">
                  <c:v>0.50942740832278044</c:v>
                </c:pt>
                <c:pt idx="9">
                  <c:v>0.53789951452981599</c:v>
                </c:pt>
                <c:pt idx="10">
                  <c:v>0.57569998903791186</c:v>
                </c:pt>
                <c:pt idx="11">
                  <c:v>0.60536107846371301</c:v>
                </c:pt>
                <c:pt idx="12">
                  <c:v>0.5385800446823914</c:v>
                </c:pt>
                <c:pt idx="13">
                  <c:v>0.48073624721313174</c:v>
                </c:pt>
                <c:pt idx="14">
                  <c:v>0.53540024532107444</c:v>
                </c:pt>
                <c:pt idx="15">
                  <c:v>0.56967756880705656</c:v>
                </c:pt>
                <c:pt idx="16">
                  <c:v>0.56027638797742496</c:v>
                </c:pt>
                <c:pt idx="17">
                  <c:v>0.59378546057908188</c:v>
                </c:pt>
                <c:pt idx="18">
                  <c:v>0.4985286166893137</c:v>
                </c:pt>
                <c:pt idx="19">
                  <c:v>0.58770334580381978</c:v>
                </c:pt>
                <c:pt idx="20">
                  <c:v>0.5009895196526073</c:v>
                </c:pt>
                <c:pt idx="21">
                  <c:v>0.57870212459488268</c:v>
                </c:pt>
                <c:pt idx="22">
                  <c:v>0.5781765409846662</c:v>
                </c:pt>
                <c:pt idx="23">
                  <c:v>0.5133065660021785</c:v>
                </c:pt>
                <c:pt idx="24">
                  <c:v>0.54579030609574453</c:v>
                </c:pt>
                <c:pt idx="25">
                  <c:v>0.51268477355281272</c:v>
                </c:pt>
                <c:pt idx="26">
                  <c:v>0.53164844011852352</c:v>
                </c:pt>
                <c:pt idx="27">
                  <c:v>0.55673700152079308</c:v>
                </c:pt>
                <c:pt idx="28">
                  <c:v>0.66510451436912277</c:v>
                </c:pt>
                <c:pt idx="29">
                  <c:v>0.61889840599897372</c:v>
                </c:pt>
                <c:pt idx="30">
                  <c:v>0.62745417133155157</c:v>
                </c:pt>
                <c:pt idx="31">
                  <c:v>0.56308511814905304</c:v>
                </c:pt>
                <c:pt idx="32">
                  <c:v>0.50813551837648008</c:v>
                </c:pt>
                <c:pt idx="33">
                  <c:v>0.50168335298441646</c:v>
                </c:pt>
                <c:pt idx="34">
                  <c:v>0.69718431314797691</c:v>
                </c:pt>
                <c:pt idx="35">
                  <c:v>0.52434496385299434</c:v>
                </c:pt>
                <c:pt idx="36">
                  <c:v>0.52476381337088474</c:v>
                </c:pt>
                <c:pt idx="37">
                  <c:v>0.6296693513020718</c:v>
                </c:pt>
                <c:pt idx="38">
                  <c:v>0.60228344504964859</c:v>
                </c:pt>
                <c:pt idx="39">
                  <c:v>0.72194063459368263</c:v>
                </c:pt>
                <c:pt idx="40">
                  <c:v>0.53052375045508271</c:v>
                </c:pt>
                <c:pt idx="41">
                  <c:v>0.52110330933811411</c:v>
                </c:pt>
                <c:pt idx="42">
                  <c:v>0.62504799351160567</c:v>
                </c:pt>
                <c:pt idx="43">
                  <c:v>0.6034173944666168</c:v>
                </c:pt>
                <c:pt idx="44">
                  <c:v>0.51641241079865641</c:v>
                </c:pt>
                <c:pt idx="45">
                  <c:v>0.66304971332969753</c:v>
                </c:pt>
                <c:pt idx="46">
                  <c:v>0.50442096824895388</c:v>
                </c:pt>
                <c:pt idx="47">
                  <c:v>0.50141009765782285</c:v>
                </c:pt>
                <c:pt idx="48">
                  <c:v>0.56096920273634676</c:v>
                </c:pt>
                <c:pt idx="49">
                  <c:v>0.51590590228070643</c:v>
                </c:pt>
                <c:pt idx="50">
                  <c:v>0.56495342775243595</c:v>
                </c:pt>
                <c:pt idx="51">
                  <c:v>0.51763411181322017</c:v>
                </c:pt>
                <c:pt idx="52">
                  <c:v>0.49929933684124622</c:v>
                </c:pt>
                <c:pt idx="53">
                  <c:v>0.59290454936017312</c:v>
                </c:pt>
                <c:pt idx="54">
                  <c:v>0.56864535321550957</c:v>
                </c:pt>
                <c:pt idx="55">
                  <c:v>0.50427744206927883</c:v>
                </c:pt>
                <c:pt idx="56">
                  <c:v>0.50911310142221522</c:v>
                </c:pt>
                <c:pt idx="57">
                  <c:v>0.51851039315536529</c:v>
                </c:pt>
                <c:pt idx="58">
                  <c:v>0.51190874447552448</c:v>
                </c:pt>
                <c:pt idx="59">
                  <c:v>0.51310177111999766</c:v>
                </c:pt>
                <c:pt idx="60">
                  <c:v>0.50889917024988607</c:v>
                </c:pt>
                <c:pt idx="61">
                  <c:v>0.65103357810392182</c:v>
                </c:pt>
                <c:pt idx="62">
                  <c:v>0.59732145179275375</c:v>
                </c:pt>
                <c:pt idx="63">
                  <c:v>0.56276145889742446</c:v>
                </c:pt>
                <c:pt idx="64">
                  <c:v>0.67114452813168024</c:v>
                </c:pt>
                <c:pt idx="65">
                  <c:v>0.50968754566521079</c:v>
                </c:pt>
                <c:pt idx="66">
                  <c:v>0.4908779305323519</c:v>
                </c:pt>
                <c:pt idx="67">
                  <c:v>0.61430174088458078</c:v>
                </c:pt>
                <c:pt idx="68">
                  <c:v>0.51882880521332819</c:v>
                </c:pt>
                <c:pt idx="69">
                  <c:v>0.56688272826571962</c:v>
                </c:pt>
                <c:pt idx="70">
                  <c:v>0.58405481771894463</c:v>
                </c:pt>
                <c:pt idx="71">
                  <c:v>0.63589702940278503</c:v>
                </c:pt>
                <c:pt idx="72">
                  <c:v>0.55565095589540681</c:v>
                </c:pt>
                <c:pt idx="73">
                  <c:v>0.63376605145767417</c:v>
                </c:pt>
                <c:pt idx="74">
                  <c:v>0.51314319308411027</c:v>
                </c:pt>
                <c:pt idx="75">
                  <c:v>0.67100952092525046</c:v>
                </c:pt>
                <c:pt idx="76">
                  <c:v>0.50951586983481245</c:v>
                </c:pt>
                <c:pt idx="77">
                  <c:v>0.73439963296482991</c:v>
                </c:pt>
                <c:pt idx="78">
                  <c:v>0.59503565076866427</c:v>
                </c:pt>
                <c:pt idx="79">
                  <c:v>0.50501970391203699</c:v>
                </c:pt>
                <c:pt idx="80">
                  <c:v>0.51578385872921506</c:v>
                </c:pt>
                <c:pt idx="81">
                  <c:v>0.61622474476546574</c:v>
                </c:pt>
                <c:pt idx="82">
                  <c:v>0.60967365433988463</c:v>
                </c:pt>
                <c:pt idx="83">
                  <c:v>0.60850032010457988</c:v>
                </c:pt>
                <c:pt idx="84">
                  <c:v>0.49578180340293904</c:v>
                </c:pt>
                <c:pt idx="85">
                  <c:v>0.50372685712453824</c:v>
                </c:pt>
                <c:pt idx="86">
                  <c:v>0.51076960959658102</c:v>
                </c:pt>
                <c:pt idx="87">
                  <c:v>0.56662240572821865</c:v>
                </c:pt>
                <c:pt idx="88">
                  <c:v>0.51470981991756992</c:v>
                </c:pt>
                <c:pt idx="89">
                  <c:v>0.49491743627699925</c:v>
                </c:pt>
                <c:pt idx="90">
                  <c:v>0.48588334294304047</c:v>
                </c:pt>
                <c:pt idx="91">
                  <c:v>0.6350709976564487</c:v>
                </c:pt>
                <c:pt idx="92">
                  <c:v>0.50436062552180083</c:v>
                </c:pt>
                <c:pt idx="93">
                  <c:v>0.53912464165318419</c:v>
                </c:pt>
                <c:pt idx="94">
                  <c:v>0.52467893229688334</c:v>
                </c:pt>
                <c:pt idx="95">
                  <c:v>0.55776230316303954</c:v>
                </c:pt>
                <c:pt idx="96">
                  <c:v>0.63309101542552504</c:v>
                </c:pt>
                <c:pt idx="97">
                  <c:v>0.73123273552676116</c:v>
                </c:pt>
                <c:pt idx="98">
                  <c:v>0.52488406670336085</c:v>
                </c:pt>
                <c:pt idx="99">
                  <c:v>0.54989867354079147</c:v>
                </c:pt>
                <c:pt idx="100">
                  <c:v>0.6834295048682022</c:v>
                </c:pt>
                <c:pt idx="101">
                  <c:v>0.55253924658836151</c:v>
                </c:pt>
                <c:pt idx="102">
                  <c:v>0.55134992384529935</c:v>
                </c:pt>
                <c:pt idx="103">
                  <c:v>0.48424825566516816</c:v>
                </c:pt>
                <c:pt idx="104">
                  <c:v>0.54396329499309382</c:v>
                </c:pt>
                <c:pt idx="105">
                  <c:v>0.61672829016228692</c:v>
                </c:pt>
                <c:pt idx="106">
                  <c:v>0.50528857628862889</c:v>
                </c:pt>
                <c:pt idx="107">
                  <c:v>0.5381739118926786</c:v>
                </c:pt>
                <c:pt idx="108">
                  <c:v>0.66559213298987685</c:v>
                </c:pt>
                <c:pt idx="109">
                  <c:v>0.69300483079583941</c:v>
                </c:pt>
                <c:pt idx="110">
                  <c:v>0.55904706309912433</c:v>
                </c:pt>
                <c:pt idx="111">
                  <c:v>0.52890076258848628</c:v>
                </c:pt>
                <c:pt idx="112">
                  <c:v>0.66740482234040521</c:v>
                </c:pt>
                <c:pt idx="113">
                  <c:v>0.56912661347217486</c:v>
                </c:pt>
                <c:pt idx="114">
                  <c:v>0.5742050326967546</c:v>
                </c:pt>
                <c:pt idx="115">
                  <c:v>0.53651326769507068</c:v>
                </c:pt>
                <c:pt idx="116">
                  <c:v>0.68581512603531714</c:v>
                </c:pt>
                <c:pt idx="117">
                  <c:v>0.61752166584451651</c:v>
                </c:pt>
                <c:pt idx="118">
                  <c:v>0.56126446541049113</c:v>
                </c:pt>
                <c:pt idx="119">
                  <c:v>0.49604731140241537</c:v>
                </c:pt>
                <c:pt idx="120">
                  <c:v>0.58665470958268418</c:v>
                </c:pt>
                <c:pt idx="121">
                  <c:v>0.51143316353435608</c:v>
                </c:pt>
                <c:pt idx="122">
                  <c:v>0.49267453877758688</c:v>
                </c:pt>
                <c:pt idx="123">
                  <c:v>0.58564163081509402</c:v>
                </c:pt>
                <c:pt idx="124">
                  <c:v>0.57253210389280018</c:v>
                </c:pt>
                <c:pt idx="125">
                  <c:v>0.57910529426346669</c:v>
                </c:pt>
                <c:pt idx="126">
                  <c:v>0.58220953403599984</c:v>
                </c:pt>
                <c:pt idx="127">
                  <c:v>0.53806619009330958</c:v>
                </c:pt>
                <c:pt idx="128">
                  <c:v>0.5278776832870864</c:v>
                </c:pt>
                <c:pt idx="129">
                  <c:v>0.51369433361406247</c:v>
                </c:pt>
                <c:pt idx="130">
                  <c:v>0.54350197407235767</c:v>
                </c:pt>
                <c:pt idx="131">
                  <c:v>0.50211954910724821</c:v>
                </c:pt>
                <c:pt idx="132">
                  <c:v>0.6701762048394726</c:v>
                </c:pt>
                <c:pt idx="133">
                  <c:v>0.58149918747706619</c:v>
                </c:pt>
                <c:pt idx="134">
                  <c:v>0.4850844422745389</c:v>
                </c:pt>
                <c:pt idx="135">
                  <c:v>0.49528372126069964</c:v>
                </c:pt>
                <c:pt idx="136">
                  <c:v>0.53248416374021845</c:v>
                </c:pt>
                <c:pt idx="137">
                  <c:v>0.53777944639241049</c:v>
                </c:pt>
                <c:pt idx="138">
                  <c:v>0.62073770170797082</c:v>
                </c:pt>
                <c:pt idx="139">
                  <c:v>0.54696685037893888</c:v>
                </c:pt>
                <c:pt idx="140">
                  <c:v>0.57824444584386725</c:v>
                </c:pt>
                <c:pt idx="141">
                  <c:v>0.49134113426963805</c:v>
                </c:pt>
                <c:pt idx="142">
                  <c:v>0.67186147998146351</c:v>
                </c:pt>
                <c:pt idx="143">
                  <c:v>0.59719959343633278</c:v>
                </c:pt>
                <c:pt idx="144">
                  <c:v>0.66838543023895924</c:v>
                </c:pt>
                <c:pt idx="145">
                  <c:v>0.49346553778974506</c:v>
                </c:pt>
                <c:pt idx="146">
                  <c:v>0.51621456073162053</c:v>
                </c:pt>
                <c:pt idx="147">
                  <c:v>0.61240540509385477</c:v>
                </c:pt>
                <c:pt idx="148">
                  <c:v>0.58447039545725543</c:v>
                </c:pt>
                <c:pt idx="149">
                  <c:v>0.53599583266795825</c:v>
                </c:pt>
                <c:pt idx="150">
                  <c:v>0.52189470960625783</c:v>
                </c:pt>
                <c:pt idx="151">
                  <c:v>0.64133886308747101</c:v>
                </c:pt>
                <c:pt idx="152">
                  <c:v>0.49658764888658558</c:v>
                </c:pt>
                <c:pt idx="153">
                  <c:v>0.58266955859124225</c:v>
                </c:pt>
                <c:pt idx="154">
                  <c:v>0.52198150436265489</c:v>
                </c:pt>
                <c:pt idx="155">
                  <c:v>0.57515588592064049</c:v>
                </c:pt>
                <c:pt idx="156">
                  <c:v>0.51255797666117719</c:v>
                </c:pt>
                <c:pt idx="157">
                  <c:v>0.50698129009928627</c:v>
                </c:pt>
                <c:pt idx="158">
                  <c:v>0.51760546830897536</c:v>
                </c:pt>
                <c:pt idx="159">
                  <c:v>0.5989986400833307</c:v>
                </c:pt>
                <c:pt idx="160">
                  <c:v>0.60015314615312976</c:v>
                </c:pt>
                <c:pt idx="161">
                  <c:v>0.51277786494160837</c:v>
                </c:pt>
                <c:pt idx="162">
                  <c:v>0.56811964614191279</c:v>
                </c:pt>
                <c:pt idx="163">
                  <c:v>0.51800123017473743</c:v>
                </c:pt>
                <c:pt idx="164">
                  <c:v>0.66106602719736285</c:v>
                </c:pt>
                <c:pt idx="165">
                  <c:v>0.51208486498761607</c:v>
                </c:pt>
                <c:pt idx="166">
                  <c:v>0.52103589833243458</c:v>
                </c:pt>
                <c:pt idx="167">
                  <c:v>0.56627139933783921</c:v>
                </c:pt>
                <c:pt idx="168">
                  <c:v>0.52282698159139884</c:v>
                </c:pt>
                <c:pt idx="169">
                  <c:v>0.57697641519582199</c:v>
                </c:pt>
                <c:pt idx="170">
                  <c:v>0.61885402091373232</c:v>
                </c:pt>
                <c:pt idx="171">
                  <c:v>0.61500183998294411</c:v>
                </c:pt>
                <c:pt idx="172">
                  <c:v>0.56438247134993513</c:v>
                </c:pt>
                <c:pt idx="173">
                  <c:v>0.58505301914920083</c:v>
                </c:pt>
                <c:pt idx="174">
                  <c:v>0.4940562791989489</c:v>
                </c:pt>
                <c:pt idx="175">
                  <c:v>0.66217059232980402</c:v>
                </c:pt>
                <c:pt idx="176">
                  <c:v>0.58927546675770559</c:v>
                </c:pt>
                <c:pt idx="177">
                  <c:v>0.56178276468126609</c:v>
                </c:pt>
                <c:pt idx="178">
                  <c:v>0.50022608384011635</c:v>
                </c:pt>
                <c:pt idx="179">
                  <c:v>0.50023719554434931</c:v>
                </c:pt>
                <c:pt idx="180">
                  <c:v>0.54922524253258709</c:v>
                </c:pt>
                <c:pt idx="181">
                  <c:v>0.54269594339364058</c:v>
                </c:pt>
                <c:pt idx="182">
                  <c:v>0.5523407792044237</c:v>
                </c:pt>
                <c:pt idx="183">
                  <c:v>0.50929965458994775</c:v>
                </c:pt>
                <c:pt idx="184">
                  <c:v>0.53118545244215232</c:v>
                </c:pt>
                <c:pt idx="185">
                  <c:v>0.5781607376719794</c:v>
                </c:pt>
                <c:pt idx="186">
                  <c:v>0.53553346230848897</c:v>
                </c:pt>
                <c:pt idx="187">
                  <c:v>0.616759032543998</c:v>
                </c:pt>
                <c:pt idx="188">
                  <c:v>0.61870000034672612</c:v>
                </c:pt>
                <c:pt idx="189">
                  <c:v>0.5777199116723839</c:v>
                </c:pt>
                <c:pt idx="190">
                  <c:v>0.5637861432227691</c:v>
                </c:pt>
                <c:pt idx="191">
                  <c:v>0.57201540964596997</c:v>
                </c:pt>
                <c:pt idx="192">
                  <c:v>0.5510431173450907</c:v>
                </c:pt>
                <c:pt idx="193">
                  <c:v>0.55236312607626992</c:v>
                </c:pt>
                <c:pt idx="194">
                  <c:v>0.57901510426410963</c:v>
                </c:pt>
                <c:pt idx="195">
                  <c:v>0.61090594233931406</c:v>
                </c:pt>
                <c:pt idx="196">
                  <c:v>0.51949075412715862</c:v>
                </c:pt>
                <c:pt idx="197">
                  <c:v>0.49655616572459232</c:v>
                </c:pt>
                <c:pt idx="198">
                  <c:v>0.5734113483560741</c:v>
                </c:pt>
                <c:pt idx="199">
                  <c:v>0.49548749756999311</c:v>
                </c:pt>
                <c:pt idx="200">
                  <c:v>0.5080121475936491</c:v>
                </c:pt>
                <c:pt idx="201">
                  <c:v>0.55952227365015172</c:v>
                </c:pt>
                <c:pt idx="202">
                  <c:v>0.54831791015027997</c:v>
                </c:pt>
                <c:pt idx="203">
                  <c:v>0.5096038683591686</c:v>
                </c:pt>
                <c:pt idx="204">
                  <c:v>0.5279344147103644</c:v>
                </c:pt>
                <c:pt idx="205">
                  <c:v>0.48802182128850791</c:v>
                </c:pt>
                <c:pt idx="206">
                  <c:v>0.54989725371191722</c:v>
                </c:pt>
                <c:pt idx="207">
                  <c:v>0.65439030048930269</c:v>
                </c:pt>
                <c:pt idx="208">
                  <c:v>0.6813635303928538</c:v>
                </c:pt>
                <c:pt idx="209">
                  <c:v>0.51839180657852402</c:v>
                </c:pt>
                <c:pt idx="210">
                  <c:v>0.55967746711927124</c:v>
                </c:pt>
                <c:pt idx="211">
                  <c:v>0.62438388398861888</c:v>
                </c:pt>
                <c:pt idx="212">
                  <c:v>0.51473441999610714</c:v>
                </c:pt>
                <c:pt idx="213">
                  <c:v>0.51438329014234718</c:v>
                </c:pt>
                <c:pt idx="214">
                  <c:v>0.50446593978525267</c:v>
                </c:pt>
                <c:pt idx="215">
                  <c:v>0.5183376678862337</c:v>
                </c:pt>
                <c:pt idx="216">
                  <c:v>0.56363582655717392</c:v>
                </c:pt>
                <c:pt idx="217">
                  <c:v>0.59869992043453601</c:v>
                </c:pt>
                <c:pt idx="218">
                  <c:v>0.61110317508944823</c:v>
                </c:pt>
                <c:pt idx="219">
                  <c:v>0.50117789390519951</c:v>
                </c:pt>
                <c:pt idx="220">
                  <c:v>0.6601511635488535</c:v>
                </c:pt>
                <c:pt idx="221">
                  <c:v>0.51419689130384083</c:v>
                </c:pt>
                <c:pt idx="222">
                  <c:v>0.69727561431775731</c:v>
                </c:pt>
                <c:pt idx="223">
                  <c:v>0.70151009960584776</c:v>
                </c:pt>
                <c:pt idx="224">
                  <c:v>0.64209007602530566</c:v>
                </c:pt>
                <c:pt idx="225">
                  <c:v>0.52394790562173843</c:v>
                </c:pt>
                <c:pt idx="226">
                  <c:v>0.51453981084280642</c:v>
                </c:pt>
                <c:pt idx="227">
                  <c:v>0.53878246289450082</c:v>
                </c:pt>
                <c:pt idx="228">
                  <c:v>0.55224453949942875</c:v>
                </c:pt>
                <c:pt idx="229">
                  <c:v>0.57296126260295122</c:v>
                </c:pt>
                <c:pt idx="230">
                  <c:v>0.49541008603050385</c:v>
                </c:pt>
                <c:pt idx="231">
                  <c:v>0.49295118934714183</c:v>
                </c:pt>
                <c:pt idx="232">
                  <c:v>0.5540193873238749</c:v>
                </c:pt>
                <c:pt idx="233">
                  <c:v>0.5085443982264054</c:v>
                </c:pt>
                <c:pt idx="234">
                  <c:v>0.65419374678776065</c:v>
                </c:pt>
                <c:pt idx="235">
                  <c:v>0.51891380975071</c:v>
                </c:pt>
                <c:pt idx="236">
                  <c:v>0.5101171673630388</c:v>
                </c:pt>
                <c:pt idx="237">
                  <c:v>0.53461267241772203</c:v>
                </c:pt>
                <c:pt idx="238">
                  <c:v>0.52228979242342788</c:v>
                </c:pt>
                <c:pt idx="239">
                  <c:v>0.63025049343345285</c:v>
                </c:pt>
                <c:pt idx="240">
                  <c:v>0.56960830585067135</c:v>
                </c:pt>
                <c:pt idx="241">
                  <c:v>0.57493531859161728</c:v>
                </c:pt>
                <c:pt idx="242">
                  <c:v>0.5002210835732116</c:v>
                </c:pt>
                <c:pt idx="243">
                  <c:v>0.54381915149651694</c:v>
                </c:pt>
                <c:pt idx="244">
                  <c:v>0.6160032514610897</c:v>
                </c:pt>
                <c:pt idx="245">
                  <c:v>0.63463146802234705</c:v>
                </c:pt>
                <c:pt idx="246">
                  <c:v>0.58977277725381838</c:v>
                </c:pt>
                <c:pt idx="247">
                  <c:v>0.58356201363621518</c:v>
                </c:pt>
                <c:pt idx="248">
                  <c:v>0.59069819702134896</c:v>
                </c:pt>
                <c:pt idx="249">
                  <c:v>0.51133874491422082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0C-4ABF-A09B-E116B7606935}"/>
            </c:ext>
          </c:extLst>
        </c:ser>
        <c:ser>
          <c:idx val="1"/>
          <c:order val="1"/>
          <c:tx>
            <c:strRef>
              <c:f>A700_IW1!$AD$3</c:f>
              <c:strCache>
                <c:ptCount val="1"/>
                <c:pt idx="0">
                  <c:v>EBC</c:v>
                </c:pt>
              </c:strCache>
            </c:strRef>
          </c:tx>
          <c:spPr>
            <a:ln w="254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A700_IW1!$AE$4:$AE$5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A700_IW1!$AD$4:$AD$5</c:f>
              <c:numCache>
                <c:formatCode>General</c:formatCode>
                <c:ptCount val="2"/>
                <c:pt idx="0">
                  <c:v>0.49808539877832597</c:v>
                </c:pt>
                <c:pt idx="1">
                  <c:v>0.49808539877832597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0C-4ABF-A09B-E116B7606935}"/>
            </c:ext>
          </c:extLst>
        </c:ser>
        <c:ser>
          <c:idx val="2"/>
          <c:order val="2"/>
          <c:tx>
            <c:strRef>
              <c:f>A700_IW1!$AD$7</c:f>
              <c:strCache>
                <c:ptCount val="1"/>
                <c:pt idx="0">
                  <c:v>Monte-Carlo - 99% Quantile</c:v>
                </c:pt>
              </c:strCache>
            </c:strRef>
          </c:tx>
          <c:spPr>
            <a:ln w="25400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A700_IW1!$AE$8:$AE$9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A700_IW1!$AD$8:$AD$9</c:f>
              <c:numCache>
                <c:formatCode>General</c:formatCode>
                <c:ptCount val="2"/>
                <c:pt idx="0">
                  <c:v>0.48467471083594721</c:v>
                </c:pt>
                <c:pt idx="1">
                  <c:v>0.48467471083594721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F0C-4ABF-A09B-E116B76069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028351"/>
        <c:axId val="634024991"/>
      </c:scatterChart>
      <c:valAx>
        <c:axId val="634028351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z_Pos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24991"/>
        <c:crosses val="autoZero"/>
        <c:crossBetween val="midCat"/>
      </c:valAx>
      <c:valAx>
        <c:axId val="634024991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strRef>
              <c:f>A700_IW1!$Q$7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28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Histogramm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Häufigkeit</c:v>
          </c:tx>
          <c:invertIfNegative val="0"/>
          <c:cat>
            <c:numRef>
              <c:f>A1000_IW1!$AK$2:$AK$123</c:f>
              <c:numCache>
                <c:formatCode>General</c:formatCode>
                <c:ptCount val="122"/>
              </c:numCache>
            </c:numRef>
          </c:cat>
          <c:val>
            <c:numRef>
              <c:f>A1000_IW1!$AL$2:$AL$123</c:f>
              <c:numCache>
                <c:formatCode>General</c:formatCode>
                <c:ptCount val="122"/>
              </c:numCache>
            </c:numRef>
          </c:val>
          <c:extLst>
            <c:ext xmlns:c16="http://schemas.microsoft.com/office/drawing/2014/chart" uri="{C3380CC4-5D6E-409C-BE32-E72D297353CC}">
              <c16:uniqueId val="{00000000-BF02-4FA4-A8AD-6CA1545F60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5181631"/>
        <c:axId val="1245180671"/>
      </c:barChart>
      <c:lineChart>
        <c:grouping val="standard"/>
        <c:varyColors val="0"/>
        <c:ser>
          <c:idx val="1"/>
          <c:order val="1"/>
          <c:tx>
            <c:v>Kumuliert %</c:v>
          </c:tx>
          <c:cat>
            <c:numRef>
              <c:f>A1000_IW1!$AK$2:$AK$123</c:f>
              <c:numCache>
                <c:formatCode>General</c:formatCode>
                <c:ptCount val="122"/>
              </c:numCache>
            </c:numRef>
          </c:cat>
          <c:val>
            <c:numRef>
              <c:f>A1000_IW1!$AM$2:$AM$123</c:f>
              <c:numCache>
                <c:formatCode>General</c:formatCode>
                <c:ptCount val="12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02-4FA4-A8AD-6CA1545F60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2584752"/>
        <c:axId val="1032584272"/>
      </c:lineChart>
      <c:catAx>
        <c:axId val="12451816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Klasse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45180671"/>
        <c:crosses val="autoZero"/>
        <c:auto val="1"/>
        <c:lblAlgn val="ctr"/>
        <c:lblOffset val="100"/>
        <c:noMultiLvlLbl val="0"/>
      </c:catAx>
      <c:valAx>
        <c:axId val="124518067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Häufigkeit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45181631"/>
        <c:crosses val="autoZero"/>
        <c:crossBetween val="between"/>
      </c:valAx>
      <c:valAx>
        <c:axId val="10325842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032584752"/>
        <c:crosses val="max"/>
        <c:crossBetween val="between"/>
      </c:valAx>
      <c:catAx>
        <c:axId val="1032584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32584272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A1000_IW1!$K$3</c:f>
              <c:strCache>
                <c:ptCount val="1"/>
                <c:pt idx="0">
                  <c:v>A700 - IW1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A1000_IW1!$A$1:$A$2270</c:f>
              <c:numCache>
                <c:formatCode>0.00E+00</c:formatCode>
                <c:ptCount val="2270"/>
                <c:pt idx="0">
                  <c:v>0.135116815393865</c:v>
                </c:pt>
                <c:pt idx="1">
                  <c:v>9.9405758064860503E-2</c:v>
                </c:pt>
                <c:pt idx="2">
                  <c:v>9.7945047805986202E-2</c:v>
                </c:pt>
                <c:pt idx="3">
                  <c:v>0.145082412482886</c:v>
                </c:pt>
                <c:pt idx="4">
                  <c:v>0.13404625104774101</c:v>
                </c:pt>
                <c:pt idx="5">
                  <c:v>0.111831361126288</c:v>
                </c:pt>
                <c:pt idx="6">
                  <c:v>9.3873799008025796E-2</c:v>
                </c:pt>
                <c:pt idx="7">
                  <c:v>9.7081509818711997E-2</c:v>
                </c:pt>
                <c:pt idx="8">
                  <c:v>0.11550927048397699</c:v>
                </c:pt>
                <c:pt idx="9">
                  <c:v>9.5276780359831503E-2</c:v>
                </c:pt>
                <c:pt idx="10">
                  <c:v>9.0446593842506501E-2</c:v>
                </c:pt>
                <c:pt idx="11">
                  <c:v>0.10889874017222</c:v>
                </c:pt>
                <c:pt idx="12">
                  <c:v>0.129030817773235</c:v>
                </c:pt>
                <c:pt idx="13">
                  <c:v>0.120654774482102</c:v>
                </c:pt>
                <c:pt idx="14">
                  <c:v>0.127374818305827</c:v>
                </c:pt>
                <c:pt idx="15">
                  <c:v>0.131831879952227</c:v>
                </c:pt>
                <c:pt idx="16">
                  <c:v>0.121440372065087</c:v>
                </c:pt>
                <c:pt idx="17">
                  <c:v>0.12906943845456201</c:v>
                </c:pt>
                <c:pt idx="18">
                  <c:v>0.11020049144796799</c:v>
                </c:pt>
                <c:pt idx="19">
                  <c:v>0.145730350760085</c:v>
                </c:pt>
                <c:pt idx="20">
                  <c:v>0.123988382079146</c:v>
                </c:pt>
                <c:pt idx="21">
                  <c:v>0.14442347776169601</c:v>
                </c:pt>
                <c:pt idx="22">
                  <c:v>0.118807396315843</c:v>
                </c:pt>
                <c:pt idx="23">
                  <c:v>0.14624844996556999</c:v>
                </c:pt>
                <c:pt idx="24">
                  <c:v>0.12598242209521701</c:v>
                </c:pt>
                <c:pt idx="25">
                  <c:v>0.110545951106601</c:v>
                </c:pt>
                <c:pt idx="26">
                  <c:v>0.148590538100419</c:v>
                </c:pt>
                <c:pt idx="27">
                  <c:v>0.14644137207986599</c:v>
                </c:pt>
                <c:pt idx="28">
                  <c:v>0.108986204384696</c:v>
                </c:pt>
                <c:pt idx="29">
                  <c:v>0.146421125843502</c:v>
                </c:pt>
                <c:pt idx="30">
                  <c:v>0.14673026999539401</c:v>
                </c:pt>
                <c:pt idx="31">
                  <c:v>0.13806341640398301</c:v>
                </c:pt>
                <c:pt idx="32">
                  <c:v>0.13479420686069099</c:v>
                </c:pt>
                <c:pt idx="33">
                  <c:v>0.11721962798570799</c:v>
                </c:pt>
                <c:pt idx="34">
                  <c:v>9.7026569420403802E-2</c:v>
                </c:pt>
                <c:pt idx="35">
                  <c:v>0.107837055471851</c:v>
                </c:pt>
                <c:pt idx="36">
                  <c:v>0.117905652428137</c:v>
                </c:pt>
                <c:pt idx="37">
                  <c:v>9.6735443769663101E-2</c:v>
                </c:pt>
                <c:pt idx="38">
                  <c:v>0.142576106761822</c:v>
                </c:pt>
                <c:pt idx="39">
                  <c:v>0.103213025734521</c:v>
                </c:pt>
                <c:pt idx="40">
                  <c:v>0.13777940450262499</c:v>
                </c:pt>
                <c:pt idx="41">
                  <c:v>0.117447371450774</c:v>
                </c:pt>
                <c:pt idx="42">
                  <c:v>0.11185148567898499</c:v>
                </c:pt>
                <c:pt idx="43">
                  <c:v>0.107550311864753</c:v>
                </c:pt>
                <c:pt idx="44">
                  <c:v>0.112431667478345</c:v>
                </c:pt>
                <c:pt idx="45">
                  <c:v>9.8723059557426093E-2</c:v>
                </c:pt>
                <c:pt idx="46">
                  <c:v>0.112959770314649</c:v>
                </c:pt>
                <c:pt idx="47">
                  <c:v>0.112144616410117</c:v>
                </c:pt>
                <c:pt idx="48">
                  <c:v>0.132767824733317</c:v>
                </c:pt>
                <c:pt idx="49">
                  <c:v>0.13171159678127201</c:v>
                </c:pt>
                <c:pt idx="50">
                  <c:v>0.12508119822408201</c:v>
                </c:pt>
                <c:pt idx="51">
                  <c:v>0.13346604624846201</c:v>
                </c:pt>
                <c:pt idx="52">
                  <c:v>0.13856871892320299</c:v>
                </c:pt>
                <c:pt idx="53">
                  <c:v>9.7300208065618898E-2</c:v>
                </c:pt>
                <c:pt idx="54">
                  <c:v>9.8536885114685002E-2</c:v>
                </c:pt>
                <c:pt idx="55">
                  <c:v>0.115209768650987</c:v>
                </c:pt>
                <c:pt idx="56">
                  <c:v>0.111380199377706</c:v>
                </c:pt>
                <c:pt idx="57">
                  <c:v>0.115166415203051</c:v>
                </c:pt>
                <c:pt idx="58">
                  <c:v>0.10525690715937</c:v>
                </c:pt>
                <c:pt idx="59">
                  <c:v>0.10271561980916</c:v>
                </c:pt>
                <c:pt idx="60">
                  <c:v>0.134614575583373</c:v>
                </c:pt>
                <c:pt idx="61">
                  <c:v>0.106176600827271</c:v>
                </c:pt>
                <c:pt idx="62">
                  <c:v>0.13457699458698899</c:v>
                </c:pt>
                <c:pt idx="63">
                  <c:v>9.8178874789996096E-2</c:v>
                </c:pt>
                <c:pt idx="64">
                  <c:v>0.109550046439788</c:v>
                </c:pt>
                <c:pt idx="65">
                  <c:v>0.12158291785702</c:v>
                </c:pt>
                <c:pt idx="66">
                  <c:v>9.9301706519875299E-2</c:v>
                </c:pt>
                <c:pt idx="67">
                  <c:v>0.12592018703403801</c:v>
                </c:pt>
                <c:pt idx="68">
                  <c:v>0.117198890870146</c:v>
                </c:pt>
                <c:pt idx="69">
                  <c:v>0.102829155348342</c:v>
                </c:pt>
                <c:pt idx="70">
                  <c:v>0.135981538160687</c:v>
                </c:pt>
                <c:pt idx="71">
                  <c:v>0.10732972881401</c:v>
                </c:pt>
                <c:pt idx="72">
                  <c:v>0.121377475655287</c:v>
                </c:pt>
                <c:pt idx="73">
                  <c:v>9.00880961171414E-2</c:v>
                </c:pt>
                <c:pt idx="74">
                  <c:v>0.13241950326589699</c:v>
                </c:pt>
                <c:pt idx="75">
                  <c:v>9.4161498257607806E-2</c:v>
                </c:pt>
                <c:pt idx="76">
                  <c:v>9.2910266596907001E-2</c:v>
                </c:pt>
                <c:pt idx="77">
                  <c:v>0.13278039160094299</c:v>
                </c:pt>
                <c:pt idx="78">
                  <c:v>0.11333713526235401</c:v>
                </c:pt>
                <c:pt idx="79">
                  <c:v>0.14158166552897899</c:v>
                </c:pt>
                <c:pt idx="80">
                  <c:v>0.110579686170932</c:v>
                </c:pt>
                <c:pt idx="81">
                  <c:v>0.12056325488059901</c:v>
                </c:pt>
                <c:pt idx="82">
                  <c:v>0.11775810876770899</c:v>
                </c:pt>
                <c:pt idx="83">
                  <c:v>0.106750387331599</c:v>
                </c:pt>
                <c:pt idx="84">
                  <c:v>0.13143739508079899</c:v>
                </c:pt>
                <c:pt idx="85">
                  <c:v>0.13960530083109299</c:v>
                </c:pt>
                <c:pt idx="86">
                  <c:v>0.11084774743794699</c:v>
                </c:pt>
                <c:pt idx="87">
                  <c:v>0.13162724255397701</c:v>
                </c:pt>
                <c:pt idx="88">
                  <c:v>0.10947755348452</c:v>
                </c:pt>
                <c:pt idx="89">
                  <c:v>0.123545667717763</c:v>
                </c:pt>
                <c:pt idx="90">
                  <c:v>0.13384433887687899</c:v>
                </c:pt>
                <c:pt idx="91">
                  <c:v>0.149219496170511</c:v>
                </c:pt>
                <c:pt idx="92">
                  <c:v>0.119597789764027</c:v>
                </c:pt>
                <c:pt idx="93">
                  <c:v>0.11713580797633601</c:v>
                </c:pt>
                <c:pt idx="94">
                  <c:v>0.10313644670539</c:v>
                </c:pt>
                <c:pt idx="95">
                  <c:v>0.114785027028751</c:v>
                </c:pt>
                <c:pt idx="96">
                  <c:v>0.115347254885142</c:v>
                </c:pt>
                <c:pt idx="97">
                  <c:v>0.12747281167576999</c:v>
                </c:pt>
                <c:pt idx="98">
                  <c:v>9.2651799800465201E-2</c:v>
                </c:pt>
                <c:pt idx="99">
                  <c:v>0.124425432250875</c:v>
                </c:pt>
                <c:pt idx="100">
                  <c:v>0.13397647538285801</c:v>
                </c:pt>
                <c:pt idx="101">
                  <c:v>9.9321965049745303E-2</c:v>
                </c:pt>
                <c:pt idx="102">
                  <c:v>0.104161255287123</c:v>
                </c:pt>
                <c:pt idx="103">
                  <c:v>0.14284771100836799</c:v>
                </c:pt>
                <c:pt idx="104">
                  <c:v>9.5504916052191496E-2</c:v>
                </c:pt>
                <c:pt idx="105">
                  <c:v>0.120395801889613</c:v>
                </c:pt>
                <c:pt idx="106">
                  <c:v>0.14801539008200201</c:v>
                </c:pt>
                <c:pt idx="107">
                  <c:v>0.10866932044845699</c:v>
                </c:pt>
                <c:pt idx="108">
                  <c:v>0.114814404258782</c:v>
                </c:pt>
                <c:pt idx="109">
                  <c:v>0.136109577897774</c:v>
                </c:pt>
                <c:pt idx="110">
                  <c:v>0.117574037770873</c:v>
                </c:pt>
                <c:pt idx="111">
                  <c:v>0.13714901733710999</c:v>
                </c:pt>
                <c:pt idx="112">
                  <c:v>0.13497579418828401</c:v>
                </c:pt>
                <c:pt idx="113">
                  <c:v>9.27714435225208E-2</c:v>
                </c:pt>
                <c:pt idx="114">
                  <c:v>0.135267013614151</c:v>
                </c:pt>
                <c:pt idx="115">
                  <c:v>0.119008287681258</c:v>
                </c:pt>
                <c:pt idx="116">
                  <c:v>9.7390887944055898E-2</c:v>
                </c:pt>
                <c:pt idx="117">
                  <c:v>0.144741084472471</c:v>
                </c:pt>
                <c:pt idx="118">
                  <c:v>0.123309204240703</c:v>
                </c:pt>
                <c:pt idx="119">
                  <c:v>0.12650201641174499</c:v>
                </c:pt>
                <c:pt idx="120">
                  <c:v>0.10689320589040099</c:v>
                </c:pt>
                <c:pt idx="121">
                  <c:v>0.106343981558095</c:v>
                </c:pt>
                <c:pt idx="122">
                  <c:v>0.112204897980537</c:v>
                </c:pt>
                <c:pt idx="123">
                  <c:v>0.132114039175313</c:v>
                </c:pt>
                <c:pt idx="124">
                  <c:v>0.10961574908692499</c:v>
                </c:pt>
                <c:pt idx="125">
                  <c:v>0.104544199626041</c:v>
                </c:pt>
                <c:pt idx="126">
                  <c:v>0.124719096021127</c:v>
                </c:pt>
                <c:pt idx="127">
                  <c:v>9.2762327406795603E-2</c:v>
                </c:pt>
                <c:pt idx="128">
                  <c:v>9.2502736062576904E-2</c:v>
                </c:pt>
                <c:pt idx="129">
                  <c:v>9.8518811520702798E-2</c:v>
                </c:pt>
                <c:pt idx="130">
                  <c:v>0.12600482604746399</c:v>
                </c:pt>
                <c:pt idx="131">
                  <c:v>0.117167538052918</c:v>
                </c:pt>
                <c:pt idx="132">
                  <c:v>0.148785425598252</c:v>
                </c:pt>
                <c:pt idx="133">
                  <c:v>0.107832736250504</c:v>
                </c:pt>
                <c:pt idx="134">
                  <c:v>0.144210599807544</c:v>
                </c:pt>
                <c:pt idx="135">
                  <c:v>0.12968504366689801</c:v>
                </c:pt>
                <c:pt idx="136">
                  <c:v>0.125291350056707</c:v>
                </c:pt>
                <c:pt idx="137">
                  <c:v>0.14243028471097099</c:v>
                </c:pt>
                <c:pt idx="138">
                  <c:v>0.13453889986182599</c:v>
                </c:pt>
                <c:pt idx="139">
                  <c:v>0.10596316587004</c:v>
                </c:pt>
                <c:pt idx="140">
                  <c:v>0.11208005186395301</c:v>
                </c:pt>
                <c:pt idx="141">
                  <c:v>0.12136420329143099</c:v>
                </c:pt>
                <c:pt idx="142">
                  <c:v>9.2092937282889503E-2</c:v>
                </c:pt>
                <c:pt idx="143">
                  <c:v>0.118588629486129</c:v>
                </c:pt>
                <c:pt idx="144">
                  <c:v>0.12976968255647001</c:v>
                </c:pt>
                <c:pt idx="145">
                  <c:v>0.13407236576244</c:v>
                </c:pt>
                <c:pt idx="146">
                  <c:v>0.11928518573654801</c:v>
                </c:pt>
                <c:pt idx="147">
                  <c:v>0.12967020962734299</c:v>
                </c:pt>
                <c:pt idx="148">
                  <c:v>0.111114731714048</c:v>
                </c:pt>
                <c:pt idx="149">
                  <c:v>0.122023183563518</c:v>
                </c:pt>
                <c:pt idx="150">
                  <c:v>0.132566728889492</c:v>
                </c:pt>
                <c:pt idx="151">
                  <c:v>0.138927314323601</c:v>
                </c:pt>
                <c:pt idx="152">
                  <c:v>0.10194773472895501</c:v>
                </c:pt>
                <c:pt idx="153">
                  <c:v>0.120440003576353</c:v>
                </c:pt>
                <c:pt idx="154">
                  <c:v>0.13973870157361001</c:v>
                </c:pt>
                <c:pt idx="155">
                  <c:v>0.13974781781453999</c:v>
                </c:pt>
                <c:pt idx="156">
                  <c:v>0.122597209272611</c:v>
                </c:pt>
                <c:pt idx="157">
                  <c:v>0.13469341851889399</c:v>
                </c:pt>
                <c:pt idx="158">
                  <c:v>0.12846806389878199</c:v>
                </c:pt>
                <c:pt idx="159">
                  <c:v>0.12286595372624901</c:v>
                </c:pt>
                <c:pt idx="160">
                  <c:v>0.13473487747889201</c:v>
                </c:pt>
                <c:pt idx="161">
                  <c:v>0.149669543559833</c:v>
                </c:pt>
                <c:pt idx="162">
                  <c:v>0.13904864033310599</c:v>
                </c:pt>
                <c:pt idx="163">
                  <c:v>0.10215440053433</c:v>
                </c:pt>
                <c:pt idx="164">
                  <c:v>0.13007114463641001</c:v>
                </c:pt>
                <c:pt idx="165">
                  <c:v>0.11213347977539501</c:v>
                </c:pt>
                <c:pt idx="166">
                  <c:v>0.14496688759050699</c:v>
                </c:pt>
                <c:pt idx="167">
                  <c:v>0.138769588980514</c:v>
                </c:pt>
                <c:pt idx="168">
                  <c:v>0.118341875123444</c:v>
                </c:pt>
                <c:pt idx="169">
                  <c:v>0.14348942831557901</c:v>
                </c:pt>
                <c:pt idx="170">
                  <c:v>0.11059726363441399</c:v>
                </c:pt>
                <c:pt idx="171">
                  <c:v>0.115889455415405</c:v>
                </c:pt>
                <c:pt idx="172">
                  <c:v>0.123921422492398</c:v>
                </c:pt>
                <c:pt idx="173">
                  <c:v>9.40999619732628E-2</c:v>
                </c:pt>
                <c:pt idx="174">
                  <c:v>0.109074069107032</c:v>
                </c:pt>
                <c:pt idx="175">
                  <c:v>9.8145429674684606E-2</c:v>
                </c:pt>
                <c:pt idx="176">
                  <c:v>0.12594696053403301</c:v>
                </c:pt>
                <c:pt idx="177">
                  <c:v>0.14806690521275201</c:v>
                </c:pt>
                <c:pt idx="178">
                  <c:v>0.10010658085895301</c:v>
                </c:pt>
                <c:pt idx="179">
                  <c:v>0.14343103420617001</c:v>
                </c:pt>
                <c:pt idx="180">
                  <c:v>0.109877425108472</c:v>
                </c:pt>
                <c:pt idx="181">
                  <c:v>0.103244812934687</c:v>
                </c:pt>
                <c:pt idx="182">
                  <c:v>0.13677098325683701</c:v>
                </c:pt>
                <c:pt idx="183">
                  <c:v>9.9328310649309803E-2</c:v>
                </c:pt>
                <c:pt idx="184">
                  <c:v>9.4424920159834502E-2</c:v>
                </c:pt>
                <c:pt idx="185">
                  <c:v>9.9725517846455003E-2</c:v>
                </c:pt>
                <c:pt idx="186">
                  <c:v>9.6930543317538406E-2</c:v>
                </c:pt>
                <c:pt idx="187">
                  <c:v>0.120373635365581</c:v>
                </c:pt>
                <c:pt idx="188">
                  <c:v>0.10997512813662901</c:v>
                </c:pt>
                <c:pt idx="189">
                  <c:v>0.14314557030552599</c:v>
                </c:pt>
                <c:pt idx="190">
                  <c:v>9.1754450768273293E-2</c:v>
                </c:pt>
                <c:pt idx="191">
                  <c:v>0.12480748053021901</c:v>
                </c:pt>
                <c:pt idx="192">
                  <c:v>0.14348012762569601</c:v>
                </c:pt>
                <c:pt idx="193">
                  <c:v>0.10052265307986</c:v>
                </c:pt>
                <c:pt idx="194">
                  <c:v>0.132733874693894</c:v>
                </c:pt>
                <c:pt idx="195">
                  <c:v>0.148787717958618</c:v>
                </c:pt>
                <c:pt idx="196">
                  <c:v>9.8490092299062498E-2</c:v>
                </c:pt>
                <c:pt idx="197">
                  <c:v>0.14866198843893499</c:v>
                </c:pt>
                <c:pt idx="198">
                  <c:v>0.111301035438859</c:v>
                </c:pt>
                <c:pt idx="199">
                  <c:v>9.7254214538998296E-2</c:v>
                </c:pt>
                <c:pt idx="200">
                  <c:v>0.13149317961554399</c:v>
                </c:pt>
                <c:pt idx="201">
                  <c:v>0.12943155389351299</c:v>
                </c:pt>
                <c:pt idx="202">
                  <c:v>0.121552092412769</c:v>
                </c:pt>
                <c:pt idx="203">
                  <c:v>0.14619979573803599</c:v>
                </c:pt>
                <c:pt idx="204">
                  <c:v>0.13606586868564499</c:v>
                </c:pt>
                <c:pt idx="205">
                  <c:v>9.99738593179679E-2</c:v>
                </c:pt>
                <c:pt idx="206">
                  <c:v>0.10039667184445</c:v>
                </c:pt>
                <c:pt idx="207">
                  <c:v>0.14011046882974099</c:v>
                </c:pt>
                <c:pt idx="208">
                  <c:v>0.14278981248118799</c:v>
                </c:pt>
                <c:pt idx="209">
                  <c:v>0.13219470394928201</c:v>
                </c:pt>
                <c:pt idx="210">
                  <c:v>9.0899693264645101E-2</c:v>
                </c:pt>
                <c:pt idx="211">
                  <c:v>0.137924293855019</c:v>
                </c:pt>
                <c:pt idx="212">
                  <c:v>0.118067054824362</c:v>
                </c:pt>
                <c:pt idx="213">
                  <c:v>0.11121514117853799</c:v>
                </c:pt>
                <c:pt idx="214">
                  <c:v>0.14985910501653299</c:v>
                </c:pt>
                <c:pt idx="215">
                  <c:v>0.10283170945032299</c:v>
                </c:pt>
                <c:pt idx="216">
                  <c:v>0.102350974883627</c:v>
                </c:pt>
                <c:pt idx="217">
                  <c:v>9.6627338075550198E-2</c:v>
                </c:pt>
                <c:pt idx="218">
                  <c:v>0.14917089887281401</c:v>
                </c:pt>
                <c:pt idx="219">
                  <c:v>0.135523517986404</c:v>
                </c:pt>
                <c:pt idx="220">
                  <c:v>0.12684812750937599</c:v>
                </c:pt>
                <c:pt idx="221">
                  <c:v>0.104902248633148</c:v>
                </c:pt>
                <c:pt idx="222">
                  <c:v>0.14747030998693</c:v>
                </c:pt>
                <c:pt idx="223">
                  <c:v>0.11781708163174499</c:v>
                </c:pt>
                <c:pt idx="224">
                  <c:v>0.138539667872043</c:v>
                </c:pt>
                <c:pt idx="225">
                  <c:v>0.143964355801799</c:v>
                </c:pt>
                <c:pt idx="226">
                  <c:v>0.139234066326097</c:v>
                </c:pt>
                <c:pt idx="227">
                  <c:v>0.13979514963949699</c:v>
                </c:pt>
                <c:pt idx="228">
                  <c:v>0.14693584018120101</c:v>
                </c:pt>
                <c:pt idx="229">
                  <c:v>0.11714949608121</c:v>
                </c:pt>
                <c:pt idx="230">
                  <c:v>0.12989896839788601</c:v>
                </c:pt>
                <c:pt idx="231">
                  <c:v>0.1217365319978</c:v>
                </c:pt>
                <c:pt idx="232">
                  <c:v>0.14451075746248501</c:v>
                </c:pt>
                <c:pt idx="233">
                  <c:v>0.12172883717275</c:v>
                </c:pt>
                <c:pt idx="234">
                  <c:v>0.121036834332967</c:v>
                </c:pt>
                <c:pt idx="235">
                  <c:v>0.13222473443160199</c:v>
                </c:pt>
                <c:pt idx="236">
                  <c:v>0.13277105258728</c:v>
                </c:pt>
                <c:pt idx="237">
                  <c:v>0.14857327774180901</c:v>
                </c:pt>
                <c:pt idx="238">
                  <c:v>9.95856396752752E-2</c:v>
                </c:pt>
                <c:pt idx="239">
                  <c:v>0.13557121569092001</c:v>
                </c:pt>
                <c:pt idx="240">
                  <c:v>0.14181838527493901</c:v>
                </c:pt>
                <c:pt idx="241">
                  <c:v>0.104510046194673</c:v>
                </c:pt>
                <c:pt idx="242">
                  <c:v>0.14374603613918899</c:v>
                </c:pt>
                <c:pt idx="243">
                  <c:v>0.101008331769214</c:v>
                </c:pt>
                <c:pt idx="244">
                  <c:v>0.12566630094287501</c:v>
                </c:pt>
                <c:pt idx="245">
                  <c:v>9.2017977722187005E-2</c:v>
                </c:pt>
                <c:pt idx="246">
                  <c:v>0.109395592153804</c:v>
                </c:pt>
                <c:pt idx="247">
                  <c:v>0.12730452432436101</c:v>
                </c:pt>
                <c:pt idx="248">
                  <c:v>9.5158699463930199E-2</c:v>
                </c:pt>
                <c:pt idx="249">
                  <c:v>9.3225450226052997E-2</c:v>
                </c:pt>
              </c:numCache>
            </c:numRef>
          </c:xVal>
          <c:yVal>
            <c:numRef>
              <c:f>A1000_IW1!$C$1:$C$2270</c:f>
              <c:numCache>
                <c:formatCode>General</c:formatCode>
                <c:ptCount val="2270"/>
                <c:pt idx="0">
                  <c:v>0.47319062839286108</c:v>
                </c:pt>
                <c:pt idx="1">
                  <c:v>0.57705697505151055</c:v>
                </c:pt>
                <c:pt idx="2">
                  <c:v>0.6404473340178507</c:v>
                </c:pt>
                <c:pt idx="3">
                  <c:v>0.52699757458014995</c:v>
                </c:pt>
                <c:pt idx="4">
                  <c:v>0.46921807066621635</c:v>
                </c:pt>
                <c:pt idx="5">
                  <c:v>0.4918149558576369</c:v>
                </c:pt>
                <c:pt idx="6">
                  <c:v>0.5518398882702803</c:v>
                </c:pt>
                <c:pt idx="7">
                  <c:v>0.53555259913244568</c:v>
                </c:pt>
                <c:pt idx="8">
                  <c:v>0.48012606032152028</c:v>
                </c:pt>
                <c:pt idx="9">
                  <c:v>0.49473588337617158</c:v>
                </c:pt>
                <c:pt idx="10">
                  <c:v>0.56578341032694401</c:v>
                </c:pt>
                <c:pt idx="11">
                  <c:v>0.57958556681308904</c:v>
                </c:pt>
                <c:pt idx="12">
                  <c:v>0.60827012263188818</c:v>
                </c:pt>
                <c:pt idx="13">
                  <c:v>0.53603132838981338</c:v>
                </c:pt>
                <c:pt idx="14">
                  <c:v>0.48044305255060904</c:v>
                </c:pt>
                <c:pt idx="15">
                  <c:v>0.48203739691296071</c:v>
                </c:pt>
                <c:pt idx="16">
                  <c:v>0.46872434060813417</c:v>
                </c:pt>
                <c:pt idx="17">
                  <c:v>0.53238292376831864</c:v>
                </c:pt>
                <c:pt idx="18">
                  <c:v>0.56128267625909511</c:v>
                </c:pt>
                <c:pt idx="19">
                  <c:v>0.53084907646234614</c:v>
                </c:pt>
                <c:pt idx="20">
                  <c:v>0.47577425395623679</c:v>
                </c:pt>
                <c:pt idx="21">
                  <c:v>0.4712637354154946</c:v>
                </c:pt>
                <c:pt idx="22">
                  <c:v>0.47541725959190956</c:v>
                </c:pt>
                <c:pt idx="23">
                  <c:v>0.51212073109961231</c:v>
                </c:pt>
                <c:pt idx="24">
                  <c:v>0.61726294833096029</c:v>
                </c:pt>
                <c:pt idx="25">
                  <c:v>0.56181529728199242</c:v>
                </c:pt>
                <c:pt idx="26">
                  <c:v>0.61757284141567803</c:v>
                </c:pt>
                <c:pt idx="27">
                  <c:v>0.56493978504890563</c:v>
                </c:pt>
                <c:pt idx="28">
                  <c:v>0.54750724959479924</c:v>
                </c:pt>
                <c:pt idx="29">
                  <c:v>0.51300448197626958</c:v>
                </c:pt>
                <c:pt idx="30">
                  <c:v>0.46878159675077813</c:v>
                </c:pt>
                <c:pt idx="31">
                  <c:v>0.49089996874574715</c:v>
                </c:pt>
                <c:pt idx="32">
                  <c:v>0.52676663632717602</c:v>
                </c:pt>
                <c:pt idx="33">
                  <c:v>0.51258859557950787</c:v>
                </c:pt>
                <c:pt idx="34">
                  <c:v>0.66480375757455212</c:v>
                </c:pt>
                <c:pt idx="35">
                  <c:v>0.56719644871522867</c:v>
                </c:pt>
                <c:pt idx="36">
                  <c:v>0.462589877359597</c:v>
                </c:pt>
                <c:pt idx="37">
                  <c:v>0.5523657188072576</c:v>
                </c:pt>
                <c:pt idx="38">
                  <c:v>0.47776466884280144</c:v>
                </c:pt>
                <c:pt idx="39">
                  <c:v>0.50738908964463392</c:v>
                </c:pt>
                <c:pt idx="40">
                  <c:v>0.49341840564428985</c:v>
                </c:pt>
                <c:pt idx="41">
                  <c:v>0.47772247523256212</c:v>
                </c:pt>
                <c:pt idx="42">
                  <c:v>0.47473225389179657</c:v>
                </c:pt>
                <c:pt idx="43">
                  <c:v>0.55929028595844466</c:v>
                </c:pt>
                <c:pt idx="44">
                  <c:v>0.56684149149667751</c:v>
                </c:pt>
                <c:pt idx="45">
                  <c:v>0.53091667266309639</c:v>
                </c:pt>
                <c:pt idx="46">
                  <c:v>0.47549016471801547</c:v>
                </c:pt>
                <c:pt idx="47">
                  <c:v>0.60995348409148342</c:v>
                </c:pt>
                <c:pt idx="48">
                  <c:v>0.54909714927545772</c:v>
                </c:pt>
                <c:pt idx="49">
                  <c:v>0.48037684531288738</c:v>
                </c:pt>
                <c:pt idx="50">
                  <c:v>0.47070500188764991</c:v>
                </c:pt>
                <c:pt idx="51">
                  <c:v>0.46050840823001277</c:v>
                </c:pt>
                <c:pt idx="52">
                  <c:v>0.47403249431772859</c:v>
                </c:pt>
                <c:pt idx="53">
                  <c:v>0.53958207347743892</c:v>
                </c:pt>
                <c:pt idx="54">
                  <c:v>0.55763995095309715</c:v>
                </c:pt>
                <c:pt idx="55">
                  <c:v>0.47433019539363586</c:v>
                </c:pt>
                <c:pt idx="56">
                  <c:v>0.52233954816571526</c:v>
                </c:pt>
                <c:pt idx="57">
                  <c:v>0.55279234651811104</c:v>
                </c:pt>
                <c:pt idx="58">
                  <c:v>0.49406652665951928</c:v>
                </c:pt>
                <c:pt idx="59">
                  <c:v>0.5196227364807694</c:v>
                </c:pt>
                <c:pt idx="60">
                  <c:v>0.46463029491520969</c:v>
                </c:pt>
                <c:pt idx="61">
                  <c:v>0.58479652397649118</c:v>
                </c:pt>
                <c:pt idx="62">
                  <c:v>0.5004653867371095</c:v>
                </c:pt>
                <c:pt idx="63">
                  <c:v>0.49629516413849939</c:v>
                </c:pt>
                <c:pt idx="64">
                  <c:v>0.51407299580164389</c:v>
                </c:pt>
                <c:pt idx="65">
                  <c:v>0.58631592606696092</c:v>
                </c:pt>
                <c:pt idx="66">
                  <c:v>0.57575196712104582</c:v>
                </c:pt>
                <c:pt idx="67">
                  <c:v>0.47035948961769664</c:v>
                </c:pt>
                <c:pt idx="68">
                  <c:v>0.680957397603141</c:v>
                </c:pt>
                <c:pt idx="69">
                  <c:v>0.65408516074472911</c:v>
                </c:pt>
                <c:pt idx="70">
                  <c:v>0.55803460164843599</c:v>
                </c:pt>
                <c:pt idx="71">
                  <c:v>0.50540669987779308</c:v>
                </c:pt>
                <c:pt idx="72">
                  <c:v>0.5137864372958153</c:v>
                </c:pt>
                <c:pt idx="73">
                  <c:v>0.51120827498702004</c:v>
                </c:pt>
                <c:pt idx="74">
                  <c:v>0.46696190085341471</c:v>
                </c:pt>
                <c:pt idx="75">
                  <c:v>0.70893370574047265</c:v>
                </c:pt>
                <c:pt idx="76">
                  <c:v>0.55869827904959146</c:v>
                </c:pt>
                <c:pt idx="77">
                  <c:v>0.47179728241374469</c:v>
                </c:pt>
                <c:pt idx="78">
                  <c:v>0.62493267871434421</c:v>
                </c:pt>
                <c:pt idx="79">
                  <c:v>0.46324694946990291</c:v>
                </c:pt>
                <c:pt idx="80">
                  <c:v>0.57716593148468331</c:v>
                </c:pt>
                <c:pt idx="81">
                  <c:v>0.59836447043008256</c:v>
                </c:pt>
                <c:pt idx="82">
                  <c:v>0.49427360561423817</c:v>
                </c:pt>
                <c:pt idx="83">
                  <c:v>0.60045291524065747</c:v>
                </c:pt>
                <c:pt idx="84">
                  <c:v>0.5259659145738147</c:v>
                </c:pt>
                <c:pt idx="85">
                  <c:v>0.4796669000099405</c:v>
                </c:pt>
                <c:pt idx="86">
                  <c:v>0.46728849236032627</c:v>
                </c:pt>
                <c:pt idx="87">
                  <c:v>0.5036794163206334</c:v>
                </c:pt>
                <c:pt idx="88">
                  <c:v>0.63190243346274511</c:v>
                </c:pt>
                <c:pt idx="89">
                  <c:v>0.53678284998609904</c:v>
                </c:pt>
                <c:pt idx="90">
                  <c:v>0.49682775429555226</c:v>
                </c:pt>
                <c:pt idx="91">
                  <c:v>0.55698102689208584</c:v>
                </c:pt>
                <c:pt idx="92">
                  <c:v>0.5523817073150149</c:v>
                </c:pt>
                <c:pt idx="93">
                  <c:v>0.46078206481259315</c:v>
                </c:pt>
                <c:pt idx="94">
                  <c:v>0.48113700934579856</c:v>
                </c:pt>
                <c:pt idx="95">
                  <c:v>0.55686287243707588</c:v>
                </c:pt>
                <c:pt idx="96">
                  <c:v>0.51341972019028359</c:v>
                </c:pt>
                <c:pt idx="97">
                  <c:v>0.59718224683139143</c:v>
                </c:pt>
                <c:pt idx="98">
                  <c:v>0.63416872727273665</c:v>
                </c:pt>
                <c:pt idx="99">
                  <c:v>0.50109986504880843</c:v>
                </c:pt>
                <c:pt idx="100">
                  <c:v>0.52659020715663363</c:v>
                </c:pt>
                <c:pt idx="101">
                  <c:v>0.51343666553923939</c:v>
                </c:pt>
                <c:pt idx="102">
                  <c:v>0.48249127916502926</c:v>
                </c:pt>
                <c:pt idx="103">
                  <c:v>0.47667223398748182</c:v>
                </c:pt>
                <c:pt idx="104">
                  <c:v>0.52423168620150884</c:v>
                </c:pt>
                <c:pt idx="105">
                  <c:v>0.58375720924057328</c:v>
                </c:pt>
                <c:pt idx="106">
                  <c:v>0.47136269131485764</c:v>
                </c:pt>
                <c:pt idx="107">
                  <c:v>0.56411819798426244</c:v>
                </c:pt>
                <c:pt idx="108">
                  <c:v>0.47905871939825939</c:v>
                </c:pt>
                <c:pt idx="109">
                  <c:v>0.48319412532360634</c:v>
                </c:pt>
                <c:pt idx="110">
                  <c:v>0.54907998786558687</c:v>
                </c:pt>
                <c:pt idx="111">
                  <c:v>0.51354698006959609</c:v>
                </c:pt>
                <c:pt idx="112">
                  <c:v>0.49015471291601448</c:v>
                </c:pt>
                <c:pt idx="113">
                  <c:v>0.60115474282634596</c:v>
                </c:pt>
                <c:pt idx="114">
                  <c:v>0.52044080483907218</c:v>
                </c:pt>
                <c:pt idx="115">
                  <c:v>0.58946850175290721</c:v>
                </c:pt>
                <c:pt idx="116">
                  <c:v>0.64031590724945153</c:v>
                </c:pt>
                <c:pt idx="117">
                  <c:v>0.47558155848533179</c:v>
                </c:pt>
                <c:pt idx="118">
                  <c:v>0.54936704022493699</c:v>
                </c:pt>
                <c:pt idx="119">
                  <c:v>0.51842100566798055</c:v>
                </c:pt>
                <c:pt idx="120">
                  <c:v>0.58419260285143271</c:v>
                </c:pt>
                <c:pt idx="121">
                  <c:v>0.47370139639743369</c:v>
                </c:pt>
                <c:pt idx="122">
                  <c:v>0.57781392903653228</c:v>
                </c:pt>
                <c:pt idx="123">
                  <c:v>0.49285646206855566</c:v>
                </c:pt>
                <c:pt idx="124">
                  <c:v>0.55576750532647201</c:v>
                </c:pt>
                <c:pt idx="125">
                  <c:v>0.58856746600299881</c:v>
                </c:pt>
                <c:pt idx="126">
                  <c:v>0.46949580154034887</c:v>
                </c:pt>
                <c:pt idx="127">
                  <c:v>0.51582629926621637</c:v>
                </c:pt>
                <c:pt idx="128">
                  <c:v>0.54509205894808666</c:v>
                </c:pt>
                <c:pt idx="129">
                  <c:v>0.6067876978238379</c:v>
                </c:pt>
                <c:pt idx="130">
                  <c:v>0.56799377522562999</c:v>
                </c:pt>
                <c:pt idx="131">
                  <c:v>0.47532145200874587</c:v>
                </c:pt>
                <c:pt idx="132">
                  <c:v>0.50661426433530499</c:v>
                </c:pt>
                <c:pt idx="133">
                  <c:v>0.6415904814566562</c:v>
                </c:pt>
                <c:pt idx="134">
                  <c:v>0.51982805608231752</c:v>
                </c:pt>
                <c:pt idx="135">
                  <c:v>0.5510647851683449</c:v>
                </c:pt>
                <c:pt idx="136">
                  <c:v>0.46957136112913261</c:v>
                </c:pt>
                <c:pt idx="137">
                  <c:v>0.52727956494090511</c:v>
                </c:pt>
                <c:pt idx="138">
                  <c:v>0.57844859254330183</c:v>
                </c:pt>
                <c:pt idx="139">
                  <c:v>0.55491443509983562</c:v>
                </c:pt>
                <c:pt idx="140">
                  <c:v>0.54914647289591378</c:v>
                </c:pt>
                <c:pt idx="141">
                  <c:v>0.58076056780402874</c:v>
                </c:pt>
                <c:pt idx="142">
                  <c:v>0.50705629410285835</c:v>
                </c:pt>
                <c:pt idx="143">
                  <c:v>0.56491509237283244</c:v>
                </c:pt>
                <c:pt idx="144">
                  <c:v>0.54633496479822752</c:v>
                </c:pt>
                <c:pt idx="145">
                  <c:v>0.4720117383054398</c:v>
                </c:pt>
                <c:pt idx="146">
                  <c:v>0.493016964463031</c:v>
                </c:pt>
                <c:pt idx="147">
                  <c:v>0.56515806830539206</c:v>
                </c:pt>
                <c:pt idx="148">
                  <c:v>0.61896822454057054</c:v>
                </c:pt>
                <c:pt idx="149">
                  <c:v>0.53917378007856975</c:v>
                </c:pt>
                <c:pt idx="150">
                  <c:v>0.4842165255764142</c:v>
                </c:pt>
                <c:pt idx="151">
                  <c:v>0.51325810662538496</c:v>
                </c:pt>
                <c:pt idx="152">
                  <c:v>0.63962883353771671</c:v>
                </c:pt>
                <c:pt idx="153">
                  <c:v>0.55204656596901247</c:v>
                </c:pt>
                <c:pt idx="154">
                  <c:v>0.46761363317251919</c:v>
                </c:pt>
                <c:pt idx="155">
                  <c:v>0.46796957809811329</c:v>
                </c:pt>
                <c:pt idx="156">
                  <c:v>0.45737055555217437</c:v>
                </c:pt>
                <c:pt idx="157">
                  <c:v>0.49629973228357288</c:v>
                </c:pt>
                <c:pt idx="158">
                  <c:v>0.55771649824892389</c:v>
                </c:pt>
                <c:pt idx="159">
                  <c:v>0.58304951714431741</c:v>
                </c:pt>
                <c:pt idx="160">
                  <c:v>0.62783048771490602</c:v>
                </c:pt>
                <c:pt idx="161">
                  <c:v>0.55304013752250492</c:v>
                </c:pt>
                <c:pt idx="162">
                  <c:v>0.55320767732966103</c:v>
                </c:pt>
                <c:pt idx="163">
                  <c:v>0.58642895679168561</c:v>
                </c:pt>
                <c:pt idx="164">
                  <c:v>0.48589340520854024</c:v>
                </c:pt>
                <c:pt idx="165">
                  <c:v>0.51173098807364248</c:v>
                </c:pt>
                <c:pt idx="166">
                  <c:v>0.46906420442843505</c:v>
                </c:pt>
                <c:pt idx="167">
                  <c:v>0.49261101686838876</c:v>
                </c:pt>
                <c:pt idx="168">
                  <c:v>0.54099443281713155</c:v>
                </c:pt>
                <c:pt idx="169">
                  <c:v>0.48079961479310501</c:v>
                </c:pt>
                <c:pt idx="170">
                  <c:v>0.57513699602344459</c:v>
                </c:pt>
                <c:pt idx="171">
                  <c:v>0.51718705091291617</c:v>
                </c:pt>
                <c:pt idx="172">
                  <c:v>0.63305261831423132</c:v>
                </c:pt>
                <c:pt idx="173">
                  <c:v>0.5256602809757196</c:v>
                </c:pt>
                <c:pt idx="174">
                  <c:v>0.64477262662220003</c:v>
                </c:pt>
                <c:pt idx="175">
                  <c:v>0.66210811985933904</c:v>
                </c:pt>
                <c:pt idx="176">
                  <c:v>0.58381918785751685</c:v>
                </c:pt>
                <c:pt idx="177">
                  <c:v>0.5502365928128522</c:v>
                </c:pt>
                <c:pt idx="178">
                  <c:v>0.65701686044320129</c:v>
                </c:pt>
                <c:pt idx="179">
                  <c:v>0.49931646738527258</c:v>
                </c:pt>
                <c:pt idx="180">
                  <c:v>0.6949006727330439</c:v>
                </c:pt>
                <c:pt idx="181">
                  <c:v>0.48609603948156471</c:v>
                </c:pt>
                <c:pt idx="182">
                  <c:v>0.47635141439360168</c:v>
                </c:pt>
                <c:pt idx="183">
                  <c:v>0.63786688763651878</c:v>
                </c:pt>
                <c:pt idx="184">
                  <c:v>0.67541543511697855</c:v>
                </c:pt>
                <c:pt idx="185">
                  <c:v>0.61418871015985599</c:v>
                </c:pt>
                <c:pt idx="186">
                  <c:v>0.52367468116098925</c:v>
                </c:pt>
                <c:pt idx="187">
                  <c:v>0.54701956924235495</c:v>
                </c:pt>
                <c:pt idx="188">
                  <c:v>0.63171816436754935</c:v>
                </c:pt>
                <c:pt idx="189">
                  <c:v>0.47559371962829777</c:v>
                </c:pt>
                <c:pt idx="190">
                  <c:v>0.62172195177624567</c:v>
                </c:pt>
                <c:pt idx="191">
                  <c:v>0.57896621276548477</c:v>
                </c:pt>
                <c:pt idx="192">
                  <c:v>0.60794621645349889</c:v>
                </c:pt>
                <c:pt idx="193">
                  <c:v>0.56634615641465058</c:v>
                </c:pt>
                <c:pt idx="194">
                  <c:v>0.48193952131817519</c:v>
                </c:pt>
                <c:pt idx="195">
                  <c:v>0.542170668441875</c:v>
                </c:pt>
                <c:pt idx="196">
                  <c:v>0.50127382495174366</c:v>
                </c:pt>
                <c:pt idx="197">
                  <c:v>0.50550652002081875</c:v>
                </c:pt>
                <c:pt idx="198">
                  <c:v>0.47687678194290195</c:v>
                </c:pt>
                <c:pt idx="199">
                  <c:v>0.55136399867066099</c:v>
                </c:pt>
                <c:pt idx="200">
                  <c:v>0.48442669111564096</c:v>
                </c:pt>
                <c:pt idx="201">
                  <c:v>0.6036503698653668</c:v>
                </c:pt>
                <c:pt idx="202">
                  <c:v>0.47229845114049324</c:v>
                </c:pt>
                <c:pt idx="203">
                  <c:v>0.4878969072134236</c:v>
                </c:pt>
                <c:pt idx="204">
                  <c:v>0.47388548029755884</c:v>
                </c:pt>
                <c:pt idx="205">
                  <c:v>0.52695220178786562</c:v>
                </c:pt>
                <c:pt idx="206">
                  <c:v>0.61717201755132101</c:v>
                </c:pt>
                <c:pt idx="207">
                  <c:v>0.4770293826810339</c:v>
                </c:pt>
                <c:pt idx="208">
                  <c:v>0.54621650168476676</c:v>
                </c:pt>
                <c:pt idx="209">
                  <c:v>0.50397183933702938</c:v>
                </c:pt>
                <c:pt idx="210">
                  <c:v>0.56378922980727819</c:v>
                </c:pt>
                <c:pt idx="211">
                  <c:v>0.48404287433192994</c:v>
                </c:pt>
                <c:pt idx="212">
                  <c:v>0.56547765326546851</c:v>
                </c:pt>
                <c:pt idx="213">
                  <c:v>0.5454272620257794</c:v>
                </c:pt>
                <c:pt idx="214">
                  <c:v>0.48522176441935116</c:v>
                </c:pt>
                <c:pt idx="215">
                  <c:v>0.59381885742347085</c:v>
                </c:pt>
                <c:pt idx="216">
                  <c:v>0.6050523582811087</c:v>
                </c:pt>
                <c:pt idx="217">
                  <c:v>0.52920664311334209</c:v>
                </c:pt>
                <c:pt idx="218">
                  <c:v>0.50359817741635282</c:v>
                </c:pt>
                <c:pt idx="219">
                  <c:v>0.56329580840764693</c:v>
                </c:pt>
                <c:pt idx="220">
                  <c:v>0.47262016584388161</c:v>
                </c:pt>
                <c:pt idx="221">
                  <c:v>0.51982311754710286</c:v>
                </c:pt>
                <c:pt idx="222">
                  <c:v>0.46969494797287864</c:v>
                </c:pt>
                <c:pt idx="223">
                  <c:v>0.5068510670988462</c:v>
                </c:pt>
                <c:pt idx="224">
                  <c:v>0.46452930187007058</c:v>
                </c:pt>
                <c:pt idx="225">
                  <c:v>0.48180334120963192</c:v>
                </c:pt>
                <c:pt idx="226">
                  <c:v>0.52564330476091936</c:v>
                </c:pt>
                <c:pt idx="227">
                  <c:v>0.45959943995791519</c:v>
                </c:pt>
                <c:pt idx="228">
                  <c:v>0.46627593831210323</c:v>
                </c:pt>
                <c:pt idx="229">
                  <c:v>0.5115342183111854</c:v>
                </c:pt>
                <c:pt idx="230">
                  <c:v>0.44884571779637811</c:v>
                </c:pt>
                <c:pt idx="231">
                  <c:v>0.56672376916349887</c:v>
                </c:pt>
                <c:pt idx="232">
                  <c:v>0.4756324253980424</c:v>
                </c:pt>
                <c:pt idx="233">
                  <c:v>0.48727573208095837</c:v>
                </c:pt>
                <c:pt idx="234">
                  <c:v>0.48634886161870911</c:v>
                </c:pt>
                <c:pt idx="235">
                  <c:v>0.57628008173055978</c:v>
                </c:pt>
                <c:pt idx="236">
                  <c:v>0.52505648331404142</c:v>
                </c:pt>
                <c:pt idx="237">
                  <c:v>0.5170273510304132</c:v>
                </c:pt>
                <c:pt idx="238">
                  <c:v>0.55224311967055451</c:v>
                </c:pt>
                <c:pt idx="239">
                  <c:v>0.48477927166412077</c:v>
                </c:pt>
                <c:pt idx="240">
                  <c:v>0.56594477696508183</c:v>
                </c:pt>
                <c:pt idx="241">
                  <c:v>0.5723529585278897</c:v>
                </c:pt>
                <c:pt idx="242">
                  <c:v>0.48038301848190562</c:v>
                </c:pt>
                <c:pt idx="243">
                  <c:v>0.48220456632997577</c:v>
                </c:pt>
                <c:pt idx="244">
                  <c:v>0.50379578055662799</c:v>
                </c:pt>
                <c:pt idx="245">
                  <c:v>0.52312360236272726</c:v>
                </c:pt>
                <c:pt idx="246">
                  <c:v>0.48405867764461674</c:v>
                </c:pt>
                <c:pt idx="247">
                  <c:v>0.49076517760023236</c:v>
                </c:pt>
                <c:pt idx="248">
                  <c:v>0.60385272634578602</c:v>
                </c:pt>
                <c:pt idx="249">
                  <c:v>0.51360099529850611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37-4901-9CE6-7208236C30EE}"/>
            </c:ext>
          </c:extLst>
        </c:ser>
        <c:ser>
          <c:idx val="2"/>
          <c:order val="1"/>
          <c:tx>
            <c:strRef>
              <c:f>A1000_IW1!$AD$7</c:f>
              <c:strCache>
                <c:ptCount val="1"/>
                <c:pt idx="0">
                  <c:v>Monte-Carlo - 99% Quantile</c:v>
                </c:pt>
              </c:strCache>
            </c:strRef>
          </c:tx>
          <c:spPr>
            <a:ln w="25400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A1000_IW1!$AE$8:$AE$9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A1000_IW1!$AD$8:$AD$9</c:f>
              <c:numCache>
                <c:formatCode>General</c:formatCode>
                <c:ptCount val="2"/>
                <c:pt idx="0">
                  <c:v>0.45850728659910217</c:v>
                </c:pt>
                <c:pt idx="1">
                  <c:v>0.45850728659910217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137-4901-9CE6-7208236C30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028351"/>
        <c:axId val="634024991"/>
      </c:scatterChart>
      <c:valAx>
        <c:axId val="634028351"/>
        <c:scaling>
          <c:orientation val="minMax"/>
          <c:max val="0.4"/>
        </c:scaling>
        <c:delete val="0"/>
        <c:axPos val="b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LRSM radius-to-shell radius ratio, Rs/R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24991"/>
        <c:crosses val="autoZero"/>
        <c:crossBetween val="midCat"/>
      </c:valAx>
      <c:valAx>
        <c:axId val="634024991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strRef>
              <c:f>A1000_IW1!$Q$7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28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A1000_IW1!$K$3</c:f>
              <c:strCache>
                <c:ptCount val="1"/>
                <c:pt idx="0">
                  <c:v>A700 - IW1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1"/>
              </a:solidFill>
            </a:ln>
          </c:spPr>
          <c:invertIfNegative val="0"/>
          <c:cat>
            <c:numRef>
              <c:f>A1000_IW1!$M$2:$M$123</c:f>
              <c:numCache>
                <c:formatCode>General</c:formatCode>
                <c:ptCount val="122"/>
                <c:pt idx="0">
                  <c:v>0</c:v>
                </c:pt>
                <c:pt idx="1">
                  <c:v>6.2500000000000003E-3</c:v>
                </c:pt>
                <c:pt idx="2">
                  <c:v>1.2500000000000001E-2</c:v>
                </c:pt>
                <c:pt idx="3">
                  <c:v>1.8750000000000003E-2</c:v>
                </c:pt>
                <c:pt idx="4">
                  <c:v>2.5000000000000001E-2</c:v>
                </c:pt>
                <c:pt idx="5">
                  <c:v>3.125E-2</c:v>
                </c:pt>
                <c:pt idx="6">
                  <c:v>3.7500000000000006E-2</c:v>
                </c:pt>
                <c:pt idx="7">
                  <c:v>4.3750000000000004E-2</c:v>
                </c:pt>
                <c:pt idx="8">
                  <c:v>0.05</c:v>
                </c:pt>
                <c:pt idx="9">
                  <c:v>5.6250000000000001E-2</c:v>
                </c:pt>
                <c:pt idx="10">
                  <c:v>6.25E-2</c:v>
                </c:pt>
                <c:pt idx="11">
                  <c:v>6.8750000000000006E-2</c:v>
                </c:pt>
                <c:pt idx="12">
                  <c:v>7.5000000000000011E-2</c:v>
                </c:pt>
                <c:pt idx="13">
                  <c:v>8.1250000000000003E-2</c:v>
                </c:pt>
                <c:pt idx="14">
                  <c:v>8.7500000000000008E-2</c:v>
                </c:pt>
                <c:pt idx="15">
                  <c:v>9.3750000000000014E-2</c:v>
                </c:pt>
                <c:pt idx="16">
                  <c:v>0.1</c:v>
                </c:pt>
                <c:pt idx="17">
                  <c:v>0.10625</c:v>
                </c:pt>
                <c:pt idx="18">
                  <c:v>0.1125</c:v>
                </c:pt>
                <c:pt idx="19">
                  <c:v>0.11875000000000001</c:v>
                </c:pt>
                <c:pt idx="20">
                  <c:v>0.125</c:v>
                </c:pt>
                <c:pt idx="21">
                  <c:v>0.13125000000000001</c:v>
                </c:pt>
                <c:pt idx="22">
                  <c:v>0.13750000000000001</c:v>
                </c:pt>
                <c:pt idx="23">
                  <c:v>0.14374999999999999</c:v>
                </c:pt>
                <c:pt idx="24">
                  <c:v>0.15000000000000002</c:v>
                </c:pt>
                <c:pt idx="25">
                  <c:v>0.15625</c:v>
                </c:pt>
                <c:pt idx="26">
                  <c:v>0.16250000000000001</c:v>
                </c:pt>
                <c:pt idx="27">
                  <c:v>0.16875000000000001</c:v>
                </c:pt>
                <c:pt idx="28">
                  <c:v>0.17500000000000002</c:v>
                </c:pt>
                <c:pt idx="29">
                  <c:v>0.18124999999999999</c:v>
                </c:pt>
                <c:pt idx="30">
                  <c:v>0.18750000000000003</c:v>
                </c:pt>
                <c:pt idx="31">
                  <c:v>0.19375000000000001</c:v>
                </c:pt>
                <c:pt idx="32">
                  <c:v>0.2</c:v>
                </c:pt>
                <c:pt idx="33">
                  <c:v>0.20625000000000002</c:v>
                </c:pt>
                <c:pt idx="34">
                  <c:v>0.21249999999999999</c:v>
                </c:pt>
                <c:pt idx="35">
                  <c:v>0.21875000000000003</c:v>
                </c:pt>
                <c:pt idx="36">
                  <c:v>0.22500000000000001</c:v>
                </c:pt>
                <c:pt idx="37">
                  <c:v>0.23125000000000001</c:v>
                </c:pt>
                <c:pt idx="38">
                  <c:v>0.23750000000000002</c:v>
                </c:pt>
                <c:pt idx="39">
                  <c:v>0.24375000000000002</c:v>
                </c:pt>
                <c:pt idx="40">
                  <c:v>0.25</c:v>
                </c:pt>
                <c:pt idx="41">
                  <c:v>0.25625000000000003</c:v>
                </c:pt>
                <c:pt idx="42">
                  <c:v>0.26250000000000001</c:v>
                </c:pt>
                <c:pt idx="43">
                  <c:v>0.26874999999999999</c:v>
                </c:pt>
                <c:pt idx="44">
                  <c:v>0.27500000000000002</c:v>
                </c:pt>
                <c:pt idx="45">
                  <c:v>0.28125000000000006</c:v>
                </c:pt>
                <c:pt idx="46">
                  <c:v>0.28749999999999998</c:v>
                </c:pt>
                <c:pt idx="47">
                  <c:v>0.29375000000000001</c:v>
                </c:pt>
                <c:pt idx="48">
                  <c:v>0.30000000000000004</c:v>
                </c:pt>
                <c:pt idx="49">
                  <c:v>0.30625000000000002</c:v>
                </c:pt>
                <c:pt idx="50">
                  <c:v>0.3125</c:v>
                </c:pt>
                <c:pt idx="51">
                  <c:v>0.31875000000000003</c:v>
                </c:pt>
                <c:pt idx="52">
                  <c:v>0.32500000000000001</c:v>
                </c:pt>
                <c:pt idx="53">
                  <c:v>0.33124999999999999</c:v>
                </c:pt>
                <c:pt idx="54">
                  <c:v>0.33750000000000002</c:v>
                </c:pt>
                <c:pt idx="55">
                  <c:v>0.34375</c:v>
                </c:pt>
                <c:pt idx="56">
                  <c:v>0.35000000000000003</c:v>
                </c:pt>
                <c:pt idx="57">
                  <c:v>0.35625000000000001</c:v>
                </c:pt>
                <c:pt idx="58">
                  <c:v>0.36249999999999999</c:v>
                </c:pt>
                <c:pt idx="59">
                  <c:v>0.36875000000000002</c:v>
                </c:pt>
                <c:pt idx="60">
                  <c:v>0.37500000000000006</c:v>
                </c:pt>
                <c:pt idx="61">
                  <c:v>0.38124999999999998</c:v>
                </c:pt>
                <c:pt idx="62">
                  <c:v>0.38750000000000001</c:v>
                </c:pt>
                <c:pt idx="63">
                  <c:v>0.39375000000000004</c:v>
                </c:pt>
                <c:pt idx="64">
                  <c:v>0.4</c:v>
                </c:pt>
                <c:pt idx="65">
                  <c:v>0.40625</c:v>
                </c:pt>
                <c:pt idx="66">
                  <c:v>0.41250000000000003</c:v>
                </c:pt>
                <c:pt idx="67">
                  <c:v>0.41875000000000007</c:v>
                </c:pt>
                <c:pt idx="68">
                  <c:v>0.42499999999999999</c:v>
                </c:pt>
                <c:pt idx="69">
                  <c:v>0.43125000000000002</c:v>
                </c:pt>
                <c:pt idx="70">
                  <c:v>0.43750000000000006</c:v>
                </c:pt>
                <c:pt idx="71">
                  <c:v>0.44374999999999998</c:v>
                </c:pt>
                <c:pt idx="72">
                  <c:v>0.45</c:v>
                </c:pt>
                <c:pt idx="73">
                  <c:v>0.45625000000000004</c:v>
                </c:pt>
                <c:pt idx="74">
                  <c:v>0.46250000000000002</c:v>
                </c:pt>
                <c:pt idx="75">
                  <c:v>0.46875</c:v>
                </c:pt>
                <c:pt idx="76">
                  <c:v>0.47500000000000003</c:v>
                </c:pt>
                <c:pt idx="77">
                  <c:v>0.48125000000000001</c:v>
                </c:pt>
                <c:pt idx="78">
                  <c:v>0.48750000000000004</c:v>
                </c:pt>
                <c:pt idx="79">
                  <c:v>0.49375000000000002</c:v>
                </c:pt>
                <c:pt idx="80">
                  <c:v>0.5</c:v>
                </c:pt>
                <c:pt idx="81">
                  <c:v>0.50624999999999998</c:v>
                </c:pt>
                <c:pt idx="82">
                  <c:v>0.51250000000000007</c:v>
                </c:pt>
                <c:pt idx="83">
                  <c:v>0.51875000000000004</c:v>
                </c:pt>
                <c:pt idx="84">
                  <c:v>0.52500000000000002</c:v>
                </c:pt>
                <c:pt idx="85">
                  <c:v>0.53125</c:v>
                </c:pt>
                <c:pt idx="86">
                  <c:v>0.53749999999999998</c:v>
                </c:pt>
                <c:pt idx="87">
                  <c:v>0.54375000000000007</c:v>
                </c:pt>
                <c:pt idx="88">
                  <c:v>0.55000000000000004</c:v>
                </c:pt>
                <c:pt idx="89">
                  <c:v>0.55625000000000002</c:v>
                </c:pt>
                <c:pt idx="90">
                  <c:v>0.56250000000000011</c:v>
                </c:pt>
                <c:pt idx="91">
                  <c:v>0.56874999999999998</c:v>
                </c:pt>
                <c:pt idx="92">
                  <c:v>0.57499999999999996</c:v>
                </c:pt>
                <c:pt idx="93">
                  <c:v>0.58125000000000004</c:v>
                </c:pt>
                <c:pt idx="94">
                  <c:v>0.58750000000000002</c:v>
                </c:pt>
                <c:pt idx="95">
                  <c:v>0.59375</c:v>
                </c:pt>
                <c:pt idx="96">
                  <c:v>0.60000000000000009</c:v>
                </c:pt>
                <c:pt idx="97">
                  <c:v>0.60625000000000007</c:v>
                </c:pt>
                <c:pt idx="98">
                  <c:v>0.61250000000000004</c:v>
                </c:pt>
                <c:pt idx="99">
                  <c:v>0.61875000000000002</c:v>
                </c:pt>
                <c:pt idx="100">
                  <c:v>0.625</c:v>
                </c:pt>
                <c:pt idx="101">
                  <c:v>0.63124999999999998</c:v>
                </c:pt>
                <c:pt idx="102">
                  <c:v>0.63750000000000007</c:v>
                </c:pt>
                <c:pt idx="103">
                  <c:v>0.64375000000000004</c:v>
                </c:pt>
                <c:pt idx="104">
                  <c:v>0.65</c:v>
                </c:pt>
                <c:pt idx="105">
                  <c:v>0.65625000000000011</c:v>
                </c:pt>
                <c:pt idx="106">
                  <c:v>0.66249999999999998</c:v>
                </c:pt>
                <c:pt idx="107">
                  <c:v>0.66874999999999996</c:v>
                </c:pt>
                <c:pt idx="108">
                  <c:v>0.67500000000000004</c:v>
                </c:pt>
                <c:pt idx="109">
                  <c:v>0.68125000000000002</c:v>
                </c:pt>
                <c:pt idx="110">
                  <c:v>0.6875</c:v>
                </c:pt>
                <c:pt idx="111">
                  <c:v>0.69375000000000009</c:v>
                </c:pt>
                <c:pt idx="112">
                  <c:v>0.70000000000000007</c:v>
                </c:pt>
                <c:pt idx="113">
                  <c:v>0.70624999999999993</c:v>
                </c:pt>
                <c:pt idx="114">
                  <c:v>0.71250000000000002</c:v>
                </c:pt>
                <c:pt idx="115">
                  <c:v>0.71875</c:v>
                </c:pt>
                <c:pt idx="116">
                  <c:v>0.72499999999999998</c:v>
                </c:pt>
                <c:pt idx="117">
                  <c:v>0.73125000000000007</c:v>
                </c:pt>
                <c:pt idx="118">
                  <c:v>0.73750000000000004</c:v>
                </c:pt>
                <c:pt idx="119">
                  <c:v>0.74375000000000002</c:v>
                </c:pt>
                <c:pt idx="120">
                  <c:v>0.75000000000000011</c:v>
                </c:pt>
                <c:pt idx="121">
                  <c:v>0.75624999999999998</c:v>
                </c:pt>
              </c:numCache>
            </c:numRef>
          </c:cat>
          <c:val>
            <c:numRef>
              <c:f>A1000_IW1!$N$2:$N$123</c:f>
              <c:numCache>
                <c:formatCode>General</c:formatCode>
                <c:ptCount val="1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7</c:v>
                </c:pt>
                <c:pt idx="76">
                  <c:v>9</c:v>
                </c:pt>
                <c:pt idx="77">
                  <c:v>13</c:v>
                </c:pt>
                <c:pt idx="78">
                  <c:v>7</c:v>
                </c:pt>
                <c:pt idx="79">
                  <c:v>1</c:v>
                </c:pt>
                <c:pt idx="80">
                  <c:v>6</c:v>
                </c:pt>
                <c:pt idx="81">
                  <c:v>6</c:v>
                </c:pt>
                <c:pt idx="82">
                  <c:v>10</c:v>
                </c:pt>
                <c:pt idx="83">
                  <c:v>11</c:v>
                </c:pt>
                <c:pt idx="84">
                  <c:v>11</c:v>
                </c:pt>
                <c:pt idx="85">
                  <c:v>10</c:v>
                </c:pt>
                <c:pt idx="86">
                  <c:v>8</c:v>
                </c:pt>
                <c:pt idx="87">
                  <c:v>15</c:v>
                </c:pt>
                <c:pt idx="88">
                  <c:v>13</c:v>
                </c:pt>
                <c:pt idx="89">
                  <c:v>12</c:v>
                </c:pt>
                <c:pt idx="90">
                  <c:v>19</c:v>
                </c:pt>
                <c:pt idx="91">
                  <c:v>3</c:v>
                </c:pt>
                <c:pt idx="92">
                  <c:v>10</c:v>
                </c:pt>
                <c:pt idx="93">
                  <c:v>7</c:v>
                </c:pt>
                <c:pt idx="94">
                  <c:v>8</c:v>
                </c:pt>
                <c:pt idx="95">
                  <c:v>11</c:v>
                </c:pt>
                <c:pt idx="96">
                  <c:v>7</c:v>
                </c:pt>
                <c:pt idx="97">
                  <c:v>6</c:v>
                </c:pt>
                <c:pt idx="98">
                  <c:v>6</c:v>
                </c:pt>
                <c:pt idx="99">
                  <c:v>4</c:v>
                </c:pt>
                <c:pt idx="100">
                  <c:v>5</c:v>
                </c:pt>
                <c:pt idx="101">
                  <c:v>0</c:v>
                </c:pt>
                <c:pt idx="102">
                  <c:v>4</c:v>
                </c:pt>
                <c:pt idx="103">
                  <c:v>2</c:v>
                </c:pt>
                <c:pt idx="104">
                  <c:v>2</c:v>
                </c:pt>
                <c:pt idx="105">
                  <c:v>1</c:v>
                </c:pt>
                <c:pt idx="106">
                  <c:v>1</c:v>
                </c:pt>
                <c:pt idx="107">
                  <c:v>3</c:v>
                </c:pt>
                <c:pt idx="108">
                  <c:v>4</c:v>
                </c:pt>
                <c:pt idx="109">
                  <c:v>2</c:v>
                </c:pt>
                <c:pt idx="110">
                  <c:v>0</c:v>
                </c:pt>
                <c:pt idx="111">
                  <c:v>3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71-4DB7-8BA3-E8ECF864BC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278099295"/>
        <c:axId val="1278094975"/>
      </c:barChart>
      <c:catAx>
        <c:axId val="1278099295"/>
        <c:scaling>
          <c:orientation val="minMax"/>
        </c:scaling>
        <c:delete val="0"/>
        <c:axPos val="b"/>
        <c:title>
          <c:tx>
            <c:strRef>
              <c:f>A1000_IW1!$Q$7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txPr>
            <a:bodyPr/>
            <a:lstStyle/>
            <a:p>
              <a:pPr>
                <a:defRPr sz="1600" b="0"/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278094975"/>
        <c:crosses val="autoZero"/>
        <c:auto val="1"/>
        <c:lblAlgn val="ctr"/>
        <c:lblOffset val="100"/>
        <c:noMultiLvlLbl val="0"/>
      </c:catAx>
      <c:valAx>
        <c:axId val="127809497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600" b="0"/>
                </a:pPr>
                <a:r>
                  <a:rPr lang="en-US" sz="1600" b="0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278099295"/>
        <c:crosses val="autoZero"/>
        <c:crossBetween val="between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A1000_IW1!$K$3</c:f>
              <c:strCache>
                <c:ptCount val="1"/>
                <c:pt idx="0">
                  <c:v>A700 - IW1</c:v>
                </c:pt>
              </c:strCache>
            </c:strRef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A1000_IW1!$M$2:$M$122</c:f>
              <c:numCache>
                <c:formatCode>General</c:formatCode>
                <c:ptCount val="121"/>
                <c:pt idx="0">
                  <c:v>0</c:v>
                </c:pt>
                <c:pt idx="1">
                  <c:v>6.2500000000000003E-3</c:v>
                </c:pt>
                <c:pt idx="2">
                  <c:v>1.2500000000000001E-2</c:v>
                </c:pt>
                <c:pt idx="3">
                  <c:v>1.8750000000000003E-2</c:v>
                </c:pt>
                <c:pt idx="4">
                  <c:v>2.5000000000000001E-2</c:v>
                </c:pt>
                <c:pt idx="5">
                  <c:v>3.125E-2</c:v>
                </c:pt>
                <c:pt idx="6">
                  <c:v>3.7500000000000006E-2</c:v>
                </c:pt>
                <c:pt idx="7">
                  <c:v>4.3750000000000004E-2</c:v>
                </c:pt>
                <c:pt idx="8">
                  <c:v>0.05</c:v>
                </c:pt>
                <c:pt idx="9">
                  <c:v>5.6250000000000001E-2</c:v>
                </c:pt>
                <c:pt idx="10">
                  <c:v>6.25E-2</c:v>
                </c:pt>
                <c:pt idx="11">
                  <c:v>6.8750000000000006E-2</c:v>
                </c:pt>
                <c:pt idx="12">
                  <c:v>7.5000000000000011E-2</c:v>
                </c:pt>
                <c:pt idx="13">
                  <c:v>8.1250000000000003E-2</c:v>
                </c:pt>
                <c:pt idx="14">
                  <c:v>8.7500000000000008E-2</c:v>
                </c:pt>
                <c:pt idx="15">
                  <c:v>9.3750000000000014E-2</c:v>
                </c:pt>
                <c:pt idx="16">
                  <c:v>0.1</c:v>
                </c:pt>
                <c:pt idx="17">
                  <c:v>0.10625</c:v>
                </c:pt>
                <c:pt idx="18">
                  <c:v>0.1125</c:v>
                </c:pt>
                <c:pt idx="19">
                  <c:v>0.11875000000000001</c:v>
                </c:pt>
                <c:pt idx="20">
                  <c:v>0.125</c:v>
                </c:pt>
                <c:pt idx="21">
                  <c:v>0.13125000000000001</c:v>
                </c:pt>
                <c:pt idx="22">
                  <c:v>0.13750000000000001</c:v>
                </c:pt>
                <c:pt idx="23">
                  <c:v>0.14374999999999999</c:v>
                </c:pt>
                <c:pt idx="24">
                  <c:v>0.15000000000000002</c:v>
                </c:pt>
                <c:pt idx="25">
                  <c:v>0.15625</c:v>
                </c:pt>
                <c:pt idx="26">
                  <c:v>0.16250000000000001</c:v>
                </c:pt>
                <c:pt idx="27">
                  <c:v>0.16875000000000001</c:v>
                </c:pt>
                <c:pt idx="28">
                  <c:v>0.17500000000000002</c:v>
                </c:pt>
                <c:pt idx="29">
                  <c:v>0.18124999999999999</c:v>
                </c:pt>
                <c:pt idx="30">
                  <c:v>0.18750000000000003</c:v>
                </c:pt>
                <c:pt idx="31">
                  <c:v>0.19375000000000001</c:v>
                </c:pt>
                <c:pt idx="32">
                  <c:v>0.2</c:v>
                </c:pt>
                <c:pt idx="33">
                  <c:v>0.20625000000000002</c:v>
                </c:pt>
                <c:pt idx="34">
                  <c:v>0.21249999999999999</c:v>
                </c:pt>
                <c:pt idx="35">
                  <c:v>0.21875000000000003</c:v>
                </c:pt>
                <c:pt idx="36">
                  <c:v>0.22500000000000001</c:v>
                </c:pt>
                <c:pt idx="37">
                  <c:v>0.23125000000000001</c:v>
                </c:pt>
                <c:pt idx="38">
                  <c:v>0.23750000000000002</c:v>
                </c:pt>
                <c:pt idx="39">
                  <c:v>0.24375000000000002</c:v>
                </c:pt>
                <c:pt idx="40">
                  <c:v>0.25</c:v>
                </c:pt>
                <c:pt idx="41">
                  <c:v>0.25625000000000003</c:v>
                </c:pt>
                <c:pt idx="42">
                  <c:v>0.26250000000000001</c:v>
                </c:pt>
                <c:pt idx="43">
                  <c:v>0.26874999999999999</c:v>
                </c:pt>
                <c:pt idx="44">
                  <c:v>0.27500000000000002</c:v>
                </c:pt>
                <c:pt idx="45">
                  <c:v>0.28125000000000006</c:v>
                </c:pt>
                <c:pt idx="46">
                  <c:v>0.28749999999999998</c:v>
                </c:pt>
                <c:pt idx="47">
                  <c:v>0.29375000000000001</c:v>
                </c:pt>
                <c:pt idx="48">
                  <c:v>0.30000000000000004</c:v>
                </c:pt>
                <c:pt idx="49">
                  <c:v>0.30625000000000002</c:v>
                </c:pt>
                <c:pt idx="50">
                  <c:v>0.3125</c:v>
                </c:pt>
                <c:pt idx="51">
                  <c:v>0.31875000000000003</c:v>
                </c:pt>
                <c:pt idx="52">
                  <c:v>0.32500000000000001</c:v>
                </c:pt>
                <c:pt idx="53">
                  <c:v>0.33124999999999999</c:v>
                </c:pt>
                <c:pt idx="54">
                  <c:v>0.33750000000000002</c:v>
                </c:pt>
                <c:pt idx="55">
                  <c:v>0.34375</c:v>
                </c:pt>
                <c:pt idx="56">
                  <c:v>0.35000000000000003</c:v>
                </c:pt>
                <c:pt idx="57">
                  <c:v>0.35625000000000001</c:v>
                </c:pt>
                <c:pt idx="58">
                  <c:v>0.36249999999999999</c:v>
                </c:pt>
                <c:pt idx="59">
                  <c:v>0.36875000000000002</c:v>
                </c:pt>
                <c:pt idx="60">
                  <c:v>0.37500000000000006</c:v>
                </c:pt>
                <c:pt idx="61">
                  <c:v>0.38124999999999998</c:v>
                </c:pt>
                <c:pt idx="62">
                  <c:v>0.38750000000000001</c:v>
                </c:pt>
                <c:pt idx="63">
                  <c:v>0.39375000000000004</c:v>
                </c:pt>
                <c:pt idx="64">
                  <c:v>0.4</c:v>
                </c:pt>
                <c:pt idx="65">
                  <c:v>0.40625</c:v>
                </c:pt>
                <c:pt idx="66">
                  <c:v>0.41250000000000003</c:v>
                </c:pt>
                <c:pt idx="67">
                  <c:v>0.41875000000000007</c:v>
                </c:pt>
                <c:pt idx="68">
                  <c:v>0.42499999999999999</c:v>
                </c:pt>
                <c:pt idx="69">
                  <c:v>0.43125000000000002</c:v>
                </c:pt>
                <c:pt idx="70">
                  <c:v>0.43750000000000006</c:v>
                </c:pt>
                <c:pt idx="71">
                  <c:v>0.44374999999999998</c:v>
                </c:pt>
                <c:pt idx="72">
                  <c:v>0.45</c:v>
                </c:pt>
                <c:pt idx="73">
                  <c:v>0.45625000000000004</c:v>
                </c:pt>
                <c:pt idx="74">
                  <c:v>0.46250000000000002</c:v>
                </c:pt>
                <c:pt idx="75">
                  <c:v>0.46875</c:v>
                </c:pt>
                <c:pt idx="76">
                  <c:v>0.47500000000000003</c:v>
                </c:pt>
                <c:pt idx="77">
                  <c:v>0.48125000000000001</c:v>
                </c:pt>
                <c:pt idx="78">
                  <c:v>0.48750000000000004</c:v>
                </c:pt>
                <c:pt idx="79">
                  <c:v>0.49375000000000002</c:v>
                </c:pt>
                <c:pt idx="80">
                  <c:v>0.5</c:v>
                </c:pt>
                <c:pt idx="81">
                  <c:v>0.50624999999999998</c:v>
                </c:pt>
                <c:pt idx="82">
                  <c:v>0.51250000000000007</c:v>
                </c:pt>
                <c:pt idx="83">
                  <c:v>0.51875000000000004</c:v>
                </c:pt>
                <c:pt idx="84">
                  <c:v>0.52500000000000002</c:v>
                </c:pt>
                <c:pt idx="85">
                  <c:v>0.53125</c:v>
                </c:pt>
                <c:pt idx="86">
                  <c:v>0.53749999999999998</c:v>
                </c:pt>
                <c:pt idx="87">
                  <c:v>0.54375000000000007</c:v>
                </c:pt>
                <c:pt idx="88">
                  <c:v>0.55000000000000004</c:v>
                </c:pt>
                <c:pt idx="89">
                  <c:v>0.55625000000000002</c:v>
                </c:pt>
                <c:pt idx="90">
                  <c:v>0.56250000000000011</c:v>
                </c:pt>
                <c:pt idx="91">
                  <c:v>0.56874999999999998</c:v>
                </c:pt>
                <c:pt idx="92">
                  <c:v>0.57499999999999996</c:v>
                </c:pt>
                <c:pt idx="93">
                  <c:v>0.58125000000000004</c:v>
                </c:pt>
                <c:pt idx="94">
                  <c:v>0.58750000000000002</c:v>
                </c:pt>
                <c:pt idx="95">
                  <c:v>0.59375</c:v>
                </c:pt>
                <c:pt idx="96">
                  <c:v>0.60000000000000009</c:v>
                </c:pt>
                <c:pt idx="97">
                  <c:v>0.60625000000000007</c:v>
                </c:pt>
                <c:pt idx="98">
                  <c:v>0.61250000000000004</c:v>
                </c:pt>
                <c:pt idx="99">
                  <c:v>0.61875000000000002</c:v>
                </c:pt>
                <c:pt idx="100">
                  <c:v>0.625</c:v>
                </c:pt>
                <c:pt idx="101">
                  <c:v>0.63124999999999998</c:v>
                </c:pt>
                <c:pt idx="102">
                  <c:v>0.63750000000000007</c:v>
                </c:pt>
                <c:pt idx="103">
                  <c:v>0.64375000000000004</c:v>
                </c:pt>
                <c:pt idx="104">
                  <c:v>0.65</c:v>
                </c:pt>
                <c:pt idx="105">
                  <c:v>0.65625000000000011</c:v>
                </c:pt>
                <c:pt idx="106">
                  <c:v>0.66249999999999998</c:v>
                </c:pt>
                <c:pt idx="107">
                  <c:v>0.66874999999999996</c:v>
                </c:pt>
                <c:pt idx="108">
                  <c:v>0.67500000000000004</c:v>
                </c:pt>
                <c:pt idx="109">
                  <c:v>0.68125000000000002</c:v>
                </c:pt>
                <c:pt idx="110">
                  <c:v>0.6875</c:v>
                </c:pt>
                <c:pt idx="111">
                  <c:v>0.69375000000000009</c:v>
                </c:pt>
                <c:pt idx="112">
                  <c:v>0.70000000000000007</c:v>
                </c:pt>
                <c:pt idx="113">
                  <c:v>0.70624999999999993</c:v>
                </c:pt>
                <c:pt idx="114">
                  <c:v>0.71250000000000002</c:v>
                </c:pt>
                <c:pt idx="115">
                  <c:v>0.71875</c:v>
                </c:pt>
                <c:pt idx="116">
                  <c:v>0.72499999999999998</c:v>
                </c:pt>
                <c:pt idx="117">
                  <c:v>0.73125000000000007</c:v>
                </c:pt>
                <c:pt idx="118">
                  <c:v>0.73750000000000004</c:v>
                </c:pt>
                <c:pt idx="119">
                  <c:v>0.74375000000000002</c:v>
                </c:pt>
                <c:pt idx="120">
                  <c:v>0.75000000000000011</c:v>
                </c:pt>
              </c:numCache>
            </c:numRef>
          </c:xVal>
          <c:yVal>
            <c:numRef>
              <c:f>A1000_IW1!$O$2:$O$122</c:f>
              <c:numCache>
                <c:formatCode>0.00%</c:formatCode>
                <c:ptCount val="1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2.8000000000000001E-2</c:v>
                </c:pt>
                <c:pt idx="76">
                  <c:v>6.4000000000000001E-2</c:v>
                </c:pt>
                <c:pt idx="77">
                  <c:v>0.11600000000000001</c:v>
                </c:pt>
                <c:pt idx="78">
                  <c:v>0.14399999999999999</c:v>
                </c:pt>
                <c:pt idx="79">
                  <c:v>0.14799999999999999</c:v>
                </c:pt>
                <c:pt idx="80">
                  <c:v>0.17199999999999999</c:v>
                </c:pt>
                <c:pt idx="81">
                  <c:v>0.19600000000000001</c:v>
                </c:pt>
                <c:pt idx="82">
                  <c:v>0.23599999999999999</c:v>
                </c:pt>
                <c:pt idx="83">
                  <c:v>0.28000000000000003</c:v>
                </c:pt>
                <c:pt idx="84">
                  <c:v>0.32400000000000001</c:v>
                </c:pt>
                <c:pt idx="85">
                  <c:v>0.36399999999999999</c:v>
                </c:pt>
                <c:pt idx="86">
                  <c:v>0.39600000000000002</c:v>
                </c:pt>
                <c:pt idx="87">
                  <c:v>0.45600000000000002</c:v>
                </c:pt>
                <c:pt idx="88">
                  <c:v>0.50800000000000001</c:v>
                </c:pt>
                <c:pt idx="89">
                  <c:v>0.55600000000000005</c:v>
                </c:pt>
                <c:pt idx="90">
                  <c:v>0.63200000000000001</c:v>
                </c:pt>
                <c:pt idx="91">
                  <c:v>0.64400000000000002</c:v>
                </c:pt>
                <c:pt idx="92">
                  <c:v>0.68400000000000005</c:v>
                </c:pt>
                <c:pt idx="93">
                  <c:v>0.71199999999999997</c:v>
                </c:pt>
                <c:pt idx="94">
                  <c:v>0.74399999999999999</c:v>
                </c:pt>
                <c:pt idx="95">
                  <c:v>0.78800000000000003</c:v>
                </c:pt>
                <c:pt idx="96">
                  <c:v>0.81599999999999995</c:v>
                </c:pt>
                <c:pt idx="97">
                  <c:v>0.84</c:v>
                </c:pt>
                <c:pt idx="98">
                  <c:v>0.86399999999999999</c:v>
                </c:pt>
                <c:pt idx="99">
                  <c:v>0.88</c:v>
                </c:pt>
                <c:pt idx="100">
                  <c:v>0.9</c:v>
                </c:pt>
                <c:pt idx="101">
                  <c:v>0.9</c:v>
                </c:pt>
                <c:pt idx="102">
                  <c:v>0.91600000000000004</c:v>
                </c:pt>
                <c:pt idx="103">
                  <c:v>0.92400000000000004</c:v>
                </c:pt>
                <c:pt idx="104">
                  <c:v>0.93200000000000005</c:v>
                </c:pt>
                <c:pt idx="105">
                  <c:v>0.93600000000000005</c:v>
                </c:pt>
                <c:pt idx="106">
                  <c:v>0.94</c:v>
                </c:pt>
                <c:pt idx="107">
                  <c:v>0.95199999999999996</c:v>
                </c:pt>
                <c:pt idx="108">
                  <c:v>0.96799999999999997</c:v>
                </c:pt>
                <c:pt idx="109">
                  <c:v>0.97599999999999998</c:v>
                </c:pt>
                <c:pt idx="110">
                  <c:v>0.97599999999999998</c:v>
                </c:pt>
                <c:pt idx="111">
                  <c:v>0.98799999999999999</c:v>
                </c:pt>
                <c:pt idx="112">
                  <c:v>0.99199999999999999</c:v>
                </c:pt>
                <c:pt idx="113">
                  <c:v>0.996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65-4A9D-8957-F896DF66CE47}"/>
            </c:ext>
          </c:extLst>
        </c:ser>
        <c:ser>
          <c:idx val="2"/>
          <c:order val="1"/>
          <c:tx>
            <c:strRef>
              <c:f>A1000_IW1!$Y$4</c:f>
              <c:strCache>
                <c:ptCount val="1"/>
                <c:pt idx="0">
                  <c:v>EBC</c:v>
                </c:pt>
              </c:strCache>
            </c:strRef>
          </c:tx>
          <c:spPr>
            <a:ln w="254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A1000_IW1!$AD$4:$AD$6</c:f>
              <c:numCache>
                <c:formatCode>General</c:formatCode>
                <c:ptCount val="3"/>
                <c:pt idx="0">
                  <c:v>0.49808539877832597</c:v>
                </c:pt>
                <c:pt idx="1">
                  <c:v>0.49808539877832597</c:v>
                </c:pt>
              </c:numCache>
            </c:numRef>
          </c:xVal>
          <c:yVal>
            <c:numRef>
              <c:f>A1000_IW1!$AE$4:$AE$5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65-4A9D-8957-F896DF66CE47}"/>
            </c:ext>
          </c:extLst>
        </c:ser>
        <c:ser>
          <c:idx val="3"/>
          <c:order val="2"/>
          <c:tx>
            <c:strRef>
              <c:f>A1000_IW1!$AD$7</c:f>
              <c:strCache>
                <c:ptCount val="1"/>
                <c:pt idx="0">
                  <c:v>Monte-Carlo - 99% Quantile</c:v>
                </c:pt>
              </c:strCache>
            </c:strRef>
          </c:tx>
          <c:spPr>
            <a:ln w="25400">
              <a:solidFill>
                <a:srgbClr val="C00000"/>
              </a:solidFill>
              <a:prstDash val="sysDot"/>
            </a:ln>
          </c:spPr>
          <c:marker>
            <c:symbol val="none"/>
          </c:marker>
          <c:xVal>
            <c:numRef>
              <c:f>A1000_IW1!$AD$8:$AD$9</c:f>
              <c:numCache>
                <c:formatCode>General</c:formatCode>
                <c:ptCount val="2"/>
                <c:pt idx="0">
                  <c:v>0.45850728659910217</c:v>
                </c:pt>
                <c:pt idx="1">
                  <c:v>0.45850728659910217</c:v>
                </c:pt>
              </c:numCache>
            </c:numRef>
          </c:xVal>
          <c:yVal>
            <c:numRef>
              <c:f>A1000_IW1!$AE$8:$AE$9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065-4A9D-8957-F896DF66CE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8162175"/>
        <c:axId val="1278162655"/>
      </c:scatterChart>
      <c:valAx>
        <c:axId val="1278162175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strRef>
              <c:f>'[1]LR3_Rt330 (test)'!$O$7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txPr>
            <a:bodyPr/>
            <a:lstStyle/>
            <a:p>
              <a:pPr>
                <a:defRPr sz="1600" b="0"/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162655"/>
        <c:crosses val="autoZero"/>
        <c:crossBetween val="midCat"/>
        <c:majorUnit val="0.1"/>
      </c:valAx>
      <c:valAx>
        <c:axId val="127816265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strRef>
              <c:f>'[1]LR3_Rt330 (test)'!$O$9</c:f>
              <c:strCache>
                <c:ptCount val="1"/>
                <c:pt idx="0">
                  <c:v>Cumulative Frequency</c:v>
                </c:pt>
              </c:strCache>
            </c:strRef>
          </c:tx>
          <c:overlay val="0"/>
          <c:txPr>
            <a:bodyPr/>
            <a:lstStyle/>
            <a:p>
              <a:pPr>
                <a:defRPr sz="1600" b="0"/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162175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A50_IW1!$K$3</c:f>
              <c:strCache>
                <c:ptCount val="1"/>
                <c:pt idx="0">
                  <c:v>A400 - IW1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1"/>
              </a:solidFill>
            </a:ln>
          </c:spPr>
          <c:invertIfNegative val="0"/>
          <c:cat>
            <c:numRef>
              <c:f>A50_IW1!$M$2:$M$123</c:f>
              <c:numCache>
                <c:formatCode>General</c:formatCode>
                <c:ptCount val="122"/>
                <c:pt idx="0">
                  <c:v>0</c:v>
                </c:pt>
                <c:pt idx="1">
                  <c:v>6.2500000000000003E-3</c:v>
                </c:pt>
                <c:pt idx="2">
                  <c:v>1.2500000000000001E-2</c:v>
                </c:pt>
                <c:pt idx="3">
                  <c:v>1.8750000000000003E-2</c:v>
                </c:pt>
                <c:pt idx="4">
                  <c:v>2.5000000000000001E-2</c:v>
                </c:pt>
                <c:pt idx="5">
                  <c:v>3.125E-2</c:v>
                </c:pt>
                <c:pt idx="6">
                  <c:v>3.7500000000000006E-2</c:v>
                </c:pt>
                <c:pt idx="7">
                  <c:v>4.3750000000000004E-2</c:v>
                </c:pt>
                <c:pt idx="8">
                  <c:v>0.05</c:v>
                </c:pt>
                <c:pt idx="9">
                  <c:v>5.6250000000000001E-2</c:v>
                </c:pt>
                <c:pt idx="10">
                  <c:v>6.25E-2</c:v>
                </c:pt>
                <c:pt idx="11">
                  <c:v>6.8750000000000006E-2</c:v>
                </c:pt>
                <c:pt idx="12">
                  <c:v>7.5000000000000011E-2</c:v>
                </c:pt>
                <c:pt idx="13">
                  <c:v>8.1250000000000003E-2</c:v>
                </c:pt>
                <c:pt idx="14">
                  <c:v>8.7500000000000008E-2</c:v>
                </c:pt>
                <c:pt idx="15">
                  <c:v>9.3750000000000014E-2</c:v>
                </c:pt>
                <c:pt idx="16">
                  <c:v>0.1</c:v>
                </c:pt>
                <c:pt idx="17">
                  <c:v>0.10625</c:v>
                </c:pt>
                <c:pt idx="18">
                  <c:v>0.1125</c:v>
                </c:pt>
                <c:pt idx="19">
                  <c:v>0.11875000000000001</c:v>
                </c:pt>
                <c:pt idx="20">
                  <c:v>0.125</c:v>
                </c:pt>
                <c:pt idx="21">
                  <c:v>0.13125000000000001</c:v>
                </c:pt>
                <c:pt idx="22">
                  <c:v>0.13750000000000001</c:v>
                </c:pt>
                <c:pt idx="23">
                  <c:v>0.14374999999999999</c:v>
                </c:pt>
                <c:pt idx="24">
                  <c:v>0.15000000000000002</c:v>
                </c:pt>
                <c:pt idx="25">
                  <c:v>0.15625</c:v>
                </c:pt>
                <c:pt idx="26">
                  <c:v>0.16250000000000001</c:v>
                </c:pt>
                <c:pt idx="27">
                  <c:v>0.16875000000000001</c:v>
                </c:pt>
                <c:pt idx="28">
                  <c:v>0.17500000000000002</c:v>
                </c:pt>
                <c:pt idx="29">
                  <c:v>0.18124999999999999</c:v>
                </c:pt>
                <c:pt idx="30">
                  <c:v>0.18750000000000003</c:v>
                </c:pt>
                <c:pt idx="31">
                  <c:v>0.19375000000000001</c:v>
                </c:pt>
                <c:pt idx="32">
                  <c:v>0.2</c:v>
                </c:pt>
                <c:pt idx="33">
                  <c:v>0.20625000000000002</c:v>
                </c:pt>
                <c:pt idx="34">
                  <c:v>0.21249999999999999</c:v>
                </c:pt>
                <c:pt idx="35">
                  <c:v>0.21875000000000003</c:v>
                </c:pt>
                <c:pt idx="36">
                  <c:v>0.22500000000000001</c:v>
                </c:pt>
                <c:pt idx="37">
                  <c:v>0.23125000000000001</c:v>
                </c:pt>
                <c:pt idx="38">
                  <c:v>0.23750000000000002</c:v>
                </c:pt>
                <c:pt idx="39">
                  <c:v>0.24375000000000002</c:v>
                </c:pt>
                <c:pt idx="40">
                  <c:v>0.25</c:v>
                </c:pt>
                <c:pt idx="41">
                  <c:v>0.25625000000000003</c:v>
                </c:pt>
                <c:pt idx="42">
                  <c:v>0.26250000000000001</c:v>
                </c:pt>
                <c:pt idx="43">
                  <c:v>0.26874999999999999</c:v>
                </c:pt>
                <c:pt idx="44">
                  <c:v>0.27500000000000002</c:v>
                </c:pt>
                <c:pt idx="45">
                  <c:v>0.28125000000000006</c:v>
                </c:pt>
                <c:pt idx="46">
                  <c:v>0.28749999999999998</c:v>
                </c:pt>
                <c:pt idx="47">
                  <c:v>0.29375000000000001</c:v>
                </c:pt>
                <c:pt idx="48">
                  <c:v>0.30000000000000004</c:v>
                </c:pt>
                <c:pt idx="49">
                  <c:v>0.30625000000000002</c:v>
                </c:pt>
                <c:pt idx="50">
                  <c:v>0.3125</c:v>
                </c:pt>
                <c:pt idx="51">
                  <c:v>0.31875000000000003</c:v>
                </c:pt>
                <c:pt idx="52">
                  <c:v>0.32500000000000001</c:v>
                </c:pt>
                <c:pt idx="53">
                  <c:v>0.33124999999999999</c:v>
                </c:pt>
                <c:pt idx="54">
                  <c:v>0.33750000000000002</c:v>
                </c:pt>
                <c:pt idx="55">
                  <c:v>0.34375</c:v>
                </c:pt>
                <c:pt idx="56">
                  <c:v>0.35000000000000003</c:v>
                </c:pt>
                <c:pt idx="57">
                  <c:v>0.35625000000000001</c:v>
                </c:pt>
                <c:pt idx="58">
                  <c:v>0.36249999999999999</c:v>
                </c:pt>
                <c:pt idx="59">
                  <c:v>0.36875000000000002</c:v>
                </c:pt>
                <c:pt idx="60">
                  <c:v>0.37500000000000006</c:v>
                </c:pt>
                <c:pt idx="61">
                  <c:v>0.38124999999999998</c:v>
                </c:pt>
                <c:pt idx="62">
                  <c:v>0.38750000000000001</c:v>
                </c:pt>
                <c:pt idx="63">
                  <c:v>0.39375000000000004</c:v>
                </c:pt>
                <c:pt idx="64">
                  <c:v>0.4</c:v>
                </c:pt>
                <c:pt idx="65">
                  <c:v>0.40625</c:v>
                </c:pt>
                <c:pt idx="66">
                  <c:v>0.41250000000000003</c:v>
                </c:pt>
                <c:pt idx="67">
                  <c:v>0.41875000000000007</c:v>
                </c:pt>
                <c:pt idx="68">
                  <c:v>0.42499999999999999</c:v>
                </c:pt>
                <c:pt idx="69">
                  <c:v>0.43125000000000002</c:v>
                </c:pt>
                <c:pt idx="70">
                  <c:v>0.43750000000000006</c:v>
                </c:pt>
                <c:pt idx="71">
                  <c:v>0.44374999999999998</c:v>
                </c:pt>
                <c:pt idx="72">
                  <c:v>0.45</c:v>
                </c:pt>
                <c:pt idx="73">
                  <c:v>0.45625000000000004</c:v>
                </c:pt>
                <c:pt idx="74">
                  <c:v>0.46250000000000002</c:v>
                </c:pt>
                <c:pt idx="75">
                  <c:v>0.46875</c:v>
                </c:pt>
                <c:pt idx="76">
                  <c:v>0.47500000000000003</c:v>
                </c:pt>
                <c:pt idx="77">
                  <c:v>0.48125000000000001</c:v>
                </c:pt>
                <c:pt idx="78">
                  <c:v>0.48750000000000004</c:v>
                </c:pt>
                <c:pt idx="79">
                  <c:v>0.49375000000000002</c:v>
                </c:pt>
                <c:pt idx="80">
                  <c:v>0.5</c:v>
                </c:pt>
                <c:pt idx="81">
                  <c:v>0.50624999999999998</c:v>
                </c:pt>
                <c:pt idx="82">
                  <c:v>0.51250000000000007</c:v>
                </c:pt>
                <c:pt idx="83">
                  <c:v>0.51875000000000004</c:v>
                </c:pt>
                <c:pt idx="84">
                  <c:v>0.52500000000000002</c:v>
                </c:pt>
                <c:pt idx="85">
                  <c:v>0.53125</c:v>
                </c:pt>
                <c:pt idx="86">
                  <c:v>0.53749999999999998</c:v>
                </c:pt>
                <c:pt idx="87">
                  <c:v>0.54375000000000007</c:v>
                </c:pt>
                <c:pt idx="88">
                  <c:v>0.55000000000000004</c:v>
                </c:pt>
                <c:pt idx="89">
                  <c:v>0.55625000000000002</c:v>
                </c:pt>
                <c:pt idx="90">
                  <c:v>0.56250000000000011</c:v>
                </c:pt>
                <c:pt idx="91">
                  <c:v>0.56874999999999998</c:v>
                </c:pt>
                <c:pt idx="92">
                  <c:v>0.57499999999999996</c:v>
                </c:pt>
                <c:pt idx="93">
                  <c:v>0.58125000000000004</c:v>
                </c:pt>
                <c:pt idx="94">
                  <c:v>0.58750000000000002</c:v>
                </c:pt>
                <c:pt idx="95">
                  <c:v>0.59375</c:v>
                </c:pt>
                <c:pt idx="96">
                  <c:v>0.60000000000000009</c:v>
                </c:pt>
                <c:pt idx="97">
                  <c:v>0.60625000000000007</c:v>
                </c:pt>
                <c:pt idx="98">
                  <c:v>0.61250000000000004</c:v>
                </c:pt>
                <c:pt idx="99">
                  <c:v>0.61875000000000002</c:v>
                </c:pt>
                <c:pt idx="100">
                  <c:v>0.625</c:v>
                </c:pt>
                <c:pt idx="101">
                  <c:v>0.63124999999999998</c:v>
                </c:pt>
                <c:pt idx="102">
                  <c:v>0.63750000000000007</c:v>
                </c:pt>
                <c:pt idx="103">
                  <c:v>0.64375000000000004</c:v>
                </c:pt>
                <c:pt idx="104">
                  <c:v>0.65</c:v>
                </c:pt>
                <c:pt idx="105">
                  <c:v>0.65625000000000011</c:v>
                </c:pt>
                <c:pt idx="106">
                  <c:v>0.66249999999999998</c:v>
                </c:pt>
                <c:pt idx="107">
                  <c:v>0.66874999999999996</c:v>
                </c:pt>
                <c:pt idx="108">
                  <c:v>0.67500000000000004</c:v>
                </c:pt>
                <c:pt idx="109">
                  <c:v>0.68125000000000002</c:v>
                </c:pt>
                <c:pt idx="110">
                  <c:v>0.6875</c:v>
                </c:pt>
                <c:pt idx="111">
                  <c:v>0.69375000000000009</c:v>
                </c:pt>
                <c:pt idx="112">
                  <c:v>0.70000000000000007</c:v>
                </c:pt>
                <c:pt idx="113">
                  <c:v>0.70624999999999993</c:v>
                </c:pt>
                <c:pt idx="114">
                  <c:v>0.71250000000000002</c:v>
                </c:pt>
                <c:pt idx="115">
                  <c:v>0.71875</c:v>
                </c:pt>
                <c:pt idx="116">
                  <c:v>0.72499999999999998</c:v>
                </c:pt>
                <c:pt idx="117">
                  <c:v>0.73125000000000007</c:v>
                </c:pt>
                <c:pt idx="118">
                  <c:v>0.73750000000000004</c:v>
                </c:pt>
                <c:pt idx="119">
                  <c:v>0.74375000000000002</c:v>
                </c:pt>
                <c:pt idx="120">
                  <c:v>0.75000000000000011</c:v>
                </c:pt>
                <c:pt idx="121">
                  <c:v>0.75624999999999998</c:v>
                </c:pt>
              </c:numCache>
            </c:numRef>
          </c:cat>
          <c:val>
            <c:numRef>
              <c:f>A50_IW1!$N$2:$N$123</c:f>
              <c:numCache>
                <c:formatCode>General</c:formatCode>
                <c:ptCount val="1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2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7D-4B5D-A97A-EC296CD83F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278099295"/>
        <c:axId val="1278094975"/>
      </c:barChart>
      <c:catAx>
        <c:axId val="1278099295"/>
        <c:scaling>
          <c:orientation val="minMax"/>
        </c:scaling>
        <c:delete val="0"/>
        <c:axPos val="b"/>
        <c:title>
          <c:tx>
            <c:strRef>
              <c:f>A50_IW1!$Q$7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txPr>
            <a:bodyPr/>
            <a:lstStyle/>
            <a:p>
              <a:pPr>
                <a:defRPr sz="1600" b="0"/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278094975"/>
        <c:crosses val="autoZero"/>
        <c:auto val="1"/>
        <c:lblAlgn val="ctr"/>
        <c:lblOffset val="100"/>
        <c:noMultiLvlLbl val="0"/>
      </c:catAx>
      <c:valAx>
        <c:axId val="127809497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600" b="0"/>
                </a:pPr>
                <a:r>
                  <a:rPr lang="en-US" sz="1600" b="0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278099295"/>
        <c:crosses val="autoZero"/>
        <c:crossBetween val="between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A1000_IW1!$K$3</c:f>
              <c:strCache>
                <c:ptCount val="1"/>
                <c:pt idx="0">
                  <c:v>A700 - IW1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A1000_IW1!$D$1:$D$2270</c:f>
              <c:numCache>
                <c:formatCode>General</c:formatCode>
                <c:ptCount val="2270"/>
                <c:pt idx="0">
                  <c:v>0.53520000000000001</c:v>
                </c:pt>
                <c:pt idx="1">
                  <c:v>0.44409999999999999</c:v>
                </c:pt>
                <c:pt idx="2">
                  <c:v>0.2084</c:v>
                </c:pt>
                <c:pt idx="3">
                  <c:v>0.52310000000000001</c:v>
                </c:pt>
                <c:pt idx="4">
                  <c:v>0.4204</c:v>
                </c:pt>
                <c:pt idx="5">
                  <c:v>0.71160000000000001</c:v>
                </c:pt>
                <c:pt idx="6">
                  <c:v>0.2107</c:v>
                </c:pt>
                <c:pt idx="7">
                  <c:v>0.15340000000000001</c:v>
                </c:pt>
                <c:pt idx="8">
                  <c:v>0.45300000000000001</c:v>
                </c:pt>
                <c:pt idx="9">
                  <c:v>0.47239999999999999</c:v>
                </c:pt>
                <c:pt idx="10">
                  <c:v>0.46389999999999998</c:v>
                </c:pt>
                <c:pt idx="11">
                  <c:v>0.23849999999999999</c:v>
                </c:pt>
                <c:pt idx="12">
                  <c:v>0.16839999999999999</c:v>
                </c:pt>
                <c:pt idx="13">
                  <c:v>0.12770000000000001</c:v>
                </c:pt>
                <c:pt idx="14">
                  <c:v>0.62529999999999997</c:v>
                </c:pt>
                <c:pt idx="15">
                  <c:v>0.28399999999999997</c:v>
                </c:pt>
                <c:pt idx="16">
                  <c:v>0.47460000000000002</c:v>
                </c:pt>
                <c:pt idx="17">
                  <c:v>0.43440000000000001</c:v>
                </c:pt>
                <c:pt idx="18">
                  <c:v>0.93310000000000004</c:v>
                </c:pt>
                <c:pt idx="19">
                  <c:v>0.91500000000000004</c:v>
                </c:pt>
                <c:pt idx="20">
                  <c:v>0.39860000000000001</c:v>
                </c:pt>
                <c:pt idx="21">
                  <c:v>0.30759999999999998</c:v>
                </c:pt>
                <c:pt idx="22">
                  <c:v>0.52610000000000001</c:v>
                </c:pt>
                <c:pt idx="23">
                  <c:v>0.53859999999999997</c:v>
                </c:pt>
                <c:pt idx="24">
                  <c:v>0.48780000000000001</c:v>
                </c:pt>
                <c:pt idx="25">
                  <c:v>9.4500000000000001E-2</c:v>
                </c:pt>
                <c:pt idx="26">
                  <c:v>4.5999999999999999E-2</c:v>
                </c:pt>
                <c:pt idx="27">
                  <c:v>0.2346</c:v>
                </c:pt>
                <c:pt idx="28">
                  <c:v>0.10349999999999999</c:v>
                </c:pt>
                <c:pt idx="29">
                  <c:v>0.73839999999999995</c:v>
                </c:pt>
                <c:pt idx="30">
                  <c:v>0.41270000000000001</c:v>
                </c:pt>
                <c:pt idx="31">
                  <c:v>0.78720000000000001</c:v>
                </c:pt>
                <c:pt idx="32">
                  <c:v>0.15640000000000001</c:v>
                </c:pt>
                <c:pt idx="33">
                  <c:v>0.1988</c:v>
                </c:pt>
                <c:pt idx="34">
                  <c:v>0.90839999999999999</c:v>
                </c:pt>
                <c:pt idx="35">
                  <c:v>0.70889999999999997</c:v>
                </c:pt>
                <c:pt idx="36">
                  <c:v>0.4652</c:v>
                </c:pt>
                <c:pt idx="37">
                  <c:v>0.44140000000000001</c:v>
                </c:pt>
                <c:pt idx="38">
                  <c:v>0.4451</c:v>
                </c:pt>
                <c:pt idx="39">
                  <c:v>0.29310000000000003</c:v>
                </c:pt>
                <c:pt idx="40">
                  <c:v>0.90469999999999995</c:v>
                </c:pt>
                <c:pt idx="41">
                  <c:v>0.55859999999999999</c:v>
                </c:pt>
                <c:pt idx="42">
                  <c:v>0.36159999999999998</c:v>
                </c:pt>
                <c:pt idx="43">
                  <c:v>0.68459999999999999</c:v>
                </c:pt>
                <c:pt idx="44">
                  <c:v>7.8700000000000006E-2</c:v>
                </c:pt>
                <c:pt idx="45">
                  <c:v>0.26500000000000001</c:v>
                </c:pt>
                <c:pt idx="46">
                  <c:v>0.42670000000000002</c:v>
                </c:pt>
                <c:pt idx="47">
                  <c:v>0.86339999999999995</c:v>
                </c:pt>
                <c:pt idx="48">
                  <c:v>0.13109999999999999</c:v>
                </c:pt>
                <c:pt idx="49">
                  <c:v>0.82389999999999997</c:v>
                </c:pt>
                <c:pt idx="50">
                  <c:v>0.33700000000000002</c:v>
                </c:pt>
                <c:pt idx="51">
                  <c:v>0.54239999999999999</c:v>
                </c:pt>
                <c:pt idx="52">
                  <c:v>0.62839999999999996</c:v>
                </c:pt>
                <c:pt idx="53">
                  <c:v>0.1789</c:v>
                </c:pt>
                <c:pt idx="54">
                  <c:v>0.43480000000000002</c:v>
                </c:pt>
                <c:pt idx="55">
                  <c:v>0.60340000000000005</c:v>
                </c:pt>
                <c:pt idx="56">
                  <c:v>0.81510000000000005</c:v>
                </c:pt>
                <c:pt idx="57">
                  <c:v>0.58550000000000002</c:v>
                </c:pt>
                <c:pt idx="58">
                  <c:v>0.7732</c:v>
                </c:pt>
                <c:pt idx="59">
                  <c:v>0.1988</c:v>
                </c:pt>
                <c:pt idx="60">
                  <c:v>0.74670000000000003</c:v>
                </c:pt>
                <c:pt idx="61">
                  <c:v>0.72470000000000001</c:v>
                </c:pt>
                <c:pt idx="62">
                  <c:v>0.21</c:v>
                </c:pt>
                <c:pt idx="63">
                  <c:v>0.33460000000000001</c:v>
                </c:pt>
                <c:pt idx="64">
                  <c:v>0.78159999999999996</c:v>
                </c:pt>
                <c:pt idx="65">
                  <c:v>0.72960000000000003</c:v>
                </c:pt>
                <c:pt idx="66">
                  <c:v>0.33250000000000002</c:v>
                </c:pt>
                <c:pt idx="67">
                  <c:v>0.49480000000000002</c:v>
                </c:pt>
                <c:pt idx="68">
                  <c:v>3.1199999999999999E-2</c:v>
                </c:pt>
                <c:pt idx="69">
                  <c:v>0.2432</c:v>
                </c:pt>
                <c:pt idx="70">
                  <c:v>0.99919999999999998</c:v>
                </c:pt>
                <c:pt idx="71">
                  <c:v>0.29409999999999997</c:v>
                </c:pt>
                <c:pt idx="72">
                  <c:v>0.22720000000000001</c:v>
                </c:pt>
                <c:pt idx="73">
                  <c:v>0.38500000000000001</c:v>
                </c:pt>
                <c:pt idx="74">
                  <c:v>0.6673</c:v>
                </c:pt>
                <c:pt idx="75">
                  <c:v>2.9999999999999997E-4</c:v>
                </c:pt>
                <c:pt idx="76">
                  <c:v>0.75649999999999995</c:v>
                </c:pt>
                <c:pt idx="77">
                  <c:v>0.30990000000000001</c:v>
                </c:pt>
                <c:pt idx="78">
                  <c:v>9.7000000000000003E-3</c:v>
                </c:pt>
                <c:pt idx="79">
                  <c:v>0.5756</c:v>
                </c:pt>
                <c:pt idx="80">
                  <c:v>0.4365</c:v>
                </c:pt>
                <c:pt idx="81">
                  <c:v>0.89890000000000003</c:v>
                </c:pt>
                <c:pt idx="82">
                  <c:v>0.60140000000000005</c:v>
                </c:pt>
                <c:pt idx="83">
                  <c:v>0.33889999999999998</c:v>
                </c:pt>
                <c:pt idx="84">
                  <c:v>0.4546</c:v>
                </c:pt>
                <c:pt idx="85">
                  <c:v>0.53639999999999999</c:v>
                </c:pt>
                <c:pt idx="86">
                  <c:v>0.37680000000000002</c:v>
                </c:pt>
                <c:pt idx="87">
                  <c:v>0.8649</c:v>
                </c:pt>
                <c:pt idx="88">
                  <c:v>0.98609999999999998</c:v>
                </c:pt>
                <c:pt idx="89">
                  <c:v>0.40689999999999998</c:v>
                </c:pt>
                <c:pt idx="90">
                  <c:v>0.90239999999999998</c:v>
                </c:pt>
                <c:pt idx="91">
                  <c:v>0.97650000000000003</c:v>
                </c:pt>
                <c:pt idx="92">
                  <c:v>0.3196</c:v>
                </c:pt>
                <c:pt idx="93">
                  <c:v>0.37769999999999998</c:v>
                </c:pt>
                <c:pt idx="94">
                  <c:v>0.35170000000000001</c:v>
                </c:pt>
                <c:pt idx="95">
                  <c:v>0.4239</c:v>
                </c:pt>
                <c:pt idx="96">
                  <c:v>0.17610000000000001</c:v>
                </c:pt>
                <c:pt idx="97">
                  <c:v>0.82899999999999996</c:v>
                </c:pt>
                <c:pt idx="98">
                  <c:v>0.224</c:v>
                </c:pt>
                <c:pt idx="99">
                  <c:v>0.22120000000000001</c:v>
                </c:pt>
                <c:pt idx="100">
                  <c:v>0.53190000000000004</c:v>
                </c:pt>
                <c:pt idx="101">
                  <c:v>0.69089999999999996</c:v>
                </c:pt>
                <c:pt idx="102">
                  <c:v>0.35899999999999999</c:v>
                </c:pt>
                <c:pt idx="103">
                  <c:v>0.2873</c:v>
                </c:pt>
                <c:pt idx="104">
                  <c:v>0.2893</c:v>
                </c:pt>
                <c:pt idx="105">
                  <c:v>0.92820000000000003</c:v>
                </c:pt>
                <c:pt idx="106">
                  <c:v>0.3664</c:v>
                </c:pt>
                <c:pt idx="107">
                  <c:v>0.1313</c:v>
                </c:pt>
                <c:pt idx="108">
                  <c:v>0.4047</c:v>
                </c:pt>
                <c:pt idx="109">
                  <c:v>0.59599999999999997</c:v>
                </c:pt>
                <c:pt idx="110">
                  <c:v>0.91700000000000004</c:v>
                </c:pt>
                <c:pt idx="111">
                  <c:v>0.18079999999999999</c:v>
                </c:pt>
                <c:pt idx="112">
                  <c:v>0.20230000000000001</c:v>
                </c:pt>
                <c:pt idx="113">
                  <c:v>0.30230000000000001</c:v>
                </c:pt>
                <c:pt idx="114">
                  <c:v>0.88380000000000003</c:v>
                </c:pt>
                <c:pt idx="115">
                  <c:v>0.73909999999999998</c:v>
                </c:pt>
                <c:pt idx="116">
                  <c:v>0.86519999999999997</c:v>
                </c:pt>
                <c:pt idx="117">
                  <c:v>0.71099999999999997</c:v>
                </c:pt>
                <c:pt idx="118">
                  <c:v>2.2200000000000001E-2</c:v>
                </c:pt>
                <c:pt idx="119">
                  <c:v>0.2094</c:v>
                </c:pt>
                <c:pt idx="120">
                  <c:v>4.4699999999999997E-2</c:v>
                </c:pt>
                <c:pt idx="121">
                  <c:v>0.3659</c:v>
                </c:pt>
                <c:pt idx="122">
                  <c:v>0.62290000000000001</c:v>
                </c:pt>
                <c:pt idx="123">
                  <c:v>0.73470000000000002</c:v>
                </c:pt>
                <c:pt idx="124">
                  <c:v>0.1201</c:v>
                </c:pt>
                <c:pt idx="125">
                  <c:v>0.73709999999999998</c:v>
                </c:pt>
                <c:pt idx="126">
                  <c:v>0.54890000000000005</c:v>
                </c:pt>
                <c:pt idx="127">
                  <c:v>0.42759999999999998</c:v>
                </c:pt>
                <c:pt idx="128">
                  <c:v>0.2601</c:v>
                </c:pt>
                <c:pt idx="129">
                  <c:v>0.52339999999999998</c:v>
                </c:pt>
                <c:pt idx="130">
                  <c:v>3.4500000000000003E-2</c:v>
                </c:pt>
                <c:pt idx="131">
                  <c:v>0.53410000000000002</c:v>
                </c:pt>
                <c:pt idx="132">
                  <c:v>0.7399</c:v>
                </c:pt>
                <c:pt idx="133">
                  <c:v>1.0999999999999999E-2</c:v>
                </c:pt>
                <c:pt idx="134">
                  <c:v>0.7671</c:v>
                </c:pt>
                <c:pt idx="135">
                  <c:v>0.27339999999999998</c:v>
                </c:pt>
                <c:pt idx="136">
                  <c:v>0.38100000000000001</c:v>
                </c:pt>
                <c:pt idx="137">
                  <c:v>0.95720000000000005</c:v>
                </c:pt>
                <c:pt idx="138">
                  <c:v>0.83789999999999998</c:v>
                </c:pt>
                <c:pt idx="139">
                  <c:v>0.2011</c:v>
                </c:pt>
                <c:pt idx="140">
                  <c:v>0.57450000000000001</c:v>
                </c:pt>
                <c:pt idx="141">
                  <c:v>0.73850000000000005</c:v>
                </c:pt>
                <c:pt idx="142">
                  <c:v>0.3201</c:v>
                </c:pt>
                <c:pt idx="143">
                  <c:v>5.5300000000000002E-2</c:v>
                </c:pt>
                <c:pt idx="144">
                  <c:v>0.63949999999999996</c:v>
                </c:pt>
                <c:pt idx="145">
                  <c:v>0.47139999999999999</c:v>
                </c:pt>
                <c:pt idx="146">
                  <c:v>0.2379</c:v>
                </c:pt>
                <c:pt idx="147">
                  <c:v>0.95809999999999995</c:v>
                </c:pt>
                <c:pt idx="148">
                  <c:v>0.99050000000000005</c:v>
                </c:pt>
                <c:pt idx="149">
                  <c:v>0.57969999999999999</c:v>
                </c:pt>
                <c:pt idx="150">
                  <c:v>0.72960000000000003</c:v>
                </c:pt>
                <c:pt idx="151">
                  <c:v>0.16400000000000001</c:v>
                </c:pt>
                <c:pt idx="152">
                  <c:v>0.89810000000000001</c:v>
                </c:pt>
                <c:pt idx="153">
                  <c:v>0.92549999999999999</c:v>
                </c:pt>
                <c:pt idx="154">
                  <c:v>0.56059999999999999</c:v>
                </c:pt>
                <c:pt idx="155">
                  <c:v>0.45500000000000002</c:v>
                </c:pt>
                <c:pt idx="156">
                  <c:v>0.65280000000000005</c:v>
                </c:pt>
                <c:pt idx="157">
                  <c:v>0.2364</c:v>
                </c:pt>
                <c:pt idx="158">
                  <c:v>0.21920000000000001</c:v>
                </c:pt>
                <c:pt idx="159">
                  <c:v>0.97009999999999996</c:v>
                </c:pt>
                <c:pt idx="160">
                  <c:v>9.4999999999999998E-3</c:v>
                </c:pt>
                <c:pt idx="161">
                  <c:v>0.40060000000000001</c:v>
                </c:pt>
                <c:pt idx="162">
                  <c:v>3.2099999999999997E-2</c:v>
                </c:pt>
                <c:pt idx="163">
                  <c:v>0.78500000000000003</c:v>
                </c:pt>
                <c:pt idx="164">
                  <c:v>0.69510000000000005</c:v>
                </c:pt>
                <c:pt idx="165">
                  <c:v>0.76539999999999997</c:v>
                </c:pt>
                <c:pt idx="166">
                  <c:v>0.68400000000000005</c:v>
                </c:pt>
                <c:pt idx="167">
                  <c:v>0.22040000000000001</c:v>
                </c:pt>
                <c:pt idx="168">
                  <c:v>0.92320000000000002</c:v>
                </c:pt>
                <c:pt idx="169">
                  <c:v>0.45660000000000001</c:v>
                </c:pt>
                <c:pt idx="170">
                  <c:v>0.70569999999999999</c:v>
                </c:pt>
                <c:pt idx="171">
                  <c:v>0.23219999999999999</c:v>
                </c:pt>
                <c:pt idx="172">
                  <c:v>0.98509999999999998</c:v>
                </c:pt>
                <c:pt idx="173">
                  <c:v>0.65529999999999999</c:v>
                </c:pt>
                <c:pt idx="174">
                  <c:v>1.5100000000000001E-2</c:v>
                </c:pt>
                <c:pt idx="175">
                  <c:v>0.1457</c:v>
                </c:pt>
                <c:pt idx="176">
                  <c:v>8.8999999999999999E-3</c:v>
                </c:pt>
                <c:pt idx="177">
                  <c:v>0.48759999999999998</c:v>
                </c:pt>
                <c:pt idx="178">
                  <c:v>0.13850000000000001</c:v>
                </c:pt>
                <c:pt idx="179">
                  <c:v>0.78200000000000003</c:v>
                </c:pt>
                <c:pt idx="180">
                  <c:v>3.5999999999999999E-3</c:v>
                </c:pt>
                <c:pt idx="181">
                  <c:v>0.78339999999999999</c:v>
                </c:pt>
                <c:pt idx="182">
                  <c:v>0.63770000000000004</c:v>
                </c:pt>
                <c:pt idx="183">
                  <c:v>0.19800000000000001</c:v>
                </c:pt>
                <c:pt idx="184">
                  <c:v>1.46E-2</c:v>
                </c:pt>
                <c:pt idx="185">
                  <c:v>5.2400000000000002E-2</c:v>
                </c:pt>
                <c:pt idx="186">
                  <c:v>0.27129999999999999</c:v>
                </c:pt>
                <c:pt idx="187">
                  <c:v>0.12790000000000001</c:v>
                </c:pt>
                <c:pt idx="188">
                  <c:v>2.4199999999999999E-2</c:v>
                </c:pt>
                <c:pt idx="189">
                  <c:v>0.33169999999999999</c:v>
                </c:pt>
                <c:pt idx="190">
                  <c:v>0.79710000000000003</c:v>
                </c:pt>
                <c:pt idx="191">
                  <c:v>4.0500000000000001E-2</c:v>
                </c:pt>
                <c:pt idx="192">
                  <c:v>0.11360000000000001</c:v>
                </c:pt>
                <c:pt idx="193">
                  <c:v>0.58960000000000001</c:v>
                </c:pt>
                <c:pt idx="194">
                  <c:v>0.79349999999999998</c:v>
                </c:pt>
                <c:pt idx="195">
                  <c:v>0.29099999999999998</c:v>
                </c:pt>
                <c:pt idx="196">
                  <c:v>0.67649999999999999</c:v>
                </c:pt>
                <c:pt idx="197">
                  <c:v>0.90890000000000004</c:v>
                </c:pt>
                <c:pt idx="198">
                  <c:v>0.39179999999999998</c:v>
                </c:pt>
                <c:pt idx="199">
                  <c:v>0.191</c:v>
                </c:pt>
                <c:pt idx="200">
                  <c:v>0.2994</c:v>
                </c:pt>
                <c:pt idx="201">
                  <c:v>1.3299999999999999E-2</c:v>
                </c:pt>
                <c:pt idx="202">
                  <c:v>0.3674</c:v>
                </c:pt>
                <c:pt idx="203">
                  <c:v>0.8821</c:v>
                </c:pt>
                <c:pt idx="204">
                  <c:v>0.88109999999999999</c:v>
                </c:pt>
                <c:pt idx="205">
                  <c:v>0.26690000000000003</c:v>
                </c:pt>
                <c:pt idx="206">
                  <c:v>4.24E-2</c:v>
                </c:pt>
                <c:pt idx="207">
                  <c:v>0.67869999999999997</c:v>
                </c:pt>
                <c:pt idx="208">
                  <c:v>0.94359999999999999</c:v>
                </c:pt>
                <c:pt idx="209">
                  <c:v>0.88480000000000003</c:v>
                </c:pt>
                <c:pt idx="210">
                  <c:v>0.63300000000000001</c:v>
                </c:pt>
                <c:pt idx="211">
                  <c:v>0.67710000000000004</c:v>
                </c:pt>
                <c:pt idx="212">
                  <c:v>0.93169999999999997</c:v>
                </c:pt>
                <c:pt idx="213">
                  <c:v>0.3952</c:v>
                </c:pt>
                <c:pt idx="214">
                  <c:v>0.39600000000000002</c:v>
                </c:pt>
                <c:pt idx="215">
                  <c:v>4.6399999999999997E-2</c:v>
                </c:pt>
                <c:pt idx="216">
                  <c:v>0.9355</c:v>
                </c:pt>
                <c:pt idx="217">
                  <c:v>0.78190000000000004</c:v>
                </c:pt>
                <c:pt idx="218">
                  <c:v>0.75270000000000004</c:v>
                </c:pt>
                <c:pt idx="219">
                  <c:v>1.7500000000000002E-2</c:v>
                </c:pt>
                <c:pt idx="220">
                  <c:v>0.79669999999999996</c:v>
                </c:pt>
                <c:pt idx="221">
                  <c:v>0.23810000000000001</c:v>
                </c:pt>
                <c:pt idx="222">
                  <c:v>0.31409999999999999</c:v>
                </c:pt>
                <c:pt idx="223">
                  <c:v>0.2591</c:v>
                </c:pt>
                <c:pt idx="224">
                  <c:v>0.3574</c:v>
                </c:pt>
                <c:pt idx="225">
                  <c:v>0.67479999999999996</c:v>
                </c:pt>
                <c:pt idx="226">
                  <c:v>0.1273</c:v>
                </c:pt>
                <c:pt idx="227">
                  <c:v>0.53959999999999997</c:v>
                </c:pt>
                <c:pt idx="228">
                  <c:v>0.41560000000000002</c:v>
                </c:pt>
                <c:pt idx="229">
                  <c:v>0.85729999999999995</c:v>
                </c:pt>
                <c:pt idx="230">
                  <c:v>0.54139999999999999</c:v>
                </c:pt>
                <c:pt idx="231">
                  <c:v>7.3099999999999998E-2</c:v>
                </c:pt>
                <c:pt idx="232">
                  <c:v>0.63109999999999999</c:v>
                </c:pt>
                <c:pt idx="233">
                  <c:v>0.64590000000000003</c:v>
                </c:pt>
                <c:pt idx="234">
                  <c:v>0.78510000000000002</c:v>
                </c:pt>
                <c:pt idx="235">
                  <c:v>0.22170000000000001</c:v>
                </c:pt>
                <c:pt idx="236">
                  <c:v>0.35970000000000002</c:v>
                </c:pt>
                <c:pt idx="237">
                  <c:v>0.76100000000000001</c:v>
                </c:pt>
                <c:pt idx="238">
                  <c:v>0.54310000000000003</c:v>
                </c:pt>
                <c:pt idx="239">
                  <c:v>0.77049999999999996</c:v>
                </c:pt>
                <c:pt idx="240">
                  <c:v>0.86780000000000002</c:v>
                </c:pt>
                <c:pt idx="241">
                  <c:v>0.91220000000000001</c:v>
                </c:pt>
                <c:pt idx="242">
                  <c:v>0.79920000000000002</c:v>
                </c:pt>
                <c:pt idx="243">
                  <c:v>0.3276</c:v>
                </c:pt>
                <c:pt idx="244">
                  <c:v>0.21629999999999999</c:v>
                </c:pt>
                <c:pt idx="245">
                  <c:v>0.3705</c:v>
                </c:pt>
                <c:pt idx="246">
                  <c:v>0.83879999999999999</c:v>
                </c:pt>
                <c:pt idx="247">
                  <c:v>0.22770000000000001</c:v>
                </c:pt>
                <c:pt idx="248">
                  <c:v>0.74519999999999997</c:v>
                </c:pt>
                <c:pt idx="249">
                  <c:v>0.46889999999999998</c:v>
                </c:pt>
              </c:numCache>
            </c:numRef>
          </c:xVal>
          <c:yVal>
            <c:numRef>
              <c:f>A1000_IW1!$C$1:$C$2270</c:f>
              <c:numCache>
                <c:formatCode>General</c:formatCode>
                <c:ptCount val="2270"/>
                <c:pt idx="0">
                  <c:v>0.47319062839286108</c:v>
                </c:pt>
                <c:pt idx="1">
                  <c:v>0.57705697505151055</c:v>
                </c:pt>
                <c:pt idx="2">
                  <c:v>0.6404473340178507</c:v>
                </c:pt>
                <c:pt idx="3">
                  <c:v>0.52699757458014995</c:v>
                </c:pt>
                <c:pt idx="4">
                  <c:v>0.46921807066621635</c:v>
                </c:pt>
                <c:pt idx="5">
                  <c:v>0.4918149558576369</c:v>
                </c:pt>
                <c:pt idx="6">
                  <c:v>0.5518398882702803</c:v>
                </c:pt>
                <c:pt idx="7">
                  <c:v>0.53555259913244568</c:v>
                </c:pt>
                <c:pt idx="8">
                  <c:v>0.48012606032152028</c:v>
                </c:pt>
                <c:pt idx="9">
                  <c:v>0.49473588337617158</c:v>
                </c:pt>
                <c:pt idx="10">
                  <c:v>0.56578341032694401</c:v>
                </c:pt>
                <c:pt idx="11">
                  <c:v>0.57958556681308904</c:v>
                </c:pt>
                <c:pt idx="12">
                  <c:v>0.60827012263188818</c:v>
                </c:pt>
                <c:pt idx="13">
                  <c:v>0.53603132838981338</c:v>
                </c:pt>
                <c:pt idx="14">
                  <c:v>0.48044305255060904</c:v>
                </c:pt>
                <c:pt idx="15">
                  <c:v>0.48203739691296071</c:v>
                </c:pt>
                <c:pt idx="16">
                  <c:v>0.46872434060813417</c:v>
                </c:pt>
                <c:pt idx="17">
                  <c:v>0.53238292376831864</c:v>
                </c:pt>
                <c:pt idx="18">
                  <c:v>0.56128267625909511</c:v>
                </c:pt>
                <c:pt idx="19">
                  <c:v>0.53084907646234614</c:v>
                </c:pt>
                <c:pt idx="20">
                  <c:v>0.47577425395623679</c:v>
                </c:pt>
                <c:pt idx="21">
                  <c:v>0.4712637354154946</c:v>
                </c:pt>
                <c:pt idx="22">
                  <c:v>0.47541725959190956</c:v>
                </c:pt>
                <c:pt idx="23">
                  <c:v>0.51212073109961231</c:v>
                </c:pt>
                <c:pt idx="24">
                  <c:v>0.61726294833096029</c:v>
                </c:pt>
                <c:pt idx="25">
                  <c:v>0.56181529728199242</c:v>
                </c:pt>
                <c:pt idx="26">
                  <c:v>0.61757284141567803</c:v>
                </c:pt>
                <c:pt idx="27">
                  <c:v>0.56493978504890563</c:v>
                </c:pt>
                <c:pt idx="28">
                  <c:v>0.54750724959479924</c:v>
                </c:pt>
                <c:pt idx="29">
                  <c:v>0.51300448197626958</c:v>
                </c:pt>
                <c:pt idx="30">
                  <c:v>0.46878159675077813</c:v>
                </c:pt>
                <c:pt idx="31">
                  <c:v>0.49089996874574715</c:v>
                </c:pt>
                <c:pt idx="32">
                  <c:v>0.52676663632717602</c:v>
                </c:pt>
                <c:pt idx="33">
                  <c:v>0.51258859557950787</c:v>
                </c:pt>
                <c:pt idx="34">
                  <c:v>0.66480375757455212</c:v>
                </c:pt>
                <c:pt idx="35">
                  <c:v>0.56719644871522867</c:v>
                </c:pt>
                <c:pt idx="36">
                  <c:v>0.462589877359597</c:v>
                </c:pt>
                <c:pt idx="37">
                  <c:v>0.5523657188072576</c:v>
                </c:pt>
                <c:pt idx="38">
                  <c:v>0.47776466884280144</c:v>
                </c:pt>
                <c:pt idx="39">
                  <c:v>0.50738908964463392</c:v>
                </c:pt>
                <c:pt idx="40">
                  <c:v>0.49341840564428985</c:v>
                </c:pt>
                <c:pt idx="41">
                  <c:v>0.47772247523256212</c:v>
                </c:pt>
                <c:pt idx="42">
                  <c:v>0.47473225389179657</c:v>
                </c:pt>
                <c:pt idx="43">
                  <c:v>0.55929028595844466</c:v>
                </c:pt>
                <c:pt idx="44">
                  <c:v>0.56684149149667751</c:v>
                </c:pt>
                <c:pt idx="45">
                  <c:v>0.53091667266309639</c:v>
                </c:pt>
                <c:pt idx="46">
                  <c:v>0.47549016471801547</c:v>
                </c:pt>
                <c:pt idx="47">
                  <c:v>0.60995348409148342</c:v>
                </c:pt>
                <c:pt idx="48">
                  <c:v>0.54909714927545772</c:v>
                </c:pt>
                <c:pt idx="49">
                  <c:v>0.48037684531288738</c:v>
                </c:pt>
                <c:pt idx="50">
                  <c:v>0.47070500188764991</c:v>
                </c:pt>
                <c:pt idx="51">
                  <c:v>0.46050840823001277</c:v>
                </c:pt>
                <c:pt idx="52">
                  <c:v>0.47403249431772859</c:v>
                </c:pt>
                <c:pt idx="53">
                  <c:v>0.53958207347743892</c:v>
                </c:pt>
                <c:pt idx="54">
                  <c:v>0.55763995095309715</c:v>
                </c:pt>
                <c:pt idx="55">
                  <c:v>0.47433019539363586</c:v>
                </c:pt>
                <c:pt idx="56">
                  <c:v>0.52233954816571526</c:v>
                </c:pt>
                <c:pt idx="57">
                  <c:v>0.55279234651811104</c:v>
                </c:pt>
                <c:pt idx="58">
                  <c:v>0.49406652665951928</c:v>
                </c:pt>
                <c:pt idx="59">
                  <c:v>0.5196227364807694</c:v>
                </c:pt>
                <c:pt idx="60">
                  <c:v>0.46463029491520969</c:v>
                </c:pt>
                <c:pt idx="61">
                  <c:v>0.58479652397649118</c:v>
                </c:pt>
                <c:pt idx="62">
                  <c:v>0.5004653867371095</c:v>
                </c:pt>
                <c:pt idx="63">
                  <c:v>0.49629516413849939</c:v>
                </c:pt>
                <c:pt idx="64">
                  <c:v>0.51407299580164389</c:v>
                </c:pt>
                <c:pt idx="65">
                  <c:v>0.58631592606696092</c:v>
                </c:pt>
                <c:pt idx="66">
                  <c:v>0.57575196712104582</c:v>
                </c:pt>
                <c:pt idx="67">
                  <c:v>0.47035948961769664</c:v>
                </c:pt>
                <c:pt idx="68">
                  <c:v>0.680957397603141</c:v>
                </c:pt>
                <c:pt idx="69">
                  <c:v>0.65408516074472911</c:v>
                </c:pt>
                <c:pt idx="70">
                  <c:v>0.55803460164843599</c:v>
                </c:pt>
                <c:pt idx="71">
                  <c:v>0.50540669987779308</c:v>
                </c:pt>
                <c:pt idx="72">
                  <c:v>0.5137864372958153</c:v>
                </c:pt>
                <c:pt idx="73">
                  <c:v>0.51120827498702004</c:v>
                </c:pt>
                <c:pt idx="74">
                  <c:v>0.46696190085341471</c:v>
                </c:pt>
                <c:pt idx="75">
                  <c:v>0.70893370574047265</c:v>
                </c:pt>
                <c:pt idx="76">
                  <c:v>0.55869827904959146</c:v>
                </c:pt>
                <c:pt idx="77">
                  <c:v>0.47179728241374469</c:v>
                </c:pt>
                <c:pt idx="78">
                  <c:v>0.62493267871434421</c:v>
                </c:pt>
                <c:pt idx="79">
                  <c:v>0.46324694946990291</c:v>
                </c:pt>
                <c:pt idx="80">
                  <c:v>0.57716593148468331</c:v>
                </c:pt>
                <c:pt idx="81">
                  <c:v>0.59836447043008256</c:v>
                </c:pt>
                <c:pt idx="82">
                  <c:v>0.49427360561423817</c:v>
                </c:pt>
                <c:pt idx="83">
                  <c:v>0.60045291524065747</c:v>
                </c:pt>
                <c:pt idx="84">
                  <c:v>0.5259659145738147</c:v>
                </c:pt>
                <c:pt idx="85">
                  <c:v>0.4796669000099405</c:v>
                </c:pt>
                <c:pt idx="86">
                  <c:v>0.46728849236032627</c:v>
                </c:pt>
                <c:pt idx="87">
                  <c:v>0.5036794163206334</c:v>
                </c:pt>
                <c:pt idx="88">
                  <c:v>0.63190243346274511</c:v>
                </c:pt>
                <c:pt idx="89">
                  <c:v>0.53678284998609904</c:v>
                </c:pt>
                <c:pt idx="90">
                  <c:v>0.49682775429555226</c:v>
                </c:pt>
                <c:pt idx="91">
                  <c:v>0.55698102689208584</c:v>
                </c:pt>
                <c:pt idx="92">
                  <c:v>0.5523817073150149</c:v>
                </c:pt>
                <c:pt idx="93">
                  <c:v>0.46078206481259315</c:v>
                </c:pt>
                <c:pt idx="94">
                  <c:v>0.48113700934579856</c:v>
                </c:pt>
                <c:pt idx="95">
                  <c:v>0.55686287243707588</c:v>
                </c:pt>
                <c:pt idx="96">
                  <c:v>0.51341972019028359</c:v>
                </c:pt>
                <c:pt idx="97">
                  <c:v>0.59718224683139143</c:v>
                </c:pt>
                <c:pt idx="98">
                  <c:v>0.63416872727273665</c:v>
                </c:pt>
                <c:pt idx="99">
                  <c:v>0.50109986504880843</c:v>
                </c:pt>
                <c:pt idx="100">
                  <c:v>0.52659020715663363</c:v>
                </c:pt>
                <c:pt idx="101">
                  <c:v>0.51343666553923939</c:v>
                </c:pt>
                <c:pt idx="102">
                  <c:v>0.48249127916502926</c:v>
                </c:pt>
                <c:pt idx="103">
                  <c:v>0.47667223398748182</c:v>
                </c:pt>
                <c:pt idx="104">
                  <c:v>0.52423168620150884</c:v>
                </c:pt>
                <c:pt idx="105">
                  <c:v>0.58375720924057328</c:v>
                </c:pt>
                <c:pt idx="106">
                  <c:v>0.47136269131485764</c:v>
                </c:pt>
                <c:pt idx="107">
                  <c:v>0.56411819798426244</c:v>
                </c:pt>
                <c:pt idx="108">
                  <c:v>0.47905871939825939</c:v>
                </c:pt>
                <c:pt idx="109">
                  <c:v>0.48319412532360634</c:v>
                </c:pt>
                <c:pt idx="110">
                  <c:v>0.54907998786558687</c:v>
                </c:pt>
                <c:pt idx="111">
                  <c:v>0.51354698006959609</c:v>
                </c:pt>
                <c:pt idx="112">
                  <c:v>0.49015471291601448</c:v>
                </c:pt>
                <c:pt idx="113">
                  <c:v>0.60115474282634596</c:v>
                </c:pt>
                <c:pt idx="114">
                  <c:v>0.52044080483907218</c:v>
                </c:pt>
                <c:pt idx="115">
                  <c:v>0.58946850175290721</c:v>
                </c:pt>
                <c:pt idx="116">
                  <c:v>0.64031590724945153</c:v>
                </c:pt>
                <c:pt idx="117">
                  <c:v>0.47558155848533179</c:v>
                </c:pt>
                <c:pt idx="118">
                  <c:v>0.54936704022493699</c:v>
                </c:pt>
                <c:pt idx="119">
                  <c:v>0.51842100566798055</c:v>
                </c:pt>
                <c:pt idx="120">
                  <c:v>0.58419260285143271</c:v>
                </c:pt>
                <c:pt idx="121">
                  <c:v>0.47370139639743369</c:v>
                </c:pt>
                <c:pt idx="122">
                  <c:v>0.57781392903653228</c:v>
                </c:pt>
                <c:pt idx="123">
                  <c:v>0.49285646206855566</c:v>
                </c:pt>
                <c:pt idx="124">
                  <c:v>0.55576750532647201</c:v>
                </c:pt>
                <c:pt idx="125">
                  <c:v>0.58856746600299881</c:v>
                </c:pt>
                <c:pt idx="126">
                  <c:v>0.46949580154034887</c:v>
                </c:pt>
                <c:pt idx="127">
                  <c:v>0.51582629926621637</c:v>
                </c:pt>
                <c:pt idx="128">
                  <c:v>0.54509205894808666</c:v>
                </c:pt>
                <c:pt idx="129">
                  <c:v>0.6067876978238379</c:v>
                </c:pt>
                <c:pt idx="130">
                  <c:v>0.56799377522562999</c:v>
                </c:pt>
                <c:pt idx="131">
                  <c:v>0.47532145200874587</c:v>
                </c:pt>
                <c:pt idx="132">
                  <c:v>0.50661426433530499</c:v>
                </c:pt>
                <c:pt idx="133">
                  <c:v>0.6415904814566562</c:v>
                </c:pt>
                <c:pt idx="134">
                  <c:v>0.51982805608231752</c:v>
                </c:pt>
                <c:pt idx="135">
                  <c:v>0.5510647851683449</c:v>
                </c:pt>
                <c:pt idx="136">
                  <c:v>0.46957136112913261</c:v>
                </c:pt>
                <c:pt idx="137">
                  <c:v>0.52727956494090511</c:v>
                </c:pt>
                <c:pt idx="138">
                  <c:v>0.57844859254330183</c:v>
                </c:pt>
                <c:pt idx="139">
                  <c:v>0.55491443509983562</c:v>
                </c:pt>
                <c:pt idx="140">
                  <c:v>0.54914647289591378</c:v>
                </c:pt>
                <c:pt idx="141">
                  <c:v>0.58076056780402874</c:v>
                </c:pt>
                <c:pt idx="142">
                  <c:v>0.50705629410285835</c:v>
                </c:pt>
                <c:pt idx="143">
                  <c:v>0.56491509237283244</c:v>
                </c:pt>
                <c:pt idx="144">
                  <c:v>0.54633496479822752</c:v>
                </c:pt>
                <c:pt idx="145">
                  <c:v>0.4720117383054398</c:v>
                </c:pt>
                <c:pt idx="146">
                  <c:v>0.493016964463031</c:v>
                </c:pt>
                <c:pt idx="147">
                  <c:v>0.56515806830539206</c:v>
                </c:pt>
                <c:pt idx="148">
                  <c:v>0.61896822454057054</c:v>
                </c:pt>
                <c:pt idx="149">
                  <c:v>0.53917378007856975</c:v>
                </c:pt>
                <c:pt idx="150">
                  <c:v>0.4842165255764142</c:v>
                </c:pt>
                <c:pt idx="151">
                  <c:v>0.51325810662538496</c:v>
                </c:pt>
                <c:pt idx="152">
                  <c:v>0.63962883353771671</c:v>
                </c:pt>
                <c:pt idx="153">
                  <c:v>0.55204656596901247</c:v>
                </c:pt>
                <c:pt idx="154">
                  <c:v>0.46761363317251919</c:v>
                </c:pt>
                <c:pt idx="155">
                  <c:v>0.46796957809811329</c:v>
                </c:pt>
                <c:pt idx="156">
                  <c:v>0.45737055555217437</c:v>
                </c:pt>
                <c:pt idx="157">
                  <c:v>0.49629973228357288</c:v>
                </c:pt>
                <c:pt idx="158">
                  <c:v>0.55771649824892389</c:v>
                </c:pt>
                <c:pt idx="159">
                  <c:v>0.58304951714431741</c:v>
                </c:pt>
                <c:pt idx="160">
                  <c:v>0.62783048771490602</c:v>
                </c:pt>
                <c:pt idx="161">
                  <c:v>0.55304013752250492</c:v>
                </c:pt>
                <c:pt idx="162">
                  <c:v>0.55320767732966103</c:v>
                </c:pt>
                <c:pt idx="163">
                  <c:v>0.58642895679168561</c:v>
                </c:pt>
                <c:pt idx="164">
                  <c:v>0.48589340520854024</c:v>
                </c:pt>
                <c:pt idx="165">
                  <c:v>0.51173098807364248</c:v>
                </c:pt>
                <c:pt idx="166">
                  <c:v>0.46906420442843505</c:v>
                </c:pt>
                <c:pt idx="167">
                  <c:v>0.49261101686838876</c:v>
                </c:pt>
                <c:pt idx="168">
                  <c:v>0.54099443281713155</c:v>
                </c:pt>
                <c:pt idx="169">
                  <c:v>0.48079961479310501</c:v>
                </c:pt>
                <c:pt idx="170">
                  <c:v>0.57513699602344459</c:v>
                </c:pt>
                <c:pt idx="171">
                  <c:v>0.51718705091291617</c:v>
                </c:pt>
                <c:pt idx="172">
                  <c:v>0.63305261831423132</c:v>
                </c:pt>
                <c:pt idx="173">
                  <c:v>0.5256602809757196</c:v>
                </c:pt>
                <c:pt idx="174">
                  <c:v>0.64477262662220003</c:v>
                </c:pt>
                <c:pt idx="175">
                  <c:v>0.66210811985933904</c:v>
                </c:pt>
                <c:pt idx="176">
                  <c:v>0.58381918785751685</c:v>
                </c:pt>
                <c:pt idx="177">
                  <c:v>0.5502365928128522</c:v>
                </c:pt>
                <c:pt idx="178">
                  <c:v>0.65701686044320129</c:v>
                </c:pt>
                <c:pt idx="179">
                  <c:v>0.49931646738527258</c:v>
                </c:pt>
                <c:pt idx="180">
                  <c:v>0.6949006727330439</c:v>
                </c:pt>
                <c:pt idx="181">
                  <c:v>0.48609603948156471</c:v>
                </c:pt>
                <c:pt idx="182">
                  <c:v>0.47635141439360168</c:v>
                </c:pt>
                <c:pt idx="183">
                  <c:v>0.63786688763651878</c:v>
                </c:pt>
                <c:pt idx="184">
                  <c:v>0.67541543511697855</c:v>
                </c:pt>
                <c:pt idx="185">
                  <c:v>0.61418871015985599</c:v>
                </c:pt>
                <c:pt idx="186">
                  <c:v>0.52367468116098925</c:v>
                </c:pt>
                <c:pt idx="187">
                  <c:v>0.54701956924235495</c:v>
                </c:pt>
                <c:pt idx="188">
                  <c:v>0.63171816436754935</c:v>
                </c:pt>
                <c:pt idx="189">
                  <c:v>0.47559371962829777</c:v>
                </c:pt>
                <c:pt idx="190">
                  <c:v>0.62172195177624567</c:v>
                </c:pt>
                <c:pt idx="191">
                  <c:v>0.57896621276548477</c:v>
                </c:pt>
                <c:pt idx="192">
                  <c:v>0.60794621645349889</c:v>
                </c:pt>
                <c:pt idx="193">
                  <c:v>0.56634615641465058</c:v>
                </c:pt>
                <c:pt idx="194">
                  <c:v>0.48193952131817519</c:v>
                </c:pt>
                <c:pt idx="195">
                  <c:v>0.542170668441875</c:v>
                </c:pt>
                <c:pt idx="196">
                  <c:v>0.50127382495174366</c:v>
                </c:pt>
                <c:pt idx="197">
                  <c:v>0.50550652002081875</c:v>
                </c:pt>
                <c:pt idx="198">
                  <c:v>0.47687678194290195</c:v>
                </c:pt>
                <c:pt idx="199">
                  <c:v>0.55136399867066099</c:v>
                </c:pt>
                <c:pt idx="200">
                  <c:v>0.48442669111564096</c:v>
                </c:pt>
                <c:pt idx="201">
                  <c:v>0.6036503698653668</c:v>
                </c:pt>
                <c:pt idx="202">
                  <c:v>0.47229845114049324</c:v>
                </c:pt>
                <c:pt idx="203">
                  <c:v>0.4878969072134236</c:v>
                </c:pt>
                <c:pt idx="204">
                  <c:v>0.47388548029755884</c:v>
                </c:pt>
                <c:pt idx="205">
                  <c:v>0.52695220178786562</c:v>
                </c:pt>
                <c:pt idx="206">
                  <c:v>0.61717201755132101</c:v>
                </c:pt>
                <c:pt idx="207">
                  <c:v>0.4770293826810339</c:v>
                </c:pt>
                <c:pt idx="208">
                  <c:v>0.54621650168476676</c:v>
                </c:pt>
                <c:pt idx="209">
                  <c:v>0.50397183933702938</c:v>
                </c:pt>
                <c:pt idx="210">
                  <c:v>0.56378922980727819</c:v>
                </c:pt>
                <c:pt idx="211">
                  <c:v>0.48404287433192994</c:v>
                </c:pt>
                <c:pt idx="212">
                  <c:v>0.56547765326546851</c:v>
                </c:pt>
                <c:pt idx="213">
                  <c:v>0.5454272620257794</c:v>
                </c:pt>
                <c:pt idx="214">
                  <c:v>0.48522176441935116</c:v>
                </c:pt>
                <c:pt idx="215">
                  <c:v>0.59381885742347085</c:v>
                </c:pt>
                <c:pt idx="216">
                  <c:v>0.6050523582811087</c:v>
                </c:pt>
                <c:pt idx="217">
                  <c:v>0.52920664311334209</c:v>
                </c:pt>
                <c:pt idx="218">
                  <c:v>0.50359817741635282</c:v>
                </c:pt>
                <c:pt idx="219">
                  <c:v>0.56329580840764693</c:v>
                </c:pt>
                <c:pt idx="220">
                  <c:v>0.47262016584388161</c:v>
                </c:pt>
                <c:pt idx="221">
                  <c:v>0.51982311754710286</c:v>
                </c:pt>
                <c:pt idx="222">
                  <c:v>0.46969494797287864</c:v>
                </c:pt>
                <c:pt idx="223">
                  <c:v>0.5068510670988462</c:v>
                </c:pt>
                <c:pt idx="224">
                  <c:v>0.46452930187007058</c:v>
                </c:pt>
                <c:pt idx="225">
                  <c:v>0.48180334120963192</c:v>
                </c:pt>
                <c:pt idx="226">
                  <c:v>0.52564330476091936</c:v>
                </c:pt>
                <c:pt idx="227">
                  <c:v>0.45959943995791519</c:v>
                </c:pt>
                <c:pt idx="228">
                  <c:v>0.46627593831210323</c:v>
                </c:pt>
                <c:pt idx="229">
                  <c:v>0.5115342183111854</c:v>
                </c:pt>
                <c:pt idx="230">
                  <c:v>0.44884571779637811</c:v>
                </c:pt>
                <c:pt idx="231">
                  <c:v>0.56672376916349887</c:v>
                </c:pt>
                <c:pt idx="232">
                  <c:v>0.4756324253980424</c:v>
                </c:pt>
                <c:pt idx="233">
                  <c:v>0.48727573208095837</c:v>
                </c:pt>
                <c:pt idx="234">
                  <c:v>0.48634886161870911</c:v>
                </c:pt>
                <c:pt idx="235">
                  <c:v>0.57628008173055978</c:v>
                </c:pt>
                <c:pt idx="236">
                  <c:v>0.52505648331404142</c:v>
                </c:pt>
                <c:pt idx="237">
                  <c:v>0.5170273510304132</c:v>
                </c:pt>
                <c:pt idx="238">
                  <c:v>0.55224311967055451</c:v>
                </c:pt>
                <c:pt idx="239">
                  <c:v>0.48477927166412077</c:v>
                </c:pt>
                <c:pt idx="240">
                  <c:v>0.56594477696508183</c:v>
                </c:pt>
                <c:pt idx="241">
                  <c:v>0.5723529585278897</c:v>
                </c:pt>
                <c:pt idx="242">
                  <c:v>0.48038301848190562</c:v>
                </c:pt>
                <c:pt idx="243">
                  <c:v>0.48220456632997577</c:v>
                </c:pt>
                <c:pt idx="244">
                  <c:v>0.50379578055662799</c:v>
                </c:pt>
                <c:pt idx="245">
                  <c:v>0.52312360236272726</c:v>
                </c:pt>
                <c:pt idx="246">
                  <c:v>0.48405867764461674</c:v>
                </c:pt>
                <c:pt idx="247">
                  <c:v>0.49076517760023236</c:v>
                </c:pt>
                <c:pt idx="248">
                  <c:v>0.60385272634578602</c:v>
                </c:pt>
                <c:pt idx="249">
                  <c:v>0.51360099529850611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71-4E7A-B852-5CBA46363445}"/>
            </c:ext>
          </c:extLst>
        </c:ser>
        <c:ser>
          <c:idx val="2"/>
          <c:order val="1"/>
          <c:tx>
            <c:strRef>
              <c:f>A1000_IW1!$AD$7</c:f>
              <c:strCache>
                <c:ptCount val="1"/>
                <c:pt idx="0">
                  <c:v>Monte-Carlo - 99% Quantile</c:v>
                </c:pt>
              </c:strCache>
            </c:strRef>
          </c:tx>
          <c:spPr>
            <a:ln w="25400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A1000_IW1!$AE$8:$AE$9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A1000_IW1!$AD$8:$AD$9</c:f>
              <c:numCache>
                <c:formatCode>General</c:formatCode>
                <c:ptCount val="2"/>
                <c:pt idx="0">
                  <c:v>0.45850728659910217</c:v>
                </c:pt>
                <c:pt idx="1">
                  <c:v>0.45850728659910217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71-4E7A-B852-5CBA463634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028351"/>
        <c:axId val="634024991"/>
      </c:scatterChart>
      <c:valAx>
        <c:axId val="634028351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z_Pos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24991"/>
        <c:crosses val="autoZero"/>
        <c:crossBetween val="midCat"/>
      </c:valAx>
      <c:valAx>
        <c:axId val="634024991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strRef>
              <c:f>A1000_IW1!$Q$7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28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Histogramm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Häufigkeit</c:v>
          </c:tx>
          <c:invertIfNegative val="0"/>
          <c:cat>
            <c:numRef>
              <c:f>A1500_IW1!$AK$2:$AK$123</c:f>
              <c:numCache>
                <c:formatCode>General</c:formatCode>
                <c:ptCount val="122"/>
              </c:numCache>
            </c:numRef>
          </c:cat>
          <c:val>
            <c:numRef>
              <c:f>A1500_IW1!$AL$2:$AL$123</c:f>
              <c:numCache>
                <c:formatCode>General</c:formatCode>
                <c:ptCount val="122"/>
              </c:numCache>
            </c:numRef>
          </c:val>
          <c:extLst>
            <c:ext xmlns:c16="http://schemas.microsoft.com/office/drawing/2014/chart" uri="{C3380CC4-5D6E-409C-BE32-E72D297353CC}">
              <c16:uniqueId val="{00000000-8CD6-4969-840E-284D1BADA9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5181631"/>
        <c:axId val="1245180671"/>
      </c:barChart>
      <c:lineChart>
        <c:grouping val="standard"/>
        <c:varyColors val="0"/>
        <c:ser>
          <c:idx val="1"/>
          <c:order val="1"/>
          <c:tx>
            <c:v>Kumuliert %</c:v>
          </c:tx>
          <c:cat>
            <c:numRef>
              <c:f>A1500_IW1!$AK$2:$AK$123</c:f>
              <c:numCache>
                <c:formatCode>General</c:formatCode>
                <c:ptCount val="122"/>
              </c:numCache>
            </c:numRef>
          </c:cat>
          <c:val>
            <c:numRef>
              <c:f>A1500_IW1!$AM$2:$AM$123</c:f>
              <c:numCache>
                <c:formatCode>General</c:formatCode>
                <c:ptCount val="12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D6-4969-840E-284D1BADA9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2584752"/>
        <c:axId val="1032584272"/>
      </c:lineChart>
      <c:catAx>
        <c:axId val="12451816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Klasse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45180671"/>
        <c:crosses val="autoZero"/>
        <c:auto val="1"/>
        <c:lblAlgn val="ctr"/>
        <c:lblOffset val="100"/>
        <c:noMultiLvlLbl val="0"/>
      </c:catAx>
      <c:valAx>
        <c:axId val="124518067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Häufigkeit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45181631"/>
        <c:crosses val="autoZero"/>
        <c:crossBetween val="between"/>
      </c:valAx>
      <c:valAx>
        <c:axId val="10325842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032584752"/>
        <c:crosses val="max"/>
        <c:crossBetween val="between"/>
      </c:valAx>
      <c:catAx>
        <c:axId val="1032584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32584272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A1500_IW1!$K$3</c:f>
              <c:strCache>
                <c:ptCount val="1"/>
                <c:pt idx="0">
                  <c:v>A700 - IW1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A1500_IW1!$A$1:$A$2270</c:f>
              <c:numCache>
                <c:formatCode>0.00E+00</c:formatCode>
                <c:ptCount val="2270"/>
                <c:pt idx="0">
                  <c:v>0.111332500107532</c:v>
                </c:pt>
                <c:pt idx="1">
                  <c:v>0.117408006565307</c:v>
                </c:pt>
                <c:pt idx="2">
                  <c:v>0.13677883845590699</c:v>
                </c:pt>
                <c:pt idx="3">
                  <c:v>0.15705118980145499</c:v>
                </c:pt>
                <c:pt idx="4">
                  <c:v>0.15276418023516999</c:v>
                </c:pt>
                <c:pt idx="5">
                  <c:v>0.125536609304116</c:v>
                </c:pt>
                <c:pt idx="6">
                  <c:v>0.135194667160835</c:v>
                </c:pt>
                <c:pt idx="7">
                  <c:v>0.147186353825949</c:v>
                </c:pt>
                <c:pt idx="8">
                  <c:v>0.110097795683524</c:v>
                </c:pt>
                <c:pt idx="9">
                  <c:v>0.14615077620401201</c:v>
                </c:pt>
                <c:pt idx="10">
                  <c:v>0.15991347136435399</c:v>
                </c:pt>
                <c:pt idx="11">
                  <c:v>0.139554399588983</c:v>
                </c:pt>
                <c:pt idx="12">
                  <c:v>0.15947543197650199</c:v>
                </c:pt>
                <c:pt idx="13">
                  <c:v>0.13404969168393199</c:v>
                </c:pt>
                <c:pt idx="14">
                  <c:v>0.129935070314524</c:v>
                </c:pt>
                <c:pt idx="15">
                  <c:v>0.129573856844165</c:v>
                </c:pt>
                <c:pt idx="16">
                  <c:v>0.125220226000756</c:v>
                </c:pt>
                <c:pt idx="17">
                  <c:v>0.14926526748362101</c:v>
                </c:pt>
                <c:pt idx="18">
                  <c:v>0.12244006291541699</c:v>
                </c:pt>
                <c:pt idx="19">
                  <c:v>0.15962741873837499</c:v>
                </c:pt>
                <c:pt idx="20">
                  <c:v>0.13605578229037199</c:v>
                </c:pt>
                <c:pt idx="21">
                  <c:v>0.15407701033540899</c:v>
                </c:pt>
                <c:pt idx="22">
                  <c:v>0.12146160698976199</c:v>
                </c:pt>
                <c:pt idx="23">
                  <c:v>0.12765810889066201</c:v>
                </c:pt>
                <c:pt idx="24">
                  <c:v>0.15168261677353601</c:v>
                </c:pt>
                <c:pt idx="25">
                  <c:v>0.12544579279688201</c:v>
                </c:pt>
                <c:pt idx="26">
                  <c:v>0.119748286575996</c:v>
                </c:pt>
                <c:pt idx="27">
                  <c:v>0.14086225604278399</c:v>
                </c:pt>
                <c:pt idx="28">
                  <c:v>0.15245979349446201</c:v>
                </c:pt>
                <c:pt idx="29">
                  <c:v>0.121549660228218</c:v>
                </c:pt>
                <c:pt idx="30">
                  <c:v>0.145675149061812</c:v>
                </c:pt>
                <c:pt idx="31">
                  <c:v>0.15890636753936099</c:v>
                </c:pt>
                <c:pt idx="32">
                  <c:v>0.11037815592476501</c:v>
                </c:pt>
                <c:pt idx="33">
                  <c:v>0.13264626185478001</c:v>
                </c:pt>
                <c:pt idx="34">
                  <c:v>0.124178776326814</c:v>
                </c:pt>
                <c:pt idx="35">
                  <c:v>0.128026517941602</c:v>
                </c:pt>
                <c:pt idx="36">
                  <c:v>0.14927364910070601</c:v>
                </c:pt>
                <c:pt idx="37">
                  <c:v>0.120875525645155</c:v>
                </c:pt>
                <c:pt idx="38">
                  <c:v>0.130225558524034</c:v>
                </c:pt>
                <c:pt idx="39">
                  <c:v>0.145279367037176</c:v>
                </c:pt>
                <c:pt idx="40">
                  <c:v>0.134139103923829</c:v>
                </c:pt>
                <c:pt idx="41">
                  <c:v>0.140990394735026</c:v>
                </c:pt>
                <c:pt idx="42">
                  <c:v>0.13372905327257401</c:v>
                </c:pt>
                <c:pt idx="43">
                  <c:v>0.13457983516197899</c:v>
                </c:pt>
                <c:pt idx="44">
                  <c:v>0.11158736742502599</c:v>
                </c:pt>
                <c:pt idx="45">
                  <c:v>0.158808019984259</c:v>
                </c:pt>
                <c:pt idx="46">
                  <c:v>0.13147030820877401</c:v>
                </c:pt>
                <c:pt idx="47">
                  <c:v>0.13013763625892399</c:v>
                </c:pt>
                <c:pt idx="48">
                  <c:v>0.150195195812244</c:v>
                </c:pt>
                <c:pt idx="49">
                  <c:v>0.11537385929336</c:v>
                </c:pt>
                <c:pt idx="50">
                  <c:v>0.14428448130712199</c:v>
                </c:pt>
                <c:pt idx="51">
                  <c:v>0.135235330530113</c:v>
                </c:pt>
                <c:pt idx="52">
                  <c:v>0.15554498486669699</c:v>
                </c:pt>
                <c:pt idx="53">
                  <c:v>0.141997027602281</c:v>
                </c:pt>
                <c:pt idx="54">
                  <c:v>0.12754152138504901</c:v>
                </c:pt>
                <c:pt idx="55">
                  <c:v>0.15342896055288199</c:v>
                </c:pt>
                <c:pt idx="56">
                  <c:v>0.122782157282694</c:v>
                </c:pt>
                <c:pt idx="57">
                  <c:v>0.155638056307801</c:v>
                </c:pt>
                <c:pt idx="58">
                  <c:v>0.141097038111101</c:v>
                </c:pt>
                <c:pt idx="59">
                  <c:v>0.12514001326339599</c:v>
                </c:pt>
                <c:pt idx="60">
                  <c:v>0.14645794598679501</c:v>
                </c:pt>
                <c:pt idx="61">
                  <c:v>0.15295875544924201</c:v>
                </c:pt>
                <c:pt idx="62">
                  <c:v>0.15478162892918701</c:v>
                </c:pt>
                <c:pt idx="63">
                  <c:v>0.13207362045117399</c:v>
                </c:pt>
                <c:pt idx="64">
                  <c:v>0.13675791433472601</c:v>
                </c:pt>
                <c:pt idx="65">
                  <c:v>0.13200671220162</c:v>
                </c:pt>
                <c:pt idx="66">
                  <c:v>0.126224769728735</c:v>
                </c:pt>
                <c:pt idx="67">
                  <c:v>0.12528041784425101</c:v>
                </c:pt>
                <c:pt idx="68">
                  <c:v>0.13494757810101901</c:v>
                </c:pt>
                <c:pt idx="69">
                  <c:v>0.13749700701644799</c:v>
                </c:pt>
                <c:pt idx="70">
                  <c:v>0.14192148826630499</c:v>
                </c:pt>
                <c:pt idx="71">
                  <c:v>0.15721851819799501</c:v>
                </c:pt>
                <c:pt idx="72">
                  <c:v>0.13016493277556199</c:v>
                </c:pt>
                <c:pt idx="73">
                  <c:v>0.126013757756817</c:v>
                </c:pt>
                <c:pt idx="74">
                  <c:v>0.130690618672968</c:v>
                </c:pt>
                <c:pt idx="75">
                  <c:v>0.14223934598291199</c:v>
                </c:pt>
                <c:pt idx="76">
                  <c:v>0.118414625718456</c:v>
                </c:pt>
                <c:pt idx="77">
                  <c:v>0.119022684676564</c:v>
                </c:pt>
                <c:pt idx="78">
                  <c:v>0.115356009404221</c:v>
                </c:pt>
                <c:pt idx="79">
                  <c:v>0.11176014781191999</c:v>
                </c:pt>
                <c:pt idx="80">
                  <c:v>0.13978997617356001</c:v>
                </c:pt>
                <c:pt idx="81">
                  <c:v>0.12764069469105099</c:v>
                </c:pt>
                <c:pt idx="82">
                  <c:v>0.14426890058587899</c:v>
                </c:pt>
                <c:pt idx="83">
                  <c:v>0.14380655544898499</c:v>
                </c:pt>
                <c:pt idx="84">
                  <c:v>0.15608663153121699</c:v>
                </c:pt>
                <c:pt idx="85">
                  <c:v>0.13390378625549901</c:v>
                </c:pt>
                <c:pt idx="86">
                  <c:v>0.15537807080576899</c:v>
                </c:pt>
                <c:pt idx="87">
                  <c:v>0.118307253022657</c:v>
                </c:pt>
                <c:pt idx="88">
                  <c:v>0.113561958681738</c:v>
                </c:pt>
                <c:pt idx="89">
                  <c:v>0.117724388374847</c:v>
                </c:pt>
                <c:pt idx="90">
                  <c:v>0.123055472895294</c:v>
                </c:pt>
                <c:pt idx="91">
                  <c:v>0.126171609750969</c:v>
                </c:pt>
                <c:pt idx="92">
                  <c:v>0.126562979898107</c:v>
                </c:pt>
                <c:pt idx="93">
                  <c:v>0.14263588313612999</c:v>
                </c:pt>
                <c:pt idx="94">
                  <c:v>0.13953340655285701</c:v>
                </c:pt>
                <c:pt idx="95">
                  <c:v>0.140400270987033</c:v>
                </c:pt>
                <c:pt idx="96">
                  <c:v>0.14351182980618499</c:v>
                </c:pt>
                <c:pt idx="97">
                  <c:v>0.127944435358959</c:v>
                </c:pt>
                <c:pt idx="98">
                  <c:v>0.15042739783387299</c:v>
                </c:pt>
                <c:pt idx="99">
                  <c:v>0.128149657402401</c:v>
                </c:pt>
                <c:pt idx="100">
                  <c:v>0.14604374977965101</c:v>
                </c:pt>
                <c:pt idx="101">
                  <c:v>0.113791246623923</c:v>
                </c:pt>
                <c:pt idx="102">
                  <c:v>0.144306824710073</c:v>
                </c:pt>
                <c:pt idx="103">
                  <c:v>0.112610762733202</c:v>
                </c:pt>
                <c:pt idx="104">
                  <c:v>0.11127497466698499</c:v>
                </c:pt>
                <c:pt idx="105">
                  <c:v>0.146876515939282</c:v>
                </c:pt>
                <c:pt idx="106">
                  <c:v>0.13573510669700101</c:v>
                </c:pt>
                <c:pt idx="107">
                  <c:v>0.139610164089219</c:v>
                </c:pt>
                <c:pt idx="108">
                  <c:v>0.113421314022164</c:v>
                </c:pt>
                <c:pt idx="109">
                  <c:v>0.12856532775265</c:v>
                </c:pt>
                <c:pt idx="110">
                  <c:v>0.156470321977523</c:v>
                </c:pt>
                <c:pt idx="111">
                  <c:v>0.110921901070163</c:v>
                </c:pt>
                <c:pt idx="112">
                  <c:v>0.13399643264057601</c:v>
                </c:pt>
                <c:pt idx="113">
                  <c:v>0.149047450002569</c:v>
                </c:pt>
                <c:pt idx="114">
                  <c:v>0.13073912005161001</c:v>
                </c:pt>
                <c:pt idx="115">
                  <c:v>0.155419968596826</c:v>
                </c:pt>
                <c:pt idx="116">
                  <c:v>0.156909384048008</c:v>
                </c:pt>
                <c:pt idx="117">
                  <c:v>0.110445847275929</c:v>
                </c:pt>
                <c:pt idx="118">
                  <c:v>0.118542022443363</c:v>
                </c:pt>
                <c:pt idx="119">
                  <c:v>0.12089334777409801</c:v>
                </c:pt>
                <c:pt idx="120">
                  <c:v>0.11364460199244</c:v>
                </c:pt>
                <c:pt idx="121">
                  <c:v>0.15663830991062999</c:v>
                </c:pt>
                <c:pt idx="122">
                  <c:v>0.118223725007364</c:v>
                </c:pt>
                <c:pt idx="123">
                  <c:v>0.13268198611350099</c:v>
                </c:pt>
                <c:pt idx="124">
                  <c:v>0.14194096636064801</c:v>
                </c:pt>
                <c:pt idx="125">
                  <c:v>0.115144791588255</c:v>
                </c:pt>
                <c:pt idx="126">
                  <c:v>0.11676186222564799</c:v>
                </c:pt>
                <c:pt idx="127">
                  <c:v>0.118687573391065</c:v>
                </c:pt>
                <c:pt idx="128">
                  <c:v>0.115007736030433</c:v>
                </c:pt>
                <c:pt idx="129">
                  <c:v>0.112514462769636</c:v>
                </c:pt>
                <c:pt idx="130">
                  <c:v>0.12306969256056299</c:v>
                </c:pt>
                <c:pt idx="131">
                  <c:v>0.11439889020954599</c:v>
                </c:pt>
                <c:pt idx="132">
                  <c:v>0.12582272190045299</c:v>
                </c:pt>
                <c:pt idx="133">
                  <c:v>0.111673291654606</c:v>
                </c:pt>
                <c:pt idx="134">
                  <c:v>0.142616116520183</c:v>
                </c:pt>
                <c:pt idx="135">
                  <c:v>0.115605250749318</c:v>
                </c:pt>
                <c:pt idx="136">
                  <c:v>0.15985877275622201</c:v>
                </c:pt>
                <c:pt idx="137">
                  <c:v>0.14160187442081601</c:v>
                </c:pt>
                <c:pt idx="138">
                  <c:v>0.13322187693286</c:v>
                </c:pt>
                <c:pt idx="139">
                  <c:v>0.11226420561353399</c:v>
                </c:pt>
                <c:pt idx="140">
                  <c:v>0.144140640191184</c:v>
                </c:pt>
                <c:pt idx="141">
                  <c:v>0.12983134766037199</c:v>
                </c:pt>
                <c:pt idx="142">
                  <c:v>0.12292307289029999</c:v>
                </c:pt>
                <c:pt idx="143">
                  <c:v>0.131508437191142</c:v>
                </c:pt>
                <c:pt idx="144">
                  <c:v>0.153036740908817</c:v>
                </c:pt>
                <c:pt idx="145">
                  <c:v>0.123343051914857</c:v>
                </c:pt>
                <c:pt idx="146">
                  <c:v>0.12303791664063</c:v>
                </c:pt>
                <c:pt idx="147">
                  <c:v>0.123601937367636</c:v>
                </c:pt>
                <c:pt idx="148">
                  <c:v>0.148936616770802</c:v>
                </c:pt>
                <c:pt idx="149">
                  <c:v>0.11394707619906801</c:v>
                </c:pt>
                <c:pt idx="150">
                  <c:v>0.14730835445413001</c:v>
                </c:pt>
                <c:pt idx="151">
                  <c:v>0.15488741195971101</c:v>
                </c:pt>
                <c:pt idx="152">
                  <c:v>0.12095597293188</c:v>
                </c:pt>
                <c:pt idx="153">
                  <c:v>0.13799655865333901</c:v>
                </c:pt>
                <c:pt idx="154">
                  <c:v>0.128994163233525</c:v>
                </c:pt>
                <c:pt idx="155">
                  <c:v>0.154725996778001</c:v>
                </c:pt>
                <c:pt idx="156">
                  <c:v>0.15954202991676</c:v>
                </c:pt>
                <c:pt idx="157">
                  <c:v>0.157657253686138</c:v>
                </c:pt>
                <c:pt idx="158">
                  <c:v>0.13399515868702599</c:v>
                </c:pt>
                <c:pt idx="159">
                  <c:v>0.111614941870237</c:v>
                </c:pt>
                <c:pt idx="160">
                  <c:v>0.13513746631120799</c:v>
                </c:pt>
                <c:pt idx="161">
                  <c:v>0.14364798112299801</c:v>
                </c:pt>
                <c:pt idx="162">
                  <c:v>0.144349090281718</c:v>
                </c:pt>
                <c:pt idx="163">
                  <c:v>0.14832108321787901</c:v>
                </c:pt>
                <c:pt idx="164">
                  <c:v>0.12658358245211099</c:v>
                </c:pt>
                <c:pt idx="165">
                  <c:v>0.14399059511873399</c:v>
                </c:pt>
                <c:pt idx="166">
                  <c:v>0.1121456150706</c:v>
                </c:pt>
                <c:pt idx="167">
                  <c:v>0.126612127160874</c:v>
                </c:pt>
                <c:pt idx="168">
                  <c:v>0.13857520896324901</c:v>
                </c:pt>
                <c:pt idx="169">
                  <c:v>0.15386330744627599</c:v>
                </c:pt>
                <c:pt idx="170">
                  <c:v>0.121014071752209</c:v>
                </c:pt>
                <c:pt idx="171">
                  <c:v>0.11661003428122101</c:v>
                </c:pt>
                <c:pt idx="172">
                  <c:v>0.110081060192513</c:v>
                </c:pt>
                <c:pt idx="173">
                  <c:v>0.12843833677870201</c:v>
                </c:pt>
                <c:pt idx="174">
                  <c:v>0.14230202473304901</c:v>
                </c:pt>
                <c:pt idx="175">
                  <c:v>0.13318810283256299</c:v>
                </c:pt>
                <c:pt idx="176">
                  <c:v>0.120309931699873</c:v>
                </c:pt>
                <c:pt idx="177">
                  <c:v>0.130309230065356</c:v>
                </c:pt>
                <c:pt idx="178">
                  <c:v>0.117034473515887</c:v>
                </c:pt>
                <c:pt idx="179">
                  <c:v>0.15599488153129801</c:v>
                </c:pt>
                <c:pt idx="180">
                  <c:v>0.13521712603365901</c:v>
                </c:pt>
                <c:pt idx="181">
                  <c:v>0.133143758855094</c:v>
                </c:pt>
                <c:pt idx="182">
                  <c:v>0.14302353528460099</c:v>
                </c:pt>
                <c:pt idx="183">
                  <c:v>0.13842877130819101</c:v>
                </c:pt>
                <c:pt idx="184">
                  <c:v>0.112818515767993</c:v>
                </c:pt>
                <c:pt idx="185">
                  <c:v>0.154606795866674</c:v>
                </c:pt>
                <c:pt idx="186">
                  <c:v>0.12756068301541201</c:v>
                </c:pt>
                <c:pt idx="187">
                  <c:v>0.12694082008421401</c:v>
                </c:pt>
                <c:pt idx="188">
                  <c:v>0.135880626246625</c:v>
                </c:pt>
                <c:pt idx="189">
                  <c:v>0.139568129646685</c:v>
                </c:pt>
                <c:pt idx="190">
                  <c:v>0.12422707839670601</c:v>
                </c:pt>
                <c:pt idx="191">
                  <c:v>0.14600246353180399</c:v>
                </c:pt>
                <c:pt idx="192">
                  <c:v>0.12722345196267801</c:v>
                </c:pt>
                <c:pt idx="193">
                  <c:v>0.12831958824640699</c:v>
                </c:pt>
                <c:pt idx="194">
                  <c:v>0.11370326532482</c:v>
                </c:pt>
                <c:pt idx="195">
                  <c:v>0.13109829735895701</c:v>
                </c:pt>
                <c:pt idx="196">
                  <c:v>0.12510281845767601</c:v>
                </c:pt>
                <c:pt idx="197">
                  <c:v>0.111953991480453</c:v>
                </c:pt>
                <c:pt idx="198">
                  <c:v>0.13648437684243001</c:v>
                </c:pt>
                <c:pt idx="199">
                  <c:v>0.12216284431605599</c:v>
                </c:pt>
                <c:pt idx="200">
                  <c:v>0.138230750901398</c:v>
                </c:pt>
                <c:pt idx="201">
                  <c:v>0.14164488955749099</c:v>
                </c:pt>
                <c:pt idx="202">
                  <c:v>0.129661314834431</c:v>
                </c:pt>
                <c:pt idx="203">
                  <c:v>0.117876884522535</c:v>
                </c:pt>
                <c:pt idx="204">
                  <c:v>0.15589391666913799</c:v>
                </c:pt>
                <c:pt idx="205">
                  <c:v>0.145183774827082</c:v>
                </c:pt>
                <c:pt idx="206">
                  <c:v>0.145260124972276</c:v>
                </c:pt>
                <c:pt idx="207">
                  <c:v>0.12990148364592399</c:v>
                </c:pt>
                <c:pt idx="208">
                  <c:v>0.123586484702482</c:v>
                </c:pt>
                <c:pt idx="209">
                  <c:v>0.11068175524577201</c:v>
                </c:pt>
                <c:pt idx="210">
                  <c:v>0.115840501224067</c:v>
                </c:pt>
                <c:pt idx="211">
                  <c:v>0.13683638679941801</c:v>
                </c:pt>
                <c:pt idx="212">
                  <c:v>0.141514821792321</c:v>
                </c:pt>
                <c:pt idx="213">
                  <c:v>0.13726435362971701</c:v>
                </c:pt>
                <c:pt idx="214">
                  <c:v>0.12381576078263599</c:v>
                </c:pt>
                <c:pt idx="215">
                  <c:v>0.135895280798529</c:v>
                </c:pt>
                <c:pt idx="216">
                  <c:v>0.15069304313037099</c:v>
                </c:pt>
                <c:pt idx="217">
                  <c:v>0.14889710427986699</c:v>
                </c:pt>
                <c:pt idx="218">
                  <c:v>0.15313697679777799</c:v>
                </c:pt>
                <c:pt idx="219">
                  <c:v>0.12902920005277799</c:v>
                </c:pt>
                <c:pt idx="220">
                  <c:v>0.14326713147635201</c:v>
                </c:pt>
                <c:pt idx="221">
                  <c:v>0.156241973381299</c:v>
                </c:pt>
                <c:pt idx="222">
                  <c:v>0.123301575516253</c:v>
                </c:pt>
                <c:pt idx="223">
                  <c:v>0.12839132279580101</c:v>
                </c:pt>
                <c:pt idx="224">
                  <c:v>0.15347153066868099</c:v>
                </c:pt>
                <c:pt idx="225">
                  <c:v>0.155576356736085</c:v>
                </c:pt>
                <c:pt idx="226">
                  <c:v>0.131684115638733</c:v>
                </c:pt>
                <c:pt idx="227">
                  <c:v>0.12377484558903901</c:v>
                </c:pt>
                <c:pt idx="228">
                  <c:v>0.15418391383934199</c:v>
                </c:pt>
                <c:pt idx="229">
                  <c:v>0.12817036472965199</c:v>
                </c:pt>
                <c:pt idx="230">
                  <c:v>0.12517678156472001</c:v>
                </c:pt>
                <c:pt idx="231">
                  <c:v>0.13847235385926501</c:v>
                </c:pt>
                <c:pt idx="232">
                  <c:v>0.147920906144242</c:v>
                </c:pt>
                <c:pt idx="233">
                  <c:v>0.11321249754347799</c:v>
                </c:pt>
                <c:pt idx="234">
                  <c:v>0.122204543474627</c:v>
                </c:pt>
                <c:pt idx="235">
                  <c:v>0.12931957852583501</c:v>
                </c:pt>
                <c:pt idx="236">
                  <c:v>0.113100503618959</c:v>
                </c:pt>
                <c:pt idx="237">
                  <c:v>0.13769618931186101</c:v>
                </c:pt>
                <c:pt idx="238">
                  <c:v>0.143882937539798</c:v>
                </c:pt>
                <c:pt idx="239">
                  <c:v>0.1109120906209</c:v>
                </c:pt>
                <c:pt idx="240">
                  <c:v>0.12316092085109701</c:v>
                </c:pt>
                <c:pt idx="241">
                  <c:v>0.111305963165603</c:v>
                </c:pt>
                <c:pt idx="242">
                  <c:v>0.11628010999728</c:v>
                </c:pt>
                <c:pt idx="243">
                  <c:v>0.12927567168187101</c:v>
                </c:pt>
                <c:pt idx="244">
                  <c:v>0.12032286554438899</c:v>
                </c:pt>
                <c:pt idx="245">
                  <c:v>0.118261815183498</c:v>
                </c:pt>
                <c:pt idx="246">
                  <c:v>0.15382598519520699</c:v>
                </c:pt>
                <c:pt idx="247">
                  <c:v>0.11085201055855</c:v>
                </c:pt>
                <c:pt idx="248">
                  <c:v>0.111376244717822</c:v>
                </c:pt>
                <c:pt idx="249">
                  <c:v>0.11416085725917199</c:v>
                </c:pt>
              </c:numCache>
            </c:numRef>
          </c:xVal>
          <c:yVal>
            <c:numRef>
              <c:f>A1500_IW1!$C$1:$C$2270</c:f>
              <c:numCache>
                <c:formatCode>General</c:formatCode>
                <c:ptCount val="2270"/>
                <c:pt idx="0">
                  <c:v>0.56328407938651226</c:v>
                </c:pt>
                <c:pt idx="1">
                  <c:v>0.43950191657277216</c:v>
                </c:pt>
                <c:pt idx="2">
                  <c:v>0.51157258455663335</c:v>
                </c:pt>
                <c:pt idx="3">
                  <c:v>0.47468039927204303</c:v>
                </c:pt>
                <c:pt idx="4">
                  <c:v>0.46413144112684235</c:v>
                </c:pt>
                <c:pt idx="5">
                  <c:v>0.53975004540642635</c:v>
                </c:pt>
                <c:pt idx="6">
                  <c:v>0.43236335651756574</c:v>
                </c:pt>
                <c:pt idx="7">
                  <c:v>0.48587513262824616</c:v>
                </c:pt>
                <c:pt idx="8">
                  <c:v>0.47134895601379134</c:v>
                </c:pt>
                <c:pt idx="9">
                  <c:v>0.46017119887238844</c:v>
                </c:pt>
                <c:pt idx="10">
                  <c:v>0.44165206220768416</c:v>
                </c:pt>
                <c:pt idx="11">
                  <c:v>0.45368826023276926</c:v>
                </c:pt>
                <c:pt idx="12">
                  <c:v>0.46288368933902146</c:v>
                </c:pt>
                <c:pt idx="13">
                  <c:v>0.48041829814284576</c:v>
                </c:pt>
                <c:pt idx="14">
                  <c:v>0.45519395788801842</c:v>
                </c:pt>
                <c:pt idx="15">
                  <c:v>0.54476346116124352</c:v>
                </c:pt>
                <c:pt idx="16">
                  <c:v>0.47080284661658967</c:v>
                </c:pt>
                <c:pt idx="17">
                  <c:v>0.51520731560875321</c:v>
                </c:pt>
                <c:pt idx="18">
                  <c:v>0.52003714131696666</c:v>
                </c:pt>
                <c:pt idx="19">
                  <c:v>0.45355637047669434</c:v>
                </c:pt>
                <c:pt idx="20">
                  <c:v>0.48060374014015494</c:v>
                </c:pt>
                <c:pt idx="21">
                  <c:v>0.5151816352256372</c:v>
                </c:pt>
                <c:pt idx="22">
                  <c:v>0.51852144312790793</c:v>
                </c:pt>
                <c:pt idx="23">
                  <c:v>0.63148858421175946</c:v>
                </c:pt>
                <c:pt idx="24">
                  <c:v>0.53396627988981782</c:v>
                </c:pt>
                <c:pt idx="25">
                  <c:v>0.54384242434371588</c:v>
                </c:pt>
                <c:pt idx="26">
                  <c:v>0.44167487206720735</c:v>
                </c:pt>
                <c:pt idx="27">
                  <c:v>0.42649276537871561</c:v>
                </c:pt>
                <c:pt idx="28">
                  <c:v>0.45762902613896983</c:v>
                </c:pt>
                <c:pt idx="29">
                  <c:v>0.54513045605938037</c:v>
                </c:pt>
                <c:pt idx="30">
                  <c:v>0.54837581447567152</c:v>
                </c:pt>
                <c:pt idx="31">
                  <c:v>0.53240076422678151</c:v>
                </c:pt>
                <c:pt idx="32">
                  <c:v>0.56121359849778052</c:v>
                </c:pt>
                <c:pt idx="33">
                  <c:v>0.53463501928956825</c:v>
                </c:pt>
                <c:pt idx="34">
                  <c:v>0.56476101007413615</c:v>
                </c:pt>
                <c:pt idx="35">
                  <c:v>0.46157349594658137</c:v>
                </c:pt>
                <c:pt idx="36">
                  <c:v>0.49929211423349479</c:v>
                </c:pt>
                <c:pt idx="37">
                  <c:v>0.55340558912838711</c:v>
                </c:pt>
                <c:pt idx="38">
                  <c:v>0.49441848989109721</c:v>
                </c:pt>
                <c:pt idx="39">
                  <c:v>0.43463752111805626</c:v>
                </c:pt>
                <c:pt idx="40">
                  <c:v>0.44475593159007626</c:v>
                </c:pt>
                <c:pt idx="41">
                  <c:v>0.42371233918703577</c:v>
                </c:pt>
                <c:pt idx="42">
                  <c:v>0.43870307763596078</c:v>
                </c:pt>
                <c:pt idx="43">
                  <c:v>0.44506313934627167</c:v>
                </c:pt>
                <c:pt idx="44">
                  <c:v>0.46212151902617998</c:v>
                </c:pt>
                <c:pt idx="45">
                  <c:v>0.43055782804309867</c:v>
                </c:pt>
                <c:pt idx="46">
                  <c:v>0.48921095883649951</c:v>
                </c:pt>
                <c:pt idx="47">
                  <c:v>0.43964615266688367</c:v>
                </c:pt>
                <c:pt idx="48">
                  <c:v>0.54446832195047945</c:v>
                </c:pt>
                <c:pt idx="49">
                  <c:v>0.47154655915406651</c:v>
                </c:pt>
                <c:pt idx="50">
                  <c:v>0.44511091967447319</c:v>
                </c:pt>
                <c:pt idx="51">
                  <c:v>0.52971926306862027</c:v>
                </c:pt>
                <c:pt idx="52">
                  <c:v>0.47646518589860865</c:v>
                </c:pt>
                <c:pt idx="53">
                  <c:v>0.42775706125950419</c:v>
                </c:pt>
                <c:pt idx="54">
                  <c:v>0.45335021749732818</c:v>
                </c:pt>
                <c:pt idx="55">
                  <c:v>0.43455399814123891</c:v>
                </c:pt>
                <c:pt idx="56">
                  <c:v>0.45697624438113227</c:v>
                </c:pt>
                <c:pt idx="57">
                  <c:v>0.52517179811130299</c:v>
                </c:pt>
                <c:pt idx="58">
                  <c:v>0.54316849948199009</c:v>
                </c:pt>
                <c:pt idx="59">
                  <c:v>0.57371031493162949</c:v>
                </c:pt>
                <c:pt idx="60">
                  <c:v>0.54169397633028327</c:v>
                </c:pt>
                <c:pt idx="61">
                  <c:v>0.44325378350701328</c:v>
                </c:pt>
                <c:pt idx="62">
                  <c:v>0.43790788086887145</c:v>
                </c:pt>
                <c:pt idx="63">
                  <c:v>0.43906602910839126</c:v>
                </c:pt>
                <c:pt idx="64">
                  <c:v>0.56232316389712655</c:v>
                </c:pt>
                <c:pt idx="65">
                  <c:v>0.46104831359235166</c:v>
                </c:pt>
                <c:pt idx="66">
                  <c:v>0.63209164109315541</c:v>
                </c:pt>
                <c:pt idx="67">
                  <c:v>0.4389353739861187</c:v>
                </c:pt>
                <c:pt idx="68">
                  <c:v>0.43962735536722364</c:v>
                </c:pt>
                <c:pt idx="69">
                  <c:v>0.43500868290527983</c:v>
                </c:pt>
                <c:pt idx="70">
                  <c:v>0.42628429746096824</c:v>
                </c:pt>
                <c:pt idx="71">
                  <c:v>0.46023691225658869</c:v>
                </c:pt>
                <c:pt idx="72">
                  <c:v>0.49831817335748047</c:v>
                </c:pt>
                <c:pt idx="73">
                  <c:v>0.63389105813029434</c:v>
                </c:pt>
                <c:pt idx="74">
                  <c:v>0.51640308931343881</c:v>
                </c:pt>
                <c:pt idx="75">
                  <c:v>0.43342816644152915</c:v>
                </c:pt>
                <c:pt idx="76">
                  <c:v>0.53332834460346856</c:v>
                </c:pt>
                <c:pt idx="77">
                  <c:v>0.54442980137580543</c:v>
                </c:pt>
                <c:pt idx="78">
                  <c:v>0.64809089016459709</c:v>
                </c:pt>
                <c:pt idx="79">
                  <c:v>0.46519745481876368</c:v>
                </c:pt>
                <c:pt idx="80">
                  <c:v>0.43245397863875412</c:v>
                </c:pt>
                <c:pt idx="81">
                  <c:v>0.52663588860736887</c:v>
                </c:pt>
                <c:pt idx="82">
                  <c:v>0.46397843913272357</c:v>
                </c:pt>
                <c:pt idx="83">
                  <c:v>0.46417008516489677</c:v>
                </c:pt>
                <c:pt idx="84">
                  <c:v>0.52556527590452828</c:v>
                </c:pt>
                <c:pt idx="85">
                  <c:v>0.53422277506252736</c:v>
                </c:pt>
                <c:pt idx="86">
                  <c:v>0.45129510779945198</c:v>
                </c:pt>
                <c:pt idx="87">
                  <c:v>0.4994671853068533</c:v>
                </c:pt>
                <c:pt idx="88">
                  <c:v>0.47014599056719875</c:v>
                </c:pt>
                <c:pt idx="89">
                  <c:v>0.5580065137294028</c:v>
                </c:pt>
                <c:pt idx="90">
                  <c:v>0.50310670056496165</c:v>
                </c:pt>
                <c:pt idx="91">
                  <c:v>0.44068349198871576</c:v>
                </c:pt>
                <c:pt idx="92">
                  <c:v>0.44566391215513085</c:v>
                </c:pt>
                <c:pt idx="93">
                  <c:v>0.52581053590962457</c:v>
                </c:pt>
                <c:pt idx="94">
                  <c:v>0.45335296455754193</c:v>
                </c:pt>
                <c:pt idx="95">
                  <c:v>0.49325916874946391</c:v>
                </c:pt>
                <c:pt idx="96">
                  <c:v>0.51661652663224655</c:v>
                </c:pt>
                <c:pt idx="97">
                  <c:v>0.44938207358653215</c:v>
                </c:pt>
                <c:pt idx="98">
                  <c:v>0.48276039846838187</c:v>
                </c:pt>
                <c:pt idx="99">
                  <c:v>0.53347254983173564</c:v>
                </c:pt>
                <c:pt idx="100">
                  <c:v>0.44345641778003775</c:v>
                </c:pt>
                <c:pt idx="101">
                  <c:v>0.45747392526738612</c:v>
                </c:pt>
                <c:pt idx="102">
                  <c:v>0.50444575352256293</c:v>
                </c:pt>
                <c:pt idx="103">
                  <c:v>0.57629804565240306</c:v>
                </c:pt>
                <c:pt idx="104">
                  <c:v>0.46693254743473217</c:v>
                </c:pt>
                <c:pt idx="105">
                  <c:v>0.43310160580046203</c:v>
                </c:pt>
                <c:pt idx="106">
                  <c:v>0.49725567837189955</c:v>
                </c:pt>
                <c:pt idx="107">
                  <c:v>0.57737236225665456</c:v>
                </c:pt>
                <c:pt idx="108">
                  <c:v>0.5387815986508383</c:v>
                </c:pt>
                <c:pt idx="109">
                  <c:v>0.54088911855367972</c:v>
                </c:pt>
                <c:pt idx="110">
                  <c:v>0.46418317228321554</c:v>
                </c:pt>
                <c:pt idx="111">
                  <c:v>0.50788757304286025</c:v>
                </c:pt>
                <c:pt idx="112">
                  <c:v>0.48929340150873935</c:v>
                </c:pt>
                <c:pt idx="113">
                  <c:v>0.57082923521910722</c:v>
                </c:pt>
                <c:pt idx="114">
                  <c:v>0.43611763098772399</c:v>
                </c:pt>
                <c:pt idx="115">
                  <c:v>0.42393284478436882</c:v>
                </c:pt>
                <c:pt idx="116">
                  <c:v>0.46024555469321432</c:v>
                </c:pt>
                <c:pt idx="117">
                  <c:v>0.44802070462293048</c:v>
                </c:pt>
                <c:pt idx="118">
                  <c:v>0.44936191818968685</c:v>
                </c:pt>
                <c:pt idx="119">
                  <c:v>0.49000911872471892</c:v>
                </c:pt>
                <c:pt idx="120">
                  <c:v>0.4967989255962369</c:v>
                </c:pt>
                <c:pt idx="121">
                  <c:v>0.52203582825001582</c:v>
                </c:pt>
                <c:pt idx="122">
                  <c:v>0.46040726085564754</c:v>
                </c:pt>
                <c:pt idx="123">
                  <c:v>0.44660028929766832</c:v>
                </c:pt>
                <c:pt idx="124">
                  <c:v>0.43958966817036638</c:v>
                </c:pt>
                <c:pt idx="125">
                  <c:v>0.45158191323204133</c:v>
                </c:pt>
                <c:pt idx="126">
                  <c:v>0.45394256393047805</c:v>
                </c:pt>
                <c:pt idx="127">
                  <c:v>0.64555371769808323</c:v>
                </c:pt>
                <c:pt idx="128">
                  <c:v>0.44603300593073392</c:v>
                </c:pt>
                <c:pt idx="129">
                  <c:v>0.57739507951864188</c:v>
                </c:pt>
                <c:pt idx="130">
                  <c:v>0.43812307754084873</c:v>
                </c:pt>
                <c:pt idx="131">
                  <c:v>0.53219186418720288</c:v>
                </c:pt>
                <c:pt idx="132">
                  <c:v>0.53089099227998027</c:v>
                </c:pt>
                <c:pt idx="133">
                  <c:v>0.51926172955658034</c:v>
                </c:pt>
                <c:pt idx="134">
                  <c:v>0.54717334288260044</c:v>
                </c:pt>
                <c:pt idx="135">
                  <c:v>0.44290648101804475</c:v>
                </c:pt>
                <c:pt idx="136">
                  <c:v>0.47145852976386582</c:v>
                </c:pt>
                <c:pt idx="137">
                  <c:v>0.56488688099041895</c:v>
                </c:pt>
                <c:pt idx="138">
                  <c:v>0.44895220496194349</c:v>
                </c:pt>
                <c:pt idx="139">
                  <c:v>0.4652087208522227</c:v>
                </c:pt>
                <c:pt idx="140">
                  <c:v>0.47234780562679507</c:v>
                </c:pt>
                <c:pt idx="141">
                  <c:v>0.50161483080831348</c:v>
                </c:pt>
                <c:pt idx="142">
                  <c:v>0.50843954695063054</c:v>
                </c:pt>
                <c:pt idx="143">
                  <c:v>0.53729429703926368</c:v>
                </c:pt>
                <c:pt idx="144">
                  <c:v>0.45727934697992989</c:v>
                </c:pt>
                <c:pt idx="145">
                  <c:v>0.52663780228976453</c:v>
                </c:pt>
                <c:pt idx="146">
                  <c:v>0.47425772238936126</c:v>
                </c:pt>
                <c:pt idx="147">
                  <c:v>0.56487447292069215</c:v>
                </c:pt>
                <c:pt idx="148">
                  <c:v>0.47988472027874995</c:v>
                </c:pt>
                <c:pt idx="149">
                  <c:v>0.50456529694060126</c:v>
                </c:pt>
                <c:pt idx="150">
                  <c:v>0.44662133980402063</c:v>
                </c:pt>
                <c:pt idx="151">
                  <c:v>0.44781010696187118</c:v>
                </c:pt>
                <c:pt idx="152">
                  <c:v>0.46187128962002327</c:v>
                </c:pt>
                <c:pt idx="153">
                  <c:v>0.56620886513568403</c:v>
                </c:pt>
                <c:pt idx="154">
                  <c:v>0.46865646661477756</c:v>
                </c:pt>
                <c:pt idx="155">
                  <c:v>0.55313631549580966</c:v>
                </c:pt>
                <c:pt idx="156">
                  <c:v>0.44354753375474759</c:v>
                </c:pt>
                <c:pt idx="157">
                  <c:v>0.50886867479493569</c:v>
                </c:pt>
                <c:pt idx="158">
                  <c:v>0.58734462295216738</c:v>
                </c:pt>
                <c:pt idx="159">
                  <c:v>0.64463132278337154</c:v>
                </c:pt>
                <c:pt idx="160">
                  <c:v>0.50045310213076311</c:v>
                </c:pt>
                <c:pt idx="161">
                  <c:v>0.493981799914744</c:v>
                </c:pt>
                <c:pt idx="162">
                  <c:v>0.44173243686830221</c:v>
                </c:pt>
                <c:pt idx="163">
                  <c:v>0.45787613809477168</c:v>
                </c:pt>
                <c:pt idx="164">
                  <c:v>0.58138881121501929</c:v>
                </c:pt>
                <c:pt idx="165">
                  <c:v>0.51105965594290437</c:v>
                </c:pt>
                <c:pt idx="166">
                  <c:v>0.44477584006016085</c:v>
                </c:pt>
                <c:pt idx="167">
                  <c:v>0.4378942072994953</c:v>
                </c:pt>
                <c:pt idx="168">
                  <c:v>0.43770373416943686</c:v>
                </c:pt>
                <c:pt idx="169">
                  <c:v>0.44011836923093778</c:v>
                </c:pt>
                <c:pt idx="170">
                  <c:v>0.42942829244197916</c:v>
                </c:pt>
                <c:pt idx="171">
                  <c:v>0.56878320007968786</c:v>
                </c:pt>
                <c:pt idx="172">
                  <c:v>0.56712397571095408</c:v>
                </c:pt>
                <c:pt idx="173">
                  <c:v>0.46180860108864324</c:v>
                </c:pt>
                <c:pt idx="174">
                  <c:v>0.59073764357137581</c:v>
                </c:pt>
                <c:pt idx="175">
                  <c:v>0.45549881983998686</c:v>
                </c:pt>
                <c:pt idx="176">
                  <c:v>0.4511442664144909</c:v>
                </c:pt>
                <c:pt idx="177">
                  <c:v>0.6309951628121282</c:v>
                </c:pt>
                <c:pt idx="178">
                  <c:v>0.46092589965071912</c:v>
                </c:pt>
                <c:pt idx="179">
                  <c:v>0.51223953373736852</c:v>
                </c:pt>
                <c:pt idx="180">
                  <c:v>0.43025889233338899</c:v>
                </c:pt>
                <c:pt idx="181">
                  <c:v>0.52335509620091281</c:v>
                </c:pt>
                <c:pt idx="182">
                  <c:v>0.42456929851015368</c:v>
                </c:pt>
                <c:pt idx="183">
                  <c:v>0.46774570812366595</c:v>
                </c:pt>
                <c:pt idx="184">
                  <c:v>0.48872679719039569</c:v>
                </c:pt>
                <c:pt idx="185">
                  <c:v>0.51838834960387381</c:v>
                </c:pt>
                <c:pt idx="186">
                  <c:v>0.49113266635189068</c:v>
                </c:pt>
                <c:pt idx="187">
                  <c:v>0.47327547860101671</c:v>
                </c:pt>
                <c:pt idx="188">
                  <c:v>0.53862023201270037</c:v>
                </c:pt>
                <c:pt idx="189">
                  <c:v>0.52313242999442344</c:v>
                </c:pt>
                <c:pt idx="190">
                  <c:v>0.51407574286185642</c:v>
                </c:pt>
                <c:pt idx="191">
                  <c:v>0.42602857393438531</c:v>
                </c:pt>
                <c:pt idx="192">
                  <c:v>0.52703171220482103</c:v>
                </c:pt>
                <c:pt idx="193">
                  <c:v>0.52576837316522973</c:v>
                </c:pt>
                <c:pt idx="194">
                  <c:v>0.43815878932361885</c:v>
                </c:pt>
                <c:pt idx="195">
                  <c:v>0.45491233791740437</c:v>
                </c:pt>
                <c:pt idx="196">
                  <c:v>0.47197500794978103</c:v>
                </c:pt>
                <c:pt idx="197">
                  <c:v>0.55266598174830683</c:v>
                </c:pt>
                <c:pt idx="198">
                  <c:v>0.42763014090448831</c:v>
                </c:pt>
                <c:pt idx="199">
                  <c:v>0.5217107491695131</c:v>
                </c:pt>
                <c:pt idx="200">
                  <c:v>0.49441302663651543</c:v>
                </c:pt>
                <c:pt idx="201">
                  <c:v>0.46400692830774359</c:v>
                </c:pt>
                <c:pt idx="202">
                  <c:v>0.44561329216918094</c:v>
                </c:pt>
                <c:pt idx="203">
                  <c:v>0.47414518551815799</c:v>
                </c:pt>
                <c:pt idx="204">
                  <c:v>0.54512934488895715</c:v>
                </c:pt>
                <c:pt idx="205">
                  <c:v>0.435900520633351</c:v>
                </c:pt>
                <c:pt idx="206">
                  <c:v>0.4768655467752887</c:v>
                </c:pt>
                <c:pt idx="207">
                  <c:v>0.54191151880648758</c:v>
                </c:pt>
                <c:pt idx="208">
                  <c:v>0.43802331912951331</c:v>
                </c:pt>
                <c:pt idx="209">
                  <c:v>0.65447888546471511</c:v>
                </c:pt>
                <c:pt idx="210">
                  <c:v>0.49680296902194321</c:v>
                </c:pt>
                <c:pt idx="211">
                  <c:v>0.51419689130384083</c:v>
                </c:pt>
                <c:pt idx="212">
                  <c:v>0.4456249285927798</c:v>
                </c:pt>
                <c:pt idx="213">
                  <c:v>0.45308625279010645</c:v>
                </c:pt>
                <c:pt idx="214">
                  <c:v>0.49891274213147696</c:v>
                </c:pt>
                <c:pt idx="215">
                  <c:v>0.53524603955899774</c:v>
                </c:pt>
                <c:pt idx="216">
                  <c:v>0.53888740676781166</c:v>
                </c:pt>
                <c:pt idx="217">
                  <c:v>0.48389394662936325</c:v>
                </c:pt>
                <c:pt idx="218">
                  <c:v>0.5435154933125077</c:v>
                </c:pt>
                <c:pt idx="219">
                  <c:v>0.46680997916387479</c:v>
                </c:pt>
                <c:pt idx="220">
                  <c:v>0.55551755371292177</c:v>
                </c:pt>
                <c:pt idx="221">
                  <c:v>0.51791949741693533</c:v>
                </c:pt>
                <c:pt idx="222">
                  <c:v>0.55660878480028342</c:v>
                </c:pt>
                <c:pt idx="223">
                  <c:v>0.46256956763352686</c:v>
                </c:pt>
                <c:pt idx="224">
                  <c:v>0.48082171473819046</c:v>
                </c:pt>
                <c:pt idx="225">
                  <c:v>0.44474509767844977</c:v>
                </c:pt>
                <c:pt idx="226">
                  <c:v>0.50586163156859598</c:v>
                </c:pt>
                <c:pt idx="227">
                  <c:v>0.51060228585033984</c:v>
                </c:pt>
                <c:pt idx="228">
                  <c:v>0.49841709839099907</c:v>
                </c:pt>
                <c:pt idx="229">
                  <c:v>0.5683847837512479</c:v>
                </c:pt>
                <c:pt idx="230">
                  <c:v>0.57563220764209111</c:v>
                </c:pt>
                <c:pt idx="231">
                  <c:v>0.53820922241946323</c:v>
                </c:pt>
                <c:pt idx="232">
                  <c:v>0.48242139889174229</c:v>
                </c:pt>
                <c:pt idx="233">
                  <c:v>0.55836023631415033</c:v>
                </c:pt>
                <c:pt idx="234">
                  <c:v>0.47138297017508207</c:v>
                </c:pt>
                <c:pt idx="235">
                  <c:v>0.48727239856968851</c:v>
                </c:pt>
                <c:pt idx="236">
                  <c:v>0.55088644231540673</c:v>
                </c:pt>
                <c:pt idx="237">
                  <c:v>0.52227287794031785</c:v>
                </c:pt>
                <c:pt idx="238">
                  <c:v>0.4332797325924852</c:v>
                </c:pt>
                <c:pt idx="239">
                  <c:v>0.52676811788774047</c:v>
                </c:pt>
                <c:pt idx="240">
                  <c:v>0.52848197480228598</c:v>
                </c:pt>
                <c:pt idx="241">
                  <c:v>0.55983803124543674</c:v>
                </c:pt>
                <c:pt idx="242">
                  <c:v>0.43709326948521898</c:v>
                </c:pt>
                <c:pt idx="243">
                  <c:v>0.54010290374751135</c:v>
                </c:pt>
                <c:pt idx="244">
                  <c:v>0.59649850663092652</c:v>
                </c:pt>
                <c:pt idx="245">
                  <c:v>0.58326718308390213</c:v>
                </c:pt>
                <c:pt idx="246">
                  <c:v>0.45056463670951868</c:v>
                </c:pt>
                <c:pt idx="247">
                  <c:v>0.45720881852389539</c:v>
                </c:pt>
                <c:pt idx="248">
                  <c:v>0.46284535395941795</c:v>
                </c:pt>
                <c:pt idx="249">
                  <c:v>0.45015930643177832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C9-49AF-9024-28ED935370F6}"/>
            </c:ext>
          </c:extLst>
        </c:ser>
        <c:ser>
          <c:idx val="1"/>
          <c:order val="1"/>
          <c:tx>
            <c:strRef>
              <c:f>A1500_IW1!$AD$3</c:f>
              <c:strCache>
                <c:ptCount val="1"/>
                <c:pt idx="0">
                  <c:v>EBC</c:v>
                </c:pt>
              </c:strCache>
            </c:strRef>
          </c:tx>
          <c:spPr>
            <a:ln w="254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A1500_IW1!$AE$4:$AE$5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A1500_IW1!$AD$4:$AD$5</c:f>
              <c:numCache>
                <c:formatCode>General</c:formatCode>
                <c:ptCount val="2"/>
                <c:pt idx="0">
                  <c:v>0.44834515049524515</c:v>
                </c:pt>
                <c:pt idx="1">
                  <c:v>0.44834515049524515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C9-49AF-9024-28ED935370F6}"/>
            </c:ext>
          </c:extLst>
        </c:ser>
        <c:ser>
          <c:idx val="2"/>
          <c:order val="2"/>
          <c:tx>
            <c:strRef>
              <c:f>A1500_IW1!$AD$7</c:f>
              <c:strCache>
                <c:ptCount val="1"/>
                <c:pt idx="0">
                  <c:v>Monte-Carlo - 99% Quantile</c:v>
                </c:pt>
              </c:strCache>
            </c:strRef>
          </c:tx>
          <c:spPr>
            <a:ln w="25400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A1500_IW1!$AE$8:$AE$9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A1500_IW1!$AD$8:$AD$9</c:f>
              <c:numCache>
                <c:formatCode>0.000</c:formatCode>
                <c:ptCount val="2"/>
                <c:pt idx="0">
                  <c:v>0.42425743618451911</c:v>
                </c:pt>
                <c:pt idx="1">
                  <c:v>0.42425743618451911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3C9-49AF-9024-28ED935370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028351"/>
        <c:axId val="634024991"/>
      </c:scatterChart>
      <c:valAx>
        <c:axId val="634028351"/>
        <c:scaling>
          <c:orientation val="minMax"/>
          <c:max val="0.4"/>
        </c:scaling>
        <c:delete val="0"/>
        <c:axPos val="b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LRSM radius-to-shell radius ratio, Rs/R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24991"/>
        <c:crosses val="autoZero"/>
        <c:crossBetween val="midCat"/>
      </c:valAx>
      <c:valAx>
        <c:axId val="634024991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strRef>
              <c:f>A1500_IW1!$Q$7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28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A1500_IW1!$K$3</c:f>
              <c:strCache>
                <c:ptCount val="1"/>
                <c:pt idx="0">
                  <c:v>A700 - IW1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1"/>
              </a:solidFill>
            </a:ln>
          </c:spPr>
          <c:invertIfNegative val="0"/>
          <c:cat>
            <c:numRef>
              <c:f>A1500_IW1!$M$2:$M$123</c:f>
              <c:numCache>
                <c:formatCode>General</c:formatCode>
                <c:ptCount val="122"/>
                <c:pt idx="0">
                  <c:v>0</c:v>
                </c:pt>
                <c:pt idx="1">
                  <c:v>6.2500000000000003E-3</c:v>
                </c:pt>
                <c:pt idx="2">
                  <c:v>1.2500000000000001E-2</c:v>
                </c:pt>
                <c:pt idx="3">
                  <c:v>1.8750000000000003E-2</c:v>
                </c:pt>
                <c:pt idx="4">
                  <c:v>2.5000000000000001E-2</c:v>
                </c:pt>
                <c:pt idx="5">
                  <c:v>3.125E-2</c:v>
                </c:pt>
                <c:pt idx="6">
                  <c:v>3.7500000000000006E-2</c:v>
                </c:pt>
                <c:pt idx="7">
                  <c:v>4.3750000000000004E-2</c:v>
                </c:pt>
                <c:pt idx="8">
                  <c:v>0.05</c:v>
                </c:pt>
                <c:pt idx="9">
                  <c:v>5.6250000000000001E-2</c:v>
                </c:pt>
                <c:pt idx="10">
                  <c:v>6.25E-2</c:v>
                </c:pt>
                <c:pt idx="11">
                  <c:v>6.8750000000000006E-2</c:v>
                </c:pt>
                <c:pt idx="12">
                  <c:v>7.5000000000000011E-2</c:v>
                </c:pt>
                <c:pt idx="13">
                  <c:v>8.1250000000000003E-2</c:v>
                </c:pt>
                <c:pt idx="14">
                  <c:v>8.7500000000000008E-2</c:v>
                </c:pt>
                <c:pt idx="15">
                  <c:v>9.3750000000000014E-2</c:v>
                </c:pt>
                <c:pt idx="16">
                  <c:v>0.1</c:v>
                </c:pt>
                <c:pt idx="17">
                  <c:v>0.10625</c:v>
                </c:pt>
                <c:pt idx="18">
                  <c:v>0.1125</c:v>
                </c:pt>
                <c:pt idx="19">
                  <c:v>0.11875000000000001</c:v>
                </c:pt>
                <c:pt idx="20">
                  <c:v>0.125</c:v>
                </c:pt>
                <c:pt idx="21">
                  <c:v>0.13125000000000001</c:v>
                </c:pt>
                <c:pt idx="22">
                  <c:v>0.13750000000000001</c:v>
                </c:pt>
                <c:pt idx="23">
                  <c:v>0.14374999999999999</c:v>
                </c:pt>
                <c:pt idx="24">
                  <c:v>0.15000000000000002</c:v>
                </c:pt>
                <c:pt idx="25">
                  <c:v>0.15625</c:v>
                </c:pt>
                <c:pt idx="26">
                  <c:v>0.16250000000000001</c:v>
                </c:pt>
                <c:pt idx="27">
                  <c:v>0.16875000000000001</c:v>
                </c:pt>
                <c:pt idx="28">
                  <c:v>0.17500000000000002</c:v>
                </c:pt>
                <c:pt idx="29">
                  <c:v>0.18124999999999999</c:v>
                </c:pt>
                <c:pt idx="30">
                  <c:v>0.18750000000000003</c:v>
                </c:pt>
                <c:pt idx="31">
                  <c:v>0.19375000000000001</c:v>
                </c:pt>
                <c:pt idx="32">
                  <c:v>0.2</c:v>
                </c:pt>
                <c:pt idx="33">
                  <c:v>0.20625000000000002</c:v>
                </c:pt>
                <c:pt idx="34">
                  <c:v>0.21249999999999999</c:v>
                </c:pt>
                <c:pt idx="35">
                  <c:v>0.21875000000000003</c:v>
                </c:pt>
                <c:pt idx="36">
                  <c:v>0.22500000000000001</c:v>
                </c:pt>
                <c:pt idx="37">
                  <c:v>0.23125000000000001</c:v>
                </c:pt>
                <c:pt idx="38">
                  <c:v>0.23750000000000002</c:v>
                </c:pt>
                <c:pt idx="39">
                  <c:v>0.24375000000000002</c:v>
                </c:pt>
                <c:pt idx="40">
                  <c:v>0.25</c:v>
                </c:pt>
                <c:pt idx="41">
                  <c:v>0.25625000000000003</c:v>
                </c:pt>
                <c:pt idx="42">
                  <c:v>0.26250000000000001</c:v>
                </c:pt>
                <c:pt idx="43">
                  <c:v>0.26874999999999999</c:v>
                </c:pt>
                <c:pt idx="44">
                  <c:v>0.27500000000000002</c:v>
                </c:pt>
                <c:pt idx="45">
                  <c:v>0.28125000000000006</c:v>
                </c:pt>
                <c:pt idx="46">
                  <c:v>0.28749999999999998</c:v>
                </c:pt>
                <c:pt idx="47">
                  <c:v>0.29375000000000001</c:v>
                </c:pt>
                <c:pt idx="48">
                  <c:v>0.30000000000000004</c:v>
                </c:pt>
                <c:pt idx="49">
                  <c:v>0.30625000000000002</c:v>
                </c:pt>
                <c:pt idx="50">
                  <c:v>0.3125</c:v>
                </c:pt>
                <c:pt idx="51">
                  <c:v>0.31875000000000003</c:v>
                </c:pt>
                <c:pt idx="52">
                  <c:v>0.32500000000000001</c:v>
                </c:pt>
                <c:pt idx="53">
                  <c:v>0.33124999999999999</c:v>
                </c:pt>
                <c:pt idx="54">
                  <c:v>0.33750000000000002</c:v>
                </c:pt>
                <c:pt idx="55">
                  <c:v>0.34375</c:v>
                </c:pt>
                <c:pt idx="56">
                  <c:v>0.35000000000000003</c:v>
                </c:pt>
                <c:pt idx="57">
                  <c:v>0.35625000000000001</c:v>
                </c:pt>
                <c:pt idx="58">
                  <c:v>0.36249999999999999</c:v>
                </c:pt>
                <c:pt idx="59">
                  <c:v>0.36875000000000002</c:v>
                </c:pt>
                <c:pt idx="60">
                  <c:v>0.37500000000000006</c:v>
                </c:pt>
                <c:pt idx="61">
                  <c:v>0.38124999999999998</c:v>
                </c:pt>
                <c:pt idx="62">
                  <c:v>0.38750000000000001</c:v>
                </c:pt>
                <c:pt idx="63">
                  <c:v>0.39375000000000004</c:v>
                </c:pt>
                <c:pt idx="64">
                  <c:v>0.4</c:v>
                </c:pt>
                <c:pt idx="65">
                  <c:v>0.40625</c:v>
                </c:pt>
                <c:pt idx="66">
                  <c:v>0.41250000000000003</c:v>
                </c:pt>
                <c:pt idx="67">
                  <c:v>0.41875000000000007</c:v>
                </c:pt>
                <c:pt idx="68">
                  <c:v>0.42499999999999999</c:v>
                </c:pt>
                <c:pt idx="69">
                  <c:v>0.43125000000000002</c:v>
                </c:pt>
                <c:pt idx="70">
                  <c:v>0.43750000000000006</c:v>
                </c:pt>
                <c:pt idx="71">
                  <c:v>0.44374999999999998</c:v>
                </c:pt>
                <c:pt idx="72">
                  <c:v>0.45</c:v>
                </c:pt>
                <c:pt idx="73">
                  <c:v>0.45625000000000004</c:v>
                </c:pt>
                <c:pt idx="74">
                  <c:v>0.46250000000000002</c:v>
                </c:pt>
                <c:pt idx="75">
                  <c:v>0.46875</c:v>
                </c:pt>
                <c:pt idx="76">
                  <c:v>0.47500000000000003</c:v>
                </c:pt>
                <c:pt idx="77">
                  <c:v>0.48125000000000001</c:v>
                </c:pt>
                <c:pt idx="78">
                  <c:v>0.48750000000000004</c:v>
                </c:pt>
                <c:pt idx="79">
                  <c:v>0.49375000000000002</c:v>
                </c:pt>
                <c:pt idx="80">
                  <c:v>0.5</c:v>
                </c:pt>
                <c:pt idx="81">
                  <c:v>0.50624999999999998</c:v>
                </c:pt>
                <c:pt idx="82">
                  <c:v>0.51250000000000007</c:v>
                </c:pt>
                <c:pt idx="83">
                  <c:v>0.51875000000000004</c:v>
                </c:pt>
                <c:pt idx="84">
                  <c:v>0.52500000000000002</c:v>
                </c:pt>
                <c:pt idx="85">
                  <c:v>0.53125</c:v>
                </c:pt>
                <c:pt idx="86">
                  <c:v>0.53749999999999998</c:v>
                </c:pt>
                <c:pt idx="87">
                  <c:v>0.54375000000000007</c:v>
                </c:pt>
                <c:pt idx="88">
                  <c:v>0.55000000000000004</c:v>
                </c:pt>
                <c:pt idx="89">
                  <c:v>0.55625000000000002</c:v>
                </c:pt>
                <c:pt idx="90">
                  <c:v>0.56250000000000011</c:v>
                </c:pt>
                <c:pt idx="91">
                  <c:v>0.56874999999999998</c:v>
                </c:pt>
                <c:pt idx="92">
                  <c:v>0.57499999999999996</c:v>
                </c:pt>
                <c:pt idx="93">
                  <c:v>0.58125000000000004</c:v>
                </c:pt>
                <c:pt idx="94">
                  <c:v>0.58750000000000002</c:v>
                </c:pt>
                <c:pt idx="95">
                  <c:v>0.59375</c:v>
                </c:pt>
                <c:pt idx="96">
                  <c:v>0.60000000000000009</c:v>
                </c:pt>
                <c:pt idx="97">
                  <c:v>0.60625000000000007</c:v>
                </c:pt>
                <c:pt idx="98">
                  <c:v>0.61250000000000004</c:v>
                </c:pt>
                <c:pt idx="99">
                  <c:v>0.61875000000000002</c:v>
                </c:pt>
                <c:pt idx="100">
                  <c:v>0.625</c:v>
                </c:pt>
                <c:pt idx="101">
                  <c:v>0.63124999999999998</c:v>
                </c:pt>
                <c:pt idx="102">
                  <c:v>0.63750000000000007</c:v>
                </c:pt>
                <c:pt idx="103">
                  <c:v>0.64375000000000004</c:v>
                </c:pt>
                <c:pt idx="104">
                  <c:v>0.65</c:v>
                </c:pt>
                <c:pt idx="105">
                  <c:v>0.65625000000000011</c:v>
                </c:pt>
                <c:pt idx="106">
                  <c:v>0.66249999999999998</c:v>
                </c:pt>
                <c:pt idx="107">
                  <c:v>0.66874999999999996</c:v>
                </c:pt>
                <c:pt idx="108">
                  <c:v>0.67500000000000004</c:v>
                </c:pt>
                <c:pt idx="109">
                  <c:v>0.68125000000000002</c:v>
                </c:pt>
                <c:pt idx="110">
                  <c:v>0.6875</c:v>
                </c:pt>
                <c:pt idx="111">
                  <c:v>0.69375000000000009</c:v>
                </c:pt>
                <c:pt idx="112">
                  <c:v>0.70000000000000007</c:v>
                </c:pt>
                <c:pt idx="113">
                  <c:v>0.70624999999999993</c:v>
                </c:pt>
                <c:pt idx="114">
                  <c:v>0.71250000000000002</c:v>
                </c:pt>
                <c:pt idx="115">
                  <c:v>0.71875</c:v>
                </c:pt>
                <c:pt idx="116">
                  <c:v>0.72499999999999998</c:v>
                </c:pt>
                <c:pt idx="117">
                  <c:v>0.73125000000000007</c:v>
                </c:pt>
                <c:pt idx="118">
                  <c:v>0.73750000000000004</c:v>
                </c:pt>
                <c:pt idx="119">
                  <c:v>0.74375000000000002</c:v>
                </c:pt>
                <c:pt idx="120">
                  <c:v>0.75000000000000011</c:v>
                </c:pt>
                <c:pt idx="121">
                  <c:v>0.75624999999999998</c:v>
                </c:pt>
              </c:numCache>
            </c:numRef>
          </c:cat>
          <c:val>
            <c:numRef>
              <c:f>A1500_IW1!$N$2:$N$123</c:f>
              <c:numCache>
                <c:formatCode>General</c:formatCode>
                <c:ptCount val="1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6</c:v>
                </c:pt>
                <c:pt idx="40">
                  <c:v>23</c:v>
                </c:pt>
                <c:pt idx="41">
                  <c:v>20</c:v>
                </c:pt>
                <c:pt idx="42">
                  <c:v>23</c:v>
                </c:pt>
                <c:pt idx="43">
                  <c:v>25</c:v>
                </c:pt>
                <c:pt idx="44">
                  <c:v>23</c:v>
                </c:pt>
                <c:pt idx="45">
                  <c:v>16</c:v>
                </c:pt>
                <c:pt idx="46">
                  <c:v>7</c:v>
                </c:pt>
                <c:pt idx="47">
                  <c:v>20</c:v>
                </c:pt>
                <c:pt idx="48">
                  <c:v>18</c:v>
                </c:pt>
                <c:pt idx="49">
                  <c:v>10</c:v>
                </c:pt>
                <c:pt idx="50">
                  <c:v>15</c:v>
                </c:pt>
                <c:pt idx="51">
                  <c:v>6</c:v>
                </c:pt>
                <c:pt idx="52">
                  <c:v>11</c:v>
                </c:pt>
                <c:pt idx="53">
                  <c:v>2</c:v>
                </c:pt>
                <c:pt idx="54">
                  <c:v>3</c:v>
                </c:pt>
                <c:pt idx="55">
                  <c:v>5</c:v>
                </c:pt>
                <c:pt idx="56">
                  <c:v>4</c:v>
                </c:pt>
                <c:pt idx="57">
                  <c:v>2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97-46AE-8E98-4A21167D58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278099295"/>
        <c:axId val="1278094975"/>
      </c:barChart>
      <c:catAx>
        <c:axId val="1278099295"/>
        <c:scaling>
          <c:orientation val="minMax"/>
        </c:scaling>
        <c:delete val="0"/>
        <c:axPos val="b"/>
        <c:title>
          <c:tx>
            <c:strRef>
              <c:f>A1500_IW1!$Q$7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txPr>
            <a:bodyPr/>
            <a:lstStyle/>
            <a:p>
              <a:pPr>
                <a:defRPr sz="1600" b="0"/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278094975"/>
        <c:crosses val="autoZero"/>
        <c:auto val="1"/>
        <c:lblAlgn val="ctr"/>
        <c:lblOffset val="100"/>
        <c:noMultiLvlLbl val="0"/>
      </c:catAx>
      <c:valAx>
        <c:axId val="127809497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600" b="0"/>
                </a:pPr>
                <a:r>
                  <a:rPr lang="en-US" sz="1600" b="0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278099295"/>
        <c:crosses val="autoZero"/>
        <c:crossBetween val="between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A1500_IW1!$K$3</c:f>
              <c:strCache>
                <c:ptCount val="1"/>
                <c:pt idx="0">
                  <c:v>A700 - IW1</c:v>
                </c:pt>
              </c:strCache>
            </c:strRef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A1500_IW1!$M$2:$M$122</c:f>
              <c:numCache>
                <c:formatCode>General</c:formatCode>
                <c:ptCount val="121"/>
                <c:pt idx="0">
                  <c:v>0</c:v>
                </c:pt>
                <c:pt idx="1">
                  <c:v>6.2500000000000003E-3</c:v>
                </c:pt>
                <c:pt idx="2">
                  <c:v>1.2500000000000001E-2</c:v>
                </c:pt>
                <c:pt idx="3">
                  <c:v>1.8750000000000003E-2</c:v>
                </c:pt>
                <c:pt idx="4">
                  <c:v>2.5000000000000001E-2</c:v>
                </c:pt>
                <c:pt idx="5">
                  <c:v>3.125E-2</c:v>
                </c:pt>
                <c:pt idx="6">
                  <c:v>3.7500000000000006E-2</c:v>
                </c:pt>
                <c:pt idx="7">
                  <c:v>4.3750000000000004E-2</c:v>
                </c:pt>
                <c:pt idx="8">
                  <c:v>0.05</c:v>
                </c:pt>
                <c:pt idx="9">
                  <c:v>5.6250000000000001E-2</c:v>
                </c:pt>
                <c:pt idx="10">
                  <c:v>6.25E-2</c:v>
                </c:pt>
                <c:pt idx="11">
                  <c:v>6.8750000000000006E-2</c:v>
                </c:pt>
                <c:pt idx="12">
                  <c:v>7.5000000000000011E-2</c:v>
                </c:pt>
                <c:pt idx="13">
                  <c:v>8.1250000000000003E-2</c:v>
                </c:pt>
                <c:pt idx="14">
                  <c:v>8.7500000000000008E-2</c:v>
                </c:pt>
                <c:pt idx="15">
                  <c:v>9.3750000000000014E-2</c:v>
                </c:pt>
                <c:pt idx="16">
                  <c:v>0.1</c:v>
                </c:pt>
                <c:pt idx="17">
                  <c:v>0.10625</c:v>
                </c:pt>
                <c:pt idx="18">
                  <c:v>0.1125</c:v>
                </c:pt>
                <c:pt idx="19">
                  <c:v>0.11875000000000001</c:v>
                </c:pt>
                <c:pt idx="20">
                  <c:v>0.125</c:v>
                </c:pt>
                <c:pt idx="21">
                  <c:v>0.13125000000000001</c:v>
                </c:pt>
                <c:pt idx="22">
                  <c:v>0.13750000000000001</c:v>
                </c:pt>
                <c:pt idx="23">
                  <c:v>0.14374999999999999</c:v>
                </c:pt>
                <c:pt idx="24">
                  <c:v>0.15000000000000002</c:v>
                </c:pt>
                <c:pt idx="25">
                  <c:v>0.15625</c:v>
                </c:pt>
                <c:pt idx="26">
                  <c:v>0.16250000000000001</c:v>
                </c:pt>
                <c:pt idx="27">
                  <c:v>0.16875000000000001</c:v>
                </c:pt>
                <c:pt idx="28">
                  <c:v>0.17500000000000002</c:v>
                </c:pt>
                <c:pt idx="29">
                  <c:v>0.18124999999999999</c:v>
                </c:pt>
                <c:pt idx="30">
                  <c:v>0.18750000000000003</c:v>
                </c:pt>
                <c:pt idx="31">
                  <c:v>0.19375000000000001</c:v>
                </c:pt>
                <c:pt idx="32">
                  <c:v>0.2</c:v>
                </c:pt>
                <c:pt idx="33">
                  <c:v>0.20625000000000002</c:v>
                </c:pt>
                <c:pt idx="34">
                  <c:v>0.21249999999999999</c:v>
                </c:pt>
                <c:pt idx="35">
                  <c:v>0.21875000000000003</c:v>
                </c:pt>
                <c:pt idx="36">
                  <c:v>0.22500000000000001</c:v>
                </c:pt>
                <c:pt idx="37">
                  <c:v>0.23125000000000001</c:v>
                </c:pt>
                <c:pt idx="38">
                  <c:v>0.23750000000000002</c:v>
                </c:pt>
                <c:pt idx="39">
                  <c:v>0.24375000000000002</c:v>
                </c:pt>
                <c:pt idx="40">
                  <c:v>0.25</c:v>
                </c:pt>
                <c:pt idx="41">
                  <c:v>0.25625000000000003</c:v>
                </c:pt>
                <c:pt idx="42">
                  <c:v>0.26250000000000001</c:v>
                </c:pt>
                <c:pt idx="43">
                  <c:v>0.26874999999999999</c:v>
                </c:pt>
                <c:pt idx="44">
                  <c:v>0.27500000000000002</c:v>
                </c:pt>
                <c:pt idx="45">
                  <c:v>0.28125000000000006</c:v>
                </c:pt>
                <c:pt idx="46">
                  <c:v>0.28749999999999998</c:v>
                </c:pt>
                <c:pt idx="47">
                  <c:v>0.29375000000000001</c:v>
                </c:pt>
                <c:pt idx="48">
                  <c:v>0.30000000000000004</c:v>
                </c:pt>
                <c:pt idx="49">
                  <c:v>0.30625000000000002</c:v>
                </c:pt>
                <c:pt idx="50">
                  <c:v>0.3125</c:v>
                </c:pt>
                <c:pt idx="51">
                  <c:v>0.31875000000000003</c:v>
                </c:pt>
                <c:pt idx="52">
                  <c:v>0.32500000000000001</c:v>
                </c:pt>
                <c:pt idx="53">
                  <c:v>0.33124999999999999</c:v>
                </c:pt>
                <c:pt idx="54">
                  <c:v>0.33750000000000002</c:v>
                </c:pt>
                <c:pt idx="55">
                  <c:v>0.34375</c:v>
                </c:pt>
                <c:pt idx="56">
                  <c:v>0.35000000000000003</c:v>
                </c:pt>
                <c:pt idx="57">
                  <c:v>0.35625000000000001</c:v>
                </c:pt>
                <c:pt idx="58">
                  <c:v>0.36249999999999999</c:v>
                </c:pt>
                <c:pt idx="59">
                  <c:v>0.36875000000000002</c:v>
                </c:pt>
                <c:pt idx="60">
                  <c:v>0.37500000000000006</c:v>
                </c:pt>
                <c:pt idx="61">
                  <c:v>0.38124999999999998</c:v>
                </c:pt>
                <c:pt idx="62">
                  <c:v>0.38750000000000001</c:v>
                </c:pt>
                <c:pt idx="63">
                  <c:v>0.39375000000000004</c:v>
                </c:pt>
                <c:pt idx="64">
                  <c:v>0.4</c:v>
                </c:pt>
                <c:pt idx="65">
                  <c:v>0.40625</c:v>
                </c:pt>
                <c:pt idx="66">
                  <c:v>0.41250000000000003</c:v>
                </c:pt>
                <c:pt idx="67">
                  <c:v>0.41875000000000007</c:v>
                </c:pt>
                <c:pt idx="68">
                  <c:v>0.42499999999999999</c:v>
                </c:pt>
                <c:pt idx="69">
                  <c:v>0.43125000000000002</c:v>
                </c:pt>
                <c:pt idx="70">
                  <c:v>0.43750000000000006</c:v>
                </c:pt>
                <c:pt idx="71">
                  <c:v>0.44374999999999998</c:v>
                </c:pt>
                <c:pt idx="72">
                  <c:v>0.45</c:v>
                </c:pt>
                <c:pt idx="73">
                  <c:v>0.45625000000000004</c:v>
                </c:pt>
                <c:pt idx="74">
                  <c:v>0.46250000000000002</c:v>
                </c:pt>
                <c:pt idx="75">
                  <c:v>0.46875</c:v>
                </c:pt>
                <c:pt idx="76">
                  <c:v>0.47500000000000003</c:v>
                </c:pt>
                <c:pt idx="77">
                  <c:v>0.48125000000000001</c:v>
                </c:pt>
                <c:pt idx="78">
                  <c:v>0.48750000000000004</c:v>
                </c:pt>
                <c:pt idx="79">
                  <c:v>0.49375000000000002</c:v>
                </c:pt>
                <c:pt idx="80">
                  <c:v>0.5</c:v>
                </c:pt>
                <c:pt idx="81">
                  <c:v>0.50624999999999998</c:v>
                </c:pt>
                <c:pt idx="82">
                  <c:v>0.51250000000000007</c:v>
                </c:pt>
                <c:pt idx="83">
                  <c:v>0.51875000000000004</c:v>
                </c:pt>
                <c:pt idx="84">
                  <c:v>0.52500000000000002</c:v>
                </c:pt>
                <c:pt idx="85">
                  <c:v>0.53125</c:v>
                </c:pt>
                <c:pt idx="86">
                  <c:v>0.53749999999999998</c:v>
                </c:pt>
                <c:pt idx="87">
                  <c:v>0.54375000000000007</c:v>
                </c:pt>
                <c:pt idx="88">
                  <c:v>0.55000000000000004</c:v>
                </c:pt>
                <c:pt idx="89">
                  <c:v>0.55625000000000002</c:v>
                </c:pt>
                <c:pt idx="90">
                  <c:v>0.56250000000000011</c:v>
                </c:pt>
                <c:pt idx="91">
                  <c:v>0.56874999999999998</c:v>
                </c:pt>
                <c:pt idx="92">
                  <c:v>0.57499999999999996</c:v>
                </c:pt>
                <c:pt idx="93">
                  <c:v>0.58125000000000004</c:v>
                </c:pt>
                <c:pt idx="94">
                  <c:v>0.58750000000000002</c:v>
                </c:pt>
                <c:pt idx="95">
                  <c:v>0.59375</c:v>
                </c:pt>
                <c:pt idx="96">
                  <c:v>0.60000000000000009</c:v>
                </c:pt>
                <c:pt idx="97">
                  <c:v>0.60625000000000007</c:v>
                </c:pt>
                <c:pt idx="98">
                  <c:v>0.61250000000000004</c:v>
                </c:pt>
                <c:pt idx="99">
                  <c:v>0.61875000000000002</c:v>
                </c:pt>
                <c:pt idx="100">
                  <c:v>0.625</c:v>
                </c:pt>
                <c:pt idx="101">
                  <c:v>0.63124999999999998</c:v>
                </c:pt>
                <c:pt idx="102">
                  <c:v>0.63750000000000007</c:v>
                </c:pt>
                <c:pt idx="103">
                  <c:v>0.64375000000000004</c:v>
                </c:pt>
                <c:pt idx="104">
                  <c:v>0.65</c:v>
                </c:pt>
                <c:pt idx="105">
                  <c:v>0.65625000000000011</c:v>
                </c:pt>
                <c:pt idx="106">
                  <c:v>0.66249999999999998</c:v>
                </c:pt>
                <c:pt idx="107">
                  <c:v>0.66874999999999996</c:v>
                </c:pt>
                <c:pt idx="108">
                  <c:v>0.67500000000000004</c:v>
                </c:pt>
                <c:pt idx="109">
                  <c:v>0.68125000000000002</c:v>
                </c:pt>
                <c:pt idx="110">
                  <c:v>0.6875</c:v>
                </c:pt>
                <c:pt idx="111">
                  <c:v>0.69375000000000009</c:v>
                </c:pt>
                <c:pt idx="112">
                  <c:v>0.70000000000000007</c:v>
                </c:pt>
                <c:pt idx="113">
                  <c:v>0.70624999999999993</c:v>
                </c:pt>
                <c:pt idx="114">
                  <c:v>0.71250000000000002</c:v>
                </c:pt>
                <c:pt idx="115">
                  <c:v>0.71875</c:v>
                </c:pt>
                <c:pt idx="116">
                  <c:v>0.72499999999999998</c:v>
                </c:pt>
                <c:pt idx="117">
                  <c:v>0.73125000000000007</c:v>
                </c:pt>
                <c:pt idx="118">
                  <c:v>0.73750000000000004</c:v>
                </c:pt>
                <c:pt idx="119">
                  <c:v>0.74375000000000002</c:v>
                </c:pt>
                <c:pt idx="120">
                  <c:v>0.75000000000000011</c:v>
                </c:pt>
              </c:numCache>
            </c:numRef>
          </c:xVal>
          <c:yVal>
            <c:numRef>
              <c:f>A1500_IW1!$O$2:$O$122</c:f>
              <c:numCache>
                <c:formatCode>0.00%</c:formatCode>
                <c:ptCount val="1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4.0000000000000001E-3</c:v>
                </c:pt>
                <c:pt idx="39">
                  <c:v>2.8000000000000001E-2</c:v>
                </c:pt>
                <c:pt idx="40">
                  <c:v>0.12</c:v>
                </c:pt>
                <c:pt idx="41">
                  <c:v>0.2</c:v>
                </c:pt>
                <c:pt idx="42">
                  <c:v>0.29199999999999998</c:v>
                </c:pt>
                <c:pt idx="43">
                  <c:v>0.39200000000000002</c:v>
                </c:pt>
                <c:pt idx="44">
                  <c:v>0.48399999999999999</c:v>
                </c:pt>
                <c:pt idx="45">
                  <c:v>0.54800000000000004</c:v>
                </c:pt>
                <c:pt idx="46">
                  <c:v>0.57599999999999996</c:v>
                </c:pt>
                <c:pt idx="47">
                  <c:v>0.65600000000000003</c:v>
                </c:pt>
                <c:pt idx="48">
                  <c:v>0.72799999999999998</c:v>
                </c:pt>
                <c:pt idx="49">
                  <c:v>0.76800000000000002</c:v>
                </c:pt>
                <c:pt idx="50">
                  <c:v>0.82799999999999996</c:v>
                </c:pt>
                <c:pt idx="51">
                  <c:v>0.85199999999999998</c:v>
                </c:pt>
                <c:pt idx="52">
                  <c:v>0.89600000000000002</c:v>
                </c:pt>
                <c:pt idx="53">
                  <c:v>0.90400000000000003</c:v>
                </c:pt>
                <c:pt idx="54">
                  <c:v>0.91600000000000004</c:v>
                </c:pt>
                <c:pt idx="55">
                  <c:v>0.93600000000000005</c:v>
                </c:pt>
                <c:pt idx="56">
                  <c:v>0.95199999999999996</c:v>
                </c:pt>
                <c:pt idx="57">
                  <c:v>0.96</c:v>
                </c:pt>
                <c:pt idx="58">
                  <c:v>0.96</c:v>
                </c:pt>
                <c:pt idx="59">
                  <c:v>0.96</c:v>
                </c:pt>
                <c:pt idx="60">
                  <c:v>0.96</c:v>
                </c:pt>
                <c:pt idx="61">
                  <c:v>0.96399999999999997</c:v>
                </c:pt>
                <c:pt idx="62">
                  <c:v>0.96399999999999997</c:v>
                </c:pt>
                <c:pt idx="63">
                  <c:v>0.96399999999999997</c:v>
                </c:pt>
                <c:pt idx="64">
                  <c:v>0.96399999999999997</c:v>
                </c:pt>
                <c:pt idx="65">
                  <c:v>0.96399999999999997</c:v>
                </c:pt>
                <c:pt idx="66">
                  <c:v>0.96399999999999997</c:v>
                </c:pt>
                <c:pt idx="67">
                  <c:v>0.97199999999999998</c:v>
                </c:pt>
                <c:pt idx="68">
                  <c:v>0.98</c:v>
                </c:pt>
                <c:pt idx="69">
                  <c:v>0.98799999999999999</c:v>
                </c:pt>
                <c:pt idx="70">
                  <c:v>0.99199999999999999</c:v>
                </c:pt>
                <c:pt idx="71">
                  <c:v>0.99199999999999999</c:v>
                </c:pt>
                <c:pt idx="72">
                  <c:v>0.99199999999999999</c:v>
                </c:pt>
                <c:pt idx="73">
                  <c:v>0.99199999999999999</c:v>
                </c:pt>
                <c:pt idx="74">
                  <c:v>0.99199999999999999</c:v>
                </c:pt>
                <c:pt idx="75">
                  <c:v>0.996</c:v>
                </c:pt>
                <c:pt idx="76">
                  <c:v>0.996</c:v>
                </c:pt>
                <c:pt idx="77">
                  <c:v>0.996</c:v>
                </c:pt>
                <c:pt idx="78">
                  <c:v>0.996</c:v>
                </c:pt>
                <c:pt idx="79">
                  <c:v>0.996</c:v>
                </c:pt>
                <c:pt idx="80">
                  <c:v>0.996</c:v>
                </c:pt>
                <c:pt idx="81">
                  <c:v>0.996</c:v>
                </c:pt>
                <c:pt idx="82">
                  <c:v>0.996</c:v>
                </c:pt>
                <c:pt idx="83">
                  <c:v>0.996</c:v>
                </c:pt>
                <c:pt idx="84">
                  <c:v>0.996</c:v>
                </c:pt>
                <c:pt idx="85">
                  <c:v>0.996</c:v>
                </c:pt>
                <c:pt idx="86">
                  <c:v>0.996</c:v>
                </c:pt>
                <c:pt idx="87">
                  <c:v>0.996</c:v>
                </c:pt>
                <c:pt idx="88">
                  <c:v>0.996</c:v>
                </c:pt>
                <c:pt idx="89">
                  <c:v>0.996</c:v>
                </c:pt>
                <c:pt idx="90">
                  <c:v>0.996</c:v>
                </c:pt>
                <c:pt idx="91">
                  <c:v>0.996</c:v>
                </c:pt>
                <c:pt idx="92">
                  <c:v>0.996</c:v>
                </c:pt>
                <c:pt idx="93">
                  <c:v>0.996</c:v>
                </c:pt>
                <c:pt idx="94">
                  <c:v>0.996</c:v>
                </c:pt>
                <c:pt idx="95">
                  <c:v>0.996</c:v>
                </c:pt>
                <c:pt idx="96">
                  <c:v>0.996</c:v>
                </c:pt>
                <c:pt idx="97">
                  <c:v>0.996</c:v>
                </c:pt>
                <c:pt idx="98">
                  <c:v>0.996</c:v>
                </c:pt>
                <c:pt idx="99">
                  <c:v>0.996</c:v>
                </c:pt>
                <c:pt idx="100">
                  <c:v>0.996</c:v>
                </c:pt>
                <c:pt idx="101">
                  <c:v>0.996</c:v>
                </c:pt>
                <c:pt idx="102">
                  <c:v>0.996</c:v>
                </c:pt>
                <c:pt idx="103">
                  <c:v>0.996</c:v>
                </c:pt>
                <c:pt idx="104">
                  <c:v>0.996</c:v>
                </c:pt>
                <c:pt idx="105">
                  <c:v>0.996</c:v>
                </c:pt>
                <c:pt idx="106">
                  <c:v>0.996</c:v>
                </c:pt>
                <c:pt idx="107">
                  <c:v>0.996</c:v>
                </c:pt>
                <c:pt idx="108">
                  <c:v>0.996</c:v>
                </c:pt>
                <c:pt idx="109">
                  <c:v>0.996</c:v>
                </c:pt>
                <c:pt idx="110">
                  <c:v>0.996</c:v>
                </c:pt>
                <c:pt idx="111">
                  <c:v>0.996</c:v>
                </c:pt>
                <c:pt idx="112">
                  <c:v>0.996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C7-40FF-84F4-853F90012F19}"/>
            </c:ext>
          </c:extLst>
        </c:ser>
        <c:ser>
          <c:idx val="2"/>
          <c:order val="1"/>
          <c:tx>
            <c:strRef>
              <c:f>A1500_IW1!$Y$4</c:f>
              <c:strCache>
                <c:ptCount val="1"/>
                <c:pt idx="0">
                  <c:v>EBC</c:v>
                </c:pt>
              </c:strCache>
            </c:strRef>
          </c:tx>
          <c:spPr>
            <a:ln w="254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A1500_IW1!$AD$4:$AD$6</c:f>
              <c:numCache>
                <c:formatCode>General</c:formatCode>
                <c:ptCount val="3"/>
                <c:pt idx="0">
                  <c:v>0.44834515049524515</c:v>
                </c:pt>
                <c:pt idx="1">
                  <c:v>0.44834515049524515</c:v>
                </c:pt>
              </c:numCache>
            </c:numRef>
          </c:xVal>
          <c:yVal>
            <c:numRef>
              <c:f>A1500_IW1!$AE$4:$AE$5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C7-40FF-84F4-853F90012F19}"/>
            </c:ext>
          </c:extLst>
        </c:ser>
        <c:ser>
          <c:idx val="3"/>
          <c:order val="2"/>
          <c:tx>
            <c:strRef>
              <c:f>A1500_IW1!$AD$7</c:f>
              <c:strCache>
                <c:ptCount val="1"/>
                <c:pt idx="0">
                  <c:v>Monte-Carlo - 99% Quantile</c:v>
                </c:pt>
              </c:strCache>
            </c:strRef>
          </c:tx>
          <c:spPr>
            <a:ln w="25400">
              <a:solidFill>
                <a:srgbClr val="C00000"/>
              </a:solidFill>
              <a:prstDash val="sysDot"/>
            </a:ln>
          </c:spPr>
          <c:marker>
            <c:symbol val="none"/>
          </c:marker>
          <c:xVal>
            <c:numRef>
              <c:f>A1500_IW1!$AD$8:$AD$9</c:f>
              <c:numCache>
                <c:formatCode>0.000</c:formatCode>
                <c:ptCount val="2"/>
                <c:pt idx="0">
                  <c:v>0.42425743618451911</c:v>
                </c:pt>
                <c:pt idx="1">
                  <c:v>0.42425743618451911</c:v>
                </c:pt>
              </c:numCache>
            </c:numRef>
          </c:xVal>
          <c:yVal>
            <c:numRef>
              <c:f>A1500_IW1!$AE$8:$AE$9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4C7-40FF-84F4-853F90012F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8162175"/>
        <c:axId val="1278162655"/>
      </c:scatterChart>
      <c:valAx>
        <c:axId val="1278162175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strRef>
              <c:f>'[1]LR3_Rt330 (test)'!$O$7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txPr>
            <a:bodyPr/>
            <a:lstStyle/>
            <a:p>
              <a:pPr>
                <a:defRPr sz="1600" b="0"/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162655"/>
        <c:crosses val="autoZero"/>
        <c:crossBetween val="midCat"/>
        <c:majorUnit val="0.1"/>
      </c:valAx>
      <c:valAx>
        <c:axId val="127816265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strRef>
              <c:f>'[1]LR3_Rt330 (test)'!$O$9</c:f>
              <c:strCache>
                <c:ptCount val="1"/>
                <c:pt idx="0">
                  <c:v>Cumulative Frequency</c:v>
                </c:pt>
              </c:strCache>
            </c:strRef>
          </c:tx>
          <c:overlay val="0"/>
          <c:txPr>
            <a:bodyPr/>
            <a:lstStyle/>
            <a:p>
              <a:pPr>
                <a:defRPr sz="1600" b="0"/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162175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A1500_IW1!$K$3</c:f>
              <c:strCache>
                <c:ptCount val="1"/>
                <c:pt idx="0">
                  <c:v>A700 - IW1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A1500_IW1!$D$1:$D$2270</c:f>
              <c:numCache>
                <c:formatCode>General</c:formatCode>
                <c:ptCount val="2270"/>
                <c:pt idx="0">
                  <c:v>0.78710000000000002</c:v>
                </c:pt>
                <c:pt idx="1">
                  <c:v>0.49099999999999999</c:v>
                </c:pt>
                <c:pt idx="2">
                  <c:v>5.9200000000000003E-2</c:v>
                </c:pt>
                <c:pt idx="3">
                  <c:v>0.1013</c:v>
                </c:pt>
                <c:pt idx="4">
                  <c:v>0.77539999999999998</c:v>
                </c:pt>
                <c:pt idx="5">
                  <c:v>6.4899999999999999E-2</c:v>
                </c:pt>
                <c:pt idx="6">
                  <c:v>0.47739999999999999</c:v>
                </c:pt>
                <c:pt idx="7">
                  <c:v>0.36299999999999999</c:v>
                </c:pt>
                <c:pt idx="8">
                  <c:v>0.67930000000000001</c:v>
                </c:pt>
                <c:pt idx="9">
                  <c:v>0.76290000000000002</c:v>
                </c:pt>
                <c:pt idx="10">
                  <c:v>0.80559999999999998</c:v>
                </c:pt>
                <c:pt idx="11">
                  <c:v>0.71009999999999995</c:v>
                </c:pt>
                <c:pt idx="12">
                  <c:v>0.25159999999999999</c:v>
                </c:pt>
                <c:pt idx="13">
                  <c:v>0.85650000000000004</c:v>
                </c:pt>
                <c:pt idx="14">
                  <c:v>0.60470000000000002</c:v>
                </c:pt>
                <c:pt idx="15">
                  <c:v>0.40970000000000001</c:v>
                </c:pt>
                <c:pt idx="16">
                  <c:v>0.2767</c:v>
                </c:pt>
                <c:pt idx="17">
                  <c:v>0.9869</c:v>
                </c:pt>
                <c:pt idx="18">
                  <c:v>0.1148</c:v>
                </c:pt>
                <c:pt idx="19">
                  <c:v>0.70950000000000002</c:v>
                </c:pt>
                <c:pt idx="20">
                  <c:v>0.45140000000000002</c:v>
                </c:pt>
                <c:pt idx="21">
                  <c:v>0.71279999999999999</c:v>
                </c:pt>
                <c:pt idx="22">
                  <c:v>0.94740000000000002</c:v>
                </c:pt>
                <c:pt idx="23">
                  <c:v>5.28E-2</c:v>
                </c:pt>
                <c:pt idx="24">
                  <c:v>4.4299999999999999E-2</c:v>
                </c:pt>
                <c:pt idx="25">
                  <c:v>0.11899999999999999</c:v>
                </c:pt>
                <c:pt idx="26">
                  <c:v>0.41349999999999998</c:v>
                </c:pt>
                <c:pt idx="27">
                  <c:v>0.3377</c:v>
                </c:pt>
                <c:pt idx="28">
                  <c:v>0.80600000000000005</c:v>
                </c:pt>
                <c:pt idx="29">
                  <c:v>0.67859999999999998</c:v>
                </c:pt>
                <c:pt idx="30">
                  <c:v>0.48730000000000001</c:v>
                </c:pt>
                <c:pt idx="31">
                  <c:v>0.86080000000000001</c:v>
                </c:pt>
                <c:pt idx="32">
                  <c:v>0.29849999999999999</c:v>
                </c:pt>
                <c:pt idx="33">
                  <c:v>0.81159999999999999</c:v>
                </c:pt>
                <c:pt idx="34">
                  <c:v>0.9617</c:v>
                </c:pt>
                <c:pt idx="35">
                  <c:v>0.84930000000000005</c:v>
                </c:pt>
                <c:pt idx="36">
                  <c:v>0.1585</c:v>
                </c:pt>
                <c:pt idx="37">
                  <c:v>0.24829999999999999</c:v>
                </c:pt>
                <c:pt idx="38">
                  <c:v>0.19139999999999999</c:v>
                </c:pt>
                <c:pt idx="39">
                  <c:v>0.4325</c:v>
                </c:pt>
                <c:pt idx="40">
                  <c:v>0.42</c:v>
                </c:pt>
                <c:pt idx="41">
                  <c:v>0.46410000000000001</c:v>
                </c:pt>
                <c:pt idx="42">
                  <c:v>0.67659999999999998</c:v>
                </c:pt>
                <c:pt idx="43">
                  <c:v>0.36609999999999998</c:v>
                </c:pt>
                <c:pt idx="44">
                  <c:v>0.58389999999999997</c:v>
                </c:pt>
                <c:pt idx="45">
                  <c:v>0.39329999999999998</c:v>
                </c:pt>
                <c:pt idx="46">
                  <c:v>0.55630000000000002</c:v>
                </c:pt>
                <c:pt idx="47">
                  <c:v>0.72770000000000001</c:v>
                </c:pt>
                <c:pt idx="48">
                  <c:v>4.4299999999999999E-2</c:v>
                </c:pt>
                <c:pt idx="49">
                  <c:v>0.26029999999999998</c:v>
                </c:pt>
                <c:pt idx="50">
                  <c:v>0.30780000000000002</c:v>
                </c:pt>
                <c:pt idx="51">
                  <c:v>0.50649999999999995</c:v>
                </c:pt>
                <c:pt idx="52">
                  <c:v>0.52329999999999999</c:v>
                </c:pt>
                <c:pt idx="53">
                  <c:v>0.40210000000000001</c:v>
                </c:pt>
                <c:pt idx="54">
                  <c:v>0.31380000000000002</c:v>
                </c:pt>
                <c:pt idx="55">
                  <c:v>0.37490000000000001</c:v>
                </c:pt>
                <c:pt idx="56">
                  <c:v>0.60070000000000001</c:v>
                </c:pt>
                <c:pt idx="57">
                  <c:v>6.3500000000000001E-2</c:v>
                </c:pt>
                <c:pt idx="58">
                  <c:v>0.94740000000000002</c:v>
                </c:pt>
                <c:pt idx="59">
                  <c:v>0.96750000000000003</c:v>
                </c:pt>
                <c:pt idx="60">
                  <c:v>0.85099999999999998</c:v>
                </c:pt>
                <c:pt idx="61">
                  <c:v>0.39500000000000002</c:v>
                </c:pt>
                <c:pt idx="62">
                  <c:v>0.65100000000000002</c:v>
                </c:pt>
                <c:pt idx="63">
                  <c:v>0.49619999999999997</c:v>
                </c:pt>
                <c:pt idx="64">
                  <c:v>0.97330000000000005</c:v>
                </c:pt>
                <c:pt idx="65">
                  <c:v>0.28249999999999997</c:v>
                </c:pt>
                <c:pt idx="66">
                  <c:v>0.95130000000000003</c:v>
                </c:pt>
                <c:pt idx="67">
                  <c:v>0.57779999999999998</c:v>
                </c:pt>
                <c:pt idx="68">
                  <c:v>0.72689999999999999</c:v>
                </c:pt>
                <c:pt idx="69">
                  <c:v>0.39779999999999999</c:v>
                </c:pt>
                <c:pt idx="70">
                  <c:v>0.40489999999999998</c:v>
                </c:pt>
                <c:pt idx="71">
                  <c:v>0.73180000000000001</c:v>
                </c:pt>
                <c:pt idx="72">
                  <c:v>0.86470000000000002</c:v>
                </c:pt>
                <c:pt idx="73">
                  <c:v>6.6400000000000001E-2</c:v>
                </c:pt>
                <c:pt idx="74">
                  <c:v>0.30680000000000002</c:v>
                </c:pt>
                <c:pt idx="75">
                  <c:v>0.33650000000000002</c:v>
                </c:pt>
                <c:pt idx="76">
                  <c:v>8.9099999999999999E-2</c:v>
                </c:pt>
                <c:pt idx="77">
                  <c:v>0.10589999999999999</c:v>
                </c:pt>
                <c:pt idx="78">
                  <c:v>0.93859999999999999</c:v>
                </c:pt>
                <c:pt idx="79">
                  <c:v>0.68700000000000006</c:v>
                </c:pt>
                <c:pt idx="80">
                  <c:v>0.4864</c:v>
                </c:pt>
                <c:pt idx="81">
                  <c:v>0.38979999999999998</c:v>
                </c:pt>
                <c:pt idx="82">
                  <c:v>0.70050000000000001</c:v>
                </c:pt>
                <c:pt idx="83">
                  <c:v>0.312</c:v>
                </c:pt>
                <c:pt idx="84">
                  <c:v>9.8900000000000002E-2</c:v>
                </c:pt>
                <c:pt idx="85">
                  <c:v>0.93859999999999999</c:v>
                </c:pt>
                <c:pt idx="86">
                  <c:v>0.32519999999999999</c:v>
                </c:pt>
                <c:pt idx="87">
                  <c:v>0.1986</c:v>
                </c:pt>
                <c:pt idx="88">
                  <c:v>0.27389999999999998</c:v>
                </c:pt>
                <c:pt idx="89">
                  <c:v>0.40620000000000001</c:v>
                </c:pt>
                <c:pt idx="90">
                  <c:v>0.2198</c:v>
                </c:pt>
                <c:pt idx="91">
                  <c:v>0.62460000000000004</c:v>
                </c:pt>
                <c:pt idx="92">
                  <c:v>0.54910000000000003</c:v>
                </c:pt>
                <c:pt idx="93">
                  <c:v>5.2299999999999999E-2</c:v>
                </c:pt>
                <c:pt idx="94">
                  <c:v>0.77539999999999998</c:v>
                </c:pt>
                <c:pt idx="95">
                  <c:v>0.58209999999999995</c:v>
                </c:pt>
                <c:pt idx="96">
                  <c:v>3.4599999999999999E-2</c:v>
                </c:pt>
                <c:pt idx="97">
                  <c:v>0.64649999999999996</c:v>
                </c:pt>
                <c:pt idx="98">
                  <c:v>0.20530000000000001</c:v>
                </c:pt>
                <c:pt idx="99">
                  <c:v>0.90869999999999995</c:v>
                </c:pt>
                <c:pt idx="100">
                  <c:v>0.65839999999999999</c:v>
                </c:pt>
                <c:pt idx="101">
                  <c:v>0.65849999999999997</c:v>
                </c:pt>
                <c:pt idx="102">
                  <c:v>0.87849999999999995</c:v>
                </c:pt>
                <c:pt idx="103">
                  <c:v>0.81720000000000004</c:v>
                </c:pt>
                <c:pt idx="104">
                  <c:v>0.57250000000000001</c:v>
                </c:pt>
                <c:pt idx="105">
                  <c:v>0.64480000000000004</c:v>
                </c:pt>
                <c:pt idx="106">
                  <c:v>0.36459999999999998</c:v>
                </c:pt>
                <c:pt idx="107">
                  <c:v>0.9738</c:v>
                </c:pt>
                <c:pt idx="108">
                  <c:v>0.74160000000000004</c:v>
                </c:pt>
                <c:pt idx="109">
                  <c:v>0.78810000000000002</c:v>
                </c:pt>
                <c:pt idx="110">
                  <c:v>0.2777</c:v>
                </c:pt>
                <c:pt idx="111">
                  <c:v>0.86529999999999996</c:v>
                </c:pt>
                <c:pt idx="112">
                  <c:v>0.1832</c:v>
                </c:pt>
                <c:pt idx="113">
                  <c:v>0.97909999999999997</c:v>
                </c:pt>
                <c:pt idx="114">
                  <c:v>0.38529999999999998</c:v>
                </c:pt>
                <c:pt idx="115">
                  <c:v>0.4834</c:v>
                </c:pt>
                <c:pt idx="116">
                  <c:v>0.73480000000000001</c:v>
                </c:pt>
                <c:pt idx="117">
                  <c:v>0.3528</c:v>
                </c:pt>
                <c:pt idx="118">
                  <c:v>0.75029999999999997</c:v>
                </c:pt>
                <c:pt idx="119">
                  <c:v>0.8871</c:v>
                </c:pt>
                <c:pt idx="120">
                  <c:v>0.83760000000000001</c:v>
                </c:pt>
                <c:pt idx="121">
                  <c:v>0.10539999999999999</c:v>
                </c:pt>
                <c:pt idx="122">
                  <c:v>0.77659999999999996</c:v>
                </c:pt>
                <c:pt idx="123">
                  <c:v>0.74890000000000001</c:v>
                </c:pt>
                <c:pt idx="124">
                  <c:v>0.46189999999999998</c:v>
                </c:pt>
                <c:pt idx="125">
                  <c:v>0.40110000000000001</c:v>
                </c:pt>
                <c:pt idx="126">
                  <c:v>0.34200000000000003</c:v>
                </c:pt>
                <c:pt idx="127">
                  <c:v>0.99170000000000003</c:v>
                </c:pt>
                <c:pt idx="128">
                  <c:v>0.72509999999999997</c:v>
                </c:pt>
                <c:pt idx="129">
                  <c:v>0.82989999999999997</c:v>
                </c:pt>
                <c:pt idx="130">
                  <c:v>0.41120000000000001</c:v>
                </c:pt>
                <c:pt idx="131">
                  <c:v>0.69679999999999997</c:v>
                </c:pt>
                <c:pt idx="132">
                  <c:v>0.113</c:v>
                </c:pt>
                <c:pt idx="133">
                  <c:v>0.36109999999999998</c:v>
                </c:pt>
                <c:pt idx="134">
                  <c:v>5.9299999999999999E-2</c:v>
                </c:pt>
                <c:pt idx="135">
                  <c:v>0.4335</c:v>
                </c:pt>
                <c:pt idx="136">
                  <c:v>0.76170000000000004</c:v>
                </c:pt>
                <c:pt idx="137">
                  <c:v>0.97909999999999997</c:v>
                </c:pt>
                <c:pt idx="138">
                  <c:v>0.77900000000000003</c:v>
                </c:pt>
                <c:pt idx="139">
                  <c:v>0.68689999999999996</c:v>
                </c:pt>
                <c:pt idx="140">
                  <c:v>0.7641</c:v>
                </c:pt>
                <c:pt idx="141">
                  <c:v>0.16270000000000001</c:v>
                </c:pt>
                <c:pt idx="142">
                  <c:v>5.0500000000000003E-2</c:v>
                </c:pt>
                <c:pt idx="143">
                  <c:v>3.0599999999999999E-2</c:v>
                </c:pt>
                <c:pt idx="144">
                  <c:v>0.25040000000000001</c:v>
                </c:pt>
                <c:pt idx="145">
                  <c:v>9.1499999999999998E-2</c:v>
                </c:pt>
                <c:pt idx="146">
                  <c:v>0.28710000000000002</c:v>
                </c:pt>
                <c:pt idx="147">
                  <c:v>0.96519999999999995</c:v>
                </c:pt>
                <c:pt idx="148">
                  <c:v>0.79700000000000004</c:v>
                </c:pt>
                <c:pt idx="149">
                  <c:v>0.53690000000000004</c:v>
                </c:pt>
                <c:pt idx="150">
                  <c:v>0.77810000000000001</c:v>
                </c:pt>
                <c:pt idx="151">
                  <c:v>0.70030000000000003</c:v>
                </c:pt>
                <c:pt idx="152">
                  <c:v>0.70640000000000003</c:v>
                </c:pt>
                <c:pt idx="153">
                  <c:v>0.98850000000000005</c:v>
                </c:pt>
                <c:pt idx="154">
                  <c:v>0.83730000000000004</c:v>
                </c:pt>
                <c:pt idx="155">
                  <c:v>0.99380000000000002</c:v>
                </c:pt>
                <c:pt idx="156">
                  <c:v>0.56359999999999999</c:v>
                </c:pt>
                <c:pt idx="157">
                  <c:v>0.1057</c:v>
                </c:pt>
                <c:pt idx="158">
                  <c:v>0.1517</c:v>
                </c:pt>
                <c:pt idx="159">
                  <c:v>0.9163</c:v>
                </c:pt>
                <c:pt idx="160">
                  <c:v>0.74470000000000003</c:v>
                </c:pt>
                <c:pt idx="161">
                  <c:v>0.59609999999999996</c:v>
                </c:pt>
                <c:pt idx="162">
                  <c:v>0.61939999999999995</c:v>
                </c:pt>
                <c:pt idx="163">
                  <c:v>0.27389999999999998</c:v>
                </c:pt>
                <c:pt idx="164">
                  <c:v>0.97489999999999999</c:v>
                </c:pt>
                <c:pt idx="165">
                  <c:v>1.7899999999999999E-2</c:v>
                </c:pt>
                <c:pt idx="166">
                  <c:v>0.45269999999999999</c:v>
                </c:pt>
                <c:pt idx="167">
                  <c:v>0.36070000000000002</c:v>
                </c:pt>
                <c:pt idx="168">
                  <c:v>0.36370000000000002</c:v>
                </c:pt>
                <c:pt idx="169">
                  <c:v>0.56030000000000002</c:v>
                </c:pt>
                <c:pt idx="170">
                  <c:v>0.45469999999999999</c:v>
                </c:pt>
                <c:pt idx="171">
                  <c:v>0.84460000000000002</c:v>
                </c:pt>
                <c:pt idx="172">
                  <c:v>0.83099999999999996</c:v>
                </c:pt>
                <c:pt idx="173">
                  <c:v>0.26550000000000001</c:v>
                </c:pt>
                <c:pt idx="174">
                  <c:v>0.90939999999999999</c:v>
                </c:pt>
                <c:pt idx="175">
                  <c:v>0.75570000000000004</c:v>
                </c:pt>
                <c:pt idx="176">
                  <c:v>0.55369999999999997</c:v>
                </c:pt>
                <c:pt idx="177">
                  <c:v>2.3E-2</c:v>
                </c:pt>
                <c:pt idx="178">
                  <c:v>0.68659999999999999</c:v>
                </c:pt>
                <c:pt idx="179">
                  <c:v>0.46379999999999999</c:v>
                </c:pt>
                <c:pt idx="180">
                  <c:v>0.41930000000000001</c:v>
                </c:pt>
                <c:pt idx="181">
                  <c:v>3.7499999999999999E-2</c:v>
                </c:pt>
                <c:pt idx="182">
                  <c:v>0.38069999999999998</c:v>
                </c:pt>
                <c:pt idx="183">
                  <c:v>0.78320000000000001</c:v>
                </c:pt>
                <c:pt idx="184">
                  <c:v>0.24199999999999999</c:v>
                </c:pt>
                <c:pt idx="185">
                  <c:v>0.4551</c:v>
                </c:pt>
                <c:pt idx="186">
                  <c:v>0.84309999999999996</c:v>
                </c:pt>
                <c:pt idx="187">
                  <c:v>0.76029999999999998</c:v>
                </c:pt>
                <c:pt idx="188">
                  <c:v>0.36209999999999998</c:v>
                </c:pt>
                <c:pt idx="189">
                  <c:v>5.6300000000000003E-2</c:v>
                </c:pt>
                <c:pt idx="190">
                  <c:v>8.7999999999999995E-2</c:v>
                </c:pt>
                <c:pt idx="191">
                  <c:v>0.50939999999999996</c:v>
                </c:pt>
                <c:pt idx="192">
                  <c:v>0.10780000000000001</c:v>
                </c:pt>
                <c:pt idx="193">
                  <c:v>7.3999999999999996E-2</c:v>
                </c:pt>
                <c:pt idx="194">
                  <c:v>0.4551</c:v>
                </c:pt>
                <c:pt idx="195">
                  <c:v>0.27779999999999999</c:v>
                </c:pt>
                <c:pt idx="196">
                  <c:v>0.24329999999999999</c:v>
                </c:pt>
                <c:pt idx="197">
                  <c:v>0.72140000000000004</c:v>
                </c:pt>
                <c:pt idx="198">
                  <c:v>0.33800000000000002</c:v>
                </c:pt>
                <c:pt idx="199">
                  <c:v>8.6699999999999999E-2</c:v>
                </c:pt>
                <c:pt idx="200">
                  <c:v>0.16619999999999999</c:v>
                </c:pt>
                <c:pt idx="201">
                  <c:v>0.21990000000000001</c:v>
                </c:pt>
                <c:pt idx="202">
                  <c:v>0.55100000000000005</c:v>
                </c:pt>
                <c:pt idx="203">
                  <c:v>0.25829999999999997</c:v>
                </c:pt>
                <c:pt idx="204">
                  <c:v>0.1784</c:v>
                </c:pt>
                <c:pt idx="205">
                  <c:v>0.4471</c:v>
                </c:pt>
                <c:pt idx="206">
                  <c:v>0.52090000000000003</c:v>
                </c:pt>
                <c:pt idx="207">
                  <c:v>0.71960000000000002</c:v>
                </c:pt>
                <c:pt idx="208">
                  <c:v>0.61880000000000002</c:v>
                </c:pt>
                <c:pt idx="209">
                  <c:v>0.9748</c:v>
                </c:pt>
                <c:pt idx="210">
                  <c:v>0.54520000000000002</c:v>
                </c:pt>
                <c:pt idx="211">
                  <c:v>0.58609999999999995</c:v>
                </c:pt>
                <c:pt idx="212">
                  <c:v>0.29120000000000001</c:v>
                </c:pt>
                <c:pt idx="213">
                  <c:v>0.75539999999999996</c:v>
                </c:pt>
                <c:pt idx="214">
                  <c:v>9.8199999999999996E-2</c:v>
                </c:pt>
                <c:pt idx="215">
                  <c:v>0.26419999999999999</c:v>
                </c:pt>
                <c:pt idx="216">
                  <c:v>9.2999999999999992E-3</c:v>
                </c:pt>
                <c:pt idx="217">
                  <c:v>0.155</c:v>
                </c:pt>
                <c:pt idx="218">
                  <c:v>0.97219999999999995</c:v>
                </c:pt>
                <c:pt idx="219">
                  <c:v>0.2747</c:v>
                </c:pt>
                <c:pt idx="220">
                  <c:v>0.42359999999999998</c:v>
                </c:pt>
                <c:pt idx="221">
                  <c:v>0.76829999999999998</c:v>
                </c:pt>
                <c:pt idx="222">
                  <c:v>0.95499999999999996</c:v>
                </c:pt>
                <c:pt idx="223">
                  <c:v>0.2651</c:v>
                </c:pt>
                <c:pt idx="224">
                  <c:v>0.20380000000000001</c:v>
                </c:pt>
                <c:pt idx="225">
                  <c:v>0.55600000000000005</c:v>
                </c:pt>
                <c:pt idx="226">
                  <c:v>0.64970000000000006</c:v>
                </c:pt>
                <c:pt idx="227">
                  <c:v>0.62429999999999997</c:v>
                </c:pt>
                <c:pt idx="228">
                  <c:v>8.8599999999999998E-2</c:v>
                </c:pt>
                <c:pt idx="229">
                  <c:v>4.6600000000000003E-2</c:v>
                </c:pt>
                <c:pt idx="230">
                  <c:v>0.87419999999999998</c:v>
                </c:pt>
                <c:pt idx="231">
                  <c:v>0.92110000000000003</c:v>
                </c:pt>
                <c:pt idx="232">
                  <c:v>0.2082</c:v>
                </c:pt>
                <c:pt idx="233">
                  <c:v>0.74450000000000005</c:v>
                </c:pt>
                <c:pt idx="234">
                  <c:v>0.72850000000000004</c:v>
                </c:pt>
                <c:pt idx="235">
                  <c:v>0.188</c:v>
                </c:pt>
                <c:pt idx="236">
                  <c:v>0.77869999999999995</c:v>
                </c:pt>
                <c:pt idx="237">
                  <c:v>0.69650000000000001</c:v>
                </c:pt>
                <c:pt idx="238">
                  <c:v>0.50700000000000001</c:v>
                </c:pt>
                <c:pt idx="239">
                  <c:v>0.93089999999999995</c:v>
                </c:pt>
                <c:pt idx="240">
                  <c:v>6.1199999999999997E-2</c:v>
                </c:pt>
                <c:pt idx="241">
                  <c:v>0.9204</c:v>
                </c:pt>
                <c:pt idx="242">
                  <c:v>0.6472</c:v>
                </c:pt>
                <c:pt idx="243">
                  <c:v>0.10340000000000001</c:v>
                </c:pt>
                <c:pt idx="244">
                  <c:v>0.91920000000000002</c:v>
                </c:pt>
                <c:pt idx="245">
                  <c:v>0.9708</c:v>
                </c:pt>
                <c:pt idx="246">
                  <c:v>0.33510000000000001</c:v>
                </c:pt>
                <c:pt idx="247">
                  <c:v>0.41110000000000002</c:v>
                </c:pt>
                <c:pt idx="248">
                  <c:v>0.66549999999999998</c:v>
                </c:pt>
                <c:pt idx="249">
                  <c:v>0.60089999999999999</c:v>
                </c:pt>
              </c:numCache>
            </c:numRef>
          </c:xVal>
          <c:yVal>
            <c:numRef>
              <c:f>A1500_IW1!$C$1:$C$2270</c:f>
              <c:numCache>
                <c:formatCode>General</c:formatCode>
                <c:ptCount val="2270"/>
                <c:pt idx="0">
                  <c:v>0.56328407938651226</c:v>
                </c:pt>
                <c:pt idx="1">
                  <c:v>0.43950191657277216</c:v>
                </c:pt>
                <c:pt idx="2">
                  <c:v>0.51157258455663335</c:v>
                </c:pt>
                <c:pt idx="3">
                  <c:v>0.47468039927204303</c:v>
                </c:pt>
                <c:pt idx="4">
                  <c:v>0.46413144112684235</c:v>
                </c:pt>
                <c:pt idx="5">
                  <c:v>0.53975004540642635</c:v>
                </c:pt>
                <c:pt idx="6">
                  <c:v>0.43236335651756574</c:v>
                </c:pt>
                <c:pt idx="7">
                  <c:v>0.48587513262824616</c:v>
                </c:pt>
                <c:pt idx="8">
                  <c:v>0.47134895601379134</c:v>
                </c:pt>
                <c:pt idx="9">
                  <c:v>0.46017119887238844</c:v>
                </c:pt>
                <c:pt idx="10">
                  <c:v>0.44165206220768416</c:v>
                </c:pt>
                <c:pt idx="11">
                  <c:v>0.45368826023276926</c:v>
                </c:pt>
                <c:pt idx="12">
                  <c:v>0.46288368933902146</c:v>
                </c:pt>
                <c:pt idx="13">
                  <c:v>0.48041829814284576</c:v>
                </c:pt>
                <c:pt idx="14">
                  <c:v>0.45519395788801842</c:v>
                </c:pt>
                <c:pt idx="15">
                  <c:v>0.54476346116124352</c:v>
                </c:pt>
                <c:pt idx="16">
                  <c:v>0.47080284661658967</c:v>
                </c:pt>
                <c:pt idx="17">
                  <c:v>0.51520731560875321</c:v>
                </c:pt>
                <c:pt idx="18">
                  <c:v>0.52003714131696666</c:v>
                </c:pt>
                <c:pt idx="19">
                  <c:v>0.45355637047669434</c:v>
                </c:pt>
                <c:pt idx="20">
                  <c:v>0.48060374014015494</c:v>
                </c:pt>
                <c:pt idx="21">
                  <c:v>0.5151816352256372</c:v>
                </c:pt>
                <c:pt idx="22">
                  <c:v>0.51852144312790793</c:v>
                </c:pt>
                <c:pt idx="23">
                  <c:v>0.63148858421175946</c:v>
                </c:pt>
                <c:pt idx="24">
                  <c:v>0.53396627988981782</c:v>
                </c:pt>
                <c:pt idx="25">
                  <c:v>0.54384242434371588</c:v>
                </c:pt>
                <c:pt idx="26">
                  <c:v>0.44167487206720735</c:v>
                </c:pt>
                <c:pt idx="27">
                  <c:v>0.42649276537871561</c:v>
                </c:pt>
                <c:pt idx="28">
                  <c:v>0.45762902613896983</c:v>
                </c:pt>
                <c:pt idx="29">
                  <c:v>0.54513045605938037</c:v>
                </c:pt>
                <c:pt idx="30">
                  <c:v>0.54837581447567152</c:v>
                </c:pt>
                <c:pt idx="31">
                  <c:v>0.53240076422678151</c:v>
                </c:pt>
                <c:pt idx="32">
                  <c:v>0.56121359849778052</c:v>
                </c:pt>
                <c:pt idx="33">
                  <c:v>0.53463501928956825</c:v>
                </c:pt>
                <c:pt idx="34">
                  <c:v>0.56476101007413615</c:v>
                </c:pt>
                <c:pt idx="35">
                  <c:v>0.46157349594658137</c:v>
                </c:pt>
                <c:pt idx="36">
                  <c:v>0.49929211423349479</c:v>
                </c:pt>
                <c:pt idx="37">
                  <c:v>0.55340558912838711</c:v>
                </c:pt>
                <c:pt idx="38">
                  <c:v>0.49441848989109721</c:v>
                </c:pt>
                <c:pt idx="39">
                  <c:v>0.43463752111805626</c:v>
                </c:pt>
                <c:pt idx="40">
                  <c:v>0.44475593159007626</c:v>
                </c:pt>
                <c:pt idx="41">
                  <c:v>0.42371233918703577</c:v>
                </c:pt>
                <c:pt idx="42">
                  <c:v>0.43870307763596078</c:v>
                </c:pt>
                <c:pt idx="43">
                  <c:v>0.44506313934627167</c:v>
                </c:pt>
                <c:pt idx="44">
                  <c:v>0.46212151902617998</c:v>
                </c:pt>
                <c:pt idx="45">
                  <c:v>0.43055782804309867</c:v>
                </c:pt>
                <c:pt idx="46">
                  <c:v>0.48921095883649951</c:v>
                </c:pt>
                <c:pt idx="47">
                  <c:v>0.43964615266688367</c:v>
                </c:pt>
                <c:pt idx="48">
                  <c:v>0.54446832195047945</c:v>
                </c:pt>
                <c:pt idx="49">
                  <c:v>0.47154655915406651</c:v>
                </c:pt>
                <c:pt idx="50">
                  <c:v>0.44511091967447319</c:v>
                </c:pt>
                <c:pt idx="51">
                  <c:v>0.52971926306862027</c:v>
                </c:pt>
                <c:pt idx="52">
                  <c:v>0.47646518589860865</c:v>
                </c:pt>
                <c:pt idx="53">
                  <c:v>0.42775706125950419</c:v>
                </c:pt>
                <c:pt idx="54">
                  <c:v>0.45335021749732818</c:v>
                </c:pt>
                <c:pt idx="55">
                  <c:v>0.43455399814123891</c:v>
                </c:pt>
                <c:pt idx="56">
                  <c:v>0.45697624438113227</c:v>
                </c:pt>
                <c:pt idx="57">
                  <c:v>0.52517179811130299</c:v>
                </c:pt>
                <c:pt idx="58">
                  <c:v>0.54316849948199009</c:v>
                </c:pt>
                <c:pt idx="59">
                  <c:v>0.57371031493162949</c:v>
                </c:pt>
                <c:pt idx="60">
                  <c:v>0.54169397633028327</c:v>
                </c:pt>
                <c:pt idx="61">
                  <c:v>0.44325378350701328</c:v>
                </c:pt>
                <c:pt idx="62">
                  <c:v>0.43790788086887145</c:v>
                </c:pt>
                <c:pt idx="63">
                  <c:v>0.43906602910839126</c:v>
                </c:pt>
                <c:pt idx="64">
                  <c:v>0.56232316389712655</c:v>
                </c:pt>
                <c:pt idx="65">
                  <c:v>0.46104831359235166</c:v>
                </c:pt>
                <c:pt idx="66">
                  <c:v>0.63209164109315541</c:v>
                </c:pt>
                <c:pt idx="67">
                  <c:v>0.4389353739861187</c:v>
                </c:pt>
                <c:pt idx="68">
                  <c:v>0.43962735536722364</c:v>
                </c:pt>
                <c:pt idx="69">
                  <c:v>0.43500868290527983</c:v>
                </c:pt>
                <c:pt idx="70">
                  <c:v>0.42628429746096824</c:v>
                </c:pt>
                <c:pt idx="71">
                  <c:v>0.46023691225658869</c:v>
                </c:pt>
                <c:pt idx="72">
                  <c:v>0.49831817335748047</c:v>
                </c:pt>
                <c:pt idx="73">
                  <c:v>0.63389105813029434</c:v>
                </c:pt>
                <c:pt idx="74">
                  <c:v>0.51640308931343881</c:v>
                </c:pt>
                <c:pt idx="75">
                  <c:v>0.43342816644152915</c:v>
                </c:pt>
                <c:pt idx="76">
                  <c:v>0.53332834460346856</c:v>
                </c:pt>
                <c:pt idx="77">
                  <c:v>0.54442980137580543</c:v>
                </c:pt>
                <c:pt idx="78">
                  <c:v>0.64809089016459709</c:v>
                </c:pt>
                <c:pt idx="79">
                  <c:v>0.46519745481876368</c:v>
                </c:pt>
                <c:pt idx="80">
                  <c:v>0.43245397863875412</c:v>
                </c:pt>
                <c:pt idx="81">
                  <c:v>0.52663588860736887</c:v>
                </c:pt>
                <c:pt idx="82">
                  <c:v>0.46397843913272357</c:v>
                </c:pt>
                <c:pt idx="83">
                  <c:v>0.46417008516489677</c:v>
                </c:pt>
                <c:pt idx="84">
                  <c:v>0.52556527590452828</c:v>
                </c:pt>
                <c:pt idx="85">
                  <c:v>0.53422277506252736</c:v>
                </c:pt>
                <c:pt idx="86">
                  <c:v>0.45129510779945198</c:v>
                </c:pt>
                <c:pt idx="87">
                  <c:v>0.4994671853068533</c:v>
                </c:pt>
                <c:pt idx="88">
                  <c:v>0.47014599056719875</c:v>
                </c:pt>
                <c:pt idx="89">
                  <c:v>0.5580065137294028</c:v>
                </c:pt>
                <c:pt idx="90">
                  <c:v>0.50310670056496165</c:v>
                </c:pt>
                <c:pt idx="91">
                  <c:v>0.44068349198871576</c:v>
                </c:pt>
                <c:pt idx="92">
                  <c:v>0.44566391215513085</c:v>
                </c:pt>
                <c:pt idx="93">
                  <c:v>0.52581053590962457</c:v>
                </c:pt>
                <c:pt idx="94">
                  <c:v>0.45335296455754193</c:v>
                </c:pt>
                <c:pt idx="95">
                  <c:v>0.49325916874946391</c:v>
                </c:pt>
                <c:pt idx="96">
                  <c:v>0.51661652663224655</c:v>
                </c:pt>
                <c:pt idx="97">
                  <c:v>0.44938207358653215</c:v>
                </c:pt>
                <c:pt idx="98">
                  <c:v>0.48276039846838187</c:v>
                </c:pt>
                <c:pt idx="99">
                  <c:v>0.53347254983173564</c:v>
                </c:pt>
                <c:pt idx="100">
                  <c:v>0.44345641778003775</c:v>
                </c:pt>
                <c:pt idx="101">
                  <c:v>0.45747392526738612</c:v>
                </c:pt>
                <c:pt idx="102">
                  <c:v>0.50444575352256293</c:v>
                </c:pt>
                <c:pt idx="103">
                  <c:v>0.57629804565240306</c:v>
                </c:pt>
                <c:pt idx="104">
                  <c:v>0.46693254743473217</c:v>
                </c:pt>
                <c:pt idx="105">
                  <c:v>0.43310160580046203</c:v>
                </c:pt>
                <c:pt idx="106">
                  <c:v>0.49725567837189955</c:v>
                </c:pt>
                <c:pt idx="107">
                  <c:v>0.57737236225665456</c:v>
                </c:pt>
                <c:pt idx="108">
                  <c:v>0.5387815986508383</c:v>
                </c:pt>
                <c:pt idx="109">
                  <c:v>0.54088911855367972</c:v>
                </c:pt>
                <c:pt idx="110">
                  <c:v>0.46418317228321554</c:v>
                </c:pt>
                <c:pt idx="111">
                  <c:v>0.50788757304286025</c:v>
                </c:pt>
                <c:pt idx="112">
                  <c:v>0.48929340150873935</c:v>
                </c:pt>
                <c:pt idx="113">
                  <c:v>0.57082923521910722</c:v>
                </c:pt>
                <c:pt idx="114">
                  <c:v>0.43611763098772399</c:v>
                </c:pt>
                <c:pt idx="115">
                  <c:v>0.42393284478436882</c:v>
                </c:pt>
                <c:pt idx="116">
                  <c:v>0.46024555469321432</c:v>
                </c:pt>
                <c:pt idx="117">
                  <c:v>0.44802070462293048</c:v>
                </c:pt>
                <c:pt idx="118">
                  <c:v>0.44936191818968685</c:v>
                </c:pt>
                <c:pt idx="119">
                  <c:v>0.49000911872471892</c:v>
                </c:pt>
                <c:pt idx="120">
                  <c:v>0.4967989255962369</c:v>
                </c:pt>
                <c:pt idx="121">
                  <c:v>0.52203582825001582</c:v>
                </c:pt>
                <c:pt idx="122">
                  <c:v>0.46040726085564754</c:v>
                </c:pt>
                <c:pt idx="123">
                  <c:v>0.44660028929766832</c:v>
                </c:pt>
                <c:pt idx="124">
                  <c:v>0.43958966817036638</c:v>
                </c:pt>
                <c:pt idx="125">
                  <c:v>0.45158191323204133</c:v>
                </c:pt>
                <c:pt idx="126">
                  <c:v>0.45394256393047805</c:v>
                </c:pt>
                <c:pt idx="127">
                  <c:v>0.64555371769808323</c:v>
                </c:pt>
                <c:pt idx="128">
                  <c:v>0.44603300593073392</c:v>
                </c:pt>
                <c:pt idx="129">
                  <c:v>0.57739507951864188</c:v>
                </c:pt>
                <c:pt idx="130">
                  <c:v>0.43812307754084873</c:v>
                </c:pt>
                <c:pt idx="131">
                  <c:v>0.53219186418720288</c:v>
                </c:pt>
                <c:pt idx="132">
                  <c:v>0.53089099227998027</c:v>
                </c:pt>
                <c:pt idx="133">
                  <c:v>0.51926172955658034</c:v>
                </c:pt>
                <c:pt idx="134">
                  <c:v>0.54717334288260044</c:v>
                </c:pt>
                <c:pt idx="135">
                  <c:v>0.44290648101804475</c:v>
                </c:pt>
                <c:pt idx="136">
                  <c:v>0.47145852976386582</c:v>
                </c:pt>
                <c:pt idx="137">
                  <c:v>0.56488688099041895</c:v>
                </c:pt>
                <c:pt idx="138">
                  <c:v>0.44895220496194349</c:v>
                </c:pt>
                <c:pt idx="139">
                  <c:v>0.4652087208522227</c:v>
                </c:pt>
                <c:pt idx="140">
                  <c:v>0.47234780562679507</c:v>
                </c:pt>
                <c:pt idx="141">
                  <c:v>0.50161483080831348</c:v>
                </c:pt>
                <c:pt idx="142">
                  <c:v>0.50843954695063054</c:v>
                </c:pt>
                <c:pt idx="143">
                  <c:v>0.53729429703926368</c:v>
                </c:pt>
                <c:pt idx="144">
                  <c:v>0.45727934697992989</c:v>
                </c:pt>
                <c:pt idx="145">
                  <c:v>0.52663780228976453</c:v>
                </c:pt>
                <c:pt idx="146">
                  <c:v>0.47425772238936126</c:v>
                </c:pt>
                <c:pt idx="147">
                  <c:v>0.56487447292069215</c:v>
                </c:pt>
                <c:pt idx="148">
                  <c:v>0.47988472027874995</c:v>
                </c:pt>
                <c:pt idx="149">
                  <c:v>0.50456529694060126</c:v>
                </c:pt>
                <c:pt idx="150">
                  <c:v>0.44662133980402063</c:v>
                </c:pt>
                <c:pt idx="151">
                  <c:v>0.44781010696187118</c:v>
                </c:pt>
                <c:pt idx="152">
                  <c:v>0.46187128962002327</c:v>
                </c:pt>
                <c:pt idx="153">
                  <c:v>0.56620886513568403</c:v>
                </c:pt>
                <c:pt idx="154">
                  <c:v>0.46865646661477756</c:v>
                </c:pt>
                <c:pt idx="155">
                  <c:v>0.55313631549580966</c:v>
                </c:pt>
                <c:pt idx="156">
                  <c:v>0.44354753375474759</c:v>
                </c:pt>
                <c:pt idx="157">
                  <c:v>0.50886867479493569</c:v>
                </c:pt>
                <c:pt idx="158">
                  <c:v>0.58734462295216738</c:v>
                </c:pt>
                <c:pt idx="159">
                  <c:v>0.64463132278337154</c:v>
                </c:pt>
                <c:pt idx="160">
                  <c:v>0.50045310213076311</c:v>
                </c:pt>
                <c:pt idx="161">
                  <c:v>0.493981799914744</c:v>
                </c:pt>
                <c:pt idx="162">
                  <c:v>0.44173243686830221</c:v>
                </c:pt>
                <c:pt idx="163">
                  <c:v>0.45787613809477168</c:v>
                </c:pt>
                <c:pt idx="164">
                  <c:v>0.58138881121501929</c:v>
                </c:pt>
                <c:pt idx="165">
                  <c:v>0.51105965594290437</c:v>
                </c:pt>
                <c:pt idx="166">
                  <c:v>0.44477584006016085</c:v>
                </c:pt>
                <c:pt idx="167">
                  <c:v>0.4378942072994953</c:v>
                </c:pt>
                <c:pt idx="168">
                  <c:v>0.43770373416943686</c:v>
                </c:pt>
                <c:pt idx="169">
                  <c:v>0.44011836923093778</c:v>
                </c:pt>
                <c:pt idx="170">
                  <c:v>0.42942829244197916</c:v>
                </c:pt>
                <c:pt idx="171">
                  <c:v>0.56878320007968786</c:v>
                </c:pt>
                <c:pt idx="172">
                  <c:v>0.56712397571095408</c:v>
                </c:pt>
                <c:pt idx="173">
                  <c:v>0.46180860108864324</c:v>
                </c:pt>
                <c:pt idx="174">
                  <c:v>0.59073764357137581</c:v>
                </c:pt>
                <c:pt idx="175">
                  <c:v>0.45549881983998686</c:v>
                </c:pt>
                <c:pt idx="176">
                  <c:v>0.4511442664144909</c:v>
                </c:pt>
                <c:pt idx="177">
                  <c:v>0.6309951628121282</c:v>
                </c:pt>
                <c:pt idx="178">
                  <c:v>0.46092589965071912</c:v>
                </c:pt>
                <c:pt idx="179">
                  <c:v>0.51223953373736852</c:v>
                </c:pt>
                <c:pt idx="180">
                  <c:v>0.43025889233338899</c:v>
                </c:pt>
                <c:pt idx="181">
                  <c:v>0.52335509620091281</c:v>
                </c:pt>
                <c:pt idx="182">
                  <c:v>0.42456929851015368</c:v>
                </c:pt>
                <c:pt idx="183">
                  <c:v>0.46774570812366595</c:v>
                </c:pt>
                <c:pt idx="184">
                  <c:v>0.48872679719039569</c:v>
                </c:pt>
                <c:pt idx="185">
                  <c:v>0.51838834960387381</c:v>
                </c:pt>
                <c:pt idx="186">
                  <c:v>0.49113266635189068</c:v>
                </c:pt>
                <c:pt idx="187">
                  <c:v>0.47327547860101671</c:v>
                </c:pt>
                <c:pt idx="188">
                  <c:v>0.53862023201270037</c:v>
                </c:pt>
                <c:pt idx="189">
                  <c:v>0.52313242999442344</c:v>
                </c:pt>
                <c:pt idx="190">
                  <c:v>0.51407574286185642</c:v>
                </c:pt>
                <c:pt idx="191">
                  <c:v>0.42602857393438531</c:v>
                </c:pt>
                <c:pt idx="192">
                  <c:v>0.52703171220482103</c:v>
                </c:pt>
                <c:pt idx="193">
                  <c:v>0.52576837316522973</c:v>
                </c:pt>
                <c:pt idx="194">
                  <c:v>0.43815878932361885</c:v>
                </c:pt>
                <c:pt idx="195">
                  <c:v>0.45491233791740437</c:v>
                </c:pt>
                <c:pt idx="196">
                  <c:v>0.47197500794978103</c:v>
                </c:pt>
                <c:pt idx="197">
                  <c:v>0.55266598174830683</c:v>
                </c:pt>
                <c:pt idx="198">
                  <c:v>0.42763014090448831</c:v>
                </c:pt>
                <c:pt idx="199">
                  <c:v>0.5217107491695131</c:v>
                </c:pt>
                <c:pt idx="200">
                  <c:v>0.49441302663651543</c:v>
                </c:pt>
                <c:pt idx="201">
                  <c:v>0.46400692830774359</c:v>
                </c:pt>
                <c:pt idx="202">
                  <c:v>0.44561329216918094</c:v>
                </c:pt>
                <c:pt idx="203">
                  <c:v>0.47414518551815799</c:v>
                </c:pt>
                <c:pt idx="204">
                  <c:v>0.54512934488895715</c:v>
                </c:pt>
                <c:pt idx="205">
                  <c:v>0.435900520633351</c:v>
                </c:pt>
                <c:pt idx="206">
                  <c:v>0.4768655467752887</c:v>
                </c:pt>
                <c:pt idx="207">
                  <c:v>0.54191151880648758</c:v>
                </c:pt>
                <c:pt idx="208">
                  <c:v>0.43802331912951331</c:v>
                </c:pt>
                <c:pt idx="209">
                  <c:v>0.65447888546471511</c:v>
                </c:pt>
                <c:pt idx="210">
                  <c:v>0.49680296902194321</c:v>
                </c:pt>
                <c:pt idx="211">
                  <c:v>0.51419689130384083</c:v>
                </c:pt>
                <c:pt idx="212">
                  <c:v>0.4456249285927798</c:v>
                </c:pt>
                <c:pt idx="213">
                  <c:v>0.45308625279010645</c:v>
                </c:pt>
                <c:pt idx="214">
                  <c:v>0.49891274213147696</c:v>
                </c:pt>
                <c:pt idx="215">
                  <c:v>0.53524603955899774</c:v>
                </c:pt>
                <c:pt idx="216">
                  <c:v>0.53888740676781166</c:v>
                </c:pt>
                <c:pt idx="217">
                  <c:v>0.48389394662936325</c:v>
                </c:pt>
                <c:pt idx="218">
                  <c:v>0.5435154933125077</c:v>
                </c:pt>
                <c:pt idx="219">
                  <c:v>0.46680997916387479</c:v>
                </c:pt>
                <c:pt idx="220">
                  <c:v>0.55551755371292177</c:v>
                </c:pt>
                <c:pt idx="221">
                  <c:v>0.51791949741693533</c:v>
                </c:pt>
                <c:pt idx="222">
                  <c:v>0.55660878480028342</c:v>
                </c:pt>
                <c:pt idx="223">
                  <c:v>0.46256956763352686</c:v>
                </c:pt>
                <c:pt idx="224">
                  <c:v>0.48082171473819046</c:v>
                </c:pt>
                <c:pt idx="225">
                  <c:v>0.44474509767844977</c:v>
                </c:pt>
                <c:pt idx="226">
                  <c:v>0.50586163156859598</c:v>
                </c:pt>
                <c:pt idx="227">
                  <c:v>0.51060228585033984</c:v>
                </c:pt>
                <c:pt idx="228">
                  <c:v>0.49841709839099907</c:v>
                </c:pt>
                <c:pt idx="229">
                  <c:v>0.5683847837512479</c:v>
                </c:pt>
                <c:pt idx="230">
                  <c:v>0.57563220764209111</c:v>
                </c:pt>
                <c:pt idx="231">
                  <c:v>0.53820922241946323</c:v>
                </c:pt>
                <c:pt idx="232">
                  <c:v>0.48242139889174229</c:v>
                </c:pt>
                <c:pt idx="233">
                  <c:v>0.55836023631415033</c:v>
                </c:pt>
                <c:pt idx="234">
                  <c:v>0.47138297017508207</c:v>
                </c:pt>
                <c:pt idx="235">
                  <c:v>0.48727239856968851</c:v>
                </c:pt>
                <c:pt idx="236">
                  <c:v>0.55088644231540673</c:v>
                </c:pt>
                <c:pt idx="237">
                  <c:v>0.52227287794031785</c:v>
                </c:pt>
                <c:pt idx="238">
                  <c:v>0.4332797325924852</c:v>
                </c:pt>
                <c:pt idx="239">
                  <c:v>0.52676811788774047</c:v>
                </c:pt>
                <c:pt idx="240">
                  <c:v>0.52848197480228598</c:v>
                </c:pt>
                <c:pt idx="241">
                  <c:v>0.55983803124543674</c:v>
                </c:pt>
                <c:pt idx="242">
                  <c:v>0.43709326948521898</c:v>
                </c:pt>
                <c:pt idx="243">
                  <c:v>0.54010290374751135</c:v>
                </c:pt>
                <c:pt idx="244">
                  <c:v>0.59649850663092652</c:v>
                </c:pt>
                <c:pt idx="245">
                  <c:v>0.58326718308390213</c:v>
                </c:pt>
                <c:pt idx="246">
                  <c:v>0.45056463670951868</c:v>
                </c:pt>
                <c:pt idx="247">
                  <c:v>0.45720881852389539</c:v>
                </c:pt>
                <c:pt idx="248">
                  <c:v>0.46284535395941795</c:v>
                </c:pt>
                <c:pt idx="249">
                  <c:v>0.45015930643177832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44-4C56-ACA6-974EA46EF29D}"/>
            </c:ext>
          </c:extLst>
        </c:ser>
        <c:ser>
          <c:idx val="1"/>
          <c:order val="1"/>
          <c:tx>
            <c:strRef>
              <c:f>A1500_IW1!$AD$3</c:f>
              <c:strCache>
                <c:ptCount val="1"/>
                <c:pt idx="0">
                  <c:v>EBC</c:v>
                </c:pt>
              </c:strCache>
            </c:strRef>
          </c:tx>
          <c:spPr>
            <a:ln w="254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A1500_IW1!$AE$4:$AE$5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A1500_IW1!$AD$4:$AD$5</c:f>
              <c:numCache>
                <c:formatCode>General</c:formatCode>
                <c:ptCount val="2"/>
                <c:pt idx="0">
                  <c:v>0.44834515049524515</c:v>
                </c:pt>
                <c:pt idx="1">
                  <c:v>0.44834515049524515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44-4C56-ACA6-974EA46EF29D}"/>
            </c:ext>
          </c:extLst>
        </c:ser>
        <c:ser>
          <c:idx val="2"/>
          <c:order val="2"/>
          <c:tx>
            <c:strRef>
              <c:f>A1500_IW1!$AD$7</c:f>
              <c:strCache>
                <c:ptCount val="1"/>
                <c:pt idx="0">
                  <c:v>Monte-Carlo - 99% Quantile</c:v>
                </c:pt>
              </c:strCache>
            </c:strRef>
          </c:tx>
          <c:spPr>
            <a:ln w="25400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A1500_IW1!$AE$8:$AE$9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A1500_IW1!$AD$8:$AD$9</c:f>
              <c:numCache>
                <c:formatCode>0.000</c:formatCode>
                <c:ptCount val="2"/>
                <c:pt idx="0">
                  <c:v>0.42425743618451911</c:v>
                </c:pt>
                <c:pt idx="1">
                  <c:v>0.42425743618451911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A44-4C56-ACA6-974EA46EF2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028351"/>
        <c:axId val="634024991"/>
      </c:scatterChart>
      <c:valAx>
        <c:axId val="634028351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z_Pos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24991"/>
        <c:crosses val="autoZero"/>
        <c:crossBetween val="midCat"/>
      </c:valAx>
      <c:valAx>
        <c:axId val="634024991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strRef>
              <c:f>A1500_IW1!$Q$7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28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Histogramm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Häufigkeit</c:v>
          </c:tx>
          <c:invertIfNegative val="0"/>
          <c:cat>
            <c:numRef>
              <c:f>A2000_IW1!$AK$2:$AK$123</c:f>
              <c:numCache>
                <c:formatCode>General</c:formatCode>
                <c:ptCount val="122"/>
              </c:numCache>
            </c:numRef>
          </c:cat>
          <c:val>
            <c:numRef>
              <c:f>A2000_IW1!$AL$2:$AL$123</c:f>
              <c:numCache>
                <c:formatCode>General</c:formatCode>
                <c:ptCount val="122"/>
              </c:numCache>
            </c:numRef>
          </c:val>
          <c:extLst>
            <c:ext xmlns:c16="http://schemas.microsoft.com/office/drawing/2014/chart" uri="{C3380CC4-5D6E-409C-BE32-E72D297353CC}">
              <c16:uniqueId val="{00000000-B84D-4E01-8B61-9EC7536AF2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5181631"/>
        <c:axId val="1245180671"/>
      </c:barChart>
      <c:lineChart>
        <c:grouping val="standard"/>
        <c:varyColors val="0"/>
        <c:ser>
          <c:idx val="1"/>
          <c:order val="1"/>
          <c:tx>
            <c:v>Kumuliert %</c:v>
          </c:tx>
          <c:cat>
            <c:numRef>
              <c:f>A2000_IW1!$AK$2:$AK$123</c:f>
              <c:numCache>
                <c:formatCode>General</c:formatCode>
                <c:ptCount val="122"/>
              </c:numCache>
            </c:numRef>
          </c:cat>
          <c:val>
            <c:numRef>
              <c:f>A2000_IW1!$AM$2:$AM$123</c:f>
              <c:numCache>
                <c:formatCode>General</c:formatCode>
                <c:ptCount val="12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4D-4E01-8B61-9EC7536AF2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2584752"/>
        <c:axId val="1032584272"/>
      </c:lineChart>
      <c:catAx>
        <c:axId val="12451816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Klasse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45180671"/>
        <c:crosses val="autoZero"/>
        <c:auto val="1"/>
        <c:lblAlgn val="ctr"/>
        <c:lblOffset val="100"/>
        <c:noMultiLvlLbl val="0"/>
      </c:catAx>
      <c:valAx>
        <c:axId val="124518067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Häufigkeit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45181631"/>
        <c:crosses val="autoZero"/>
        <c:crossBetween val="between"/>
      </c:valAx>
      <c:valAx>
        <c:axId val="10325842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032584752"/>
        <c:crosses val="max"/>
        <c:crossBetween val="between"/>
      </c:valAx>
      <c:catAx>
        <c:axId val="1032584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32584272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A2000_IW1!$K$3</c:f>
              <c:strCache>
                <c:ptCount val="1"/>
                <c:pt idx="0">
                  <c:v>A700 - IW1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A2000_IW1!$A$1:$A$2270</c:f>
              <c:numCache>
                <c:formatCode>0.00E+00</c:formatCode>
                <c:ptCount val="2270"/>
                <c:pt idx="0">
                  <c:v>0.15060637317015799</c:v>
                </c:pt>
                <c:pt idx="1">
                  <c:v>0.14856456642956001</c:v>
                </c:pt>
                <c:pt idx="2">
                  <c:v>0.143857932925401</c:v>
                </c:pt>
                <c:pt idx="3">
                  <c:v>0.16224287174788801</c:v>
                </c:pt>
                <c:pt idx="4">
                  <c:v>0.13001261537050099</c:v>
                </c:pt>
                <c:pt idx="5">
                  <c:v>0.16504008499165801</c:v>
                </c:pt>
                <c:pt idx="6">
                  <c:v>0.15448594692929801</c:v>
                </c:pt>
                <c:pt idx="7">
                  <c:v>0.157153598507211</c:v>
                </c:pt>
                <c:pt idx="8">
                  <c:v>0.13719532372801899</c:v>
                </c:pt>
                <c:pt idx="9">
                  <c:v>0.1647622888129</c:v>
                </c:pt>
                <c:pt idx="10">
                  <c:v>0.1598654713539</c:v>
                </c:pt>
                <c:pt idx="11">
                  <c:v>0.13197184047669699</c:v>
                </c:pt>
                <c:pt idx="12">
                  <c:v>0.14403373987756901</c:v>
                </c:pt>
                <c:pt idx="13">
                  <c:v>0.14081402105502999</c:v>
                </c:pt>
                <c:pt idx="14">
                  <c:v>0.13656122123073799</c:v>
                </c:pt>
                <c:pt idx="15">
                  <c:v>0.142704563438041</c:v>
                </c:pt>
                <c:pt idx="16">
                  <c:v>0.13342683035202799</c:v>
                </c:pt>
                <c:pt idx="17">
                  <c:v>0.12707308455064101</c:v>
                </c:pt>
                <c:pt idx="18">
                  <c:v>0.16758303379883599</c:v>
                </c:pt>
                <c:pt idx="19">
                  <c:v>0.12568315460926199</c:v>
                </c:pt>
                <c:pt idx="20">
                  <c:v>0.165130519501897</c:v>
                </c:pt>
                <c:pt idx="21">
                  <c:v>0.16602568169953999</c:v>
                </c:pt>
                <c:pt idx="22">
                  <c:v>0.16625411715250199</c:v>
                </c:pt>
                <c:pt idx="23">
                  <c:v>0.137047399357695</c:v>
                </c:pt>
                <c:pt idx="24">
                  <c:v>0.120768824643116</c:v>
                </c:pt>
                <c:pt idx="25">
                  <c:v>0.15795526414623601</c:v>
                </c:pt>
                <c:pt idx="26">
                  <c:v>0.142876346485283</c:v>
                </c:pt>
                <c:pt idx="27">
                  <c:v>0.13586045999305699</c:v>
                </c:pt>
                <c:pt idx="28">
                  <c:v>0.159072942648989</c:v>
                </c:pt>
                <c:pt idx="29">
                  <c:v>0.15040048076381901</c:v>
                </c:pt>
                <c:pt idx="30">
                  <c:v>0.16524418805966801</c:v>
                </c:pt>
                <c:pt idx="31">
                  <c:v>0.13407711433507299</c:v>
                </c:pt>
                <c:pt idx="32">
                  <c:v>0.15581579854484101</c:v>
                </c:pt>
                <c:pt idx="33">
                  <c:v>0.16085373242621101</c:v>
                </c:pt>
                <c:pt idx="34">
                  <c:v>0.13261467842737701</c:v>
                </c:pt>
                <c:pt idx="35">
                  <c:v>0.12612049002753301</c:v>
                </c:pt>
                <c:pt idx="36">
                  <c:v>0.13576175594439899</c:v>
                </c:pt>
                <c:pt idx="37">
                  <c:v>0.14895123815118899</c:v>
                </c:pt>
                <c:pt idx="38">
                  <c:v>0.15734178386103001</c:v>
                </c:pt>
                <c:pt idx="39">
                  <c:v>0.142600581111057</c:v>
                </c:pt>
                <c:pt idx="40">
                  <c:v>0.131241920154162</c:v>
                </c:pt>
                <c:pt idx="41">
                  <c:v>0.16286629193997701</c:v>
                </c:pt>
                <c:pt idx="42">
                  <c:v>0.147807130531044</c:v>
                </c:pt>
                <c:pt idx="43">
                  <c:v>0.152897587389489</c:v>
                </c:pt>
                <c:pt idx="44">
                  <c:v>0.122330492406599</c:v>
                </c:pt>
                <c:pt idx="45">
                  <c:v>0.14194115929009299</c:v>
                </c:pt>
                <c:pt idx="46">
                  <c:v>0.16552497265733701</c:v>
                </c:pt>
                <c:pt idx="47">
                  <c:v>0.138517138414082</c:v>
                </c:pt>
                <c:pt idx="48">
                  <c:v>0.167683217742574</c:v>
                </c:pt>
                <c:pt idx="49">
                  <c:v>0.14604267634495299</c:v>
                </c:pt>
                <c:pt idx="50">
                  <c:v>0.12108830510745699</c:v>
                </c:pt>
                <c:pt idx="51">
                  <c:v>0.12640501625830999</c:v>
                </c:pt>
                <c:pt idx="52">
                  <c:v>0.16717193257330801</c:v>
                </c:pt>
                <c:pt idx="53">
                  <c:v>0.12711322305970099</c:v>
                </c:pt>
                <c:pt idx="54">
                  <c:v>0.15998703859004901</c:v>
                </c:pt>
                <c:pt idx="55">
                  <c:v>0.15697296589644</c:v>
                </c:pt>
                <c:pt idx="56">
                  <c:v>0.16029798171031601</c:v>
                </c:pt>
                <c:pt idx="57">
                  <c:v>0.15689877007577799</c:v>
                </c:pt>
                <c:pt idx="58">
                  <c:v>0.152821475081164</c:v>
                </c:pt>
                <c:pt idx="59">
                  <c:v>0.14337319248951499</c:v>
                </c:pt>
                <c:pt idx="60">
                  <c:v>0.12444902844318199</c:v>
                </c:pt>
                <c:pt idx="61">
                  <c:v>0.16874358349890201</c:v>
                </c:pt>
                <c:pt idx="62">
                  <c:v>0.14962737754210201</c:v>
                </c:pt>
                <c:pt idx="63">
                  <c:v>0.122688436335883</c:v>
                </c:pt>
                <c:pt idx="64">
                  <c:v>0.13437450436528101</c:v>
                </c:pt>
                <c:pt idx="65">
                  <c:v>0.16187502441686499</c:v>
                </c:pt>
                <c:pt idx="66">
                  <c:v>0.13257903997015399</c:v>
                </c:pt>
                <c:pt idx="67">
                  <c:v>0.12189919294642</c:v>
                </c:pt>
                <c:pt idx="68">
                  <c:v>0.12709376325854699</c:v>
                </c:pt>
                <c:pt idx="69">
                  <c:v>0.159149346555187</c:v>
                </c:pt>
                <c:pt idx="70">
                  <c:v>0.140950502567641</c:v>
                </c:pt>
                <c:pt idx="71">
                  <c:v>0.130158676462928</c:v>
                </c:pt>
                <c:pt idx="72">
                  <c:v>0.14765917030327999</c:v>
                </c:pt>
                <c:pt idx="73">
                  <c:v>0.13128648497253201</c:v>
                </c:pt>
                <c:pt idx="74">
                  <c:v>0.14815374909794601</c:v>
                </c:pt>
                <c:pt idx="75">
                  <c:v>0.16100749382641399</c:v>
                </c:pt>
                <c:pt idx="76">
                  <c:v>0.146618946408198</c:v>
                </c:pt>
                <c:pt idx="77">
                  <c:v>0.13544592310765999</c:v>
                </c:pt>
                <c:pt idx="78">
                  <c:v>0.13645002412412799</c:v>
                </c:pt>
                <c:pt idx="79">
                  <c:v>0.121728341995843</c:v>
                </c:pt>
                <c:pt idx="80">
                  <c:v>0.14603594025248501</c:v>
                </c:pt>
                <c:pt idx="81">
                  <c:v>0.126569755328091</c:v>
                </c:pt>
                <c:pt idx="82">
                  <c:v>0.13781012953657701</c:v>
                </c:pt>
                <c:pt idx="83">
                  <c:v>0.130933330050058</c:v>
                </c:pt>
                <c:pt idx="84">
                  <c:v>0.151979826430056</c:v>
                </c:pt>
                <c:pt idx="85">
                  <c:v>0.14810052683348601</c:v>
                </c:pt>
                <c:pt idx="86">
                  <c:v>0.14196045901089599</c:v>
                </c:pt>
                <c:pt idx="87">
                  <c:v>0.125414352376187</c:v>
                </c:pt>
                <c:pt idx="88">
                  <c:v>0.12002833995468901</c:v>
                </c:pt>
                <c:pt idx="89">
                  <c:v>0.135065453395637</c:v>
                </c:pt>
                <c:pt idx="90">
                  <c:v>0.14113503811547001</c:v>
                </c:pt>
                <c:pt idx="91">
                  <c:v>0.14241620701687999</c:v>
                </c:pt>
                <c:pt idx="92">
                  <c:v>0.155580561506931</c:v>
                </c:pt>
                <c:pt idx="93">
                  <c:v>0.129791184616254</c:v>
                </c:pt>
                <c:pt idx="94">
                  <c:v>0.16633213949298101</c:v>
                </c:pt>
                <c:pt idx="95">
                  <c:v>0.14302433453926899</c:v>
                </c:pt>
                <c:pt idx="96">
                  <c:v>0.15000550946018401</c:v>
                </c:pt>
                <c:pt idx="97">
                  <c:v>0.129541772522872</c:v>
                </c:pt>
                <c:pt idx="98">
                  <c:v>0.15960211582411499</c:v>
                </c:pt>
                <c:pt idx="99">
                  <c:v>0.12145193256310401</c:v>
                </c:pt>
                <c:pt idx="100">
                  <c:v>0.13542294457062901</c:v>
                </c:pt>
                <c:pt idx="101">
                  <c:v>0.1498389018099</c:v>
                </c:pt>
                <c:pt idx="102">
                  <c:v>0.14372434822861599</c:v>
                </c:pt>
                <c:pt idx="103">
                  <c:v>0.15329189887825501</c:v>
                </c:pt>
                <c:pt idx="104">
                  <c:v>0.12137625449166201</c:v>
                </c:pt>
                <c:pt idx="105">
                  <c:v>0.13936590827530501</c:v>
                </c:pt>
                <c:pt idx="106">
                  <c:v>0.13523253680515801</c:v>
                </c:pt>
                <c:pt idx="107">
                  <c:v>0.13185091411528399</c:v>
                </c:pt>
                <c:pt idx="108">
                  <c:v>0.158524623274267</c:v>
                </c:pt>
                <c:pt idx="109">
                  <c:v>0.15333108409499199</c:v>
                </c:pt>
                <c:pt idx="110">
                  <c:v>0.15136749457634299</c:v>
                </c:pt>
                <c:pt idx="111">
                  <c:v>0.153241272179065</c:v>
                </c:pt>
                <c:pt idx="112">
                  <c:v>0.14947421506363701</c:v>
                </c:pt>
                <c:pt idx="113">
                  <c:v>0.16262054138464699</c:v>
                </c:pt>
                <c:pt idx="114">
                  <c:v>0.12511473808337101</c:v>
                </c:pt>
                <c:pt idx="115">
                  <c:v>0.16584891127264001</c:v>
                </c:pt>
                <c:pt idx="116">
                  <c:v>0.141266015416111</c:v>
                </c:pt>
                <c:pt idx="117">
                  <c:v>0.13657656477386201</c:v>
                </c:pt>
                <c:pt idx="118">
                  <c:v>0.121282318645104</c:v>
                </c:pt>
                <c:pt idx="119">
                  <c:v>0.166941076723851</c:v>
                </c:pt>
                <c:pt idx="120">
                  <c:v>0.139391526698602</c:v>
                </c:pt>
                <c:pt idx="121">
                  <c:v>0.16919554840525899</c:v>
                </c:pt>
                <c:pt idx="122">
                  <c:v>0.12116669332334</c:v>
                </c:pt>
                <c:pt idx="123">
                  <c:v>0.13289180645932699</c:v>
                </c:pt>
                <c:pt idx="124">
                  <c:v>0.15870135571645</c:v>
                </c:pt>
                <c:pt idx="125">
                  <c:v>0.12589844381409601</c:v>
                </c:pt>
                <c:pt idx="126">
                  <c:v>0.12490257143094</c:v>
                </c:pt>
                <c:pt idx="127">
                  <c:v>0.13106156422005399</c:v>
                </c:pt>
                <c:pt idx="128">
                  <c:v>0.14734503513425101</c:v>
                </c:pt>
                <c:pt idx="129">
                  <c:v>0.14444835203352099</c:v>
                </c:pt>
                <c:pt idx="130">
                  <c:v>0.150602530587339</c:v>
                </c:pt>
                <c:pt idx="131">
                  <c:v>0.162616617074646</c:v>
                </c:pt>
                <c:pt idx="132">
                  <c:v>0.15828602367518299</c:v>
                </c:pt>
                <c:pt idx="133">
                  <c:v>0.16733860566492501</c:v>
                </c:pt>
                <c:pt idx="134">
                  <c:v>0.14726820635666299</c:v>
                </c:pt>
                <c:pt idx="135">
                  <c:v>0.13777245407241501</c:v>
                </c:pt>
                <c:pt idx="136">
                  <c:v>0.167093741722324</c:v>
                </c:pt>
                <c:pt idx="137">
                  <c:v>0.152954443699716</c:v>
                </c:pt>
                <c:pt idx="138">
                  <c:v>0.14309138656615999</c:v>
                </c:pt>
                <c:pt idx="139">
                  <c:v>0.144959835871316</c:v>
                </c:pt>
                <c:pt idx="140">
                  <c:v>0.163434440991164</c:v>
                </c:pt>
                <c:pt idx="141">
                  <c:v>0.14973189858458599</c:v>
                </c:pt>
                <c:pt idx="142">
                  <c:v>0.14475456752367299</c:v>
                </c:pt>
                <c:pt idx="143">
                  <c:v>0.123077615333316</c:v>
                </c:pt>
                <c:pt idx="144">
                  <c:v>0.123741808504558</c:v>
                </c:pt>
                <c:pt idx="145">
                  <c:v>0.151848736230737</c:v>
                </c:pt>
                <c:pt idx="146">
                  <c:v>0.16956198338438699</c:v>
                </c:pt>
                <c:pt idx="147">
                  <c:v>0.15142748076646201</c:v>
                </c:pt>
                <c:pt idx="148">
                  <c:v>0.16641458001524301</c:v>
                </c:pt>
                <c:pt idx="149">
                  <c:v>0.16283551117678799</c:v>
                </c:pt>
                <c:pt idx="150">
                  <c:v>0.15751367483689699</c:v>
                </c:pt>
                <c:pt idx="151">
                  <c:v>0.15246847602470501</c:v>
                </c:pt>
                <c:pt idx="152">
                  <c:v>0.134801833150128</c:v>
                </c:pt>
                <c:pt idx="153">
                  <c:v>0.15013764163264001</c:v>
                </c:pt>
                <c:pt idx="154">
                  <c:v>0.15173981751075999</c:v>
                </c:pt>
                <c:pt idx="155">
                  <c:v>0.12815495170678801</c:v>
                </c:pt>
                <c:pt idx="156">
                  <c:v>0.168094882128344</c:v>
                </c:pt>
                <c:pt idx="157">
                  <c:v>0.14215584420080599</c:v>
                </c:pt>
                <c:pt idx="158">
                  <c:v>0.13427420841918999</c:v>
                </c:pt>
                <c:pt idx="159">
                  <c:v>0.16593907888019299</c:v>
                </c:pt>
                <c:pt idx="160">
                  <c:v>0.15984836215142101</c:v>
                </c:pt>
                <c:pt idx="161">
                  <c:v>0.14954726176143801</c:v>
                </c:pt>
                <c:pt idx="162">
                  <c:v>0.12654734425632699</c:v>
                </c:pt>
                <c:pt idx="163">
                  <c:v>0.124800262584688</c:v>
                </c:pt>
                <c:pt idx="164">
                  <c:v>0.14959778998075601</c:v>
                </c:pt>
                <c:pt idx="165">
                  <c:v>0.15268296438495599</c:v>
                </c:pt>
                <c:pt idx="166">
                  <c:v>0.12779036546504299</c:v>
                </c:pt>
                <c:pt idx="167">
                  <c:v>0.142807273490381</c:v>
                </c:pt>
                <c:pt idx="168">
                  <c:v>0.13939927723305001</c:v>
                </c:pt>
                <c:pt idx="169">
                  <c:v>0.15995625672410299</c:v>
                </c:pt>
                <c:pt idx="170">
                  <c:v>0.16418708430843401</c:v>
                </c:pt>
                <c:pt idx="171">
                  <c:v>0.166468303312617</c:v>
                </c:pt>
                <c:pt idx="172">
                  <c:v>0.15215169560547301</c:v>
                </c:pt>
                <c:pt idx="173">
                  <c:v>0.14652160369595499</c:v>
                </c:pt>
                <c:pt idx="174">
                  <c:v>0.15271615632518101</c:v>
                </c:pt>
                <c:pt idx="175">
                  <c:v>0.142787077909308</c:v>
                </c:pt>
                <c:pt idx="176">
                  <c:v>0.14809161621728001</c:v>
                </c:pt>
                <c:pt idx="177">
                  <c:v>0.16633671736195199</c:v>
                </c:pt>
                <c:pt idx="178">
                  <c:v>0.14601262743919199</c:v>
                </c:pt>
                <c:pt idx="179">
                  <c:v>0.12962165477871199</c:v>
                </c:pt>
                <c:pt idx="180">
                  <c:v>0.123439538536937</c:v>
                </c:pt>
                <c:pt idx="181">
                  <c:v>0.161779635745218</c:v>
                </c:pt>
                <c:pt idx="182">
                  <c:v>0.16571837840536299</c:v>
                </c:pt>
                <c:pt idx="183">
                  <c:v>0.121947855812717</c:v>
                </c:pt>
                <c:pt idx="184">
                  <c:v>0.138580654976037</c:v>
                </c:pt>
                <c:pt idx="185">
                  <c:v>0.16370759130809301</c:v>
                </c:pt>
                <c:pt idx="186">
                  <c:v>0.15362069311218199</c:v>
                </c:pt>
                <c:pt idx="187">
                  <c:v>0.16544240012224101</c:v>
                </c:pt>
                <c:pt idx="188">
                  <c:v>0.15695865293917999</c:v>
                </c:pt>
                <c:pt idx="189">
                  <c:v>0.14874265481291099</c:v>
                </c:pt>
                <c:pt idx="190">
                  <c:v>0.14705496888856701</c:v>
                </c:pt>
                <c:pt idx="191">
                  <c:v>0.14917226552033599</c:v>
                </c:pt>
                <c:pt idx="192">
                  <c:v>0.133323411778516</c:v>
                </c:pt>
                <c:pt idx="193">
                  <c:v>0.15627480464750601</c:v>
                </c:pt>
                <c:pt idx="194">
                  <c:v>0.134528436481611</c:v>
                </c:pt>
                <c:pt idx="195">
                  <c:v>0.132778616516637</c:v>
                </c:pt>
                <c:pt idx="196">
                  <c:v>0.13326423159085901</c:v>
                </c:pt>
                <c:pt idx="197">
                  <c:v>0.141645217743607</c:v>
                </c:pt>
                <c:pt idx="198">
                  <c:v>0.161088016670521</c:v>
                </c:pt>
                <c:pt idx="199">
                  <c:v>0.13371729170975699</c:v>
                </c:pt>
                <c:pt idx="200">
                  <c:v>0.14758226705320701</c:v>
                </c:pt>
                <c:pt idx="201">
                  <c:v>0.130150394282637</c:v>
                </c:pt>
                <c:pt idx="202">
                  <c:v>0.121675836549362</c:v>
                </c:pt>
                <c:pt idx="203">
                  <c:v>0.121876060630426</c:v>
                </c:pt>
                <c:pt idx="204">
                  <c:v>0.148667090452552</c:v>
                </c:pt>
                <c:pt idx="205">
                  <c:v>0.14601781037686701</c:v>
                </c:pt>
                <c:pt idx="206">
                  <c:v>0.169484558299934</c:v>
                </c:pt>
                <c:pt idx="207">
                  <c:v>0.159141799258675</c:v>
                </c:pt>
                <c:pt idx="208">
                  <c:v>0.128484403215083</c:v>
                </c:pt>
                <c:pt idx="209">
                  <c:v>0.12793793776467999</c:v>
                </c:pt>
                <c:pt idx="210">
                  <c:v>0.133406952815702</c:v>
                </c:pt>
                <c:pt idx="211">
                  <c:v>0.13695167104547501</c:v>
                </c:pt>
                <c:pt idx="212">
                  <c:v>0.13736897900374201</c:v>
                </c:pt>
                <c:pt idx="213">
                  <c:v>0.160417427081222</c:v>
                </c:pt>
                <c:pt idx="214">
                  <c:v>0.16365287452001501</c:v>
                </c:pt>
                <c:pt idx="215">
                  <c:v>0.136788969708935</c:v>
                </c:pt>
                <c:pt idx="216">
                  <c:v>0.16374080682773801</c:v>
                </c:pt>
                <c:pt idx="217">
                  <c:v>0.14406337155229801</c:v>
                </c:pt>
                <c:pt idx="218">
                  <c:v>0.152498081524026</c:v>
                </c:pt>
                <c:pt idx="219">
                  <c:v>0.12892556413797099</c:v>
                </c:pt>
                <c:pt idx="220">
                  <c:v>0.14602584706261901</c:v>
                </c:pt>
                <c:pt idx="221">
                  <c:v>0.146889901171009</c:v>
                </c:pt>
                <c:pt idx="222">
                  <c:v>0.14578897230792001</c:v>
                </c:pt>
                <c:pt idx="223">
                  <c:v>0.12516148875347199</c:v>
                </c:pt>
                <c:pt idx="224">
                  <c:v>0.156155697793399</c:v>
                </c:pt>
                <c:pt idx="225">
                  <c:v>0.123700384530883</c:v>
                </c:pt>
                <c:pt idx="226">
                  <c:v>0.15168264069338899</c:v>
                </c:pt>
                <c:pt idx="227">
                  <c:v>0.13263077776284399</c:v>
                </c:pt>
                <c:pt idx="228">
                  <c:v>0.123098084425251</c:v>
                </c:pt>
                <c:pt idx="229">
                  <c:v>0.14404741993227099</c:v>
                </c:pt>
                <c:pt idx="230">
                  <c:v>0.16090928155376</c:v>
                </c:pt>
                <c:pt idx="231">
                  <c:v>0.152942051491018</c:v>
                </c:pt>
                <c:pt idx="232">
                  <c:v>0.16556467706403399</c:v>
                </c:pt>
                <c:pt idx="233">
                  <c:v>0.15770441330238899</c:v>
                </c:pt>
                <c:pt idx="234">
                  <c:v>0.140741552825978</c:v>
                </c:pt>
                <c:pt idx="235">
                  <c:v>0.120122652128086</c:v>
                </c:pt>
                <c:pt idx="236">
                  <c:v>0.12591974368480999</c:v>
                </c:pt>
                <c:pt idx="237">
                  <c:v>0.16133709272617799</c:v>
                </c:pt>
                <c:pt idx="238">
                  <c:v>0.13736882465121</c:v>
                </c:pt>
                <c:pt idx="239">
                  <c:v>0.14138153549544899</c:v>
                </c:pt>
                <c:pt idx="240">
                  <c:v>0.123302769537595</c:v>
                </c:pt>
                <c:pt idx="241">
                  <c:v>0.12779063685332101</c:v>
                </c:pt>
                <c:pt idx="242">
                  <c:v>0.13699187168152499</c:v>
                </c:pt>
                <c:pt idx="243">
                  <c:v>0.159153474863444</c:v>
                </c:pt>
                <c:pt idx="244">
                  <c:v>0.14851134526849399</c:v>
                </c:pt>
                <c:pt idx="245">
                  <c:v>0.14625095099664001</c:v>
                </c:pt>
                <c:pt idx="246">
                  <c:v>0.14477473263377599</c:v>
                </c:pt>
                <c:pt idx="247">
                  <c:v>0.129558286073228</c:v>
                </c:pt>
                <c:pt idx="248">
                  <c:v>0.144843741591485</c:v>
                </c:pt>
                <c:pt idx="249">
                  <c:v>0.16115370345295299</c:v>
                </c:pt>
              </c:numCache>
            </c:numRef>
          </c:xVal>
          <c:yVal>
            <c:numRef>
              <c:f>A2000_IW1!$C$1:$C$2270</c:f>
              <c:numCache>
                <c:formatCode>General</c:formatCode>
                <c:ptCount val="2270"/>
                <c:pt idx="0">
                  <c:v>0.42116704900326357</c:v>
                </c:pt>
                <c:pt idx="1">
                  <c:v>0.40739893754425377</c:v>
                </c:pt>
                <c:pt idx="2">
                  <c:v>0.49427650700367676</c:v>
                </c:pt>
                <c:pt idx="3">
                  <c:v>0.50138077510498602</c:v>
                </c:pt>
                <c:pt idx="4">
                  <c:v>0.42088808349532741</c:v>
                </c:pt>
                <c:pt idx="5">
                  <c:v>0.4113842119990761</c:v>
                </c:pt>
                <c:pt idx="6">
                  <c:v>0.51179651626277212</c:v>
                </c:pt>
                <c:pt idx="7">
                  <c:v>0.42390738046216903</c:v>
                </c:pt>
                <c:pt idx="8">
                  <c:v>0.54804857478601243</c:v>
                </c:pt>
                <c:pt idx="9">
                  <c:v>0.44366497829532103</c:v>
                </c:pt>
                <c:pt idx="10">
                  <c:v>0.425910296015995</c:v>
                </c:pt>
                <c:pt idx="11">
                  <c:v>0.4233982483473856</c:v>
                </c:pt>
                <c:pt idx="12">
                  <c:v>0.44011954213305127</c:v>
                </c:pt>
                <c:pt idx="13">
                  <c:v>0.42386716226601429</c:v>
                </c:pt>
                <c:pt idx="14">
                  <c:v>0.49043287591197821</c:v>
                </c:pt>
                <c:pt idx="15">
                  <c:v>0.50609979242932135</c:v>
                </c:pt>
                <c:pt idx="16">
                  <c:v>0.41464089818051642</c:v>
                </c:pt>
                <c:pt idx="17">
                  <c:v>0.50331850199397898</c:v>
                </c:pt>
                <c:pt idx="18">
                  <c:v>0.43416663178534176</c:v>
                </c:pt>
                <c:pt idx="19">
                  <c:v>0.47514351041179448</c:v>
                </c:pt>
                <c:pt idx="20">
                  <c:v>0.41634629785350691</c:v>
                </c:pt>
                <c:pt idx="21">
                  <c:v>0.45194838341081228</c:v>
                </c:pt>
                <c:pt idx="22">
                  <c:v>0.42296930569815094</c:v>
                </c:pt>
                <c:pt idx="23">
                  <c:v>0.5658555129410775</c:v>
                </c:pt>
                <c:pt idx="24">
                  <c:v>0.53568106277971606</c:v>
                </c:pt>
                <c:pt idx="25">
                  <c:v>0.43210997879521096</c:v>
                </c:pt>
                <c:pt idx="26">
                  <c:v>0.52044753359330209</c:v>
                </c:pt>
                <c:pt idx="27">
                  <c:v>0.40375210708085929</c:v>
                </c:pt>
                <c:pt idx="28">
                  <c:v>0.45609311082137688</c:v>
                </c:pt>
                <c:pt idx="29">
                  <c:v>0.51381616110463768</c:v>
                </c:pt>
                <c:pt idx="30">
                  <c:v>0.59131082231472332</c:v>
                </c:pt>
                <c:pt idx="31">
                  <c:v>0.5156759826006212</c:v>
                </c:pt>
                <c:pt idx="32">
                  <c:v>0.40991972024702467</c:v>
                </c:pt>
                <c:pt idx="33">
                  <c:v>0.41930281369143263</c:v>
                </c:pt>
                <c:pt idx="34">
                  <c:v>0.55003707599018137</c:v>
                </c:pt>
                <c:pt idx="35">
                  <c:v>0.55308878209436896</c:v>
                </c:pt>
                <c:pt idx="36">
                  <c:v>0.60673479376535122</c:v>
                </c:pt>
                <c:pt idx="37">
                  <c:v>0.41735598137813712</c:v>
                </c:pt>
                <c:pt idx="38">
                  <c:v>0.49075684382205764</c:v>
                </c:pt>
                <c:pt idx="39">
                  <c:v>0.43805761108340924</c:v>
                </c:pt>
                <c:pt idx="40">
                  <c:v>0.41595646223000243</c:v>
                </c:pt>
                <c:pt idx="41">
                  <c:v>0.56938452847375864</c:v>
                </c:pt>
                <c:pt idx="42">
                  <c:v>0.41363482595976131</c:v>
                </c:pt>
                <c:pt idx="43">
                  <c:v>0.48999634026485106</c:v>
                </c:pt>
                <c:pt idx="44">
                  <c:v>0.43553034655317036</c:v>
                </c:pt>
                <c:pt idx="45">
                  <c:v>0.41670335394952435</c:v>
                </c:pt>
                <c:pt idx="46">
                  <c:v>0.47980490120334357</c:v>
                </c:pt>
                <c:pt idx="47">
                  <c:v>0.4120655755294696</c:v>
                </c:pt>
                <c:pt idx="48">
                  <c:v>0.46444306269888519</c:v>
                </c:pt>
                <c:pt idx="49">
                  <c:v>0.40955037954466084</c:v>
                </c:pt>
                <c:pt idx="50">
                  <c:v>0.4690462713724376</c:v>
                </c:pt>
                <c:pt idx="51">
                  <c:v>0.41610159343362224</c:v>
                </c:pt>
                <c:pt idx="52">
                  <c:v>0.42187449417275863</c:v>
                </c:pt>
                <c:pt idx="53">
                  <c:v>0.56862442617253761</c:v>
                </c:pt>
                <c:pt idx="54">
                  <c:v>0.49607465854116634</c:v>
                </c:pt>
                <c:pt idx="55">
                  <c:v>0.43506007453735768</c:v>
                </c:pt>
                <c:pt idx="56">
                  <c:v>0.53714317786169608</c:v>
                </c:pt>
                <c:pt idx="57">
                  <c:v>0.61638475330641951</c:v>
                </c:pt>
                <c:pt idx="58">
                  <c:v>0.46602092469995804</c:v>
                </c:pt>
                <c:pt idx="59">
                  <c:v>0.48450101607062107</c:v>
                </c:pt>
                <c:pt idx="60">
                  <c:v>0.42533032678672744</c:v>
                </c:pt>
                <c:pt idx="61">
                  <c:v>0.5343629677309325</c:v>
                </c:pt>
                <c:pt idx="62">
                  <c:v>0.40735878107979046</c:v>
                </c:pt>
                <c:pt idx="63">
                  <c:v>0.49585223926143762</c:v>
                </c:pt>
                <c:pt idx="64">
                  <c:v>0.48473426926197749</c:v>
                </c:pt>
                <c:pt idx="65">
                  <c:v>0.51824229242490127</c:v>
                </c:pt>
                <c:pt idx="66">
                  <c:v>0.54175249797257663</c:v>
                </c:pt>
                <c:pt idx="67">
                  <c:v>0.43687665298436745</c:v>
                </c:pt>
                <c:pt idx="68">
                  <c:v>0.57676294701116981</c:v>
                </c:pt>
                <c:pt idx="69">
                  <c:v>0.41476037986686459</c:v>
                </c:pt>
                <c:pt idx="70">
                  <c:v>0.51600004310823522</c:v>
                </c:pt>
                <c:pt idx="71">
                  <c:v>0.41004364661506604</c:v>
                </c:pt>
                <c:pt idx="72">
                  <c:v>0.45918068303756071</c:v>
                </c:pt>
                <c:pt idx="73">
                  <c:v>0.53116403154565894</c:v>
                </c:pt>
                <c:pt idx="74">
                  <c:v>0.49893888550226873</c:v>
                </c:pt>
                <c:pt idx="75">
                  <c:v>0.45790079990500032</c:v>
                </c:pt>
                <c:pt idx="76">
                  <c:v>0.4668182512103593</c:v>
                </c:pt>
                <c:pt idx="77">
                  <c:v>0.61362460597496538</c:v>
                </c:pt>
                <c:pt idx="78">
                  <c:v>0.44096100680193323</c:v>
                </c:pt>
                <c:pt idx="79">
                  <c:v>0.60083596037824194</c:v>
                </c:pt>
                <c:pt idx="80">
                  <c:v>0.47023760039543006</c:v>
                </c:pt>
                <c:pt idx="81">
                  <c:v>0.49862322050451952</c:v>
                </c:pt>
                <c:pt idx="82">
                  <c:v>0.5191060422339393</c:v>
                </c:pt>
                <c:pt idx="83">
                  <c:v>0.41789523855772848</c:v>
                </c:pt>
                <c:pt idx="84">
                  <c:v>0.40420990929525508</c:v>
                </c:pt>
                <c:pt idx="85">
                  <c:v>0.47515928285863557</c:v>
                </c:pt>
                <c:pt idx="86">
                  <c:v>0.51021698750606437</c:v>
                </c:pt>
                <c:pt idx="87">
                  <c:v>0.44751552333631878</c:v>
                </c:pt>
                <c:pt idx="88">
                  <c:v>0.51436739423212574</c:v>
                </c:pt>
                <c:pt idx="89">
                  <c:v>0.44081269641626841</c:v>
                </c:pt>
                <c:pt idx="90">
                  <c:v>0.43784966788502905</c:v>
                </c:pt>
                <c:pt idx="91">
                  <c:v>0.45116417488457422</c:v>
                </c:pt>
                <c:pt idx="92">
                  <c:v>0.51801981141348241</c:v>
                </c:pt>
                <c:pt idx="93">
                  <c:v>0.57073213127044964</c:v>
                </c:pt>
                <c:pt idx="94">
                  <c:v>0.45446552394386114</c:v>
                </c:pt>
                <c:pt idx="95">
                  <c:v>0.40269726682485979</c:v>
                </c:pt>
                <c:pt idx="96">
                  <c:v>0.44410821183083365</c:v>
                </c:pt>
                <c:pt idx="97">
                  <c:v>0.59966071246054142</c:v>
                </c:pt>
                <c:pt idx="98">
                  <c:v>0.39278781812410862</c:v>
                </c:pt>
                <c:pt idx="99">
                  <c:v>0.43099118450818202</c:v>
                </c:pt>
                <c:pt idx="100">
                  <c:v>0.50084235130321142</c:v>
                </c:pt>
                <c:pt idx="101">
                  <c:v>0.40578375873646605</c:v>
                </c:pt>
                <c:pt idx="102">
                  <c:v>0.49571772590852931</c:v>
                </c:pt>
                <c:pt idx="103">
                  <c:v>0.50443461095248432</c:v>
                </c:pt>
                <c:pt idx="104">
                  <c:v>0.49003631153424382</c:v>
                </c:pt>
                <c:pt idx="105">
                  <c:v>0.49869911961759866</c:v>
                </c:pt>
                <c:pt idx="106">
                  <c:v>0.43017348654002041</c:v>
                </c:pt>
                <c:pt idx="107">
                  <c:v>0.46388037834286883</c:v>
                </c:pt>
                <c:pt idx="108">
                  <c:v>0.40435349720662034</c:v>
                </c:pt>
                <c:pt idx="109">
                  <c:v>0.45560422670097339</c:v>
                </c:pt>
                <c:pt idx="110">
                  <c:v>0.49492904183475361</c:v>
                </c:pt>
                <c:pt idx="111">
                  <c:v>0.40942176156816434</c:v>
                </c:pt>
                <c:pt idx="112">
                  <c:v>0.44978410121884715</c:v>
                </c:pt>
                <c:pt idx="113">
                  <c:v>0.41510462663716974</c:v>
                </c:pt>
                <c:pt idx="114">
                  <c:v>0.51114635810176667</c:v>
                </c:pt>
                <c:pt idx="115">
                  <c:v>0.40998910666679017</c:v>
                </c:pt>
                <c:pt idx="116">
                  <c:v>0.55614622924574353</c:v>
                </c:pt>
                <c:pt idx="117">
                  <c:v>0.52016387647691209</c:v>
                </c:pt>
                <c:pt idx="118">
                  <c:v>0.4340121790965043</c:v>
                </c:pt>
                <c:pt idx="119">
                  <c:v>0.44745826719367482</c:v>
                </c:pt>
                <c:pt idx="120">
                  <c:v>0.52755717235165722</c:v>
                </c:pt>
                <c:pt idx="121">
                  <c:v>0.49251953050353786</c:v>
                </c:pt>
                <c:pt idx="122">
                  <c:v>0.46156516216840671</c:v>
                </c:pt>
                <c:pt idx="123">
                  <c:v>0.53480941131433468</c:v>
                </c:pt>
                <c:pt idx="124">
                  <c:v>0.4539125623290492</c:v>
                </c:pt>
                <c:pt idx="125">
                  <c:v>0.43567606420784627</c:v>
                </c:pt>
                <c:pt idx="126">
                  <c:v>0.52729604730218393</c:v>
                </c:pt>
                <c:pt idx="127">
                  <c:v>0.62446709830698532</c:v>
                </c:pt>
                <c:pt idx="128">
                  <c:v>0.4054375365520751</c:v>
                </c:pt>
                <c:pt idx="129">
                  <c:v>0.5038958167605686</c:v>
                </c:pt>
                <c:pt idx="130">
                  <c:v>0.51307016449462406</c:v>
                </c:pt>
                <c:pt idx="131">
                  <c:v>0.45475782349687677</c:v>
                </c:pt>
                <c:pt idx="132">
                  <c:v>0.41177657862187811</c:v>
                </c:pt>
                <c:pt idx="133">
                  <c:v>0.43256898477756467</c:v>
                </c:pt>
                <c:pt idx="134">
                  <c:v>0.55431958853323393</c:v>
                </c:pt>
                <c:pt idx="135">
                  <c:v>0.485300040202503</c:v>
                </c:pt>
                <c:pt idx="136">
                  <c:v>0.46456183447079696</c:v>
                </c:pt>
                <c:pt idx="137">
                  <c:v>0.53071715584042556</c:v>
                </c:pt>
                <c:pt idx="138">
                  <c:v>0.4563552235778931</c:v>
                </c:pt>
                <c:pt idx="139">
                  <c:v>0.41718442901111907</c:v>
                </c:pt>
                <c:pt idx="140">
                  <c:v>0.4232657412744088</c:v>
                </c:pt>
                <c:pt idx="141">
                  <c:v>0.46576797909943329</c:v>
                </c:pt>
                <c:pt idx="142">
                  <c:v>0.41324326184893168</c:v>
                </c:pt>
                <c:pt idx="143">
                  <c:v>0.41889090898868714</c:v>
                </c:pt>
                <c:pt idx="144">
                  <c:v>0.46795433037063816</c:v>
                </c:pt>
                <c:pt idx="145">
                  <c:v>0.43491812251578166</c:v>
                </c:pt>
                <c:pt idx="146">
                  <c:v>0.4680627312185992</c:v>
                </c:pt>
                <c:pt idx="147">
                  <c:v>0.40289002402745627</c:v>
                </c:pt>
                <c:pt idx="148">
                  <c:v>0.45371779884652241</c:v>
                </c:pt>
                <c:pt idx="149">
                  <c:v>0.46217695408396414</c:v>
                </c:pt>
                <c:pt idx="150">
                  <c:v>0.48588559614973148</c:v>
                </c:pt>
                <c:pt idx="151">
                  <c:v>0.4061699830560942</c:v>
                </c:pt>
                <c:pt idx="152">
                  <c:v>0.46704162733128518</c:v>
                </c:pt>
                <c:pt idx="153">
                  <c:v>0.47286014778946672</c:v>
                </c:pt>
                <c:pt idx="154">
                  <c:v>0.4584422176937481</c:v>
                </c:pt>
                <c:pt idx="155">
                  <c:v>0.57748292371377208</c:v>
                </c:pt>
                <c:pt idx="156">
                  <c:v>0.48426489235567177</c:v>
                </c:pt>
                <c:pt idx="157">
                  <c:v>0.43589626114672841</c:v>
                </c:pt>
                <c:pt idx="158">
                  <c:v>0.41885528980345166</c:v>
                </c:pt>
                <c:pt idx="159">
                  <c:v>0.46175906140727091</c:v>
                </c:pt>
                <c:pt idx="160">
                  <c:v>0.51678758514574319</c:v>
                </c:pt>
                <c:pt idx="161">
                  <c:v>0.45868219963933443</c:v>
                </c:pt>
                <c:pt idx="162">
                  <c:v>0.58521105227606884</c:v>
                </c:pt>
                <c:pt idx="163">
                  <c:v>0.61075025501667302</c:v>
                </c:pt>
                <c:pt idx="164">
                  <c:v>0.40630631749386359</c:v>
                </c:pt>
                <c:pt idx="165">
                  <c:v>0.46224146370020519</c:v>
                </c:pt>
                <c:pt idx="166">
                  <c:v>0.45931621496335645</c:v>
                </c:pt>
                <c:pt idx="167">
                  <c:v>0.45509348956224649</c:v>
                </c:pt>
                <c:pt idx="168">
                  <c:v>0.47148090750155774</c:v>
                </c:pt>
                <c:pt idx="169">
                  <c:v>0.45478597314760016</c:v>
                </c:pt>
                <c:pt idx="170">
                  <c:v>0.42112630608774287</c:v>
                </c:pt>
                <c:pt idx="171">
                  <c:v>0.49581464466211633</c:v>
                </c:pt>
                <c:pt idx="172">
                  <c:v>0.45123427121877746</c:v>
                </c:pt>
                <c:pt idx="173">
                  <c:v>0.53740485849638109</c:v>
                </c:pt>
                <c:pt idx="174">
                  <c:v>0.44863521273285473</c:v>
                </c:pt>
                <c:pt idx="175">
                  <c:v>0.45884788749578514</c:v>
                </c:pt>
                <c:pt idx="176">
                  <c:v>0.48906696966914875</c:v>
                </c:pt>
                <c:pt idx="177">
                  <c:v>0.43090006853347218</c:v>
                </c:pt>
                <c:pt idx="178">
                  <c:v>0.4264828883082864</c:v>
                </c:pt>
                <c:pt idx="179">
                  <c:v>0.48582651892222656</c:v>
                </c:pt>
                <c:pt idx="180">
                  <c:v>0.45602634799844349</c:v>
                </c:pt>
                <c:pt idx="181">
                  <c:v>0.494596030232063</c:v>
                </c:pt>
                <c:pt idx="182">
                  <c:v>0.48312149799010562</c:v>
                </c:pt>
                <c:pt idx="183">
                  <c:v>0.55682293203352762</c:v>
                </c:pt>
                <c:pt idx="184">
                  <c:v>0.43195268644862517</c:v>
                </c:pt>
                <c:pt idx="185">
                  <c:v>0.44890386904853036</c:v>
                </c:pt>
                <c:pt idx="186">
                  <c:v>0.46718496831588968</c:v>
                </c:pt>
                <c:pt idx="187">
                  <c:v>0.41102413105023972</c:v>
                </c:pt>
                <c:pt idx="188">
                  <c:v>0.40692057867702708</c:v>
                </c:pt>
                <c:pt idx="189">
                  <c:v>0.46548182184959147</c:v>
                </c:pt>
                <c:pt idx="190">
                  <c:v>0.44153153108260285</c:v>
                </c:pt>
                <c:pt idx="191">
                  <c:v>0.46566791202964697</c:v>
                </c:pt>
                <c:pt idx="192">
                  <c:v>0.43604145408203837</c:v>
                </c:pt>
                <c:pt idx="193">
                  <c:v>0.41510792928259388</c:v>
                </c:pt>
                <c:pt idx="194">
                  <c:v>0.47398999204903836</c:v>
                </c:pt>
                <c:pt idx="195">
                  <c:v>0.49097173183558407</c:v>
                </c:pt>
                <c:pt idx="196">
                  <c:v>0.54436621773491711</c:v>
                </c:pt>
                <c:pt idx="197">
                  <c:v>0.40255346285257954</c:v>
                </c:pt>
                <c:pt idx="198">
                  <c:v>0.47617239249207155</c:v>
                </c:pt>
                <c:pt idx="199">
                  <c:v>0.61571891529610767</c:v>
                </c:pt>
                <c:pt idx="200">
                  <c:v>0.42502750198053624</c:v>
                </c:pt>
                <c:pt idx="201">
                  <c:v>0.49140650812954162</c:v>
                </c:pt>
                <c:pt idx="202">
                  <c:v>0.45490249171282088</c:v>
                </c:pt>
                <c:pt idx="203">
                  <c:v>0.42367057769862776</c:v>
                </c:pt>
                <c:pt idx="204">
                  <c:v>0.49736111609873179</c:v>
                </c:pt>
                <c:pt idx="205">
                  <c:v>0.41622391477771886</c:v>
                </c:pt>
                <c:pt idx="206">
                  <c:v>0.49440796463792042</c:v>
                </c:pt>
                <c:pt idx="207">
                  <c:v>0.52542242877344525</c:v>
                </c:pt>
                <c:pt idx="208">
                  <c:v>0.46916430236406714</c:v>
                </c:pt>
                <c:pt idx="209">
                  <c:v>0.42704223915303291</c:v>
                </c:pt>
                <c:pt idx="210">
                  <c:v>0.44058163469991407</c:v>
                </c:pt>
                <c:pt idx="211">
                  <c:v>0.57879280844776126</c:v>
                </c:pt>
                <c:pt idx="212">
                  <c:v>0.46683420885227095</c:v>
                </c:pt>
                <c:pt idx="213">
                  <c:v>0.44506628766247103</c:v>
                </c:pt>
                <c:pt idx="214">
                  <c:v>0.43398325779965302</c:v>
                </c:pt>
                <c:pt idx="215">
                  <c:v>0.51317081801546649</c:v>
                </c:pt>
                <c:pt idx="216">
                  <c:v>0.48634537377821313</c:v>
                </c:pt>
                <c:pt idx="217">
                  <c:v>0.48327289496027964</c:v>
                </c:pt>
                <c:pt idx="218">
                  <c:v>0.44402854708465211</c:v>
                </c:pt>
                <c:pt idx="219">
                  <c:v>0.5715626694301692</c:v>
                </c:pt>
                <c:pt idx="220">
                  <c:v>0.40693462263654434</c:v>
                </c:pt>
                <c:pt idx="221">
                  <c:v>0.53331068934007619</c:v>
                </c:pt>
                <c:pt idx="222">
                  <c:v>0.55192137410132169</c:v>
                </c:pt>
                <c:pt idx="223">
                  <c:v>0.52958931786078545</c:v>
                </c:pt>
                <c:pt idx="224">
                  <c:v>0.46329692127310529</c:v>
                </c:pt>
                <c:pt idx="225">
                  <c:v>0.53161893237061608</c:v>
                </c:pt>
                <c:pt idx="226">
                  <c:v>0.4717036663055818</c:v>
                </c:pt>
                <c:pt idx="227">
                  <c:v>0.42825748920597184</c:v>
                </c:pt>
                <c:pt idx="228">
                  <c:v>0.42813458141081784</c:v>
                </c:pt>
                <c:pt idx="229">
                  <c:v>0.55316026739160062</c:v>
                </c:pt>
                <c:pt idx="230">
                  <c:v>0.51337277323990027</c:v>
                </c:pt>
                <c:pt idx="231">
                  <c:v>0.45054222810598232</c:v>
                </c:pt>
                <c:pt idx="232">
                  <c:v>0.51058780976899254</c:v>
                </c:pt>
                <c:pt idx="233">
                  <c:v>0.44519120173755528</c:v>
                </c:pt>
                <c:pt idx="234">
                  <c:v>0.55973024771437763</c:v>
                </c:pt>
                <c:pt idx="235">
                  <c:v>0.42991442950216885</c:v>
                </c:pt>
                <c:pt idx="236">
                  <c:v>0.44179166842503326</c:v>
                </c:pt>
                <c:pt idx="237">
                  <c:v>0.45899879061243637</c:v>
                </c:pt>
                <c:pt idx="238">
                  <c:v>0.47040745514096871</c:v>
                </c:pt>
                <c:pt idx="239">
                  <c:v>0.40840710864247509</c:v>
                </c:pt>
                <c:pt idx="240">
                  <c:v>0.41705346523039555</c:v>
                </c:pt>
                <c:pt idx="241">
                  <c:v>0.52324212720787822</c:v>
                </c:pt>
                <c:pt idx="242">
                  <c:v>0.44166718647177894</c:v>
                </c:pt>
                <c:pt idx="243">
                  <c:v>0.42063609473600116</c:v>
                </c:pt>
                <c:pt idx="244">
                  <c:v>0.4735929338177825</c:v>
                </c:pt>
                <c:pt idx="245">
                  <c:v>0.50744375305629152</c:v>
                </c:pt>
                <c:pt idx="246">
                  <c:v>0.4737084029442688</c:v>
                </c:pt>
                <c:pt idx="247">
                  <c:v>0.45533393449550857</c:v>
                </c:pt>
                <c:pt idx="248">
                  <c:v>0.40445004557006625</c:v>
                </c:pt>
                <c:pt idx="249">
                  <c:v>0.43675349826245274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F4-4F22-9B78-70D9A031B053}"/>
            </c:ext>
          </c:extLst>
        </c:ser>
        <c:ser>
          <c:idx val="1"/>
          <c:order val="1"/>
          <c:tx>
            <c:strRef>
              <c:f>A2000_IW1!$AD$3</c:f>
              <c:strCache>
                <c:ptCount val="1"/>
                <c:pt idx="0">
                  <c:v>EBC</c:v>
                </c:pt>
              </c:strCache>
            </c:strRef>
          </c:tx>
          <c:spPr>
            <a:ln w="254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A2000_IW1!$AE$4:$AE$5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A2000_IW1!$AD$4:$AD$5</c:f>
              <c:numCache>
                <c:formatCode>General</c:formatCode>
                <c:ptCount val="2"/>
                <c:pt idx="0">
                  <c:v>0.43089888416621891</c:v>
                </c:pt>
                <c:pt idx="1">
                  <c:v>0.43089888416621891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BF4-4F22-9B78-70D9A031B053}"/>
            </c:ext>
          </c:extLst>
        </c:ser>
        <c:ser>
          <c:idx val="2"/>
          <c:order val="2"/>
          <c:tx>
            <c:strRef>
              <c:f>A2000_IW1!$AD$7</c:f>
              <c:strCache>
                <c:ptCount val="1"/>
                <c:pt idx="0">
                  <c:v>Monte-Carlo - 99% Quantile</c:v>
                </c:pt>
              </c:strCache>
            </c:strRef>
          </c:tx>
          <c:spPr>
            <a:ln w="25400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A2000_IW1!$AE$8:$AE$9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A2000_IW1!$AD$8:$AD$9</c:f>
              <c:numCache>
                <c:formatCode>General</c:formatCode>
                <c:ptCount val="2"/>
                <c:pt idx="0">
                  <c:v>0.40260523228260042</c:v>
                </c:pt>
                <c:pt idx="1">
                  <c:v>0.40260523228260042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BF4-4F22-9B78-70D9A031B0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028351"/>
        <c:axId val="634024991"/>
      </c:scatterChart>
      <c:valAx>
        <c:axId val="634028351"/>
        <c:scaling>
          <c:orientation val="minMax"/>
          <c:max val="0.4"/>
        </c:scaling>
        <c:delete val="0"/>
        <c:axPos val="b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LRSM radius-to-shell radius ratio, Rs/R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24991"/>
        <c:crosses val="autoZero"/>
        <c:crossBetween val="midCat"/>
      </c:valAx>
      <c:valAx>
        <c:axId val="634024991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strRef>
              <c:f>A2000_IW1!$Q$7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28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A2000_IW1!$K$3</c:f>
              <c:strCache>
                <c:ptCount val="1"/>
                <c:pt idx="0">
                  <c:v>A700 - IW1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1"/>
              </a:solidFill>
            </a:ln>
          </c:spPr>
          <c:invertIfNegative val="0"/>
          <c:cat>
            <c:numRef>
              <c:f>A2000_IW1!$M$2:$M$123</c:f>
              <c:numCache>
                <c:formatCode>General</c:formatCode>
                <c:ptCount val="122"/>
                <c:pt idx="0">
                  <c:v>0</c:v>
                </c:pt>
                <c:pt idx="1">
                  <c:v>6.2500000000000003E-3</c:v>
                </c:pt>
                <c:pt idx="2">
                  <c:v>1.2500000000000001E-2</c:v>
                </c:pt>
                <c:pt idx="3">
                  <c:v>1.8750000000000003E-2</c:v>
                </c:pt>
                <c:pt idx="4">
                  <c:v>2.5000000000000001E-2</c:v>
                </c:pt>
                <c:pt idx="5">
                  <c:v>3.125E-2</c:v>
                </c:pt>
                <c:pt idx="6">
                  <c:v>3.7500000000000006E-2</c:v>
                </c:pt>
                <c:pt idx="7">
                  <c:v>4.3750000000000004E-2</c:v>
                </c:pt>
                <c:pt idx="8">
                  <c:v>0.05</c:v>
                </c:pt>
                <c:pt idx="9">
                  <c:v>5.6250000000000001E-2</c:v>
                </c:pt>
                <c:pt idx="10">
                  <c:v>6.25E-2</c:v>
                </c:pt>
                <c:pt idx="11">
                  <c:v>6.8750000000000006E-2</c:v>
                </c:pt>
                <c:pt idx="12">
                  <c:v>7.5000000000000011E-2</c:v>
                </c:pt>
                <c:pt idx="13">
                  <c:v>8.1250000000000003E-2</c:v>
                </c:pt>
                <c:pt idx="14">
                  <c:v>8.7500000000000008E-2</c:v>
                </c:pt>
                <c:pt idx="15">
                  <c:v>9.3750000000000014E-2</c:v>
                </c:pt>
                <c:pt idx="16">
                  <c:v>0.1</c:v>
                </c:pt>
                <c:pt idx="17">
                  <c:v>0.10625</c:v>
                </c:pt>
                <c:pt idx="18">
                  <c:v>0.1125</c:v>
                </c:pt>
                <c:pt idx="19">
                  <c:v>0.11875000000000001</c:v>
                </c:pt>
                <c:pt idx="20">
                  <c:v>0.125</c:v>
                </c:pt>
                <c:pt idx="21">
                  <c:v>0.13125000000000001</c:v>
                </c:pt>
                <c:pt idx="22">
                  <c:v>0.13750000000000001</c:v>
                </c:pt>
                <c:pt idx="23">
                  <c:v>0.14374999999999999</c:v>
                </c:pt>
                <c:pt idx="24">
                  <c:v>0.15000000000000002</c:v>
                </c:pt>
                <c:pt idx="25">
                  <c:v>0.15625</c:v>
                </c:pt>
                <c:pt idx="26">
                  <c:v>0.16250000000000001</c:v>
                </c:pt>
                <c:pt idx="27">
                  <c:v>0.16875000000000001</c:v>
                </c:pt>
                <c:pt idx="28">
                  <c:v>0.17500000000000002</c:v>
                </c:pt>
                <c:pt idx="29">
                  <c:v>0.18124999999999999</c:v>
                </c:pt>
                <c:pt idx="30">
                  <c:v>0.18750000000000003</c:v>
                </c:pt>
                <c:pt idx="31">
                  <c:v>0.19375000000000001</c:v>
                </c:pt>
                <c:pt idx="32">
                  <c:v>0.2</c:v>
                </c:pt>
                <c:pt idx="33">
                  <c:v>0.20625000000000002</c:v>
                </c:pt>
                <c:pt idx="34">
                  <c:v>0.21249999999999999</c:v>
                </c:pt>
                <c:pt idx="35">
                  <c:v>0.21875000000000003</c:v>
                </c:pt>
                <c:pt idx="36">
                  <c:v>0.22500000000000001</c:v>
                </c:pt>
                <c:pt idx="37">
                  <c:v>0.23125000000000001</c:v>
                </c:pt>
                <c:pt idx="38">
                  <c:v>0.23750000000000002</c:v>
                </c:pt>
                <c:pt idx="39">
                  <c:v>0.24375000000000002</c:v>
                </c:pt>
                <c:pt idx="40">
                  <c:v>0.25</c:v>
                </c:pt>
                <c:pt idx="41">
                  <c:v>0.25625000000000003</c:v>
                </c:pt>
                <c:pt idx="42">
                  <c:v>0.26250000000000001</c:v>
                </c:pt>
                <c:pt idx="43">
                  <c:v>0.26874999999999999</c:v>
                </c:pt>
                <c:pt idx="44">
                  <c:v>0.27500000000000002</c:v>
                </c:pt>
                <c:pt idx="45">
                  <c:v>0.28125000000000006</c:v>
                </c:pt>
                <c:pt idx="46">
                  <c:v>0.28749999999999998</c:v>
                </c:pt>
                <c:pt idx="47">
                  <c:v>0.29375000000000001</c:v>
                </c:pt>
                <c:pt idx="48">
                  <c:v>0.30000000000000004</c:v>
                </c:pt>
                <c:pt idx="49">
                  <c:v>0.30625000000000002</c:v>
                </c:pt>
                <c:pt idx="50">
                  <c:v>0.3125</c:v>
                </c:pt>
                <c:pt idx="51">
                  <c:v>0.31875000000000003</c:v>
                </c:pt>
                <c:pt idx="52">
                  <c:v>0.32500000000000001</c:v>
                </c:pt>
                <c:pt idx="53">
                  <c:v>0.33124999999999999</c:v>
                </c:pt>
                <c:pt idx="54">
                  <c:v>0.33750000000000002</c:v>
                </c:pt>
                <c:pt idx="55">
                  <c:v>0.34375</c:v>
                </c:pt>
                <c:pt idx="56">
                  <c:v>0.35000000000000003</c:v>
                </c:pt>
                <c:pt idx="57">
                  <c:v>0.35625000000000001</c:v>
                </c:pt>
                <c:pt idx="58">
                  <c:v>0.36249999999999999</c:v>
                </c:pt>
                <c:pt idx="59">
                  <c:v>0.36875000000000002</c:v>
                </c:pt>
                <c:pt idx="60">
                  <c:v>0.37500000000000006</c:v>
                </c:pt>
                <c:pt idx="61">
                  <c:v>0.38124999999999998</c:v>
                </c:pt>
                <c:pt idx="62">
                  <c:v>0.38750000000000001</c:v>
                </c:pt>
                <c:pt idx="63">
                  <c:v>0.39375000000000004</c:v>
                </c:pt>
                <c:pt idx="64">
                  <c:v>0.4</c:v>
                </c:pt>
                <c:pt idx="65">
                  <c:v>0.40625</c:v>
                </c:pt>
                <c:pt idx="66">
                  <c:v>0.41250000000000003</c:v>
                </c:pt>
                <c:pt idx="67">
                  <c:v>0.41875000000000007</c:v>
                </c:pt>
                <c:pt idx="68">
                  <c:v>0.42499999999999999</c:v>
                </c:pt>
                <c:pt idx="69">
                  <c:v>0.43125000000000002</c:v>
                </c:pt>
                <c:pt idx="70">
                  <c:v>0.43750000000000006</c:v>
                </c:pt>
                <c:pt idx="71">
                  <c:v>0.44374999999999998</c:v>
                </c:pt>
                <c:pt idx="72">
                  <c:v>0.45</c:v>
                </c:pt>
                <c:pt idx="73">
                  <c:v>0.45625000000000004</c:v>
                </c:pt>
                <c:pt idx="74">
                  <c:v>0.46250000000000002</c:v>
                </c:pt>
                <c:pt idx="75">
                  <c:v>0.46875</c:v>
                </c:pt>
                <c:pt idx="76">
                  <c:v>0.47500000000000003</c:v>
                </c:pt>
                <c:pt idx="77">
                  <c:v>0.48125000000000001</c:v>
                </c:pt>
                <c:pt idx="78">
                  <c:v>0.48750000000000004</c:v>
                </c:pt>
                <c:pt idx="79">
                  <c:v>0.49375000000000002</c:v>
                </c:pt>
                <c:pt idx="80">
                  <c:v>0.5</c:v>
                </c:pt>
                <c:pt idx="81">
                  <c:v>0.50624999999999998</c:v>
                </c:pt>
                <c:pt idx="82">
                  <c:v>0.51250000000000007</c:v>
                </c:pt>
                <c:pt idx="83">
                  <c:v>0.51875000000000004</c:v>
                </c:pt>
                <c:pt idx="84">
                  <c:v>0.52500000000000002</c:v>
                </c:pt>
                <c:pt idx="85">
                  <c:v>0.53125</c:v>
                </c:pt>
                <c:pt idx="86">
                  <c:v>0.53749999999999998</c:v>
                </c:pt>
                <c:pt idx="87">
                  <c:v>0.54375000000000007</c:v>
                </c:pt>
                <c:pt idx="88">
                  <c:v>0.55000000000000004</c:v>
                </c:pt>
                <c:pt idx="89">
                  <c:v>0.55625000000000002</c:v>
                </c:pt>
                <c:pt idx="90">
                  <c:v>0.56250000000000011</c:v>
                </c:pt>
                <c:pt idx="91">
                  <c:v>0.56874999999999998</c:v>
                </c:pt>
                <c:pt idx="92">
                  <c:v>0.57499999999999996</c:v>
                </c:pt>
                <c:pt idx="93">
                  <c:v>0.58125000000000004</c:v>
                </c:pt>
                <c:pt idx="94">
                  <c:v>0.58750000000000002</c:v>
                </c:pt>
                <c:pt idx="95">
                  <c:v>0.59375</c:v>
                </c:pt>
                <c:pt idx="96">
                  <c:v>0.60000000000000009</c:v>
                </c:pt>
                <c:pt idx="97">
                  <c:v>0.60625000000000007</c:v>
                </c:pt>
                <c:pt idx="98">
                  <c:v>0.61250000000000004</c:v>
                </c:pt>
                <c:pt idx="99">
                  <c:v>0.61875000000000002</c:v>
                </c:pt>
                <c:pt idx="100">
                  <c:v>0.625</c:v>
                </c:pt>
                <c:pt idx="101">
                  <c:v>0.63124999999999998</c:v>
                </c:pt>
                <c:pt idx="102">
                  <c:v>0.63750000000000007</c:v>
                </c:pt>
                <c:pt idx="103">
                  <c:v>0.64375000000000004</c:v>
                </c:pt>
                <c:pt idx="104">
                  <c:v>0.65</c:v>
                </c:pt>
                <c:pt idx="105">
                  <c:v>0.65625000000000011</c:v>
                </c:pt>
                <c:pt idx="106">
                  <c:v>0.66249999999999998</c:v>
                </c:pt>
                <c:pt idx="107">
                  <c:v>0.66874999999999996</c:v>
                </c:pt>
                <c:pt idx="108">
                  <c:v>0.67500000000000004</c:v>
                </c:pt>
                <c:pt idx="109">
                  <c:v>0.68125000000000002</c:v>
                </c:pt>
                <c:pt idx="110">
                  <c:v>0.6875</c:v>
                </c:pt>
                <c:pt idx="111">
                  <c:v>0.69375000000000009</c:v>
                </c:pt>
                <c:pt idx="112">
                  <c:v>0.70000000000000007</c:v>
                </c:pt>
                <c:pt idx="113">
                  <c:v>0.70624999999999993</c:v>
                </c:pt>
                <c:pt idx="114">
                  <c:v>0.71250000000000002</c:v>
                </c:pt>
                <c:pt idx="115">
                  <c:v>0.71875</c:v>
                </c:pt>
                <c:pt idx="116">
                  <c:v>0.72499999999999998</c:v>
                </c:pt>
                <c:pt idx="117">
                  <c:v>0.73125000000000007</c:v>
                </c:pt>
                <c:pt idx="118">
                  <c:v>0.73750000000000004</c:v>
                </c:pt>
                <c:pt idx="119">
                  <c:v>0.74375000000000002</c:v>
                </c:pt>
                <c:pt idx="120">
                  <c:v>0.75000000000000011</c:v>
                </c:pt>
                <c:pt idx="121">
                  <c:v>0.75624999999999998</c:v>
                </c:pt>
              </c:numCache>
            </c:numRef>
          </c:cat>
          <c:val>
            <c:numRef>
              <c:f>A2000_IW1!$N$2:$N$123</c:f>
              <c:numCache>
                <c:formatCode>General</c:formatCode>
                <c:ptCount val="1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3</c:v>
                </c:pt>
                <c:pt idx="52">
                  <c:v>5</c:v>
                </c:pt>
                <c:pt idx="53">
                  <c:v>4</c:v>
                </c:pt>
                <c:pt idx="54">
                  <c:v>5</c:v>
                </c:pt>
                <c:pt idx="55">
                  <c:v>13</c:v>
                </c:pt>
                <c:pt idx="56">
                  <c:v>11</c:v>
                </c:pt>
                <c:pt idx="57">
                  <c:v>7</c:v>
                </c:pt>
                <c:pt idx="58">
                  <c:v>12</c:v>
                </c:pt>
                <c:pt idx="59">
                  <c:v>8</c:v>
                </c:pt>
                <c:pt idx="60">
                  <c:v>17</c:v>
                </c:pt>
                <c:pt idx="61">
                  <c:v>10</c:v>
                </c:pt>
                <c:pt idx="62">
                  <c:v>15</c:v>
                </c:pt>
                <c:pt idx="63">
                  <c:v>6</c:v>
                </c:pt>
                <c:pt idx="64">
                  <c:v>9</c:v>
                </c:pt>
                <c:pt idx="65">
                  <c:v>4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3</c:v>
                </c:pt>
                <c:pt idx="74">
                  <c:v>1</c:v>
                </c:pt>
                <c:pt idx="75">
                  <c:v>1</c:v>
                </c:pt>
                <c:pt idx="76">
                  <c:v>3</c:v>
                </c:pt>
                <c:pt idx="77">
                  <c:v>4</c:v>
                </c:pt>
                <c:pt idx="78">
                  <c:v>1</c:v>
                </c:pt>
                <c:pt idx="79">
                  <c:v>3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C0-493D-B00E-47AD12FB3A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278099295"/>
        <c:axId val="1278094975"/>
      </c:barChart>
      <c:catAx>
        <c:axId val="1278099295"/>
        <c:scaling>
          <c:orientation val="minMax"/>
        </c:scaling>
        <c:delete val="0"/>
        <c:axPos val="b"/>
        <c:title>
          <c:tx>
            <c:strRef>
              <c:f>A2000_IW1!$Q$7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txPr>
            <a:bodyPr/>
            <a:lstStyle/>
            <a:p>
              <a:pPr>
                <a:defRPr sz="1600" b="0"/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278094975"/>
        <c:crosses val="autoZero"/>
        <c:auto val="1"/>
        <c:lblAlgn val="ctr"/>
        <c:lblOffset val="100"/>
        <c:noMultiLvlLbl val="0"/>
      </c:catAx>
      <c:valAx>
        <c:axId val="127809497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600" b="0"/>
                </a:pPr>
                <a:r>
                  <a:rPr lang="en-US" sz="1600" b="0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278099295"/>
        <c:crosses val="autoZero"/>
        <c:crossBetween val="between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A2000_IW1!$K$3</c:f>
              <c:strCache>
                <c:ptCount val="1"/>
                <c:pt idx="0">
                  <c:v>A700 - IW1</c:v>
                </c:pt>
              </c:strCache>
            </c:strRef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A2000_IW1!$M$2:$M$122</c:f>
              <c:numCache>
                <c:formatCode>General</c:formatCode>
                <c:ptCount val="121"/>
                <c:pt idx="0">
                  <c:v>0</c:v>
                </c:pt>
                <c:pt idx="1">
                  <c:v>6.2500000000000003E-3</c:v>
                </c:pt>
                <c:pt idx="2">
                  <c:v>1.2500000000000001E-2</c:v>
                </c:pt>
                <c:pt idx="3">
                  <c:v>1.8750000000000003E-2</c:v>
                </c:pt>
                <c:pt idx="4">
                  <c:v>2.5000000000000001E-2</c:v>
                </c:pt>
                <c:pt idx="5">
                  <c:v>3.125E-2</c:v>
                </c:pt>
                <c:pt idx="6">
                  <c:v>3.7500000000000006E-2</c:v>
                </c:pt>
                <c:pt idx="7">
                  <c:v>4.3750000000000004E-2</c:v>
                </c:pt>
                <c:pt idx="8">
                  <c:v>0.05</c:v>
                </c:pt>
                <c:pt idx="9">
                  <c:v>5.6250000000000001E-2</c:v>
                </c:pt>
                <c:pt idx="10">
                  <c:v>6.25E-2</c:v>
                </c:pt>
                <c:pt idx="11">
                  <c:v>6.8750000000000006E-2</c:v>
                </c:pt>
                <c:pt idx="12">
                  <c:v>7.5000000000000011E-2</c:v>
                </c:pt>
                <c:pt idx="13">
                  <c:v>8.1250000000000003E-2</c:v>
                </c:pt>
                <c:pt idx="14">
                  <c:v>8.7500000000000008E-2</c:v>
                </c:pt>
                <c:pt idx="15">
                  <c:v>9.3750000000000014E-2</c:v>
                </c:pt>
                <c:pt idx="16">
                  <c:v>0.1</c:v>
                </c:pt>
                <c:pt idx="17">
                  <c:v>0.10625</c:v>
                </c:pt>
                <c:pt idx="18">
                  <c:v>0.1125</c:v>
                </c:pt>
                <c:pt idx="19">
                  <c:v>0.11875000000000001</c:v>
                </c:pt>
                <c:pt idx="20">
                  <c:v>0.125</c:v>
                </c:pt>
                <c:pt idx="21">
                  <c:v>0.13125000000000001</c:v>
                </c:pt>
                <c:pt idx="22">
                  <c:v>0.13750000000000001</c:v>
                </c:pt>
                <c:pt idx="23">
                  <c:v>0.14374999999999999</c:v>
                </c:pt>
                <c:pt idx="24">
                  <c:v>0.15000000000000002</c:v>
                </c:pt>
                <c:pt idx="25">
                  <c:v>0.15625</c:v>
                </c:pt>
                <c:pt idx="26">
                  <c:v>0.16250000000000001</c:v>
                </c:pt>
                <c:pt idx="27">
                  <c:v>0.16875000000000001</c:v>
                </c:pt>
                <c:pt idx="28">
                  <c:v>0.17500000000000002</c:v>
                </c:pt>
                <c:pt idx="29">
                  <c:v>0.18124999999999999</c:v>
                </c:pt>
                <c:pt idx="30">
                  <c:v>0.18750000000000003</c:v>
                </c:pt>
                <c:pt idx="31">
                  <c:v>0.19375000000000001</c:v>
                </c:pt>
                <c:pt idx="32">
                  <c:v>0.2</c:v>
                </c:pt>
                <c:pt idx="33">
                  <c:v>0.20625000000000002</c:v>
                </c:pt>
                <c:pt idx="34">
                  <c:v>0.21249999999999999</c:v>
                </c:pt>
                <c:pt idx="35">
                  <c:v>0.21875000000000003</c:v>
                </c:pt>
                <c:pt idx="36">
                  <c:v>0.22500000000000001</c:v>
                </c:pt>
                <c:pt idx="37">
                  <c:v>0.23125000000000001</c:v>
                </c:pt>
                <c:pt idx="38">
                  <c:v>0.23750000000000002</c:v>
                </c:pt>
                <c:pt idx="39">
                  <c:v>0.24375000000000002</c:v>
                </c:pt>
                <c:pt idx="40">
                  <c:v>0.25</c:v>
                </c:pt>
                <c:pt idx="41">
                  <c:v>0.25625000000000003</c:v>
                </c:pt>
                <c:pt idx="42">
                  <c:v>0.26250000000000001</c:v>
                </c:pt>
                <c:pt idx="43">
                  <c:v>0.26874999999999999</c:v>
                </c:pt>
                <c:pt idx="44">
                  <c:v>0.27500000000000002</c:v>
                </c:pt>
                <c:pt idx="45">
                  <c:v>0.28125000000000006</c:v>
                </c:pt>
                <c:pt idx="46">
                  <c:v>0.28749999999999998</c:v>
                </c:pt>
                <c:pt idx="47">
                  <c:v>0.29375000000000001</c:v>
                </c:pt>
                <c:pt idx="48">
                  <c:v>0.30000000000000004</c:v>
                </c:pt>
                <c:pt idx="49">
                  <c:v>0.30625000000000002</c:v>
                </c:pt>
                <c:pt idx="50">
                  <c:v>0.3125</c:v>
                </c:pt>
                <c:pt idx="51">
                  <c:v>0.31875000000000003</c:v>
                </c:pt>
                <c:pt idx="52">
                  <c:v>0.32500000000000001</c:v>
                </c:pt>
                <c:pt idx="53">
                  <c:v>0.33124999999999999</c:v>
                </c:pt>
                <c:pt idx="54">
                  <c:v>0.33750000000000002</c:v>
                </c:pt>
                <c:pt idx="55">
                  <c:v>0.34375</c:v>
                </c:pt>
                <c:pt idx="56">
                  <c:v>0.35000000000000003</c:v>
                </c:pt>
                <c:pt idx="57">
                  <c:v>0.35625000000000001</c:v>
                </c:pt>
                <c:pt idx="58">
                  <c:v>0.36249999999999999</c:v>
                </c:pt>
                <c:pt idx="59">
                  <c:v>0.36875000000000002</c:v>
                </c:pt>
                <c:pt idx="60">
                  <c:v>0.37500000000000006</c:v>
                </c:pt>
                <c:pt idx="61">
                  <c:v>0.38124999999999998</c:v>
                </c:pt>
                <c:pt idx="62">
                  <c:v>0.38750000000000001</c:v>
                </c:pt>
                <c:pt idx="63">
                  <c:v>0.39375000000000004</c:v>
                </c:pt>
                <c:pt idx="64">
                  <c:v>0.4</c:v>
                </c:pt>
                <c:pt idx="65">
                  <c:v>0.40625</c:v>
                </c:pt>
                <c:pt idx="66">
                  <c:v>0.41250000000000003</c:v>
                </c:pt>
                <c:pt idx="67">
                  <c:v>0.41875000000000007</c:v>
                </c:pt>
                <c:pt idx="68">
                  <c:v>0.42499999999999999</c:v>
                </c:pt>
                <c:pt idx="69">
                  <c:v>0.43125000000000002</c:v>
                </c:pt>
                <c:pt idx="70">
                  <c:v>0.43750000000000006</c:v>
                </c:pt>
                <c:pt idx="71">
                  <c:v>0.44374999999999998</c:v>
                </c:pt>
                <c:pt idx="72">
                  <c:v>0.45</c:v>
                </c:pt>
                <c:pt idx="73">
                  <c:v>0.45625000000000004</c:v>
                </c:pt>
                <c:pt idx="74">
                  <c:v>0.46250000000000002</c:v>
                </c:pt>
                <c:pt idx="75">
                  <c:v>0.46875</c:v>
                </c:pt>
                <c:pt idx="76">
                  <c:v>0.47500000000000003</c:v>
                </c:pt>
                <c:pt idx="77">
                  <c:v>0.48125000000000001</c:v>
                </c:pt>
                <c:pt idx="78">
                  <c:v>0.48750000000000004</c:v>
                </c:pt>
                <c:pt idx="79">
                  <c:v>0.49375000000000002</c:v>
                </c:pt>
                <c:pt idx="80">
                  <c:v>0.5</c:v>
                </c:pt>
                <c:pt idx="81">
                  <c:v>0.50624999999999998</c:v>
                </c:pt>
                <c:pt idx="82">
                  <c:v>0.51250000000000007</c:v>
                </c:pt>
                <c:pt idx="83">
                  <c:v>0.51875000000000004</c:v>
                </c:pt>
                <c:pt idx="84">
                  <c:v>0.52500000000000002</c:v>
                </c:pt>
                <c:pt idx="85">
                  <c:v>0.53125</c:v>
                </c:pt>
                <c:pt idx="86">
                  <c:v>0.53749999999999998</c:v>
                </c:pt>
                <c:pt idx="87">
                  <c:v>0.54375000000000007</c:v>
                </c:pt>
                <c:pt idx="88">
                  <c:v>0.55000000000000004</c:v>
                </c:pt>
                <c:pt idx="89">
                  <c:v>0.55625000000000002</c:v>
                </c:pt>
                <c:pt idx="90">
                  <c:v>0.56250000000000011</c:v>
                </c:pt>
                <c:pt idx="91">
                  <c:v>0.56874999999999998</c:v>
                </c:pt>
                <c:pt idx="92">
                  <c:v>0.57499999999999996</c:v>
                </c:pt>
                <c:pt idx="93">
                  <c:v>0.58125000000000004</c:v>
                </c:pt>
                <c:pt idx="94">
                  <c:v>0.58750000000000002</c:v>
                </c:pt>
                <c:pt idx="95">
                  <c:v>0.59375</c:v>
                </c:pt>
                <c:pt idx="96">
                  <c:v>0.60000000000000009</c:v>
                </c:pt>
                <c:pt idx="97">
                  <c:v>0.60625000000000007</c:v>
                </c:pt>
                <c:pt idx="98">
                  <c:v>0.61250000000000004</c:v>
                </c:pt>
                <c:pt idx="99">
                  <c:v>0.61875000000000002</c:v>
                </c:pt>
                <c:pt idx="100">
                  <c:v>0.625</c:v>
                </c:pt>
                <c:pt idx="101">
                  <c:v>0.63124999999999998</c:v>
                </c:pt>
                <c:pt idx="102">
                  <c:v>0.63750000000000007</c:v>
                </c:pt>
                <c:pt idx="103">
                  <c:v>0.64375000000000004</c:v>
                </c:pt>
                <c:pt idx="104">
                  <c:v>0.65</c:v>
                </c:pt>
                <c:pt idx="105">
                  <c:v>0.65625000000000011</c:v>
                </c:pt>
                <c:pt idx="106">
                  <c:v>0.66249999999999998</c:v>
                </c:pt>
                <c:pt idx="107">
                  <c:v>0.66874999999999996</c:v>
                </c:pt>
                <c:pt idx="108">
                  <c:v>0.67500000000000004</c:v>
                </c:pt>
                <c:pt idx="109">
                  <c:v>0.68125000000000002</c:v>
                </c:pt>
                <c:pt idx="110">
                  <c:v>0.6875</c:v>
                </c:pt>
                <c:pt idx="111">
                  <c:v>0.69375000000000009</c:v>
                </c:pt>
                <c:pt idx="112">
                  <c:v>0.70000000000000007</c:v>
                </c:pt>
                <c:pt idx="113">
                  <c:v>0.70624999999999993</c:v>
                </c:pt>
                <c:pt idx="114">
                  <c:v>0.71250000000000002</c:v>
                </c:pt>
                <c:pt idx="115">
                  <c:v>0.71875</c:v>
                </c:pt>
                <c:pt idx="116">
                  <c:v>0.72499999999999998</c:v>
                </c:pt>
                <c:pt idx="117">
                  <c:v>0.73125000000000007</c:v>
                </c:pt>
                <c:pt idx="118">
                  <c:v>0.73750000000000004</c:v>
                </c:pt>
                <c:pt idx="119">
                  <c:v>0.74375000000000002</c:v>
                </c:pt>
                <c:pt idx="120">
                  <c:v>0.75000000000000011</c:v>
                </c:pt>
              </c:numCache>
            </c:numRef>
          </c:xVal>
          <c:yVal>
            <c:numRef>
              <c:f>A2000_IW1!$O$2:$O$122</c:f>
              <c:numCache>
                <c:formatCode>0.00%</c:formatCode>
                <c:ptCount val="1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5.7803468208092483E-3</c:v>
                </c:pt>
                <c:pt idx="48">
                  <c:v>5.7803468208092483E-3</c:v>
                </c:pt>
                <c:pt idx="49">
                  <c:v>5.7803468208092483E-3</c:v>
                </c:pt>
                <c:pt idx="50">
                  <c:v>5.7803468208092483E-3</c:v>
                </c:pt>
                <c:pt idx="51">
                  <c:v>2.3121387283236993E-2</c:v>
                </c:pt>
                <c:pt idx="52">
                  <c:v>5.2023121387283239E-2</c:v>
                </c:pt>
                <c:pt idx="53">
                  <c:v>7.5144508670520235E-2</c:v>
                </c:pt>
                <c:pt idx="54">
                  <c:v>0.10404624277456648</c:v>
                </c:pt>
                <c:pt idx="55">
                  <c:v>0.1791907514450867</c:v>
                </c:pt>
                <c:pt idx="56">
                  <c:v>0.24277456647398843</c:v>
                </c:pt>
                <c:pt idx="57">
                  <c:v>0.2832369942196532</c:v>
                </c:pt>
                <c:pt idx="58">
                  <c:v>0.35260115606936415</c:v>
                </c:pt>
                <c:pt idx="59">
                  <c:v>0.39884393063583817</c:v>
                </c:pt>
                <c:pt idx="60">
                  <c:v>0.49710982658959535</c:v>
                </c:pt>
                <c:pt idx="61">
                  <c:v>0.55491329479768781</c:v>
                </c:pt>
                <c:pt idx="62">
                  <c:v>0.64161849710982655</c:v>
                </c:pt>
                <c:pt idx="63">
                  <c:v>0.67630057803468213</c:v>
                </c:pt>
                <c:pt idx="64">
                  <c:v>0.72832369942196529</c:v>
                </c:pt>
                <c:pt idx="65">
                  <c:v>0.75144508670520227</c:v>
                </c:pt>
                <c:pt idx="66">
                  <c:v>0.78612716763005785</c:v>
                </c:pt>
                <c:pt idx="67">
                  <c:v>0.82080924855491333</c:v>
                </c:pt>
                <c:pt idx="68">
                  <c:v>0.8554913294797688</c:v>
                </c:pt>
                <c:pt idx="69">
                  <c:v>0.86705202312138729</c:v>
                </c:pt>
                <c:pt idx="70">
                  <c:v>0.87861271676300579</c:v>
                </c:pt>
                <c:pt idx="71">
                  <c:v>0.89017341040462428</c:v>
                </c:pt>
                <c:pt idx="72">
                  <c:v>0.90173410404624277</c:v>
                </c:pt>
                <c:pt idx="73">
                  <c:v>0.91907514450867056</c:v>
                </c:pt>
                <c:pt idx="74">
                  <c:v>0.92485549132947975</c:v>
                </c:pt>
                <c:pt idx="75">
                  <c:v>0.93063583815028905</c:v>
                </c:pt>
                <c:pt idx="76">
                  <c:v>0.94797687861271673</c:v>
                </c:pt>
                <c:pt idx="77">
                  <c:v>0.97109826589595372</c:v>
                </c:pt>
                <c:pt idx="78">
                  <c:v>0.97687861271676302</c:v>
                </c:pt>
                <c:pt idx="79">
                  <c:v>0.9942196531791907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92-4CB7-B9E5-D9B7BD8B5330}"/>
            </c:ext>
          </c:extLst>
        </c:ser>
        <c:ser>
          <c:idx val="2"/>
          <c:order val="1"/>
          <c:tx>
            <c:strRef>
              <c:f>A2000_IW1!$Y$4</c:f>
              <c:strCache>
                <c:ptCount val="1"/>
                <c:pt idx="0">
                  <c:v>EBC</c:v>
                </c:pt>
              </c:strCache>
            </c:strRef>
          </c:tx>
          <c:spPr>
            <a:ln w="254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A2000_IW1!$AD$4:$AD$6</c:f>
              <c:numCache>
                <c:formatCode>General</c:formatCode>
                <c:ptCount val="3"/>
                <c:pt idx="0">
                  <c:v>0.43089888416621891</c:v>
                </c:pt>
                <c:pt idx="1">
                  <c:v>0.43089888416621891</c:v>
                </c:pt>
              </c:numCache>
            </c:numRef>
          </c:xVal>
          <c:yVal>
            <c:numRef>
              <c:f>A2000_IW1!$AE$4:$AE$5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92-4CB7-B9E5-D9B7BD8B5330}"/>
            </c:ext>
          </c:extLst>
        </c:ser>
        <c:ser>
          <c:idx val="3"/>
          <c:order val="2"/>
          <c:tx>
            <c:strRef>
              <c:f>A2000_IW1!$AD$7</c:f>
              <c:strCache>
                <c:ptCount val="1"/>
                <c:pt idx="0">
                  <c:v>Monte-Carlo - 99% Quantile</c:v>
                </c:pt>
              </c:strCache>
            </c:strRef>
          </c:tx>
          <c:spPr>
            <a:ln w="25400">
              <a:solidFill>
                <a:srgbClr val="C00000"/>
              </a:solidFill>
              <a:prstDash val="sysDot"/>
            </a:ln>
          </c:spPr>
          <c:marker>
            <c:symbol val="none"/>
          </c:marker>
          <c:xVal>
            <c:numRef>
              <c:f>A2000_IW1!$AD$8:$AD$9</c:f>
              <c:numCache>
                <c:formatCode>General</c:formatCode>
                <c:ptCount val="2"/>
                <c:pt idx="0">
                  <c:v>0.40260523228260042</c:v>
                </c:pt>
                <c:pt idx="1">
                  <c:v>0.40260523228260042</c:v>
                </c:pt>
              </c:numCache>
            </c:numRef>
          </c:xVal>
          <c:yVal>
            <c:numRef>
              <c:f>A2000_IW1!$AE$8:$AE$9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892-4CB7-B9E5-D9B7BD8B53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8162175"/>
        <c:axId val="1278162655"/>
      </c:scatterChart>
      <c:valAx>
        <c:axId val="1278162175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strRef>
              <c:f>'[1]LR3_Rt330 (test)'!$O$7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txPr>
            <a:bodyPr/>
            <a:lstStyle/>
            <a:p>
              <a:pPr>
                <a:defRPr sz="1600" b="0"/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162655"/>
        <c:crosses val="autoZero"/>
        <c:crossBetween val="midCat"/>
        <c:majorUnit val="0.1"/>
      </c:valAx>
      <c:valAx>
        <c:axId val="127816265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strRef>
              <c:f>'[1]LR3_Rt330 (test)'!$O$9</c:f>
              <c:strCache>
                <c:ptCount val="1"/>
                <c:pt idx="0">
                  <c:v>Cumulative Frequency</c:v>
                </c:pt>
              </c:strCache>
            </c:strRef>
          </c:tx>
          <c:overlay val="0"/>
          <c:txPr>
            <a:bodyPr/>
            <a:lstStyle/>
            <a:p>
              <a:pPr>
                <a:defRPr sz="1600" b="0"/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162175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A50_IW1!$K$3</c:f>
              <c:strCache>
                <c:ptCount val="1"/>
                <c:pt idx="0">
                  <c:v>A400 - IW1</c:v>
                </c:pt>
              </c:strCache>
            </c:strRef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A50_IW1!$M$2:$M$162</c:f>
              <c:numCache>
                <c:formatCode>General</c:formatCode>
                <c:ptCount val="161"/>
                <c:pt idx="0">
                  <c:v>0</c:v>
                </c:pt>
                <c:pt idx="1">
                  <c:v>6.2500000000000003E-3</c:v>
                </c:pt>
                <c:pt idx="2">
                  <c:v>1.2500000000000001E-2</c:v>
                </c:pt>
                <c:pt idx="3">
                  <c:v>1.8750000000000003E-2</c:v>
                </c:pt>
                <c:pt idx="4">
                  <c:v>2.5000000000000001E-2</c:v>
                </c:pt>
                <c:pt idx="5">
                  <c:v>3.125E-2</c:v>
                </c:pt>
                <c:pt idx="6">
                  <c:v>3.7500000000000006E-2</c:v>
                </c:pt>
                <c:pt idx="7">
                  <c:v>4.3750000000000004E-2</c:v>
                </c:pt>
                <c:pt idx="8">
                  <c:v>0.05</c:v>
                </c:pt>
                <c:pt idx="9">
                  <c:v>5.6250000000000001E-2</c:v>
                </c:pt>
                <c:pt idx="10">
                  <c:v>6.25E-2</c:v>
                </c:pt>
                <c:pt idx="11">
                  <c:v>6.8750000000000006E-2</c:v>
                </c:pt>
                <c:pt idx="12">
                  <c:v>7.5000000000000011E-2</c:v>
                </c:pt>
                <c:pt idx="13">
                  <c:v>8.1250000000000003E-2</c:v>
                </c:pt>
                <c:pt idx="14">
                  <c:v>8.7500000000000008E-2</c:v>
                </c:pt>
                <c:pt idx="15">
                  <c:v>9.3750000000000014E-2</c:v>
                </c:pt>
                <c:pt idx="16">
                  <c:v>0.1</c:v>
                </c:pt>
                <c:pt idx="17">
                  <c:v>0.10625</c:v>
                </c:pt>
                <c:pt idx="18">
                  <c:v>0.1125</c:v>
                </c:pt>
                <c:pt idx="19">
                  <c:v>0.11875000000000001</c:v>
                </c:pt>
                <c:pt idx="20">
                  <c:v>0.125</c:v>
                </c:pt>
                <c:pt idx="21">
                  <c:v>0.13125000000000001</c:v>
                </c:pt>
                <c:pt idx="22">
                  <c:v>0.13750000000000001</c:v>
                </c:pt>
                <c:pt idx="23">
                  <c:v>0.14374999999999999</c:v>
                </c:pt>
                <c:pt idx="24">
                  <c:v>0.15000000000000002</c:v>
                </c:pt>
                <c:pt idx="25">
                  <c:v>0.15625</c:v>
                </c:pt>
                <c:pt idx="26">
                  <c:v>0.16250000000000001</c:v>
                </c:pt>
                <c:pt idx="27">
                  <c:v>0.16875000000000001</c:v>
                </c:pt>
                <c:pt idx="28">
                  <c:v>0.17500000000000002</c:v>
                </c:pt>
                <c:pt idx="29">
                  <c:v>0.18124999999999999</c:v>
                </c:pt>
                <c:pt idx="30">
                  <c:v>0.18750000000000003</c:v>
                </c:pt>
                <c:pt idx="31">
                  <c:v>0.19375000000000001</c:v>
                </c:pt>
                <c:pt idx="32">
                  <c:v>0.2</c:v>
                </c:pt>
                <c:pt idx="33">
                  <c:v>0.20625000000000002</c:v>
                </c:pt>
                <c:pt idx="34">
                  <c:v>0.21249999999999999</c:v>
                </c:pt>
                <c:pt idx="35">
                  <c:v>0.21875000000000003</c:v>
                </c:pt>
                <c:pt idx="36">
                  <c:v>0.22500000000000001</c:v>
                </c:pt>
                <c:pt idx="37">
                  <c:v>0.23125000000000001</c:v>
                </c:pt>
                <c:pt idx="38">
                  <c:v>0.23750000000000002</c:v>
                </c:pt>
                <c:pt idx="39">
                  <c:v>0.24375000000000002</c:v>
                </c:pt>
                <c:pt idx="40">
                  <c:v>0.25</c:v>
                </c:pt>
                <c:pt idx="41">
                  <c:v>0.25625000000000003</c:v>
                </c:pt>
                <c:pt idx="42">
                  <c:v>0.26250000000000001</c:v>
                </c:pt>
                <c:pt idx="43">
                  <c:v>0.26874999999999999</c:v>
                </c:pt>
                <c:pt idx="44">
                  <c:v>0.27500000000000002</c:v>
                </c:pt>
                <c:pt idx="45">
                  <c:v>0.28125000000000006</c:v>
                </c:pt>
                <c:pt idx="46">
                  <c:v>0.28749999999999998</c:v>
                </c:pt>
                <c:pt idx="47">
                  <c:v>0.29375000000000001</c:v>
                </c:pt>
                <c:pt idx="48">
                  <c:v>0.30000000000000004</c:v>
                </c:pt>
                <c:pt idx="49">
                  <c:v>0.30625000000000002</c:v>
                </c:pt>
                <c:pt idx="50">
                  <c:v>0.3125</c:v>
                </c:pt>
                <c:pt idx="51">
                  <c:v>0.31875000000000003</c:v>
                </c:pt>
                <c:pt idx="52">
                  <c:v>0.32500000000000001</c:v>
                </c:pt>
                <c:pt idx="53">
                  <c:v>0.33124999999999999</c:v>
                </c:pt>
                <c:pt idx="54">
                  <c:v>0.33750000000000002</c:v>
                </c:pt>
                <c:pt idx="55">
                  <c:v>0.34375</c:v>
                </c:pt>
                <c:pt idx="56">
                  <c:v>0.35000000000000003</c:v>
                </c:pt>
                <c:pt idx="57">
                  <c:v>0.35625000000000001</c:v>
                </c:pt>
                <c:pt idx="58">
                  <c:v>0.36249999999999999</c:v>
                </c:pt>
                <c:pt idx="59">
                  <c:v>0.36875000000000002</c:v>
                </c:pt>
                <c:pt idx="60">
                  <c:v>0.37500000000000006</c:v>
                </c:pt>
                <c:pt idx="61">
                  <c:v>0.38124999999999998</c:v>
                </c:pt>
                <c:pt idx="62">
                  <c:v>0.38750000000000001</c:v>
                </c:pt>
                <c:pt idx="63">
                  <c:v>0.39375000000000004</c:v>
                </c:pt>
                <c:pt idx="64">
                  <c:v>0.4</c:v>
                </c:pt>
                <c:pt idx="65">
                  <c:v>0.40625</c:v>
                </c:pt>
                <c:pt idx="66">
                  <c:v>0.41250000000000003</c:v>
                </c:pt>
                <c:pt idx="67">
                  <c:v>0.41875000000000007</c:v>
                </c:pt>
                <c:pt idx="68">
                  <c:v>0.42499999999999999</c:v>
                </c:pt>
                <c:pt idx="69">
                  <c:v>0.43125000000000002</c:v>
                </c:pt>
                <c:pt idx="70">
                  <c:v>0.43750000000000006</c:v>
                </c:pt>
                <c:pt idx="71">
                  <c:v>0.44374999999999998</c:v>
                </c:pt>
                <c:pt idx="72">
                  <c:v>0.45</c:v>
                </c:pt>
                <c:pt idx="73">
                  <c:v>0.45625000000000004</c:v>
                </c:pt>
                <c:pt idx="74">
                  <c:v>0.46250000000000002</c:v>
                </c:pt>
                <c:pt idx="75">
                  <c:v>0.46875</c:v>
                </c:pt>
                <c:pt idx="76">
                  <c:v>0.47500000000000003</c:v>
                </c:pt>
                <c:pt idx="77">
                  <c:v>0.48125000000000001</c:v>
                </c:pt>
                <c:pt idx="78">
                  <c:v>0.48750000000000004</c:v>
                </c:pt>
                <c:pt idx="79">
                  <c:v>0.49375000000000002</c:v>
                </c:pt>
                <c:pt idx="80">
                  <c:v>0.5</c:v>
                </c:pt>
                <c:pt idx="81">
                  <c:v>0.50624999999999998</c:v>
                </c:pt>
                <c:pt idx="82">
                  <c:v>0.51250000000000007</c:v>
                </c:pt>
                <c:pt idx="83">
                  <c:v>0.51875000000000004</c:v>
                </c:pt>
                <c:pt idx="84">
                  <c:v>0.52500000000000002</c:v>
                </c:pt>
                <c:pt idx="85">
                  <c:v>0.53125</c:v>
                </c:pt>
                <c:pt idx="86">
                  <c:v>0.53749999999999998</c:v>
                </c:pt>
                <c:pt idx="87">
                  <c:v>0.54375000000000007</c:v>
                </c:pt>
                <c:pt idx="88">
                  <c:v>0.55000000000000004</c:v>
                </c:pt>
                <c:pt idx="89">
                  <c:v>0.55625000000000002</c:v>
                </c:pt>
                <c:pt idx="90">
                  <c:v>0.56250000000000011</c:v>
                </c:pt>
                <c:pt idx="91">
                  <c:v>0.56874999999999998</c:v>
                </c:pt>
                <c:pt idx="92">
                  <c:v>0.57499999999999996</c:v>
                </c:pt>
                <c:pt idx="93">
                  <c:v>0.58125000000000004</c:v>
                </c:pt>
                <c:pt idx="94">
                  <c:v>0.58750000000000002</c:v>
                </c:pt>
                <c:pt idx="95">
                  <c:v>0.59375</c:v>
                </c:pt>
                <c:pt idx="96">
                  <c:v>0.60000000000000009</c:v>
                </c:pt>
                <c:pt idx="97">
                  <c:v>0.60625000000000007</c:v>
                </c:pt>
                <c:pt idx="98">
                  <c:v>0.61250000000000004</c:v>
                </c:pt>
                <c:pt idx="99">
                  <c:v>0.61875000000000002</c:v>
                </c:pt>
                <c:pt idx="100">
                  <c:v>0.625</c:v>
                </c:pt>
                <c:pt idx="101">
                  <c:v>0.63124999999999998</c:v>
                </c:pt>
                <c:pt idx="102">
                  <c:v>0.63750000000000007</c:v>
                </c:pt>
                <c:pt idx="103">
                  <c:v>0.64375000000000004</c:v>
                </c:pt>
                <c:pt idx="104">
                  <c:v>0.65</c:v>
                </c:pt>
                <c:pt idx="105">
                  <c:v>0.65625000000000011</c:v>
                </c:pt>
                <c:pt idx="106">
                  <c:v>0.66249999999999998</c:v>
                </c:pt>
                <c:pt idx="107">
                  <c:v>0.66874999999999996</c:v>
                </c:pt>
                <c:pt idx="108">
                  <c:v>0.67500000000000004</c:v>
                </c:pt>
                <c:pt idx="109">
                  <c:v>0.68125000000000002</c:v>
                </c:pt>
                <c:pt idx="110">
                  <c:v>0.6875</c:v>
                </c:pt>
                <c:pt idx="111">
                  <c:v>0.69375000000000009</c:v>
                </c:pt>
                <c:pt idx="112">
                  <c:v>0.70000000000000007</c:v>
                </c:pt>
                <c:pt idx="113">
                  <c:v>0.70624999999999993</c:v>
                </c:pt>
                <c:pt idx="114">
                  <c:v>0.71250000000000002</c:v>
                </c:pt>
                <c:pt idx="115">
                  <c:v>0.71875</c:v>
                </c:pt>
                <c:pt idx="116">
                  <c:v>0.72499999999999998</c:v>
                </c:pt>
                <c:pt idx="117">
                  <c:v>0.73125000000000007</c:v>
                </c:pt>
                <c:pt idx="118">
                  <c:v>0.73750000000000004</c:v>
                </c:pt>
                <c:pt idx="119">
                  <c:v>0.74375000000000002</c:v>
                </c:pt>
                <c:pt idx="120">
                  <c:v>0.75000000000000011</c:v>
                </c:pt>
                <c:pt idx="121">
                  <c:v>0.75624999999999998</c:v>
                </c:pt>
                <c:pt idx="122">
                  <c:v>0.76249999999999996</c:v>
                </c:pt>
                <c:pt idx="123">
                  <c:v>0.76875000000000004</c:v>
                </c:pt>
                <c:pt idx="124">
                  <c:v>0.77500000000000002</c:v>
                </c:pt>
                <c:pt idx="125">
                  <c:v>0.78125</c:v>
                </c:pt>
                <c:pt idx="126">
                  <c:v>0.78750000000000009</c:v>
                </c:pt>
                <c:pt idx="127">
                  <c:v>0.79375000000000007</c:v>
                </c:pt>
                <c:pt idx="128">
                  <c:v>0.8</c:v>
                </c:pt>
                <c:pt idx="129">
                  <c:v>0.80625000000000002</c:v>
                </c:pt>
                <c:pt idx="130">
                  <c:v>0.8125</c:v>
                </c:pt>
                <c:pt idx="131">
                  <c:v>0.81875000000000009</c:v>
                </c:pt>
                <c:pt idx="132">
                  <c:v>0.82500000000000007</c:v>
                </c:pt>
                <c:pt idx="133">
                  <c:v>0.83125000000000004</c:v>
                </c:pt>
                <c:pt idx="134">
                  <c:v>0.83750000000000013</c:v>
                </c:pt>
                <c:pt idx="135">
                  <c:v>0.84375</c:v>
                </c:pt>
                <c:pt idx="136">
                  <c:v>0.85</c:v>
                </c:pt>
                <c:pt idx="137">
                  <c:v>0.85625000000000007</c:v>
                </c:pt>
                <c:pt idx="138">
                  <c:v>0.86250000000000004</c:v>
                </c:pt>
                <c:pt idx="139">
                  <c:v>0.86875000000000002</c:v>
                </c:pt>
                <c:pt idx="140">
                  <c:v>0.87500000000000011</c:v>
                </c:pt>
                <c:pt idx="141">
                  <c:v>0.88125000000000009</c:v>
                </c:pt>
                <c:pt idx="142">
                  <c:v>0.88749999999999996</c:v>
                </c:pt>
                <c:pt idx="143">
                  <c:v>0.89375000000000004</c:v>
                </c:pt>
                <c:pt idx="144">
                  <c:v>0.9</c:v>
                </c:pt>
                <c:pt idx="145">
                  <c:v>0.90625</c:v>
                </c:pt>
                <c:pt idx="146">
                  <c:v>0.91250000000000009</c:v>
                </c:pt>
                <c:pt idx="147">
                  <c:v>0.91875000000000007</c:v>
                </c:pt>
                <c:pt idx="148">
                  <c:v>0.92500000000000004</c:v>
                </c:pt>
                <c:pt idx="149">
                  <c:v>0.93125000000000013</c:v>
                </c:pt>
                <c:pt idx="150">
                  <c:v>0.9375</c:v>
                </c:pt>
                <c:pt idx="151">
                  <c:v>0.94374999999999998</c:v>
                </c:pt>
                <c:pt idx="152">
                  <c:v>0.95000000000000007</c:v>
                </c:pt>
                <c:pt idx="153">
                  <c:v>0.95625000000000004</c:v>
                </c:pt>
                <c:pt idx="154">
                  <c:v>0.96250000000000002</c:v>
                </c:pt>
                <c:pt idx="155">
                  <c:v>0.96875000000000011</c:v>
                </c:pt>
                <c:pt idx="156">
                  <c:v>0.97500000000000009</c:v>
                </c:pt>
                <c:pt idx="157">
                  <c:v>0.98124999999999996</c:v>
                </c:pt>
                <c:pt idx="158">
                  <c:v>0.98750000000000004</c:v>
                </c:pt>
                <c:pt idx="159">
                  <c:v>0.99375000000000002</c:v>
                </c:pt>
                <c:pt idx="160">
                  <c:v>1</c:v>
                </c:pt>
              </c:numCache>
            </c:numRef>
          </c:xVal>
          <c:yVal>
            <c:numRef>
              <c:f>A50_IW1!$O$2:$O$162</c:f>
              <c:numCache>
                <c:formatCode>0.00%</c:formatCode>
                <c:ptCount val="1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4.0000000000000001E-3</c:v>
                </c:pt>
                <c:pt idx="116">
                  <c:v>4.0000000000000001E-3</c:v>
                </c:pt>
                <c:pt idx="117">
                  <c:v>1.2E-2</c:v>
                </c:pt>
                <c:pt idx="118">
                  <c:v>1.2E-2</c:v>
                </c:pt>
                <c:pt idx="119">
                  <c:v>1.2E-2</c:v>
                </c:pt>
                <c:pt idx="120">
                  <c:v>1.2E-2</c:v>
                </c:pt>
                <c:pt idx="121">
                  <c:v>3.2000000000000001E-2</c:v>
                </c:pt>
                <c:pt idx="122">
                  <c:v>4.8000000000000001E-2</c:v>
                </c:pt>
                <c:pt idx="123">
                  <c:v>6.4000000000000001E-2</c:v>
                </c:pt>
                <c:pt idx="124">
                  <c:v>9.1999999999999998E-2</c:v>
                </c:pt>
                <c:pt idx="125">
                  <c:v>0.11600000000000001</c:v>
                </c:pt>
                <c:pt idx="126">
                  <c:v>0.16800000000000001</c:v>
                </c:pt>
                <c:pt idx="127">
                  <c:v>0.23599999999999999</c:v>
                </c:pt>
                <c:pt idx="128">
                  <c:v>0.28399999999999997</c:v>
                </c:pt>
                <c:pt idx="129">
                  <c:v>0.33600000000000002</c:v>
                </c:pt>
                <c:pt idx="130">
                  <c:v>0.40400000000000003</c:v>
                </c:pt>
                <c:pt idx="131">
                  <c:v>0.45200000000000001</c:v>
                </c:pt>
                <c:pt idx="132">
                  <c:v>0.52400000000000002</c:v>
                </c:pt>
                <c:pt idx="133">
                  <c:v>0.57599999999999996</c:v>
                </c:pt>
                <c:pt idx="134">
                  <c:v>0.61199999999999999</c:v>
                </c:pt>
                <c:pt idx="135">
                  <c:v>0.66400000000000003</c:v>
                </c:pt>
                <c:pt idx="136">
                  <c:v>0.74</c:v>
                </c:pt>
                <c:pt idx="137">
                  <c:v>0.78800000000000003</c:v>
                </c:pt>
                <c:pt idx="138">
                  <c:v>0.81200000000000006</c:v>
                </c:pt>
                <c:pt idx="139">
                  <c:v>0.872</c:v>
                </c:pt>
                <c:pt idx="140">
                  <c:v>0.88400000000000001</c:v>
                </c:pt>
                <c:pt idx="141">
                  <c:v>0.91600000000000004</c:v>
                </c:pt>
                <c:pt idx="142">
                  <c:v>0.93600000000000005</c:v>
                </c:pt>
                <c:pt idx="143">
                  <c:v>0.94799999999999995</c:v>
                </c:pt>
                <c:pt idx="144">
                  <c:v>0.98</c:v>
                </c:pt>
                <c:pt idx="145">
                  <c:v>0.98399999999999999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67-453A-A163-94E38E4EB6AF}"/>
            </c:ext>
          </c:extLst>
        </c:ser>
        <c:ser>
          <c:idx val="2"/>
          <c:order val="1"/>
          <c:tx>
            <c:strRef>
              <c:f>A50_IW1!$Y$4</c:f>
              <c:strCache>
                <c:ptCount val="1"/>
                <c:pt idx="0">
                  <c:v>EBC</c:v>
                </c:pt>
              </c:strCache>
            </c:strRef>
          </c:tx>
          <c:spPr>
            <a:ln w="254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A50_IW1!$AD$4:$AD$6</c:f>
              <c:numCache>
                <c:formatCode>General</c:formatCode>
                <c:ptCount val="3"/>
                <c:pt idx="0">
                  <c:v>0.71690675298619322</c:v>
                </c:pt>
                <c:pt idx="1">
                  <c:v>0.71690675298619322</c:v>
                </c:pt>
              </c:numCache>
            </c:numRef>
          </c:xVal>
          <c:yVal>
            <c:numRef>
              <c:f>A50_IW1!$AE$4:$AE$5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67-453A-A163-94E38E4EB6AF}"/>
            </c:ext>
          </c:extLst>
        </c:ser>
        <c:ser>
          <c:idx val="3"/>
          <c:order val="2"/>
          <c:tx>
            <c:strRef>
              <c:f>A50_IW1!$AD$7</c:f>
              <c:strCache>
                <c:ptCount val="1"/>
                <c:pt idx="0">
                  <c:v>Monte-Carlo - 99% Quantile</c:v>
                </c:pt>
              </c:strCache>
            </c:strRef>
          </c:tx>
          <c:spPr>
            <a:ln w="25400">
              <a:solidFill>
                <a:srgbClr val="C00000"/>
              </a:solidFill>
              <a:prstDash val="sysDot"/>
            </a:ln>
          </c:spPr>
          <c:marker>
            <c:symbol val="none"/>
          </c:marker>
          <c:xVal>
            <c:numRef>
              <c:f>A50_IW1!$AD$8:$AD$9</c:f>
              <c:numCache>
                <c:formatCode>General</c:formatCode>
                <c:ptCount val="2"/>
                <c:pt idx="0">
                  <c:v>0.69141555275330113</c:v>
                </c:pt>
                <c:pt idx="1">
                  <c:v>0.69141555275330113</c:v>
                </c:pt>
              </c:numCache>
            </c:numRef>
          </c:xVal>
          <c:yVal>
            <c:numRef>
              <c:f>A50_IW1!$AE$8:$AE$9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C67-453A-A163-94E38E4EB6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8162175"/>
        <c:axId val="1278162655"/>
      </c:scatterChart>
      <c:valAx>
        <c:axId val="1278162175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strRef>
              <c:f>'[1]LR3_Rt330 (test)'!$O$7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txPr>
            <a:bodyPr/>
            <a:lstStyle/>
            <a:p>
              <a:pPr>
                <a:defRPr sz="1600" b="0"/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162655"/>
        <c:crosses val="autoZero"/>
        <c:crossBetween val="midCat"/>
        <c:majorUnit val="0.1"/>
      </c:valAx>
      <c:valAx>
        <c:axId val="127816265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strRef>
              <c:f>'[1]LR3_Rt330 (test)'!$O$9</c:f>
              <c:strCache>
                <c:ptCount val="1"/>
                <c:pt idx="0">
                  <c:v>Cumulative Frequency</c:v>
                </c:pt>
              </c:strCache>
            </c:strRef>
          </c:tx>
          <c:overlay val="0"/>
          <c:txPr>
            <a:bodyPr/>
            <a:lstStyle/>
            <a:p>
              <a:pPr>
                <a:defRPr sz="1600" b="0"/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162175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A2000_IW1!$K$3</c:f>
              <c:strCache>
                <c:ptCount val="1"/>
                <c:pt idx="0">
                  <c:v>A700 - IW1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A2000_IW1!$D$1:$D$2270</c:f>
              <c:numCache>
                <c:formatCode>General</c:formatCode>
                <c:ptCount val="2270"/>
                <c:pt idx="0">
                  <c:v>0.65400000000000003</c:v>
                </c:pt>
                <c:pt idx="1">
                  <c:v>0.47039999999999998</c:v>
                </c:pt>
                <c:pt idx="2">
                  <c:v>0.1048</c:v>
                </c:pt>
                <c:pt idx="3">
                  <c:v>2.2100000000000002E-2</c:v>
                </c:pt>
                <c:pt idx="4">
                  <c:v>0.46</c:v>
                </c:pt>
                <c:pt idx="5">
                  <c:v>0.61739999999999995</c:v>
                </c:pt>
                <c:pt idx="6">
                  <c:v>9.4299999999999995E-2</c:v>
                </c:pt>
                <c:pt idx="7">
                  <c:v>0.69479999999999997</c:v>
                </c:pt>
                <c:pt idx="8">
                  <c:v>0.17829999999999999</c:v>
                </c:pt>
                <c:pt idx="9">
                  <c:v>0.72060000000000002</c:v>
                </c:pt>
                <c:pt idx="10">
                  <c:v>0.74950000000000006</c:v>
                </c:pt>
                <c:pt idx="11">
                  <c:v>0.55549999999999999</c:v>
                </c:pt>
                <c:pt idx="12">
                  <c:v>0.23580000000000001</c:v>
                </c:pt>
                <c:pt idx="13">
                  <c:v>0.40150000000000002</c:v>
                </c:pt>
                <c:pt idx="14">
                  <c:v>0.30780000000000002</c:v>
                </c:pt>
                <c:pt idx="15">
                  <c:v>0.92849999999999999</c:v>
                </c:pt>
                <c:pt idx="16">
                  <c:v>0.57220000000000004</c:v>
                </c:pt>
                <c:pt idx="17">
                  <c:v>0.30959999999999999</c:v>
                </c:pt>
                <c:pt idx="18">
                  <c:v>0.78290000000000004</c:v>
                </c:pt>
                <c:pt idx="19">
                  <c:v>0.22969999999999999</c:v>
                </c:pt>
                <c:pt idx="20">
                  <c:v>0.42359999999999998</c:v>
                </c:pt>
                <c:pt idx="21">
                  <c:v>0.87709999999999999</c:v>
                </c:pt>
                <c:pt idx="22">
                  <c:v>0.32440000000000002</c:v>
                </c:pt>
                <c:pt idx="23">
                  <c:v>0.12859999999999999</c:v>
                </c:pt>
                <c:pt idx="24">
                  <c:v>0.10929999999999999</c:v>
                </c:pt>
                <c:pt idx="25">
                  <c:v>0.78779999999999994</c:v>
                </c:pt>
                <c:pt idx="26">
                  <c:v>0.21970000000000001</c:v>
                </c:pt>
                <c:pt idx="27">
                  <c:v>0.46879999999999999</c:v>
                </c:pt>
                <c:pt idx="28">
                  <c:v>0.58930000000000005</c:v>
                </c:pt>
                <c:pt idx="29">
                  <c:v>3.0599999999999999E-2</c:v>
                </c:pt>
                <c:pt idx="30">
                  <c:v>0.96940000000000004</c:v>
                </c:pt>
                <c:pt idx="31">
                  <c:v>3.8600000000000002E-2</c:v>
                </c:pt>
                <c:pt idx="32">
                  <c:v>0.4002</c:v>
                </c:pt>
                <c:pt idx="33">
                  <c:v>0.7792</c:v>
                </c:pt>
                <c:pt idx="34">
                  <c:v>0.85529999999999995</c:v>
                </c:pt>
                <c:pt idx="35">
                  <c:v>0.83340000000000003</c:v>
                </c:pt>
                <c:pt idx="36">
                  <c:v>6.6199999999999995E-2</c:v>
                </c:pt>
                <c:pt idx="37">
                  <c:v>0.61499999999999999</c:v>
                </c:pt>
                <c:pt idx="38">
                  <c:v>4.4499999999999998E-2</c:v>
                </c:pt>
                <c:pt idx="39">
                  <c:v>0.73209999999999997</c:v>
                </c:pt>
                <c:pt idx="40">
                  <c:v>0.54900000000000004</c:v>
                </c:pt>
                <c:pt idx="41">
                  <c:v>5.0900000000000001E-2</c:v>
                </c:pt>
                <c:pt idx="42">
                  <c:v>0.61619999999999997</c:v>
                </c:pt>
                <c:pt idx="43">
                  <c:v>9.0700000000000003E-2</c:v>
                </c:pt>
                <c:pt idx="44">
                  <c:v>0.60240000000000005</c:v>
                </c:pt>
                <c:pt idx="45">
                  <c:v>0.46660000000000001</c:v>
                </c:pt>
                <c:pt idx="46">
                  <c:v>0.88390000000000002</c:v>
                </c:pt>
                <c:pt idx="47">
                  <c:v>0.53800000000000003</c:v>
                </c:pt>
                <c:pt idx="48">
                  <c:v>0.13300000000000001</c:v>
                </c:pt>
                <c:pt idx="49">
                  <c:v>0.44090000000000001</c:v>
                </c:pt>
                <c:pt idx="50">
                  <c:v>0.79669999999999996</c:v>
                </c:pt>
                <c:pt idx="51">
                  <c:v>0.47199999999999998</c:v>
                </c:pt>
                <c:pt idx="52">
                  <c:v>0.65790000000000004</c:v>
                </c:pt>
                <c:pt idx="53">
                  <c:v>0.97499999999999998</c:v>
                </c:pt>
                <c:pt idx="54">
                  <c:v>6.7699999999999996E-2</c:v>
                </c:pt>
                <c:pt idx="55">
                  <c:v>0.76570000000000005</c:v>
                </c:pt>
                <c:pt idx="56">
                  <c:v>0.96930000000000005</c:v>
                </c:pt>
                <c:pt idx="57">
                  <c:v>0.999</c:v>
                </c:pt>
                <c:pt idx="58">
                  <c:v>6.1499999999999999E-2</c:v>
                </c:pt>
                <c:pt idx="59">
                  <c:v>0.28910000000000002</c:v>
                </c:pt>
                <c:pt idx="60">
                  <c:v>0.39500000000000002</c:v>
                </c:pt>
                <c:pt idx="61">
                  <c:v>0.95230000000000004</c:v>
                </c:pt>
                <c:pt idx="62">
                  <c:v>0.63949999999999996</c:v>
                </c:pt>
                <c:pt idx="63">
                  <c:v>0.85809999999999997</c:v>
                </c:pt>
                <c:pt idx="64">
                  <c:v>0.31940000000000002</c:v>
                </c:pt>
                <c:pt idx="65">
                  <c:v>6.6100000000000006E-2</c:v>
                </c:pt>
                <c:pt idx="66">
                  <c:v>1.6799999999999999E-2</c:v>
                </c:pt>
                <c:pt idx="67">
                  <c:v>0.65190000000000003</c:v>
                </c:pt>
                <c:pt idx="68">
                  <c:v>0.1411</c:v>
                </c:pt>
                <c:pt idx="69">
                  <c:v>0.34649999999999997</c:v>
                </c:pt>
                <c:pt idx="70">
                  <c:v>0.95420000000000005</c:v>
                </c:pt>
                <c:pt idx="71">
                  <c:v>0.48580000000000001</c:v>
                </c:pt>
                <c:pt idx="72">
                  <c:v>0.22689999999999999</c:v>
                </c:pt>
                <c:pt idx="73">
                  <c:v>7.4099999999999999E-2</c:v>
                </c:pt>
                <c:pt idx="74">
                  <c:v>3.9600000000000003E-2</c:v>
                </c:pt>
                <c:pt idx="75">
                  <c:v>0.23899999999999999</c:v>
                </c:pt>
                <c:pt idx="76">
                  <c:v>0.34610000000000002</c:v>
                </c:pt>
                <c:pt idx="77">
                  <c:v>0.96199999999999997</c:v>
                </c:pt>
                <c:pt idx="78">
                  <c:v>0.28189999999999998</c:v>
                </c:pt>
                <c:pt idx="79">
                  <c:v>0.10340000000000001</c:v>
                </c:pt>
                <c:pt idx="80">
                  <c:v>0.84</c:v>
                </c:pt>
                <c:pt idx="81">
                  <c:v>0.13300000000000001</c:v>
                </c:pt>
                <c:pt idx="82">
                  <c:v>0.92900000000000005</c:v>
                </c:pt>
                <c:pt idx="83">
                  <c:v>0.40620000000000001</c:v>
                </c:pt>
                <c:pt idx="84">
                  <c:v>0.64490000000000003</c:v>
                </c:pt>
                <c:pt idx="85">
                  <c:v>0.1903</c:v>
                </c:pt>
                <c:pt idx="86">
                  <c:v>0.25669999999999998</c:v>
                </c:pt>
                <c:pt idx="87">
                  <c:v>0.78879999999999995</c:v>
                </c:pt>
                <c:pt idx="88">
                  <c:v>0.29039999999999999</c:v>
                </c:pt>
                <c:pt idx="89">
                  <c:v>0.74150000000000005</c:v>
                </c:pt>
                <c:pt idx="90">
                  <c:v>0.69699999999999995</c:v>
                </c:pt>
                <c:pt idx="91">
                  <c:v>0.2349</c:v>
                </c:pt>
                <c:pt idx="92">
                  <c:v>0.95569999999999999</c:v>
                </c:pt>
                <c:pt idx="93">
                  <c:v>0.96609999999999996</c:v>
                </c:pt>
                <c:pt idx="94">
                  <c:v>0.84670000000000001</c:v>
                </c:pt>
                <c:pt idx="95">
                  <c:v>0.43819999999999998</c:v>
                </c:pt>
                <c:pt idx="96">
                  <c:v>0.78269999999999995</c:v>
                </c:pt>
                <c:pt idx="97">
                  <c:v>1.2999999999999999E-3</c:v>
                </c:pt>
                <c:pt idx="98">
                  <c:v>0.37669999999999998</c:v>
                </c:pt>
                <c:pt idx="99">
                  <c:v>0.57230000000000003</c:v>
                </c:pt>
                <c:pt idx="100">
                  <c:v>0.1202</c:v>
                </c:pt>
                <c:pt idx="101">
                  <c:v>0.3594</c:v>
                </c:pt>
                <c:pt idx="102">
                  <c:v>8.8599999999999998E-2</c:v>
                </c:pt>
                <c:pt idx="103">
                  <c:v>8.3199999999999996E-2</c:v>
                </c:pt>
                <c:pt idx="104">
                  <c:v>0.17249999999999999</c:v>
                </c:pt>
                <c:pt idx="105">
                  <c:v>0.39479999999999998</c:v>
                </c:pt>
                <c:pt idx="106">
                  <c:v>0.30520000000000003</c:v>
                </c:pt>
                <c:pt idx="107">
                  <c:v>0.80379999999999996</c:v>
                </c:pt>
                <c:pt idx="108">
                  <c:v>0.51049999999999995</c:v>
                </c:pt>
                <c:pt idx="109">
                  <c:v>0.78180000000000005</c:v>
                </c:pt>
                <c:pt idx="110">
                  <c:v>0.13900000000000001</c:v>
                </c:pt>
                <c:pt idx="111">
                  <c:v>0.42549999999999999</c:v>
                </c:pt>
                <c:pt idx="112">
                  <c:v>0.25659999999999999</c:v>
                </c:pt>
                <c:pt idx="113">
                  <c:v>0.56169999999999998</c:v>
                </c:pt>
                <c:pt idx="114">
                  <c:v>0.88429999999999997</c:v>
                </c:pt>
                <c:pt idx="115">
                  <c:v>0.41070000000000001</c:v>
                </c:pt>
                <c:pt idx="116">
                  <c:v>1.38E-2</c:v>
                </c:pt>
                <c:pt idx="117">
                  <c:v>9.6799999999999997E-2</c:v>
                </c:pt>
                <c:pt idx="118">
                  <c:v>0.56010000000000004</c:v>
                </c:pt>
                <c:pt idx="119">
                  <c:v>0.43230000000000002</c:v>
                </c:pt>
                <c:pt idx="120">
                  <c:v>0.99880000000000002</c:v>
                </c:pt>
                <c:pt idx="121">
                  <c:v>0.14280000000000001</c:v>
                </c:pt>
                <c:pt idx="122">
                  <c:v>0.82110000000000005</c:v>
                </c:pt>
                <c:pt idx="123">
                  <c:v>5.8700000000000002E-2</c:v>
                </c:pt>
                <c:pt idx="124">
                  <c:v>0.22489999999999999</c:v>
                </c:pt>
                <c:pt idx="125">
                  <c:v>0.65790000000000004</c:v>
                </c:pt>
                <c:pt idx="126">
                  <c:v>0.6694</c:v>
                </c:pt>
                <c:pt idx="127">
                  <c:v>0.9778</c:v>
                </c:pt>
                <c:pt idx="128">
                  <c:v>0.4834</c:v>
                </c:pt>
                <c:pt idx="129">
                  <c:v>0.71719999999999995</c:v>
                </c:pt>
                <c:pt idx="130">
                  <c:v>0.50339999999999996</c:v>
                </c:pt>
                <c:pt idx="131">
                  <c:v>0.88100000000000001</c:v>
                </c:pt>
                <c:pt idx="132">
                  <c:v>0.49790000000000001</c:v>
                </c:pt>
                <c:pt idx="133">
                  <c:v>0.26090000000000002</c:v>
                </c:pt>
                <c:pt idx="134">
                  <c:v>0.41149999999999998</c:v>
                </c:pt>
                <c:pt idx="135">
                  <c:v>0.68610000000000004</c:v>
                </c:pt>
                <c:pt idx="136">
                  <c:v>0.8306</c:v>
                </c:pt>
                <c:pt idx="137">
                  <c:v>0.1789</c:v>
                </c:pt>
                <c:pt idx="138">
                  <c:v>0.23319999999999999</c:v>
                </c:pt>
                <c:pt idx="139">
                  <c:v>0.55810000000000004</c:v>
                </c:pt>
                <c:pt idx="140">
                  <c:v>0.66539999999999999</c:v>
                </c:pt>
                <c:pt idx="141">
                  <c:v>0.18790000000000001</c:v>
                </c:pt>
                <c:pt idx="142">
                  <c:v>0.61050000000000004</c:v>
                </c:pt>
                <c:pt idx="143">
                  <c:v>0.40139999999999998</c:v>
                </c:pt>
                <c:pt idx="144">
                  <c:v>0.5403</c:v>
                </c:pt>
                <c:pt idx="145">
                  <c:v>0.7147</c:v>
                </c:pt>
                <c:pt idx="146">
                  <c:v>0.86929999999999996</c:v>
                </c:pt>
                <c:pt idx="147">
                  <c:v>0.64629999999999999</c:v>
                </c:pt>
                <c:pt idx="148">
                  <c:v>0.83560000000000001</c:v>
                </c:pt>
                <c:pt idx="149">
                  <c:v>0.85629999999999995</c:v>
                </c:pt>
                <c:pt idx="150">
                  <c:v>0.27350000000000002</c:v>
                </c:pt>
                <c:pt idx="151">
                  <c:v>0.33169999999999999</c:v>
                </c:pt>
                <c:pt idx="152">
                  <c:v>0.57420000000000004</c:v>
                </c:pt>
                <c:pt idx="153">
                  <c:v>0.19600000000000001</c:v>
                </c:pt>
                <c:pt idx="154">
                  <c:v>0.2127</c:v>
                </c:pt>
                <c:pt idx="155">
                  <c:v>0.96160000000000001</c:v>
                </c:pt>
                <c:pt idx="156">
                  <c:v>0.70299999999999996</c:v>
                </c:pt>
                <c:pt idx="157">
                  <c:v>0.65769999999999995</c:v>
                </c:pt>
                <c:pt idx="158">
                  <c:v>0.39610000000000001</c:v>
                </c:pt>
                <c:pt idx="159">
                  <c:v>0.13569999999999999</c:v>
                </c:pt>
                <c:pt idx="160">
                  <c:v>0.2147</c:v>
                </c:pt>
                <c:pt idx="161">
                  <c:v>0.56479999999999997</c:v>
                </c:pt>
                <c:pt idx="162">
                  <c:v>0.90539999999999998</c:v>
                </c:pt>
                <c:pt idx="163">
                  <c:v>8.5800000000000001E-2</c:v>
                </c:pt>
                <c:pt idx="164">
                  <c:v>0.49320000000000003</c:v>
                </c:pt>
                <c:pt idx="165">
                  <c:v>0.82269999999999999</c:v>
                </c:pt>
                <c:pt idx="166">
                  <c:v>0.46710000000000002</c:v>
                </c:pt>
                <c:pt idx="167">
                  <c:v>0.41049999999999998</c:v>
                </c:pt>
                <c:pt idx="168">
                  <c:v>0.17199999999999999</c:v>
                </c:pt>
                <c:pt idx="169">
                  <c:v>0.40089999999999998</c:v>
                </c:pt>
                <c:pt idx="170">
                  <c:v>0.42820000000000003</c:v>
                </c:pt>
                <c:pt idx="171">
                  <c:v>8.1600000000000006E-2</c:v>
                </c:pt>
                <c:pt idx="172">
                  <c:v>0.72499999999999998</c:v>
                </c:pt>
                <c:pt idx="173">
                  <c:v>0.96</c:v>
                </c:pt>
                <c:pt idx="174">
                  <c:v>0.24890000000000001</c:v>
                </c:pt>
                <c:pt idx="175">
                  <c:v>0.3367</c:v>
                </c:pt>
                <c:pt idx="176">
                  <c:v>0.42020000000000002</c:v>
                </c:pt>
                <c:pt idx="177">
                  <c:v>0.71919999999999995</c:v>
                </c:pt>
                <c:pt idx="178">
                  <c:v>0.32979999999999998</c:v>
                </c:pt>
                <c:pt idx="179">
                  <c:v>0.18740000000000001</c:v>
                </c:pt>
                <c:pt idx="180">
                  <c:v>0.28029999999999999</c:v>
                </c:pt>
                <c:pt idx="181">
                  <c:v>4.9799999999999997E-2</c:v>
                </c:pt>
                <c:pt idx="182">
                  <c:v>0.66590000000000005</c:v>
                </c:pt>
                <c:pt idx="183">
                  <c:v>0.84230000000000005</c:v>
                </c:pt>
                <c:pt idx="184">
                  <c:v>0.30830000000000002</c:v>
                </c:pt>
                <c:pt idx="185">
                  <c:v>0.48530000000000001</c:v>
                </c:pt>
                <c:pt idx="186">
                  <c:v>0.2137</c:v>
                </c:pt>
                <c:pt idx="187">
                  <c:v>0.46970000000000001</c:v>
                </c:pt>
                <c:pt idx="188">
                  <c:v>0.45750000000000002</c:v>
                </c:pt>
                <c:pt idx="189">
                  <c:v>0.57599999999999996</c:v>
                </c:pt>
                <c:pt idx="190">
                  <c:v>0.77190000000000003</c:v>
                </c:pt>
                <c:pt idx="191">
                  <c:v>0.86890000000000001</c:v>
                </c:pt>
                <c:pt idx="192">
                  <c:v>0.30819999999999997</c:v>
                </c:pt>
                <c:pt idx="193">
                  <c:v>0.65380000000000005</c:v>
                </c:pt>
                <c:pt idx="194">
                  <c:v>0.34460000000000002</c:v>
                </c:pt>
                <c:pt idx="195">
                  <c:v>0.89370000000000005</c:v>
                </c:pt>
                <c:pt idx="196">
                  <c:v>1.5699999999999999E-2</c:v>
                </c:pt>
                <c:pt idx="197">
                  <c:v>0.56999999999999995</c:v>
                </c:pt>
                <c:pt idx="198">
                  <c:v>0.1157</c:v>
                </c:pt>
                <c:pt idx="199">
                  <c:v>0.93940000000000001</c:v>
                </c:pt>
                <c:pt idx="200">
                  <c:v>0.55369999999999997</c:v>
                </c:pt>
                <c:pt idx="201">
                  <c:v>0.66039999999999999</c:v>
                </c:pt>
                <c:pt idx="202">
                  <c:v>0.7661</c:v>
                </c:pt>
                <c:pt idx="203">
                  <c:v>0.62319999999999998</c:v>
                </c:pt>
                <c:pt idx="204">
                  <c:v>0.39989999999999998</c:v>
                </c:pt>
                <c:pt idx="205">
                  <c:v>0.61429999999999996</c:v>
                </c:pt>
                <c:pt idx="206">
                  <c:v>0.93149999999999999</c:v>
                </c:pt>
                <c:pt idx="207">
                  <c:v>0.9405</c:v>
                </c:pt>
                <c:pt idx="208">
                  <c:v>0.43719999999999998</c:v>
                </c:pt>
                <c:pt idx="209">
                  <c:v>0.5958</c:v>
                </c:pt>
                <c:pt idx="210">
                  <c:v>0.72219999999999995</c:v>
                </c:pt>
                <c:pt idx="211">
                  <c:v>0.50290000000000001</c:v>
                </c:pt>
                <c:pt idx="212">
                  <c:v>0.35780000000000001</c:v>
                </c:pt>
                <c:pt idx="213">
                  <c:v>0.83350000000000002</c:v>
                </c:pt>
                <c:pt idx="214">
                  <c:v>0.69369999999999998</c:v>
                </c:pt>
                <c:pt idx="215">
                  <c:v>7.9600000000000004E-2</c:v>
                </c:pt>
                <c:pt idx="216">
                  <c:v>0.47810000000000002</c:v>
                </c:pt>
                <c:pt idx="217">
                  <c:v>0.29149999999999998</c:v>
                </c:pt>
                <c:pt idx="218">
                  <c:v>0.81510000000000005</c:v>
                </c:pt>
                <c:pt idx="219">
                  <c:v>2.35E-2</c:v>
                </c:pt>
                <c:pt idx="220">
                  <c:v>0.49619999999999997</c:v>
                </c:pt>
                <c:pt idx="221">
                  <c:v>4.0399999999999998E-2</c:v>
                </c:pt>
                <c:pt idx="222">
                  <c:v>0.14779999999999999</c:v>
                </c:pt>
                <c:pt idx="223">
                  <c:v>3.7699999999999997E-2</c:v>
                </c:pt>
                <c:pt idx="224">
                  <c:v>0.17349999999999999</c:v>
                </c:pt>
                <c:pt idx="225">
                  <c:v>0.2467</c:v>
                </c:pt>
                <c:pt idx="226">
                  <c:v>0.1983</c:v>
                </c:pt>
                <c:pt idx="227">
                  <c:v>0.63360000000000005</c:v>
                </c:pt>
                <c:pt idx="228">
                  <c:v>0.3483</c:v>
                </c:pt>
                <c:pt idx="229">
                  <c:v>0.9839</c:v>
                </c:pt>
                <c:pt idx="230">
                  <c:v>4.1399999999999999E-2</c:v>
                </c:pt>
                <c:pt idx="231">
                  <c:v>0.72770000000000001</c:v>
                </c:pt>
                <c:pt idx="232">
                  <c:v>0.96499999999999997</c:v>
                </c:pt>
                <c:pt idx="233">
                  <c:v>0.22209999999999999</c:v>
                </c:pt>
                <c:pt idx="234">
                  <c:v>6.9999999999999999E-4</c:v>
                </c:pt>
                <c:pt idx="235">
                  <c:v>0.53879999999999995</c:v>
                </c:pt>
                <c:pt idx="236">
                  <c:v>0.68240000000000001</c:v>
                </c:pt>
                <c:pt idx="237">
                  <c:v>0.35570000000000002</c:v>
                </c:pt>
                <c:pt idx="238">
                  <c:v>0.59689999999999999</c:v>
                </c:pt>
                <c:pt idx="239">
                  <c:v>0.53739999999999999</c:v>
                </c:pt>
                <c:pt idx="240">
                  <c:v>0.40100000000000002</c:v>
                </c:pt>
                <c:pt idx="241">
                  <c:v>0.37559999999999999</c:v>
                </c:pt>
                <c:pt idx="242">
                  <c:v>0.24479999999999999</c:v>
                </c:pt>
                <c:pt idx="243">
                  <c:v>0.74199999999999999</c:v>
                </c:pt>
                <c:pt idx="244">
                  <c:v>0.1618</c:v>
                </c:pt>
                <c:pt idx="245">
                  <c:v>0.12640000000000001</c:v>
                </c:pt>
                <c:pt idx="246">
                  <c:v>0.36919999999999997</c:v>
                </c:pt>
                <c:pt idx="247">
                  <c:v>0.82030000000000003</c:v>
                </c:pt>
                <c:pt idx="248">
                  <c:v>0.52990000000000004</c:v>
                </c:pt>
                <c:pt idx="249">
                  <c:v>0.2944</c:v>
                </c:pt>
              </c:numCache>
            </c:numRef>
          </c:xVal>
          <c:yVal>
            <c:numRef>
              <c:f>A2000_IW1!$C$1:$C$2270</c:f>
              <c:numCache>
                <c:formatCode>General</c:formatCode>
                <c:ptCount val="2270"/>
                <c:pt idx="0">
                  <c:v>0.42116704900326357</c:v>
                </c:pt>
                <c:pt idx="1">
                  <c:v>0.40739893754425377</c:v>
                </c:pt>
                <c:pt idx="2">
                  <c:v>0.49427650700367676</c:v>
                </c:pt>
                <c:pt idx="3">
                  <c:v>0.50138077510498602</c:v>
                </c:pt>
                <c:pt idx="4">
                  <c:v>0.42088808349532741</c:v>
                </c:pt>
                <c:pt idx="5">
                  <c:v>0.4113842119990761</c:v>
                </c:pt>
                <c:pt idx="6">
                  <c:v>0.51179651626277212</c:v>
                </c:pt>
                <c:pt idx="7">
                  <c:v>0.42390738046216903</c:v>
                </c:pt>
                <c:pt idx="8">
                  <c:v>0.54804857478601243</c:v>
                </c:pt>
                <c:pt idx="9">
                  <c:v>0.44366497829532103</c:v>
                </c:pt>
                <c:pt idx="10">
                  <c:v>0.425910296015995</c:v>
                </c:pt>
                <c:pt idx="11">
                  <c:v>0.4233982483473856</c:v>
                </c:pt>
                <c:pt idx="12">
                  <c:v>0.44011954213305127</c:v>
                </c:pt>
                <c:pt idx="13">
                  <c:v>0.42386716226601429</c:v>
                </c:pt>
                <c:pt idx="14">
                  <c:v>0.49043287591197821</c:v>
                </c:pt>
                <c:pt idx="15">
                  <c:v>0.50609979242932135</c:v>
                </c:pt>
                <c:pt idx="16">
                  <c:v>0.41464089818051642</c:v>
                </c:pt>
                <c:pt idx="17">
                  <c:v>0.50331850199397898</c:v>
                </c:pt>
                <c:pt idx="18">
                  <c:v>0.43416663178534176</c:v>
                </c:pt>
                <c:pt idx="19">
                  <c:v>0.47514351041179448</c:v>
                </c:pt>
                <c:pt idx="20">
                  <c:v>0.41634629785350691</c:v>
                </c:pt>
                <c:pt idx="21">
                  <c:v>0.45194838341081228</c:v>
                </c:pt>
                <c:pt idx="22">
                  <c:v>0.42296930569815094</c:v>
                </c:pt>
                <c:pt idx="23">
                  <c:v>0.5658555129410775</c:v>
                </c:pt>
                <c:pt idx="24">
                  <c:v>0.53568106277971606</c:v>
                </c:pt>
                <c:pt idx="25">
                  <c:v>0.43210997879521096</c:v>
                </c:pt>
                <c:pt idx="26">
                  <c:v>0.52044753359330209</c:v>
                </c:pt>
                <c:pt idx="27">
                  <c:v>0.40375210708085929</c:v>
                </c:pt>
                <c:pt idx="28">
                  <c:v>0.45609311082137688</c:v>
                </c:pt>
                <c:pt idx="29">
                  <c:v>0.51381616110463768</c:v>
                </c:pt>
                <c:pt idx="30">
                  <c:v>0.59131082231472332</c:v>
                </c:pt>
                <c:pt idx="31">
                  <c:v>0.5156759826006212</c:v>
                </c:pt>
                <c:pt idx="32">
                  <c:v>0.40991972024702467</c:v>
                </c:pt>
                <c:pt idx="33">
                  <c:v>0.41930281369143263</c:v>
                </c:pt>
                <c:pt idx="34">
                  <c:v>0.55003707599018137</c:v>
                </c:pt>
                <c:pt idx="35">
                  <c:v>0.55308878209436896</c:v>
                </c:pt>
                <c:pt idx="36">
                  <c:v>0.60673479376535122</c:v>
                </c:pt>
                <c:pt idx="37">
                  <c:v>0.41735598137813712</c:v>
                </c:pt>
                <c:pt idx="38">
                  <c:v>0.49075684382205764</c:v>
                </c:pt>
                <c:pt idx="39">
                  <c:v>0.43805761108340924</c:v>
                </c:pt>
                <c:pt idx="40">
                  <c:v>0.41595646223000243</c:v>
                </c:pt>
                <c:pt idx="41">
                  <c:v>0.56938452847375864</c:v>
                </c:pt>
                <c:pt idx="42">
                  <c:v>0.41363482595976131</c:v>
                </c:pt>
                <c:pt idx="43">
                  <c:v>0.48999634026485106</c:v>
                </c:pt>
                <c:pt idx="44">
                  <c:v>0.43553034655317036</c:v>
                </c:pt>
                <c:pt idx="45">
                  <c:v>0.41670335394952435</c:v>
                </c:pt>
                <c:pt idx="46">
                  <c:v>0.47980490120334357</c:v>
                </c:pt>
                <c:pt idx="47">
                  <c:v>0.4120655755294696</c:v>
                </c:pt>
                <c:pt idx="48">
                  <c:v>0.46444306269888519</c:v>
                </c:pt>
                <c:pt idx="49">
                  <c:v>0.40955037954466084</c:v>
                </c:pt>
                <c:pt idx="50">
                  <c:v>0.4690462713724376</c:v>
                </c:pt>
                <c:pt idx="51">
                  <c:v>0.41610159343362224</c:v>
                </c:pt>
                <c:pt idx="52">
                  <c:v>0.42187449417275863</c:v>
                </c:pt>
                <c:pt idx="53">
                  <c:v>0.56862442617253761</c:v>
                </c:pt>
                <c:pt idx="54">
                  <c:v>0.49607465854116634</c:v>
                </c:pt>
                <c:pt idx="55">
                  <c:v>0.43506007453735768</c:v>
                </c:pt>
                <c:pt idx="56">
                  <c:v>0.53714317786169608</c:v>
                </c:pt>
                <c:pt idx="57">
                  <c:v>0.61638475330641951</c:v>
                </c:pt>
                <c:pt idx="58">
                  <c:v>0.46602092469995804</c:v>
                </c:pt>
                <c:pt idx="59">
                  <c:v>0.48450101607062107</c:v>
                </c:pt>
                <c:pt idx="60">
                  <c:v>0.42533032678672744</c:v>
                </c:pt>
                <c:pt idx="61">
                  <c:v>0.5343629677309325</c:v>
                </c:pt>
                <c:pt idx="62">
                  <c:v>0.40735878107979046</c:v>
                </c:pt>
                <c:pt idx="63">
                  <c:v>0.49585223926143762</c:v>
                </c:pt>
                <c:pt idx="64">
                  <c:v>0.48473426926197749</c:v>
                </c:pt>
                <c:pt idx="65">
                  <c:v>0.51824229242490127</c:v>
                </c:pt>
                <c:pt idx="66">
                  <c:v>0.54175249797257663</c:v>
                </c:pt>
                <c:pt idx="67">
                  <c:v>0.43687665298436745</c:v>
                </c:pt>
                <c:pt idx="68">
                  <c:v>0.57676294701116981</c:v>
                </c:pt>
                <c:pt idx="69">
                  <c:v>0.41476037986686459</c:v>
                </c:pt>
                <c:pt idx="70">
                  <c:v>0.51600004310823522</c:v>
                </c:pt>
                <c:pt idx="71">
                  <c:v>0.41004364661506604</c:v>
                </c:pt>
                <c:pt idx="72">
                  <c:v>0.45918068303756071</c:v>
                </c:pt>
                <c:pt idx="73">
                  <c:v>0.53116403154565894</c:v>
                </c:pt>
                <c:pt idx="74">
                  <c:v>0.49893888550226873</c:v>
                </c:pt>
                <c:pt idx="75">
                  <c:v>0.45790079990500032</c:v>
                </c:pt>
                <c:pt idx="76">
                  <c:v>0.4668182512103593</c:v>
                </c:pt>
                <c:pt idx="77">
                  <c:v>0.61362460597496538</c:v>
                </c:pt>
                <c:pt idx="78">
                  <c:v>0.44096100680193323</c:v>
                </c:pt>
                <c:pt idx="79">
                  <c:v>0.60083596037824194</c:v>
                </c:pt>
                <c:pt idx="80">
                  <c:v>0.47023760039543006</c:v>
                </c:pt>
                <c:pt idx="81">
                  <c:v>0.49862322050451952</c:v>
                </c:pt>
                <c:pt idx="82">
                  <c:v>0.5191060422339393</c:v>
                </c:pt>
                <c:pt idx="83">
                  <c:v>0.41789523855772848</c:v>
                </c:pt>
                <c:pt idx="84">
                  <c:v>0.40420990929525508</c:v>
                </c:pt>
                <c:pt idx="85">
                  <c:v>0.47515928285863557</c:v>
                </c:pt>
                <c:pt idx="86">
                  <c:v>0.51021698750606437</c:v>
                </c:pt>
                <c:pt idx="87">
                  <c:v>0.44751552333631878</c:v>
                </c:pt>
                <c:pt idx="88">
                  <c:v>0.51436739423212574</c:v>
                </c:pt>
                <c:pt idx="89">
                  <c:v>0.44081269641626841</c:v>
                </c:pt>
                <c:pt idx="90">
                  <c:v>0.43784966788502905</c:v>
                </c:pt>
                <c:pt idx="91">
                  <c:v>0.45116417488457422</c:v>
                </c:pt>
                <c:pt idx="92">
                  <c:v>0.51801981141348241</c:v>
                </c:pt>
                <c:pt idx="93">
                  <c:v>0.57073213127044964</c:v>
                </c:pt>
                <c:pt idx="94">
                  <c:v>0.45446552394386114</c:v>
                </c:pt>
                <c:pt idx="95">
                  <c:v>0.40269726682485979</c:v>
                </c:pt>
                <c:pt idx="96">
                  <c:v>0.44410821183083365</c:v>
                </c:pt>
                <c:pt idx="97">
                  <c:v>0.59966071246054142</c:v>
                </c:pt>
                <c:pt idx="98">
                  <c:v>0.39278781812410862</c:v>
                </c:pt>
                <c:pt idx="99">
                  <c:v>0.43099118450818202</c:v>
                </c:pt>
                <c:pt idx="100">
                  <c:v>0.50084235130321142</c:v>
                </c:pt>
                <c:pt idx="101">
                  <c:v>0.40578375873646605</c:v>
                </c:pt>
                <c:pt idx="102">
                  <c:v>0.49571772590852931</c:v>
                </c:pt>
                <c:pt idx="103">
                  <c:v>0.50443461095248432</c:v>
                </c:pt>
                <c:pt idx="104">
                  <c:v>0.49003631153424382</c:v>
                </c:pt>
                <c:pt idx="105">
                  <c:v>0.49869911961759866</c:v>
                </c:pt>
                <c:pt idx="106">
                  <c:v>0.43017348654002041</c:v>
                </c:pt>
                <c:pt idx="107">
                  <c:v>0.46388037834286883</c:v>
                </c:pt>
                <c:pt idx="108">
                  <c:v>0.40435349720662034</c:v>
                </c:pt>
                <c:pt idx="109">
                  <c:v>0.45560422670097339</c:v>
                </c:pt>
                <c:pt idx="110">
                  <c:v>0.49492904183475361</c:v>
                </c:pt>
                <c:pt idx="111">
                  <c:v>0.40942176156816434</c:v>
                </c:pt>
                <c:pt idx="112">
                  <c:v>0.44978410121884715</c:v>
                </c:pt>
                <c:pt idx="113">
                  <c:v>0.41510462663716974</c:v>
                </c:pt>
                <c:pt idx="114">
                  <c:v>0.51114635810176667</c:v>
                </c:pt>
                <c:pt idx="115">
                  <c:v>0.40998910666679017</c:v>
                </c:pt>
                <c:pt idx="116">
                  <c:v>0.55614622924574353</c:v>
                </c:pt>
                <c:pt idx="117">
                  <c:v>0.52016387647691209</c:v>
                </c:pt>
                <c:pt idx="118">
                  <c:v>0.4340121790965043</c:v>
                </c:pt>
                <c:pt idx="119">
                  <c:v>0.44745826719367482</c:v>
                </c:pt>
                <c:pt idx="120">
                  <c:v>0.52755717235165722</c:v>
                </c:pt>
                <c:pt idx="121">
                  <c:v>0.49251953050353786</c:v>
                </c:pt>
                <c:pt idx="122">
                  <c:v>0.46156516216840671</c:v>
                </c:pt>
                <c:pt idx="123">
                  <c:v>0.53480941131433468</c:v>
                </c:pt>
                <c:pt idx="124">
                  <c:v>0.4539125623290492</c:v>
                </c:pt>
                <c:pt idx="125">
                  <c:v>0.43567606420784627</c:v>
                </c:pt>
                <c:pt idx="126">
                  <c:v>0.52729604730218393</c:v>
                </c:pt>
                <c:pt idx="127">
                  <c:v>0.62446709830698532</c:v>
                </c:pt>
                <c:pt idx="128">
                  <c:v>0.4054375365520751</c:v>
                </c:pt>
                <c:pt idx="129">
                  <c:v>0.5038958167605686</c:v>
                </c:pt>
                <c:pt idx="130">
                  <c:v>0.51307016449462406</c:v>
                </c:pt>
                <c:pt idx="131">
                  <c:v>0.45475782349687677</c:v>
                </c:pt>
                <c:pt idx="132">
                  <c:v>0.41177657862187811</c:v>
                </c:pt>
                <c:pt idx="133">
                  <c:v>0.43256898477756467</c:v>
                </c:pt>
                <c:pt idx="134">
                  <c:v>0.55431958853323393</c:v>
                </c:pt>
                <c:pt idx="135">
                  <c:v>0.485300040202503</c:v>
                </c:pt>
                <c:pt idx="136">
                  <c:v>0.46456183447079696</c:v>
                </c:pt>
                <c:pt idx="137">
                  <c:v>0.53071715584042556</c:v>
                </c:pt>
                <c:pt idx="138">
                  <c:v>0.4563552235778931</c:v>
                </c:pt>
                <c:pt idx="139">
                  <c:v>0.41718442901111907</c:v>
                </c:pt>
                <c:pt idx="140">
                  <c:v>0.4232657412744088</c:v>
                </c:pt>
                <c:pt idx="141">
                  <c:v>0.46576797909943329</c:v>
                </c:pt>
                <c:pt idx="142">
                  <c:v>0.41324326184893168</c:v>
                </c:pt>
                <c:pt idx="143">
                  <c:v>0.41889090898868714</c:v>
                </c:pt>
                <c:pt idx="144">
                  <c:v>0.46795433037063816</c:v>
                </c:pt>
                <c:pt idx="145">
                  <c:v>0.43491812251578166</c:v>
                </c:pt>
                <c:pt idx="146">
                  <c:v>0.4680627312185992</c:v>
                </c:pt>
                <c:pt idx="147">
                  <c:v>0.40289002402745627</c:v>
                </c:pt>
                <c:pt idx="148">
                  <c:v>0.45371779884652241</c:v>
                </c:pt>
                <c:pt idx="149">
                  <c:v>0.46217695408396414</c:v>
                </c:pt>
                <c:pt idx="150">
                  <c:v>0.48588559614973148</c:v>
                </c:pt>
                <c:pt idx="151">
                  <c:v>0.4061699830560942</c:v>
                </c:pt>
                <c:pt idx="152">
                  <c:v>0.46704162733128518</c:v>
                </c:pt>
                <c:pt idx="153">
                  <c:v>0.47286014778946672</c:v>
                </c:pt>
                <c:pt idx="154">
                  <c:v>0.4584422176937481</c:v>
                </c:pt>
                <c:pt idx="155">
                  <c:v>0.57748292371377208</c:v>
                </c:pt>
                <c:pt idx="156">
                  <c:v>0.48426489235567177</c:v>
                </c:pt>
                <c:pt idx="157">
                  <c:v>0.43589626114672841</c:v>
                </c:pt>
                <c:pt idx="158">
                  <c:v>0.41885528980345166</c:v>
                </c:pt>
                <c:pt idx="159">
                  <c:v>0.46175906140727091</c:v>
                </c:pt>
                <c:pt idx="160">
                  <c:v>0.51678758514574319</c:v>
                </c:pt>
                <c:pt idx="161">
                  <c:v>0.45868219963933443</c:v>
                </c:pt>
                <c:pt idx="162">
                  <c:v>0.58521105227606884</c:v>
                </c:pt>
                <c:pt idx="163">
                  <c:v>0.61075025501667302</c:v>
                </c:pt>
                <c:pt idx="164">
                  <c:v>0.40630631749386359</c:v>
                </c:pt>
                <c:pt idx="165">
                  <c:v>0.46224146370020519</c:v>
                </c:pt>
                <c:pt idx="166">
                  <c:v>0.45931621496335645</c:v>
                </c:pt>
                <c:pt idx="167">
                  <c:v>0.45509348956224649</c:v>
                </c:pt>
                <c:pt idx="168">
                  <c:v>0.47148090750155774</c:v>
                </c:pt>
                <c:pt idx="169">
                  <c:v>0.45478597314760016</c:v>
                </c:pt>
                <c:pt idx="170">
                  <c:v>0.42112630608774287</c:v>
                </c:pt>
                <c:pt idx="171">
                  <c:v>0.49581464466211633</c:v>
                </c:pt>
                <c:pt idx="172">
                  <c:v>0.45123427121877746</c:v>
                </c:pt>
                <c:pt idx="173">
                  <c:v>0.53740485849638109</c:v>
                </c:pt>
                <c:pt idx="174">
                  <c:v>0.44863521273285473</c:v>
                </c:pt>
                <c:pt idx="175">
                  <c:v>0.45884788749578514</c:v>
                </c:pt>
                <c:pt idx="176">
                  <c:v>0.48906696966914875</c:v>
                </c:pt>
                <c:pt idx="177">
                  <c:v>0.43090006853347218</c:v>
                </c:pt>
                <c:pt idx="178">
                  <c:v>0.4264828883082864</c:v>
                </c:pt>
                <c:pt idx="179">
                  <c:v>0.48582651892222656</c:v>
                </c:pt>
                <c:pt idx="180">
                  <c:v>0.45602634799844349</c:v>
                </c:pt>
                <c:pt idx="181">
                  <c:v>0.494596030232063</c:v>
                </c:pt>
                <c:pt idx="182">
                  <c:v>0.48312149799010562</c:v>
                </c:pt>
                <c:pt idx="183">
                  <c:v>0.55682293203352762</c:v>
                </c:pt>
                <c:pt idx="184">
                  <c:v>0.43195268644862517</c:v>
                </c:pt>
                <c:pt idx="185">
                  <c:v>0.44890386904853036</c:v>
                </c:pt>
                <c:pt idx="186">
                  <c:v>0.46718496831588968</c:v>
                </c:pt>
                <c:pt idx="187">
                  <c:v>0.41102413105023972</c:v>
                </c:pt>
                <c:pt idx="188">
                  <c:v>0.40692057867702708</c:v>
                </c:pt>
                <c:pt idx="189">
                  <c:v>0.46548182184959147</c:v>
                </c:pt>
                <c:pt idx="190">
                  <c:v>0.44153153108260285</c:v>
                </c:pt>
                <c:pt idx="191">
                  <c:v>0.46566791202964697</c:v>
                </c:pt>
                <c:pt idx="192">
                  <c:v>0.43604145408203837</c:v>
                </c:pt>
                <c:pt idx="193">
                  <c:v>0.41510792928259388</c:v>
                </c:pt>
                <c:pt idx="194">
                  <c:v>0.47398999204903836</c:v>
                </c:pt>
                <c:pt idx="195">
                  <c:v>0.49097173183558407</c:v>
                </c:pt>
                <c:pt idx="196">
                  <c:v>0.54436621773491711</c:v>
                </c:pt>
                <c:pt idx="197">
                  <c:v>0.40255346285257954</c:v>
                </c:pt>
                <c:pt idx="198">
                  <c:v>0.47617239249207155</c:v>
                </c:pt>
                <c:pt idx="199">
                  <c:v>0.61571891529610767</c:v>
                </c:pt>
                <c:pt idx="200">
                  <c:v>0.42502750198053624</c:v>
                </c:pt>
                <c:pt idx="201">
                  <c:v>0.49140650812954162</c:v>
                </c:pt>
                <c:pt idx="202">
                  <c:v>0.45490249171282088</c:v>
                </c:pt>
                <c:pt idx="203">
                  <c:v>0.42367057769862776</c:v>
                </c:pt>
                <c:pt idx="204">
                  <c:v>0.49736111609873179</c:v>
                </c:pt>
                <c:pt idx="205">
                  <c:v>0.41622391477771886</c:v>
                </c:pt>
                <c:pt idx="206">
                  <c:v>0.49440796463792042</c:v>
                </c:pt>
                <c:pt idx="207">
                  <c:v>0.52542242877344525</c:v>
                </c:pt>
                <c:pt idx="208">
                  <c:v>0.46916430236406714</c:v>
                </c:pt>
                <c:pt idx="209">
                  <c:v>0.42704223915303291</c:v>
                </c:pt>
                <c:pt idx="210">
                  <c:v>0.44058163469991407</c:v>
                </c:pt>
                <c:pt idx="211">
                  <c:v>0.57879280844776126</c:v>
                </c:pt>
                <c:pt idx="212">
                  <c:v>0.46683420885227095</c:v>
                </c:pt>
                <c:pt idx="213">
                  <c:v>0.44506628766247103</c:v>
                </c:pt>
                <c:pt idx="214">
                  <c:v>0.43398325779965302</c:v>
                </c:pt>
                <c:pt idx="215">
                  <c:v>0.51317081801546649</c:v>
                </c:pt>
                <c:pt idx="216">
                  <c:v>0.48634537377821313</c:v>
                </c:pt>
                <c:pt idx="217">
                  <c:v>0.48327289496027964</c:v>
                </c:pt>
                <c:pt idx="218">
                  <c:v>0.44402854708465211</c:v>
                </c:pt>
                <c:pt idx="219">
                  <c:v>0.5715626694301692</c:v>
                </c:pt>
                <c:pt idx="220">
                  <c:v>0.40693462263654434</c:v>
                </c:pt>
                <c:pt idx="221">
                  <c:v>0.53331068934007619</c:v>
                </c:pt>
                <c:pt idx="222">
                  <c:v>0.55192137410132169</c:v>
                </c:pt>
                <c:pt idx="223">
                  <c:v>0.52958931786078545</c:v>
                </c:pt>
                <c:pt idx="224">
                  <c:v>0.46329692127310529</c:v>
                </c:pt>
                <c:pt idx="225">
                  <c:v>0.53161893237061608</c:v>
                </c:pt>
                <c:pt idx="226">
                  <c:v>0.4717036663055818</c:v>
                </c:pt>
                <c:pt idx="227">
                  <c:v>0.42825748920597184</c:v>
                </c:pt>
                <c:pt idx="228">
                  <c:v>0.42813458141081784</c:v>
                </c:pt>
                <c:pt idx="229">
                  <c:v>0.55316026739160062</c:v>
                </c:pt>
                <c:pt idx="230">
                  <c:v>0.51337277323990027</c:v>
                </c:pt>
                <c:pt idx="231">
                  <c:v>0.45054222810598232</c:v>
                </c:pt>
                <c:pt idx="232">
                  <c:v>0.51058780976899254</c:v>
                </c:pt>
                <c:pt idx="233">
                  <c:v>0.44519120173755528</c:v>
                </c:pt>
                <c:pt idx="234">
                  <c:v>0.55973024771437763</c:v>
                </c:pt>
                <c:pt idx="235">
                  <c:v>0.42991442950216885</c:v>
                </c:pt>
                <c:pt idx="236">
                  <c:v>0.44179166842503326</c:v>
                </c:pt>
                <c:pt idx="237">
                  <c:v>0.45899879061243637</c:v>
                </c:pt>
                <c:pt idx="238">
                  <c:v>0.47040745514096871</c:v>
                </c:pt>
                <c:pt idx="239">
                  <c:v>0.40840710864247509</c:v>
                </c:pt>
                <c:pt idx="240">
                  <c:v>0.41705346523039555</c:v>
                </c:pt>
                <c:pt idx="241">
                  <c:v>0.52324212720787822</c:v>
                </c:pt>
                <c:pt idx="242">
                  <c:v>0.44166718647177894</c:v>
                </c:pt>
                <c:pt idx="243">
                  <c:v>0.42063609473600116</c:v>
                </c:pt>
                <c:pt idx="244">
                  <c:v>0.4735929338177825</c:v>
                </c:pt>
                <c:pt idx="245">
                  <c:v>0.50744375305629152</c:v>
                </c:pt>
                <c:pt idx="246">
                  <c:v>0.4737084029442688</c:v>
                </c:pt>
                <c:pt idx="247">
                  <c:v>0.45533393449550857</c:v>
                </c:pt>
                <c:pt idx="248">
                  <c:v>0.40445004557006625</c:v>
                </c:pt>
                <c:pt idx="249">
                  <c:v>0.43675349826245274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33-4AB2-A5C2-F1D0336580A5}"/>
            </c:ext>
          </c:extLst>
        </c:ser>
        <c:ser>
          <c:idx val="1"/>
          <c:order val="1"/>
          <c:tx>
            <c:strRef>
              <c:f>A2000_IW1!$AD$3</c:f>
              <c:strCache>
                <c:ptCount val="1"/>
                <c:pt idx="0">
                  <c:v>EBC</c:v>
                </c:pt>
              </c:strCache>
            </c:strRef>
          </c:tx>
          <c:spPr>
            <a:ln w="254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A2000_IW1!$AE$4:$AE$5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A2000_IW1!$AD$4:$AD$5</c:f>
              <c:numCache>
                <c:formatCode>General</c:formatCode>
                <c:ptCount val="2"/>
                <c:pt idx="0">
                  <c:v>0.43089888416621891</c:v>
                </c:pt>
                <c:pt idx="1">
                  <c:v>0.43089888416621891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B33-4AB2-A5C2-F1D0336580A5}"/>
            </c:ext>
          </c:extLst>
        </c:ser>
        <c:ser>
          <c:idx val="2"/>
          <c:order val="2"/>
          <c:tx>
            <c:strRef>
              <c:f>A2000_IW1!$AD$7</c:f>
              <c:strCache>
                <c:ptCount val="1"/>
                <c:pt idx="0">
                  <c:v>Monte-Carlo - 99% Quantile</c:v>
                </c:pt>
              </c:strCache>
            </c:strRef>
          </c:tx>
          <c:spPr>
            <a:ln w="25400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A2000_IW1!$AE$8:$AE$9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A2000_IW1!$AD$8:$AD$9</c:f>
              <c:numCache>
                <c:formatCode>General</c:formatCode>
                <c:ptCount val="2"/>
                <c:pt idx="0">
                  <c:v>0.40260523228260042</c:v>
                </c:pt>
                <c:pt idx="1">
                  <c:v>0.40260523228260042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B33-4AB2-A5C2-F1D0336580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028351"/>
        <c:axId val="634024991"/>
      </c:scatterChart>
      <c:valAx>
        <c:axId val="634028351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z_Pos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24991"/>
        <c:crosses val="autoZero"/>
        <c:crossBetween val="midCat"/>
      </c:valAx>
      <c:valAx>
        <c:axId val="634024991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strRef>
              <c:f>A2000_IW1!$Q$7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28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Histogramm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Häufigkeit</c:v>
          </c:tx>
          <c:invertIfNegative val="0"/>
          <c:cat>
            <c:numRef>
              <c:f>A3000_IW1!$AK$2:$AK$123</c:f>
              <c:numCache>
                <c:formatCode>General</c:formatCode>
                <c:ptCount val="122"/>
              </c:numCache>
            </c:numRef>
          </c:cat>
          <c:val>
            <c:numRef>
              <c:f>A3000_IW1!$AL$2:$AL$123</c:f>
              <c:numCache>
                <c:formatCode>General</c:formatCode>
                <c:ptCount val="122"/>
              </c:numCache>
            </c:numRef>
          </c:val>
          <c:extLst>
            <c:ext xmlns:c16="http://schemas.microsoft.com/office/drawing/2014/chart" uri="{C3380CC4-5D6E-409C-BE32-E72D297353CC}">
              <c16:uniqueId val="{00000000-DB3F-4B9D-BF50-47C7C7DCEA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5181631"/>
        <c:axId val="1245180671"/>
      </c:barChart>
      <c:lineChart>
        <c:grouping val="standard"/>
        <c:varyColors val="0"/>
        <c:ser>
          <c:idx val="1"/>
          <c:order val="1"/>
          <c:tx>
            <c:v>Kumuliert %</c:v>
          </c:tx>
          <c:cat>
            <c:numRef>
              <c:f>A3000_IW1!$AK$2:$AK$123</c:f>
              <c:numCache>
                <c:formatCode>General</c:formatCode>
                <c:ptCount val="122"/>
              </c:numCache>
            </c:numRef>
          </c:cat>
          <c:val>
            <c:numRef>
              <c:f>A3000_IW1!$AM$2:$AM$123</c:f>
              <c:numCache>
                <c:formatCode>General</c:formatCode>
                <c:ptCount val="12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3F-4B9D-BF50-47C7C7DCEA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2584752"/>
        <c:axId val="1032584272"/>
      </c:lineChart>
      <c:catAx>
        <c:axId val="12451816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Klasse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45180671"/>
        <c:crosses val="autoZero"/>
        <c:auto val="1"/>
        <c:lblAlgn val="ctr"/>
        <c:lblOffset val="100"/>
        <c:noMultiLvlLbl val="0"/>
      </c:catAx>
      <c:valAx>
        <c:axId val="124518067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Häufigkeit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45181631"/>
        <c:crosses val="autoZero"/>
        <c:crossBetween val="between"/>
      </c:valAx>
      <c:valAx>
        <c:axId val="10325842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032584752"/>
        <c:crosses val="max"/>
        <c:crossBetween val="between"/>
      </c:valAx>
      <c:catAx>
        <c:axId val="1032584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32584272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A3000_IW1!$K$3</c:f>
              <c:strCache>
                <c:ptCount val="1"/>
                <c:pt idx="0">
                  <c:v>A3000 - IW1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A3000_IW1!$A$1:$A$2270</c:f>
              <c:numCache>
                <c:formatCode>0.00E+00</c:formatCode>
                <c:ptCount val="2270"/>
                <c:pt idx="0">
                  <c:v>0.171668406733962</c:v>
                </c:pt>
                <c:pt idx="1">
                  <c:v>0.13937684584004201</c:v>
                </c:pt>
                <c:pt idx="2">
                  <c:v>0.151041841407452</c:v>
                </c:pt>
                <c:pt idx="3">
                  <c:v>0.13694442036191201</c:v>
                </c:pt>
                <c:pt idx="4">
                  <c:v>0.157864577684867</c:v>
                </c:pt>
                <c:pt idx="5">
                  <c:v>0.16052921345105001</c:v>
                </c:pt>
                <c:pt idx="6">
                  <c:v>0.178434249891056</c:v>
                </c:pt>
                <c:pt idx="7">
                  <c:v>0.148137811937919</c:v>
                </c:pt>
                <c:pt idx="8">
                  <c:v>0.144019823357868</c:v>
                </c:pt>
                <c:pt idx="9">
                  <c:v>0.15385009356766699</c:v>
                </c:pt>
                <c:pt idx="10">
                  <c:v>0.17111316005628499</c:v>
                </c:pt>
                <c:pt idx="11">
                  <c:v>0.14387889537134499</c:v>
                </c:pt>
                <c:pt idx="12">
                  <c:v>0.13522055036472</c:v>
                </c:pt>
                <c:pt idx="13">
                  <c:v>0.15607099825655199</c:v>
                </c:pt>
                <c:pt idx="14">
                  <c:v>0.170376534360418</c:v>
                </c:pt>
                <c:pt idx="15">
                  <c:v>0.16910898877354399</c:v>
                </c:pt>
                <c:pt idx="16">
                  <c:v>0.13329463552700799</c:v>
                </c:pt>
                <c:pt idx="17">
                  <c:v>0.157620560411972</c:v>
                </c:pt>
                <c:pt idx="18">
                  <c:v>0.15603870199616199</c:v>
                </c:pt>
                <c:pt idx="19">
                  <c:v>0.13467083298382401</c:v>
                </c:pt>
                <c:pt idx="20">
                  <c:v>0.13566912655133301</c:v>
                </c:pt>
                <c:pt idx="21">
                  <c:v>0.140748818576762</c:v>
                </c:pt>
                <c:pt idx="22">
                  <c:v>0.14176946905044999</c:v>
                </c:pt>
                <c:pt idx="23">
                  <c:v>0.158958503409691</c:v>
                </c:pt>
                <c:pt idx="24">
                  <c:v>0.142629514456354</c:v>
                </c:pt>
                <c:pt idx="25">
                  <c:v>0.154834066664602</c:v>
                </c:pt>
                <c:pt idx="26">
                  <c:v>0.175408804056049</c:v>
                </c:pt>
                <c:pt idx="27">
                  <c:v>0.145397895010872</c:v>
                </c:pt>
                <c:pt idx="28">
                  <c:v>0.13556940449424501</c:v>
                </c:pt>
                <c:pt idx="29">
                  <c:v>0.15667097978203501</c:v>
                </c:pt>
                <c:pt idx="30">
                  <c:v>0.16840322793946899</c:v>
                </c:pt>
                <c:pt idx="31">
                  <c:v>0.16123188950183301</c:v>
                </c:pt>
                <c:pt idx="32">
                  <c:v>0.13151384510880701</c:v>
                </c:pt>
                <c:pt idx="33">
                  <c:v>0.15931807193639599</c:v>
                </c:pt>
                <c:pt idx="34">
                  <c:v>0.13363304080552599</c:v>
                </c:pt>
                <c:pt idx="35">
                  <c:v>0.17904045524140799</c:v>
                </c:pt>
                <c:pt idx="36">
                  <c:v>0.179116025462291</c:v>
                </c:pt>
                <c:pt idx="37">
                  <c:v>0.15403396731065699</c:v>
                </c:pt>
                <c:pt idx="38">
                  <c:v>0.15218519656680299</c:v>
                </c:pt>
                <c:pt idx="39">
                  <c:v>0.17914090672612801</c:v>
                </c:pt>
                <c:pt idx="40">
                  <c:v>0.136526831104408</c:v>
                </c:pt>
                <c:pt idx="41">
                  <c:v>0.14074530529774801</c:v>
                </c:pt>
                <c:pt idx="42">
                  <c:v>0.13643719589455899</c:v>
                </c:pt>
                <c:pt idx="43">
                  <c:v>0.16422641365511501</c:v>
                </c:pt>
                <c:pt idx="44">
                  <c:v>0.140063735311899</c:v>
                </c:pt>
                <c:pt idx="45">
                  <c:v>0.175500107480347</c:v>
                </c:pt>
                <c:pt idx="46">
                  <c:v>0.13915402382411701</c:v>
                </c:pt>
                <c:pt idx="47">
                  <c:v>0.173561719050701</c:v>
                </c:pt>
                <c:pt idx="48">
                  <c:v>0.14166835573359199</c:v>
                </c:pt>
                <c:pt idx="49">
                  <c:v>0.16992089583403799</c:v>
                </c:pt>
                <c:pt idx="50">
                  <c:v>0.15101501955945701</c:v>
                </c:pt>
                <c:pt idx="51">
                  <c:v>0.14443812262854799</c:v>
                </c:pt>
                <c:pt idx="52">
                  <c:v>0.16221926593383701</c:v>
                </c:pt>
                <c:pt idx="53">
                  <c:v>0.15603699224602499</c:v>
                </c:pt>
                <c:pt idx="54">
                  <c:v>0.17610467224075499</c:v>
                </c:pt>
                <c:pt idx="55">
                  <c:v>0.132666079737596</c:v>
                </c:pt>
                <c:pt idx="56">
                  <c:v>0.15332598774383999</c:v>
                </c:pt>
                <c:pt idx="57">
                  <c:v>0.16867019222211299</c:v>
                </c:pt>
                <c:pt idx="58">
                  <c:v>0.16883590865628201</c:v>
                </c:pt>
                <c:pt idx="59">
                  <c:v>0.17462415434235801</c:v>
                </c:pt>
                <c:pt idx="60">
                  <c:v>0.163511270877326</c:v>
                </c:pt>
                <c:pt idx="61">
                  <c:v>0.150057505444888</c:v>
                </c:pt>
                <c:pt idx="62">
                  <c:v>0.166902799665684</c:v>
                </c:pt>
                <c:pt idx="63">
                  <c:v>0.155240755412558</c:v>
                </c:pt>
                <c:pt idx="64">
                  <c:v>0.14975708401336399</c:v>
                </c:pt>
                <c:pt idx="65">
                  <c:v>0.14588259791115599</c:v>
                </c:pt>
                <c:pt idx="66">
                  <c:v>0.13236859472752799</c:v>
                </c:pt>
                <c:pt idx="67">
                  <c:v>0.14178602575390301</c:v>
                </c:pt>
                <c:pt idx="68">
                  <c:v>0.17118848183621299</c:v>
                </c:pt>
                <c:pt idx="69">
                  <c:v>0.13348283434695901</c:v>
                </c:pt>
                <c:pt idx="70">
                  <c:v>0.16397820056519499</c:v>
                </c:pt>
                <c:pt idx="71">
                  <c:v>0.14820335588896799</c:v>
                </c:pt>
                <c:pt idx="72">
                  <c:v>0.15607217932824299</c:v>
                </c:pt>
                <c:pt idx="73">
                  <c:v>0.15270396687804999</c:v>
                </c:pt>
                <c:pt idx="74">
                  <c:v>0.175284451007684</c:v>
                </c:pt>
                <c:pt idx="75">
                  <c:v>0.158594918330248</c:v>
                </c:pt>
                <c:pt idx="76">
                  <c:v>0.17133801705863799</c:v>
                </c:pt>
                <c:pt idx="77">
                  <c:v>0.159475244205355</c:v>
                </c:pt>
                <c:pt idx="78">
                  <c:v>0.158034848146198</c:v>
                </c:pt>
                <c:pt idx="79">
                  <c:v>0.16688397786539499</c:v>
                </c:pt>
                <c:pt idx="80">
                  <c:v>0.16404239315765201</c:v>
                </c:pt>
                <c:pt idx="81">
                  <c:v>0.15578360163621</c:v>
                </c:pt>
                <c:pt idx="82">
                  <c:v>0.15843661196849401</c:v>
                </c:pt>
                <c:pt idx="83">
                  <c:v>0.134975299000343</c:v>
                </c:pt>
                <c:pt idx="84">
                  <c:v>0.15563707482745401</c:v>
                </c:pt>
                <c:pt idx="85">
                  <c:v>0.14737335586256201</c:v>
                </c:pt>
                <c:pt idx="86">
                  <c:v>0.15501431930116599</c:v>
                </c:pt>
                <c:pt idx="87">
                  <c:v>0.159088710914848</c:v>
                </c:pt>
                <c:pt idx="88">
                  <c:v>0.156761566635337</c:v>
                </c:pt>
                <c:pt idx="89">
                  <c:v>0.13479324549671101</c:v>
                </c:pt>
                <c:pt idx="90">
                  <c:v>0.15452996823347301</c:v>
                </c:pt>
                <c:pt idx="91">
                  <c:v>0.13605867754714501</c:v>
                </c:pt>
                <c:pt idx="92">
                  <c:v>0.13805853996047099</c:v>
                </c:pt>
                <c:pt idx="93">
                  <c:v>0.16638700979412099</c:v>
                </c:pt>
                <c:pt idx="94">
                  <c:v>0.167414348691621</c:v>
                </c:pt>
                <c:pt idx="95">
                  <c:v>0.166878285785136</c:v>
                </c:pt>
                <c:pt idx="96">
                  <c:v>0.15604310387545101</c:v>
                </c:pt>
                <c:pt idx="97">
                  <c:v>0.15366607532596299</c:v>
                </c:pt>
                <c:pt idx="98">
                  <c:v>0.13670013374773601</c:v>
                </c:pt>
                <c:pt idx="99">
                  <c:v>0.158232413256157</c:v>
                </c:pt>
                <c:pt idx="100">
                  <c:v>0.14967952949173699</c:v>
                </c:pt>
                <c:pt idx="101">
                  <c:v>0.172830237301415</c:v>
                </c:pt>
                <c:pt idx="102">
                  <c:v>0.15264687177638001</c:v>
                </c:pt>
                <c:pt idx="103">
                  <c:v>0.15174052014678199</c:v>
                </c:pt>
                <c:pt idx="104">
                  <c:v>0.15852615905190601</c:v>
                </c:pt>
                <c:pt idx="105">
                  <c:v>0.14284364600660299</c:v>
                </c:pt>
                <c:pt idx="106">
                  <c:v>0.14144516510676799</c:v>
                </c:pt>
                <c:pt idx="107">
                  <c:v>0.17473009048697599</c:v>
                </c:pt>
                <c:pt idx="108">
                  <c:v>0.16184462775794101</c:v>
                </c:pt>
                <c:pt idx="109">
                  <c:v>0.14286803748611199</c:v>
                </c:pt>
                <c:pt idx="110">
                  <c:v>0.15705340057693001</c:v>
                </c:pt>
                <c:pt idx="111">
                  <c:v>0.13155613664362401</c:v>
                </c:pt>
                <c:pt idx="112">
                  <c:v>0.178283783836622</c:v>
                </c:pt>
                <c:pt idx="113">
                  <c:v>0.14099943731172301</c:v>
                </c:pt>
                <c:pt idx="114">
                  <c:v>0.16957892924644299</c:v>
                </c:pt>
                <c:pt idx="115">
                  <c:v>0.15425360325697601</c:v>
                </c:pt>
                <c:pt idx="116">
                  <c:v>0.150720006685851</c:v>
                </c:pt>
                <c:pt idx="117">
                  <c:v>0.17268459084898599</c:v>
                </c:pt>
                <c:pt idx="118">
                  <c:v>0.14425654957734699</c:v>
                </c:pt>
                <c:pt idx="119">
                  <c:v>0.15613030305762199</c:v>
                </c:pt>
                <c:pt idx="120">
                  <c:v>0.17020844715547201</c:v>
                </c:pt>
                <c:pt idx="121">
                  <c:v>0.17218034189803</c:v>
                </c:pt>
                <c:pt idx="122">
                  <c:v>0.16983088505144001</c:v>
                </c:pt>
                <c:pt idx="123">
                  <c:v>0.13386806719364699</c:v>
                </c:pt>
                <c:pt idx="124">
                  <c:v>0.130924668025066</c:v>
                </c:pt>
                <c:pt idx="125">
                  <c:v>0.15462652063851801</c:v>
                </c:pt>
                <c:pt idx="126">
                  <c:v>0.1404240247022</c:v>
                </c:pt>
                <c:pt idx="127">
                  <c:v>0.17379010001746101</c:v>
                </c:pt>
                <c:pt idx="128">
                  <c:v>0.14540344436612501</c:v>
                </c:pt>
                <c:pt idx="129">
                  <c:v>0.163712138234791</c:v>
                </c:pt>
                <c:pt idx="130">
                  <c:v>0.17695859231646999</c:v>
                </c:pt>
                <c:pt idx="131">
                  <c:v>0.17328714464551401</c:v>
                </c:pt>
                <c:pt idx="132">
                  <c:v>0.13666342113129801</c:v>
                </c:pt>
                <c:pt idx="133">
                  <c:v>0.173484955379855</c:v>
                </c:pt>
                <c:pt idx="134">
                  <c:v>0.17703073917448001</c:v>
                </c:pt>
                <c:pt idx="135">
                  <c:v>0.16321752081499699</c:v>
                </c:pt>
                <c:pt idx="136">
                  <c:v>0.14055564784328201</c:v>
                </c:pt>
                <c:pt idx="137">
                  <c:v>0.17241954176209401</c:v>
                </c:pt>
                <c:pt idx="138">
                  <c:v>0.144566403650254</c:v>
                </c:pt>
                <c:pt idx="139">
                  <c:v>0.15885432148933201</c:v>
                </c:pt>
                <c:pt idx="140">
                  <c:v>0.17046119865805301</c:v>
                </c:pt>
                <c:pt idx="141">
                  <c:v>0.16135508768311899</c:v>
                </c:pt>
                <c:pt idx="142">
                  <c:v>0.164233931499389</c:v>
                </c:pt>
                <c:pt idx="143">
                  <c:v>0.16135036311637899</c:v>
                </c:pt>
                <c:pt idx="144">
                  <c:v>0.140723373986373</c:v>
                </c:pt>
                <c:pt idx="145">
                  <c:v>0.15561445960627099</c:v>
                </c:pt>
                <c:pt idx="146">
                  <c:v>0.158563465995299</c:v>
                </c:pt>
                <c:pt idx="147">
                  <c:v>0.15020418761784299</c:v>
                </c:pt>
                <c:pt idx="148">
                  <c:v>0.154974174192645</c:v>
                </c:pt>
                <c:pt idx="149">
                  <c:v>0.15123683853565201</c:v>
                </c:pt>
                <c:pt idx="150">
                  <c:v>0.15036011245310099</c:v>
                </c:pt>
                <c:pt idx="151">
                  <c:v>0.167351418255133</c:v>
                </c:pt>
                <c:pt idx="152">
                  <c:v>0.13406729697122599</c:v>
                </c:pt>
                <c:pt idx="153">
                  <c:v>0.15851874409153899</c:v>
                </c:pt>
                <c:pt idx="154">
                  <c:v>0.1534528888616</c:v>
                </c:pt>
                <c:pt idx="155">
                  <c:v>0.14867994307815099</c:v>
                </c:pt>
                <c:pt idx="156">
                  <c:v>0.165280932411486</c:v>
                </c:pt>
                <c:pt idx="157">
                  <c:v>0.15231342432439901</c:v>
                </c:pt>
                <c:pt idx="158">
                  <c:v>0.14009897876078301</c:v>
                </c:pt>
                <c:pt idx="159">
                  <c:v>0.14867698918767899</c:v>
                </c:pt>
                <c:pt idx="160">
                  <c:v>0.157032559993211</c:v>
                </c:pt>
                <c:pt idx="161">
                  <c:v>0.148591606935152</c:v>
                </c:pt>
                <c:pt idx="162">
                  <c:v>0.131953755153848</c:v>
                </c:pt>
                <c:pt idx="163">
                  <c:v>0.16571083817211199</c:v>
                </c:pt>
                <c:pt idx="164">
                  <c:v>0.15492671905257799</c:v>
                </c:pt>
                <c:pt idx="165">
                  <c:v>0.17858457214894599</c:v>
                </c:pt>
                <c:pt idx="166">
                  <c:v>0.168597446463881</c:v>
                </c:pt>
                <c:pt idx="167">
                  <c:v>0.13767320234868499</c:v>
                </c:pt>
                <c:pt idx="168">
                  <c:v>0.15295283197458701</c:v>
                </c:pt>
                <c:pt idx="169">
                  <c:v>0.164170795703212</c:v>
                </c:pt>
                <c:pt idx="170">
                  <c:v>0.14623286434301999</c:v>
                </c:pt>
                <c:pt idx="171">
                  <c:v>0.15270161122204001</c:v>
                </c:pt>
                <c:pt idx="172">
                  <c:v>0.148476012773536</c:v>
                </c:pt>
                <c:pt idx="173">
                  <c:v>0.15676617211995</c:v>
                </c:pt>
                <c:pt idx="174">
                  <c:v>0.17609110629489899</c:v>
                </c:pt>
                <c:pt idx="175">
                  <c:v>0.13649458392323699</c:v>
                </c:pt>
                <c:pt idx="176">
                  <c:v>0.16946875918761301</c:v>
                </c:pt>
                <c:pt idx="177">
                  <c:v>0.14189664420515899</c:v>
                </c:pt>
                <c:pt idx="178">
                  <c:v>0.14964494654350699</c:v>
                </c:pt>
                <c:pt idx="179">
                  <c:v>0.16750416403280199</c:v>
                </c:pt>
                <c:pt idx="180">
                  <c:v>0.173143018615635</c:v>
                </c:pt>
                <c:pt idx="181">
                  <c:v>0.14067943900198199</c:v>
                </c:pt>
                <c:pt idx="182">
                  <c:v>0.137097869452671</c:v>
                </c:pt>
                <c:pt idx="183">
                  <c:v>0.15909176304678699</c:v>
                </c:pt>
                <c:pt idx="184">
                  <c:v>0.145863347848223</c:v>
                </c:pt>
                <c:pt idx="185">
                  <c:v>0.15511667924404399</c:v>
                </c:pt>
                <c:pt idx="186">
                  <c:v>0.162840953819679</c:v>
                </c:pt>
                <c:pt idx="187">
                  <c:v>0.17258854519603101</c:v>
                </c:pt>
                <c:pt idx="188">
                  <c:v>0.135723268579482</c:v>
                </c:pt>
                <c:pt idx="189">
                  <c:v>0.13825584556727299</c:v>
                </c:pt>
                <c:pt idx="190">
                  <c:v>0.156539215983098</c:v>
                </c:pt>
                <c:pt idx="191">
                  <c:v>0.17475650376757701</c:v>
                </c:pt>
                <c:pt idx="192">
                  <c:v>0.17066093236069399</c:v>
                </c:pt>
                <c:pt idx="193">
                  <c:v>0.13584937151030699</c:v>
                </c:pt>
                <c:pt idx="194">
                  <c:v>0.15574719609014001</c:v>
                </c:pt>
                <c:pt idx="195">
                  <c:v>0.13713828992194599</c:v>
                </c:pt>
                <c:pt idx="196">
                  <c:v>0.178125131021242</c:v>
                </c:pt>
                <c:pt idx="197">
                  <c:v>0.16763293523926201</c:v>
                </c:pt>
                <c:pt idx="198">
                  <c:v>0.149754207601762</c:v>
                </c:pt>
                <c:pt idx="199">
                  <c:v>0.16488710872329099</c:v>
                </c:pt>
                <c:pt idx="200">
                  <c:v>0.16774420624774999</c:v>
                </c:pt>
                <c:pt idx="201">
                  <c:v>0.139170688770063</c:v>
                </c:pt>
                <c:pt idx="202">
                  <c:v>0.13277191735425301</c:v>
                </c:pt>
                <c:pt idx="203">
                  <c:v>0.15601093403527799</c:v>
                </c:pt>
                <c:pt idx="204">
                  <c:v>0.16280170164378399</c:v>
                </c:pt>
                <c:pt idx="205">
                  <c:v>0.149931956013237</c:v>
                </c:pt>
                <c:pt idx="206">
                  <c:v>0.16971609533271101</c:v>
                </c:pt>
                <c:pt idx="207">
                  <c:v>0.16553598976022399</c:v>
                </c:pt>
                <c:pt idx="208">
                  <c:v>0.178880987787885</c:v>
                </c:pt>
                <c:pt idx="209">
                  <c:v>0.14961994575689599</c:v>
                </c:pt>
                <c:pt idx="210">
                  <c:v>0.155514882377223</c:v>
                </c:pt>
                <c:pt idx="211">
                  <c:v>0.14110885017375399</c:v>
                </c:pt>
                <c:pt idx="212">
                  <c:v>0.15621093277571199</c:v>
                </c:pt>
                <c:pt idx="213">
                  <c:v>0.151725510236421</c:v>
                </c:pt>
                <c:pt idx="214">
                  <c:v>0.146414547761401</c:v>
                </c:pt>
                <c:pt idx="215">
                  <c:v>0.14337321591048</c:v>
                </c:pt>
                <c:pt idx="216">
                  <c:v>0.14785632456776801</c:v>
                </c:pt>
                <c:pt idx="217">
                  <c:v>0.175636085743509</c:v>
                </c:pt>
                <c:pt idx="218">
                  <c:v>0.130348967459434</c:v>
                </c:pt>
                <c:pt idx="219">
                  <c:v>0.14009655576500299</c:v>
                </c:pt>
                <c:pt idx="220">
                  <c:v>0.14708626530313099</c:v>
                </c:pt>
                <c:pt idx="221">
                  <c:v>0.15729555019132699</c:v>
                </c:pt>
                <c:pt idx="222">
                  <c:v>0.15499773584146301</c:v>
                </c:pt>
                <c:pt idx="223">
                  <c:v>0.17572925020345401</c:v>
                </c:pt>
                <c:pt idx="224">
                  <c:v>0.16564911846890701</c:v>
                </c:pt>
                <c:pt idx="225">
                  <c:v>0.15159330802154999</c:v>
                </c:pt>
                <c:pt idx="226">
                  <c:v>0.16126805686548501</c:v>
                </c:pt>
                <c:pt idx="227">
                  <c:v>0.139365152027036</c:v>
                </c:pt>
                <c:pt idx="228">
                  <c:v>0.13178970798950501</c:v>
                </c:pt>
                <c:pt idx="229">
                  <c:v>0.17596645570889899</c:v>
                </c:pt>
                <c:pt idx="230">
                  <c:v>0.134825524601314</c:v>
                </c:pt>
                <c:pt idx="231">
                  <c:v>0.174849139947508</c:v>
                </c:pt>
                <c:pt idx="232">
                  <c:v>0.13369284758994701</c:v>
                </c:pt>
                <c:pt idx="233">
                  <c:v>0.176112978442243</c:v>
                </c:pt>
                <c:pt idx="234">
                  <c:v>0.15448579319838701</c:v>
                </c:pt>
                <c:pt idx="235">
                  <c:v>0.15721983236065501</c:v>
                </c:pt>
                <c:pt idx="236">
                  <c:v>0.16677994710490701</c:v>
                </c:pt>
                <c:pt idx="237">
                  <c:v>0.14347403976134501</c:v>
                </c:pt>
                <c:pt idx="238">
                  <c:v>0.15511201129306099</c:v>
                </c:pt>
                <c:pt idx="239">
                  <c:v>0.131249372599794</c:v>
                </c:pt>
                <c:pt idx="240">
                  <c:v>0.14628442111093201</c:v>
                </c:pt>
                <c:pt idx="241">
                  <c:v>0.171284958344086</c:v>
                </c:pt>
                <c:pt idx="242">
                  <c:v>0.14499765308870599</c:v>
                </c:pt>
                <c:pt idx="243">
                  <c:v>0.17370360619865799</c:v>
                </c:pt>
                <c:pt idx="244">
                  <c:v>0.15573322397165701</c:v>
                </c:pt>
                <c:pt idx="245">
                  <c:v>0.17130898256463201</c:v>
                </c:pt>
                <c:pt idx="246">
                  <c:v>0.135067654955388</c:v>
                </c:pt>
                <c:pt idx="247">
                  <c:v>0.17832057963701201</c:v>
                </c:pt>
                <c:pt idx="248">
                  <c:v>0.165602519700875</c:v>
                </c:pt>
                <c:pt idx="249">
                  <c:v>0.13219883951144801</c:v>
                </c:pt>
              </c:numCache>
            </c:numRef>
          </c:xVal>
          <c:yVal>
            <c:numRef>
              <c:f>A3000_IW1!$C$1:$C$2270</c:f>
              <c:numCache>
                <c:formatCode>General</c:formatCode>
                <c:ptCount val="2270"/>
                <c:pt idx="0">
                  <c:v>0.37854566901618497</c:v>
                </c:pt>
                <c:pt idx="1">
                  <c:v>0.40651419896055357</c:v>
                </c:pt>
                <c:pt idx="2">
                  <c:v>0.41408910946781663</c:v>
                </c:pt>
                <c:pt idx="3">
                  <c:v>0.43185592202426293</c:v>
                </c:pt>
                <c:pt idx="4">
                  <c:v>0.38187387136070144</c:v>
                </c:pt>
                <c:pt idx="5">
                  <c:v>0.43696403419182062</c:v>
                </c:pt>
                <c:pt idx="6">
                  <c:v>0.47825207140264048</c:v>
                </c:pt>
                <c:pt idx="7">
                  <c:v>0.4148423595514274</c:v>
                </c:pt>
                <c:pt idx="8">
                  <c:v>0.47108977551255937</c:v>
                </c:pt>
                <c:pt idx="9">
                  <c:v>0.4701991724182919</c:v>
                </c:pt>
                <c:pt idx="10">
                  <c:v>0.52062056752088448</c:v>
                </c:pt>
                <c:pt idx="11">
                  <c:v>0.39585072853006381</c:v>
                </c:pt>
                <c:pt idx="12">
                  <c:v>0.49705560596401704</c:v>
                </c:pt>
                <c:pt idx="13">
                  <c:v>0.55864123896786255</c:v>
                </c:pt>
                <c:pt idx="14">
                  <c:v>0.40631594763753209</c:v>
                </c:pt>
                <c:pt idx="15">
                  <c:v>0.37671285513465713</c:v>
                </c:pt>
                <c:pt idx="16">
                  <c:v>0.44885858885378188</c:v>
                </c:pt>
                <c:pt idx="17">
                  <c:v>0.48769899541469752</c:v>
                </c:pt>
                <c:pt idx="18">
                  <c:v>0.44524796402667904</c:v>
                </c:pt>
                <c:pt idx="19">
                  <c:v>0.42003004386763071</c:v>
                </c:pt>
                <c:pt idx="20">
                  <c:v>0.43948614412592979</c:v>
                </c:pt>
                <c:pt idx="21">
                  <c:v>0.45276429115995859</c:v>
                </c:pt>
                <c:pt idx="22">
                  <c:v>0.41922941471180525</c:v>
                </c:pt>
                <c:pt idx="23">
                  <c:v>0.39549645036010461</c:v>
                </c:pt>
                <c:pt idx="24">
                  <c:v>0.47312945228788988</c:v>
                </c:pt>
                <c:pt idx="25">
                  <c:v>0.39457862359046647</c:v>
                </c:pt>
                <c:pt idx="26">
                  <c:v>0.39966587044674234</c:v>
                </c:pt>
                <c:pt idx="27">
                  <c:v>0.40237200254928651</c:v>
                </c:pt>
                <c:pt idx="28">
                  <c:v>0.40795233128089825</c:v>
                </c:pt>
                <c:pt idx="29">
                  <c:v>0.37587975510979554</c:v>
                </c:pt>
                <c:pt idx="30">
                  <c:v>0.4586926014291296</c:v>
                </c:pt>
                <c:pt idx="31">
                  <c:v>0.47596589998840999</c:v>
                </c:pt>
                <c:pt idx="32">
                  <c:v>0.42072187091950952</c:v>
                </c:pt>
                <c:pt idx="33">
                  <c:v>0.40794075658898832</c:v>
                </c:pt>
                <c:pt idx="34">
                  <c:v>0.45523041045107199</c:v>
                </c:pt>
                <c:pt idx="35">
                  <c:v>0.41747308639441388</c:v>
                </c:pt>
                <c:pt idx="36">
                  <c:v>0.40863529983523522</c:v>
                </c:pt>
                <c:pt idx="37">
                  <c:v>0.39499494210905939</c:v>
                </c:pt>
                <c:pt idx="38">
                  <c:v>0.3799671646460247</c:v>
                </c:pt>
                <c:pt idx="39">
                  <c:v>0.39361320168769737</c:v>
                </c:pt>
                <c:pt idx="40">
                  <c:v>0.38569111215484614</c:v>
                </c:pt>
                <c:pt idx="41">
                  <c:v>0.38840184326830962</c:v>
                </c:pt>
                <c:pt idx="42">
                  <c:v>0.44219425164255988</c:v>
                </c:pt>
                <c:pt idx="43">
                  <c:v>0.42419637736975924</c:v>
                </c:pt>
                <c:pt idx="44">
                  <c:v>0.43025799722388069</c:v>
                </c:pt>
                <c:pt idx="45">
                  <c:v>0.45040681964356694</c:v>
                </c:pt>
                <c:pt idx="46">
                  <c:v>0.49454760172111395</c:v>
                </c:pt>
                <c:pt idx="47">
                  <c:v>0.37126305806193755</c:v>
                </c:pt>
                <c:pt idx="48">
                  <c:v>0.42571395837536918</c:v>
                </c:pt>
                <c:pt idx="49">
                  <c:v>0.38217527633801968</c:v>
                </c:pt>
                <c:pt idx="50">
                  <c:v>0.37920385229691417</c:v>
                </c:pt>
                <c:pt idx="51">
                  <c:v>0.38294892874523523</c:v>
                </c:pt>
                <c:pt idx="52">
                  <c:v>0.3950945153253243</c:v>
                </c:pt>
                <c:pt idx="53">
                  <c:v>0.43100198755396402</c:v>
                </c:pt>
                <c:pt idx="54">
                  <c:v>0.37312041029031373</c:v>
                </c:pt>
                <c:pt idx="55">
                  <c:v>0.43268707750088442</c:v>
                </c:pt>
                <c:pt idx="56">
                  <c:v>0.4917350441846946</c:v>
                </c:pt>
                <c:pt idx="57">
                  <c:v>0.36767660119154194</c:v>
                </c:pt>
                <c:pt idx="58">
                  <c:v>0.37507434174798032</c:v>
                </c:pt>
                <c:pt idx="59">
                  <c:v>0.43215439474629685</c:v>
                </c:pt>
                <c:pt idx="60">
                  <c:v>0.38451898168750054</c:v>
                </c:pt>
                <c:pt idx="61">
                  <c:v>0.47714022193075778</c:v>
                </c:pt>
                <c:pt idx="62">
                  <c:v>0.38676428672282998</c:v>
                </c:pt>
                <c:pt idx="63">
                  <c:v>0.41753305873142588</c:v>
                </c:pt>
                <c:pt idx="64">
                  <c:v>0.41690287077219523</c:v>
                </c:pt>
                <c:pt idx="65">
                  <c:v>0.39351483223939171</c:v>
                </c:pt>
                <c:pt idx="66">
                  <c:v>0.49034969245945753</c:v>
                </c:pt>
                <c:pt idx="67">
                  <c:v>0.45554687796079357</c:v>
                </c:pt>
                <c:pt idx="68">
                  <c:v>0.3960314171872289</c:v>
                </c:pt>
                <c:pt idx="69">
                  <c:v>0.56399627789615137</c:v>
                </c:pt>
                <c:pt idx="70">
                  <c:v>0.43604543577605581</c:v>
                </c:pt>
                <c:pt idx="71">
                  <c:v>0.40853705385030992</c:v>
                </c:pt>
                <c:pt idx="72">
                  <c:v>0.4207491254607259</c:v>
                </c:pt>
                <c:pt idx="73">
                  <c:v>0.39810473773370902</c:v>
                </c:pt>
                <c:pt idx="74">
                  <c:v>0.44061290180099233</c:v>
                </c:pt>
                <c:pt idx="75">
                  <c:v>0.37992673038895497</c:v>
                </c:pt>
                <c:pt idx="76">
                  <c:v>0.3953542822776136</c:v>
                </c:pt>
                <c:pt idx="77">
                  <c:v>0.46171831849175027</c:v>
                </c:pt>
                <c:pt idx="78">
                  <c:v>0.48112710140952486</c:v>
                </c:pt>
                <c:pt idx="79">
                  <c:v>0.48024578893462921</c:v>
                </c:pt>
                <c:pt idx="80">
                  <c:v>0.4748390805816573</c:v>
                </c:pt>
                <c:pt idx="81">
                  <c:v>0.38400361467200866</c:v>
                </c:pt>
                <c:pt idx="82">
                  <c:v>0.40787056765725049</c:v>
                </c:pt>
                <c:pt idx="83">
                  <c:v>0.53366515270510595</c:v>
                </c:pt>
                <c:pt idx="84">
                  <c:v>0.44727106584319481</c:v>
                </c:pt>
                <c:pt idx="85">
                  <c:v>0.49886527046172635</c:v>
                </c:pt>
                <c:pt idx="86">
                  <c:v>0.39975775806758007</c:v>
                </c:pt>
                <c:pt idx="87">
                  <c:v>0.41730267606366361</c:v>
                </c:pt>
                <c:pt idx="88">
                  <c:v>0.46822104213807364</c:v>
                </c:pt>
                <c:pt idx="89">
                  <c:v>0.51721544749040027</c:v>
                </c:pt>
                <c:pt idx="90">
                  <c:v>0.49273472717551514</c:v>
                </c:pt>
                <c:pt idx="91">
                  <c:v>0.54518484167843151</c:v>
                </c:pt>
                <c:pt idx="92">
                  <c:v>0.45436255548463622</c:v>
                </c:pt>
                <c:pt idx="93">
                  <c:v>0.55359800680668703</c:v>
                </c:pt>
                <c:pt idx="94">
                  <c:v>0.46881301818108118</c:v>
                </c:pt>
                <c:pt idx="95">
                  <c:v>0.47918332481489279</c:v>
                </c:pt>
                <c:pt idx="96">
                  <c:v>0.40665423729973393</c:v>
                </c:pt>
                <c:pt idx="97">
                  <c:v>0.38823201938861668</c:v>
                </c:pt>
                <c:pt idx="98">
                  <c:v>0.39288945935199404</c:v>
                </c:pt>
                <c:pt idx="99">
                  <c:v>0.37996355334214965</c:v>
                </c:pt>
                <c:pt idx="100">
                  <c:v>0.42014344498249651</c:v>
                </c:pt>
                <c:pt idx="101">
                  <c:v>0.4143494937370078</c:v>
                </c:pt>
                <c:pt idx="102">
                  <c:v>0.38343858451176532</c:v>
                </c:pt>
                <c:pt idx="103">
                  <c:v>0.37640215953796696</c:v>
                </c:pt>
                <c:pt idx="104">
                  <c:v>0.4372119795254405</c:v>
                </c:pt>
                <c:pt idx="105">
                  <c:v>0.44342675570290552</c:v>
                </c:pt>
                <c:pt idx="106">
                  <c:v>0.43638659596185053</c:v>
                </c:pt>
                <c:pt idx="107">
                  <c:v>0.40122626237949344</c:v>
                </c:pt>
                <c:pt idx="108">
                  <c:v>0.43616173828036026</c:v>
                </c:pt>
                <c:pt idx="109">
                  <c:v>0.37439424371723617</c:v>
                </c:pt>
                <c:pt idx="110">
                  <c:v>0.5223312143875406</c:v>
                </c:pt>
                <c:pt idx="111">
                  <c:v>0.59836706316107025</c:v>
                </c:pt>
                <c:pt idx="112">
                  <c:v>0.48525988373803847</c:v>
                </c:pt>
                <c:pt idx="113">
                  <c:v>0.5778397328830287</c:v>
                </c:pt>
                <c:pt idx="114">
                  <c:v>0.40708194531516501</c:v>
                </c:pt>
                <c:pt idx="115">
                  <c:v>0.42543953014666086</c:v>
                </c:pt>
                <c:pt idx="116">
                  <c:v>0.49091206815702298</c:v>
                </c:pt>
                <c:pt idx="117">
                  <c:v>0.37493754432253518</c:v>
                </c:pt>
                <c:pt idx="118">
                  <c:v>0.40109162556320466</c:v>
                </c:pt>
                <c:pt idx="119">
                  <c:v>0.40170548549038265</c:v>
                </c:pt>
                <c:pt idx="120">
                  <c:v>0.36927585322326245</c:v>
                </c:pt>
                <c:pt idx="121">
                  <c:v>0.38882720547951366</c:v>
                </c:pt>
                <c:pt idx="122">
                  <c:v>0.55898471409203965</c:v>
                </c:pt>
                <c:pt idx="123">
                  <c:v>0.45021853798850936</c:v>
                </c:pt>
                <c:pt idx="124">
                  <c:v>0.52656076114041639</c:v>
                </c:pt>
                <c:pt idx="125">
                  <c:v>0.39209237976835348</c:v>
                </c:pt>
                <c:pt idx="126">
                  <c:v>0.50728939296498865</c:v>
                </c:pt>
                <c:pt idx="127">
                  <c:v>0.4693443428384847</c:v>
                </c:pt>
                <c:pt idx="128">
                  <c:v>0.43841908099527532</c:v>
                </c:pt>
                <c:pt idx="129">
                  <c:v>0.43861051096653225</c:v>
                </c:pt>
                <c:pt idx="130">
                  <c:v>0.38531272775987119</c:v>
                </c:pt>
                <c:pt idx="131">
                  <c:v>0.40168307688684629</c:v>
                </c:pt>
                <c:pt idx="132">
                  <c:v>0.45595291815297168</c:v>
                </c:pt>
                <c:pt idx="133">
                  <c:v>0.37937673189527182</c:v>
                </c:pt>
                <c:pt idx="134">
                  <c:v>0.47346382198776449</c:v>
                </c:pt>
                <c:pt idx="135">
                  <c:v>0.41240077860716229</c:v>
                </c:pt>
                <c:pt idx="136">
                  <c:v>0.3822247851535463</c:v>
                </c:pt>
                <c:pt idx="137">
                  <c:v>0.54533083712571384</c:v>
                </c:pt>
                <c:pt idx="138">
                  <c:v>0.54875990905198901</c:v>
                </c:pt>
                <c:pt idx="139">
                  <c:v>0.39542666268435356</c:v>
                </c:pt>
                <c:pt idx="140">
                  <c:v>0.49335297005269607</c:v>
                </c:pt>
                <c:pt idx="141">
                  <c:v>0.41822865141640586</c:v>
                </c:pt>
                <c:pt idx="142">
                  <c:v>0.45723273955384186</c:v>
                </c:pt>
                <c:pt idx="143">
                  <c:v>0.43623445821139561</c:v>
                </c:pt>
                <c:pt idx="144">
                  <c:v>0.47042310412442945</c:v>
                </c:pt>
                <c:pt idx="145">
                  <c:v>0.49872788658522388</c:v>
                </c:pt>
                <c:pt idx="146">
                  <c:v>0.49741994639947601</c:v>
                </c:pt>
                <c:pt idx="147">
                  <c:v>0.49930480009582801</c:v>
                </c:pt>
                <c:pt idx="148">
                  <c:v>0.46392213983127684</c:v>
                </c:pt>
                <c:pt idx="149">
                  <c:v>0.38740682102009721</c:v>
                </c:pt>
                <c:pt idx="150">
                  <c:v>0.48559061126819353</c:v>
                </c:pt>
                <c:pt idx="151">
                  <c:v>0.47928808349313301</c:v>
                </c:pt>
                <c:pt idx="152">
                  <c:v>0.45321533375427869</c:v>
                </c:pt>
                <c:pt idx="153">
                  <c:v>0.37460947125505795</c:v>
                </c:pt>
                <c:pt idx="154">
                  <c:v>0.38560941026288981</c:v>
                </c:pt>
                <c:pt idx="155">
                  <c:v>0.38519528321929775</c:v>
                </c:pt>
                <c:pt idx="156">
                  <c:v>0.47006462819953782</c:v>
                </c:pt>
                <c:pt idx="157">
                  <c:v>0.53822891482863155</c:v>
                </c:pt>
                <c:pt idx="158">
                  <c:v>0.38667928218544823</c:v>
                </c:pt>
                <c:pt idx="159">
                  <c:v>0.46052066197051339</c:v>
                </c:pt>
                <c:pt idx="160">
                  <c:v>0.38553601128326248</c:v>
                </c:pt>
                <c:pt idx="161">
                  <c:v>0.49875949321059748</c:v>
                </c:pt>
                <c:pt idx="162">
                  <c:v>0.55154258845035986</c:v>
                </c:pt>
                <c:pt idx="163">
                  <c:v>0.37946065612807472</c:v>
                </c:pt>
                <c:pt idx="164">
                  <c:v>0.42553268326714672</c:v>
                </c:pt>
                <c:pt idx="165">
                  <c:v>0.42963892096888295</c:v>
                </c:pt>
                <c:pt idx="166">
                  <c:v>0.38519176451295734</c:v>
                </c:pt>
                <c:pt idx="167">
                  <c:v>0.50679683580902002</c:v>
                </c:pt>
                <c:pt idx="168">
                  <c:v>0.37382597264325762</c:v>
                </c:pt>
                <c:pt idx="169">
                  <c:v>0.42523316110637971</c:v>
                </c:pt>
                <c:pt idx="170">
                  <c:v>0.42110831130005399</c:v>
                </c:pt>
                <c:pt idx="171">
                  <c:v>0.45819569218900363</c:v>
                </c:pt>
                <c:pt idx="172">
                  <c:v>0.40557831567153763</c:v>
                </c:pt>
                <c:pt idx="173">
                  <c:v>0.43253203836099091</c:v>
                </c:pt>
                <c:pt idx="174">
                  <c:v>0.44389829321836638</c:v>
                </c:pt>
                <c:pt idx="175">
                  <c:v>0.571584522448494</c:v>
                </c:pt>
                <c:pt idx="176">
                  <c:v>0.41154912820940015</c:v>
                </c:pt>
                <c:pt idx="177">
                  <c:v>0.38800966184057817</c:v>
                </c:pt>
                <c:pt idx="178">
                  <c:v>0.38472535072778169</c:v>
                </c:pt>
                <c:pt idx="179">
                  <c:v>0.37668800812935915</c:v>
                </c:pt>
                <c:pt idx="180">
                  <c:v>0.44649173412048243</c:v>
                </c:pt>
                <c:pt idx="181">
                  <c:v>0.3975748946368699</c:v>
                </c:pt>
                <c:pt idx="182">
                  <c:v>0.52071477008010347</c:v>
                </c:pt>
                <c:pt idx="183">
                  <c:v>0.46637785733259507</c:v>
                </c:pt>
                <c:pt idx="184">
                  <c:v>0.49385095959740088</c:v>
                </c:pt>
                <c:pt idx="185">
                  <c:v>0.40597429359821469</c:v>
                </c:pt>
                <c:pt idx="186">
                  <c:v>0.51065346142150136</c:v>
                </c:pt>
                <c:pt idx="187">
                  <c:v>0.39533249099097906</c:v>
                </c:pt>
                <c:pt idx="188">
                  <c:v>0.50329059927001629</c:v>
                </c:pt>
                <c:pt idx="189">
                  <c:v>0.49794488182694502</c:v>
                </c:pt>
                <c:pt idx="190">
                  <c:v>0.41507697083996781</c:v>
                </c:pt>
                <c:pt idx="191">
                  <c:v>0.47560794878288432</c:v>
                </c:pt>
                <c:pt idx="192">
                  <c:v>0.39346649632597852</c:v>
                </c:pt>
                <c:pt idx="193">
                  <c:v>0.50516335355509245</c:v>
                </c:pt>
                <c:pt idx="194">
                  <c:v>0.4251415512781484</c:v>
                </c:pt>
                <c:pt idx="195">
                  <c:v>0.43540021615026497</c:v>
                </c:pt>
                <c:pt idx="196">
                  <c:v>0.4886399715681542</c:v>
                </c:pt>
                <c:pt idx="197">
                  <c:v>0.55794743650189782</c:v>
                </c:pt>
                <c:pt idx="198">
                  <c:v>0.47240515436697489</c:v>
                </c:pt>
                <c:pt idx="199">
                  <c:v>0.47404996438605035</c:v>
                </c:pt>
                <c:pt idx="200">
                  <c:v>0.37789260946574094</c:v>
                </c:pt>
                <c:pt idx="201">
                  <c:v>0.47730615671396914</c:v>
                </c:pt>
                <c:pt idx="202">
                  <c:v>0.40316457571954373</c:v>
                </c:pt>
                <c:pt idx="203">
                  <c:v>0.38502616925404259</c:v>
                </c:pt>
                <c:pt idx="204">
                  <c:v>0.53161238881145678</c:v>
                </c:pt>
                <c:pt idx="205">
                  <c:v>0.47856523626693792</c:v>
                </c:pt>
                <c:pt idx="206">
                  <c:v>0.39417684288491223</c:v>
                </c:pt>
                <c:pt idx="207">
                  <c:v>0.37227737146333145</c:v>
                </c:pt>
                <c:pt idx="208">
                  <c:v>0.44573437887947392</c:v>
                </c:pt>
                <c:pt idx="209">
                  <c:v>0.4392124258116592</c:v>
                </c:pt>
                <c:pt idx="210">
                  <c:v>0.41855974933670204</c:v>
                </c:pt>
                <c:pt idx="211">
                  <c:v>0.39595820340267207</c:v>
                </c:pt>
                <c:pt idx="212">
                  <c:v>0.38047478433439802</c:v>
                </c:pt>
                <c:pt idx="213">
                  <c:v>0.49739074731001953</c:v>
                </c:pt>
                <c:pt idx="214">
                  <c:v>0.4376374034683348</c:v>
                </c:pt>
                <c:pt idx="215">
                  <c:v>0.38354238634880833</c:v>
                </c:pt>
                <c:pt idx="216">
                  <c:v>0.49792846119735634</c:v>
                </c:pt>
                <c:pt idx="217">
                  <c:v>0.45585667844797667</c:v>
                </c:pt>
                <c:pt idx="218">
                  <c:v>0.46625701754906157</c:v>
                </c:pt>
                <c:pt idx="219">
                  <c:v>0.52769162397287539</c:v>
                </c:pt>
                <c:pt idx="220">
                  <c:v>0.58442792405440958</c:v>
                </c:pt>
                <c:pt idx="221">
                  <c:v>0.56385336903337824</c:v>
                </c:pt>
                <c:pt idx="222">
                  <c:v>0.38075023113599377</c:v>
                </c:pt>
                <c:pt idx="223">
                  <c:v>0.42015643950328063</c:v>
                </c:pt>
                <c:pt idx="224">
                  <c:v>0.39817322904396751</c:v>
                </c:pt>
                <c:pt idx="225">
                  <c:v>0.51375452201199079</c:v>
                </c:pt>
                <c:pt idx="226">
                  <c:v>0.52792132759204569</c:v>
                </c:pt>
                <c:pt idx="227">
                  <c:v>0.45682453875250734</c:v>
                </c:pt>
                <c:pt idx="228">
                  <c:v>0.39653561076679772</c:v>
                </c:pt>
                <c:pt idx="229">
                  <c:v>0.47076975843065166</c:v>
                </c:pt>
                <c:pt idx="230">
                  <c:v>0.44691632468555986</c:v>
                </c:pt>
                <c:pt idx="231">
                  <c:v>0.3764490756225059</c:v>
                </c:pt>
                <c:pt idx="232">
                  <c:v>0.49800010082381413</c:v>
                </c:pt>
                <c:pt idx="233">
                  <c:v>0.38570673027246244</c:v>
                </c:pt>
                <c:pt idx="234">
                  <c:v>0.44362266122170008</c:v>
                </c:pt>
                <c:pt idx="235">
                  <c:v>0.59096018631448488</c:v>
                </c:pt>
                <c:pt idx="236">
                  <c:v>0.42784752905146778</c:v>
                </c:pt>
                <c:pt idx="237">
                  <c:v>0.385623515954096</c:v>
                </c:pt>
                <c:pt idx="238">
                  <c:v>0.47618906004842088</c:v>
                </c:pt>
                <c:pt idx="239">
                  <c:v>0.40645333151403334</c:v>
                </c:pt>
                <c:pt idx="240">
                  <c:v>0.411544899588622</c:v>
                </c:pt>
                <c:pt idx="241">
                  <c:v>0.43149331007612907</c:v>
                </c:pt>
                <c:pt idx="242">
                  <c:v>0.56405875036661646</c:v>
                </c:pt>
                <c:pt idx="243">
                  <c:v>0.48828671197108237</c:v>
                </c:pt>
                <c:pt idx="244">
                  <c:v>0.39086197458547528</c:v>
                </c:pt>
                <c:pt idx="245">
                  <c:v>0.60003326321079475</c:v>
                </c:pt>
                <c:pt idx="246">
                  <c:v>0.422025088630959</c:v>
                </c:pt>
                <c:pt idx="247">
                  <c:v>0.42734648378809831</c:v>
                </c:pt>
                <c:pt idx="248">
                  <c:v>0.41368451997035849</c:v>
                </c:pt>
                <c:pt idx="249">
                  <c:v>0.3937592588666699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CF-404B-BECA-22EA82802EB0}"/>
            </c:ext>
          </c:extLst>
        </c:ser>
        <c:ser>
          <c:idx val="2"/>
          <c:order val="1"/>
          <c:tx>
            <c:strRef>
              <c:f>A3000_IW1!$AD$7</c:f>
              <c:strCache>
                <c:ptCount val="1"/>
                <c:pt idx="0">
                  <c:v>Monte-Carlo - 99% Quantile</c:v>
                </c:pt>
              </c:strCache>
            </c:strRef>
          </c:tx>
          <c:spPr>
            <a:ln w="25400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A3000_IW1!$AE$8:$AE$9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A3000_IW1!$AD$8:$AD$9</c:f>
              <c:numCache>
                <c:formatCode>General</c:formatCode>
                <c:ptCount val="2"/>
                <c:pt idx="0" formatCode="0.000">
                  <c:v>0.37028932769098677</c:v>
                </c:pt>
                <c:pt idx="1">
                  <c:v>0.37028932769098677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3CF-404B-BECA-22EA82802EB0}"/>
            </c:ext>
          </c:extLst>
        </c:ser>
        <c:ser>
          <c:idx val="1"/>
          <c:order val="2"/>
          <c:spPr>
            <a:ln w="254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A3000_IW1!$AE$4:$AE$5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A3000_IW1!$AD$4:$AD$5</c:f>
              <c:numCache>
                <c:formatCode>General</c:formatCode>
                <c:ptCount val="2"/>
                <c:pt idx="0">
                  <c:v>0.40744162809954521</c:v>
                </c:pt>
                <c:pt idx="1">
                  <c:v>0.40744162809954521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5E2-4C11-8BB4-941C1E4364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028351"/>
        <c:axId val="634024991"/>
      </c:scatterChart>
      <c:valAx>
        <c:axId val="634028351"/>
        <c:scaling>
          <c:orientation val="minMax"/>
          <c:max val="0.4"/>
        </c:scaling>
        <c:delete val="0"/>
        <c:axPos val="b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LRSM radius-to-shell radius ratio, Rs/R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24991"/>
        <c:crosses val="autoZero"/>
        <c:crossBetween val="midCat"/>
      </c:valAx>
      <c:valAx>
        <c:axId val="634024991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strRef>
              <c:f>A3000_IW1!$Q$7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28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A3000_IW1!$K$3</c:f>
              <c:strCache>
                <c:ptCount val="1"/>
                <c:pt idx="0">
                  <c:v>A3000 - IW1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1"/>
              </a:solidFill>
            </a:ln>
          </c:spPr>
          <c:invertIfNegative val="0"/>
          <c:cat>
            <c:numRef>
              <c:f>A3000_IW1!$M$2:$M$123</c:f>
              <c:numCache>
                <c:formatCode>General</c:formatCode>
                <c:ptCount val="122"/>
                <c:pt idx="0">
                  <c:v>0</c:v>
                </c:pt>
                <c:pt idx="1">
                  <c:v>6.2500000000000003E-3</c:v>
                </c:pt>
                <c:pt idx="2">
                  <c:v>1.2500000000000001E-2</c:v>
                </c:pt>
                <c:pt idx="3">
                  <c:v>1.8750000000000003E-2</c:v>
                </c:pt>
                <c:pt idx="4">
                  <c:v>2.5000000000000001E-2</c:v>
                </c:pt>
                <c:pt idx="5">
                  <c:v>3.125E-2</c:v>
                </c:pt>
                <c:pt idx="6">
                  <c:v>3.7500000000000006E-2</c:v>
                </c:pt>
                <c:pt idx="7">
                  <c:v>4.3750000000000004E-2</c:v>
                </c:pt>
                <c:pt idx="8">
                  <c:v>0.05</c:v>
                </c:pt>
                <c:pt idx="9">
                  <c:v>5.6250000000000001E-2</c:v>
                </c:pt>
                <c:pt idx="10">
                  <c:v>6.25E-2</c:v>
                </c:pt>
                <c:pt idx="11">
                  <c:v>6.8750000000000006E-2</c:v>
                </c:pt>
                <c:pt idx="12">
                  <c:v>7.5000000000000011E-2</c:v>
                </c:pt>
                <c:pt idx="13">
                  <c:v>8.1250000000000003E-2</c:v>
                </c:pt>
                <c:pt idx="14">
                  <c:v>8.7500000000000008E-2</c:v>
                </c:pt>
                <c:pt idx="15">
                  <c:v>9.3750000000000014E-2</c:v>
                </c:pt>
                <c:pt idx="16">
                  <c:v>0.1</c:v>
                </c:pt>
                <c:pt idx="17">
                  <c:v>0.10625</c:v>
                </c:pt>
                <c:pt idx="18">
                  <c:v>0.1125</c:v>
                </c:pt>
                <c:pt idx="19">
                  <c:v>0.11875000000000001</c:v>
                </c:pt>
                <c:pt idx="20">
                  <c:v>0.125</c:v>
                </c:pt>
                <c:pt idx="21">
                  <c:v>0.13125000000000001</c:v>
                </c:pt>
                <c:pt idx="22">
                  <c:v>0.13750000000000001</c:v>
                </c:pt>
                <c:pt idx="23">
                  <c:v>0.14374999999999999</c:v>
                </c:pt>
                <c:pt idx="24">
                  <c:v>0.15000000000000002</c:v>
                </c:pt>
                <c:pt idx="25">
                  <c:v>0.15625</c:v>
                </c:pt>
                <c:pt idx="26">
                  <c:v>0.16250000000000001</c:v>
                </c:pt>
                <c:pt idx="27">
                  <c:v>0.16875000000000001</c:v>
                </c:pt>
                <c:pt idx="28">
                  <c:v>0.17500000000000002</c:v>
                </c:pt>
                <c:pt idx="29">
                  <c:v>0.18124999999999999</c:v>
                </c:pt>
                <c:pt idx="30">
                  <c:v>0.18750000000000003</c:v>
                </c:pt>
                <c:pt idx="31">
                  <c:v>0.19375000000000001</c:v>
                </c:pt>
                <c:pt idx="32">
                  <c:v>0.2</c:v>
                </c:pt>
                <c:pt idx="33">
                  <c:v>0.20625000000000002</c:v>
                </c:pt>
                <c:pt idx="34">
                  <c:v>0.21249999999999999</c:v>
                </c:pt>
                <c:pt idx="35">
                  <c:v>0.21875000000000003</c:v>
                </c:pt>
                <c:pt idx="36">
                  <c:v>0.22500000000000001</c:v>
                </c:pt>
                <c:pt idx="37">
                  <c:v>0.23125000000000001</c:v>
                </c:pt>
                <c:pt idx="38">
                  <c:v>0.23750000000000002</c:v>
                </c:pt>
                <c:pt idx="39">
                  <c:v>0.24375000000000002</c:v>
                </c:pt>
                <c:pt idx="40">
                  <c:v>0.25</c:v>
                </c:pt>
                <c:pt idx="41">
                  <c:v>0.25625000000000003</c:v>
                </c:pt>
                <c:pt idx="42">
                  <c:v>0.26250000000000001</c:v>
                </c:pt>
                <c:pt idx="43">
                  <c:v>0.26874999999999999</c:v>
                </c:pt>
                <c:pt idx="44">
                  <c:v>0.27500000000000002</c:v>
                </c:pt>
                <c:pt idx="45">
                  <c:v>0.28125000000000006</c:v>
                </c:pt>
                <c:pt idx="46">
                  <c:v>0.28749999999999998</c:v>
                </c:pt>
                <c:pt idx="47">
                  <c:v>0.29375000000000001</c:v>
                </c:pt>
                <c:pt idx="48">
                  <c:v>0.30000000000000004</c:v>
                </c:pt>
                <c:pt idx="49">
                  <c:v>0.30625000000000002</c:v>
                </c:pt>
                <c:pt idx="50">
                  <c:v>0.3125</c:v>
                </c:pt>
                <c:pt idx="51">
                  <c:v>0.31875000000000003</c:v>
                </c:pt>
                <c:pt idx="52">
                  <c:v>0.32500000000000001</c:v>
                </c:pt>
                <c:pt idx="53">
                  <c:v>0.33124999999999999</c:v>
                </c:pt>
                <c:pt idx="54">
                  <c:v>0.33750000000000002</c:v>
                </c:pt>
                <c:pt idx="55">
                  <c:v>0.34375</c:v>
                </c:pt>
                <c:pt idx="56">
                  <c:v>0.35000000000000003</c:v>
                </c:pt>
                <c:pt idx="57">
                  <c:v>0.35625000000000001</c:v>
                </c:pt>
                <c:pt idx="58">
                  <c:v>0.36249999999999999</c:v>
                </c:pt>
                <c:pt idx="59">
                  <c:v>0.36875000000000002</c:v>
                </c:pt>
                <c:pt idx="60">
                  <c:v>0.37500000000000006</c:v>
                </c:pt>
                <c:pt idx="61">
                  <c:v>0.38124999999999998</c:v>
                </c:pt>
                <c:pt idx="62">
                  <c:v>0.38750000000000001</c:v>
                </c:pt>
                <c:pt idx="63">
                  <c:v>0.39375000000000004</c:v>
                </c:pt>
                <c:pt idx="64">
                  <c:v>0.4</c:v>
                </c:pt>
                <c:pt idx="65">
                  <c:v>0.40625</c:v>
                </c:pt>
                <c:pt idx="66">
                  <c:v>0.41250000000000003</c:v>
                </c:pt>
                <c:pt idx="67">
                  <c:v>0.41875000000000007</c:v>
                </c:pt>
                <c:pt idx="68">
                  <c:v>0.42499999999999999</c:v>
                </c:pt>
                <c:pt idx="69">
                  <c:v>0.43125000000000002</c:v>
                </c:pt>
                <c:pt idx="70">
                  <c:v>0.43750000000000006</c:v>
                </c:pt>
                <c:pt idx="71">
                  <c:v>0.44374999999999998</c:v>
                </c:pt>
                <c:pt idx="72">
                  <c:v>0.45</c:v>
                </c:pt>
                <c:pt idx="73">
                  <c:v>0.45625000000000004</c:v>
                </c:pt>
                <c:pt idx="74">
                  <c:v>0.46250000000000002</c:v>
                </c:pt>
                <c:pt idx="75">
                  <c:v>0.46875</c:v>
                </c:pt>
                <c:pt idx="76">
                  <c:v>0.47500000000000003</c:v>
                </c:pt>
                <c:pt idx="77">
                  <c:v>0.48125000000000001</c:v>
                </c:pt>
                <c:pt idx="78">
                  <c:v>0.48750000000000004</c:v>
                </c:pt>
                <c:pt idx="79">
                  <c:v>0.49375000000000002</c:v>
                </c:pt>
                <c:pt idx="80">
                  <c:v>0.5</c:v>
                </c:pt>
                <c:pt idx="81">
                  <c:v>0.50624999999999998</c:v>
                </c:pt>
                <c:pt idx="82">
                  <c:v>0.51250000000000007</c:v>
                </c:pt>
                <c:pt idx="83">
                  <c:v>0.51875000000000004</c:v>
                </c:pt>
                <c:pt idx="84">
                  <c:v>0.52500000000000002</c:v>
                </c:pt>
                <c:pt idx="85">
                  <c:v>0.53125</c:v>
                </c:pt>
                <c:pt idx="86">
                  <c:v>0.53749999999999998</c:v>
                </c:pt>
                <c:pt idx="87">
                  <c:v>0.54375000000000007</c:v>
                </c:pt>
                <c:pt idx="88">
                  <c:v>0.55000000000000004</c:v>
                </c:pt>
                <c:pt idx="89">
                  <c:v>0.55625000000000002</c:v>
                </c:pt>
                <c:pt idx="90">
                  <c:v>0.56250000000000011</c:v>
                </c:pt>
                <c:pt idx="91">
                  <c:v>0.56874999999999998</c:v>
                </c:pt>
                <c:pt idx="92">
                  <c:v>0.57499999999999996</c:v>
                </c:pt>
                <c:pt idx="93">
                  <c:v>0.58125000000000004</c:v>
                </c:pt>
                <c:pt idx="94">
                  <c:v>0.58750000000000002</c:v>
                </c:pt>
                <c:pt idx="95">
                  <c:v>0.59375</c:v>
                </c:pt>
                <c:pt idx="96">
                  <c:v>0.60000000000000009</c:v>
                </c:pt>
                <c:pt idx="97">
                  <c:v>0.60625000000000007</c:v>
                </c:pt>
                <c:pt idx="98">
                  <c:v>0.61250000000000004</c:v>
                </c:pt>
                <c:pt idx="99">
                  <c:v>0.61875000000000002</c:v>
                </c:pt>
                <c:pt idx="100">
                  <c:v>0.625</c:v>
                </c:pt>
                <c:pt idx="101">
                  <c:v>0.63124999999999998</c:v>
                </c:pt>
                <c:pt idx="102">
                  <c:v>0.63750000000000007</c:v>
                </c:pt>
                <c:pt idx="103">
                  <c:v>0.64375000000000004</c:v>
                </c:pt>
                <c:pt idx="104">
                  <c:v>0.65</c:v>
                </c:pt>
                <c:pt idx="105">
                  <c:v>0.65625000000000011</c:v>
                </c:pt>
                <c:pt idx="106">
                  <c:v>0.66249999999999998</c:v>
                </c:pt>
                <c:pt idx="107">
                  <c:v>0.66874999999999996</c:v>
                </c:pt>
                <c:pt idx="108">
                  <c:v>0.67500000000000004</c:v>
                </c:pt>
                <c:pt idx="109">
                  <c:v>0.68125000000000002</c:v>
                </c:pt>
                <c:pt idx="110">
                  <c:v>0.6875</c:v>
                </c:pt>
                <c:pt idx="111">
                  <c:v>0.69375000000000009</c:v>
                </c:pt>
                <c:pt idx="112">
                  <c:v>0.70000000000000007</c:v>
                </c:pt>
                <c:pt idx="113">
                  <c:v>0.70624999999999993</c:v>
                </c:pt>
                <c:pt idx="114">
                  <c:v>0.71250000000000002</c:v>
                </c:pt>
                <c:pt idx="115">
                  <c:v>0.71875</c:v>
                </c:pt>
                <c:pt idx="116">
                  <c:v>0.72499999999999998</c:v>
                </c:pt>
                <c:pt idx="117">
                  <c:v>0.73125000000000007</c:v>
                </c:pt>
                <c:pt idx="118">
                  <c:v>0.73750000000000004</c:v>
                </c:pt>
                <c:pt idx="119">
                  <c:v>0.74375000000000002</c:v>
                </c:pt>
                <c:pt idx="120">
                  <c:v>0.75000000000000011</c:v>
                </c:pt>
                <c:pt idx="121">
                  <c:v>0.75624999999999998</c:v>
                </c:pt>
              </c:numCache>
            </c:numRef>
          </c:cat>
          <c:val>
            <c:numRef>
              <c:f>A3000_IW1!$N$2:$N$123</c:f>
              <c:numCache>
                <c:formatCode>General</c:formatCode>
                <c:ptCount val="1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10</c:v>
                </c:pt>
                <c:pt idx="55">
                  <c:v>12</c:v>
                </c:pt>
                <c:pt idx="56">
                  <c:v>14</c:v>
                </c:pt>
                <c:pt idx="57">
                  <c:v>15</c:v>
                </c:pt>
                <c:pt idx="58">
                  <c:v>16</c:v>
                </c:pt>
                <c:pt idx="59">
                  <c:v>17</c:v>
                </c:pt>
                <c:pt idx="60">
                  <c:v>12</c:v>
                </c:pt>
                <c:pt idx="61">
                  <c:v>17</c:v>
                </c:pt>
                <c:pt idx="62">
                  <c:v>15</c:v>
                </c:pt>
                <c:pt idx="63">
                  <c:v>16</c:v>
                </c:pt>
                <c:pt idx="64">
                  <c:v>9</c:v>
                </c:pt>
                <c:pt idx="65">
                  <c:v>17</c:v>
                </c:pt>
                <c:pt idx="66">
                  <c:v>4</c:v>
                </c:pt>
                <c:pt idx="67">
                  <c:v>13</c:v>
                </c:pt>
                <c:pt idx="68">
                  <c:v>9</c:v>
                </c:pt>
                <c:pt idx="69">
                  <c:v>10</c:v>
                </c:pt>
                <c:pt idx="70">
                  <c:v>4</c:v>
                </c:pt>
                <c:pt idx="71">
                  <c:v>4</c:v>
                </c:pt>
                <c:pt idx="72">
                  <c:v>6</c:v>
                </c:pt>
                <c:pt idx="73">
                  <c:v>1</c:v>
                </c:pt>
                <c:pt idx="74">
                  <c:v>4</c:v>
                </c:pt>
                <c:pt idx="75">
                  <c:v>2</c:v>
                </c:pt>
                <c:pt idx="76">
                  <c:v>2</c:v>
                </c:pt>
                <c:pt idx="77">
                  <c:v>1</c:v>
                </c:pt>
                <c:pt idx="78">
                  <c:v>4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2</c:v>
                </c:pt>
                <c:pt idx="85">
                  <c:v>0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B4-4A00-A676-91F3500698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278099295"/>
        <c:axId val="1278094975"/>
      </c:barChart>
      <c:catAx>
        <c:axId val="1278099295"/>
        <c:scaling>
          <c:orientation val="minMax"/>
        </c:scaling>
        <c:delete val="0"/>
        <c:axPos val="b"/>
        <c:title>
          <c:tx>
            <c:strRef>
              <c:f>A3000_IW1!$Q$7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txPr>
            <a:bodyPr/>
            <a:lstStyle/>
            <a:p>
              <a:pPr>
                <a:defRPr sz="1600" b="0"/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278094975"/>
        <c:crosses val="autoZero"/>
        <c:auto val="1"/>
        <c:lblAlgn val="ctr"/>
        <c:lblOffset val="100"/>
        <c:noMultiLvlLbl val="0"/>
      </c:catAx>
      <c:valAx>
        <c:axId val="127809497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600" b="0"/>
                </a:pPr>
                <a:r>
                  <a:rPr lang="en-US" sz="1600" b="0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278099295"/>
        <c:crosses val="autoZero"/>
        <c:crossBetween val="between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A3000_IW1!$K$3</c:f>
              <c:strCache>
                <c:ptCount val="1"/>
                <c:pt idx="0">
                  <c:v>A3000 - IW1</c:v>
                </c:pt>
              </c:strCache>
            </c:strRef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A3000_IW1!$M$2:$M$122</c:f>
              <c:numCache>
                <c:formatCode>General</c:formatCode>
                <c:ptCount val="121"/>
                <c:pt idx="0">
                  <c:v>0</c:v>
                </c:pt>
                <c:pt idx="1">
                  <c:v>6.2500000000000003E-3</c:v>
                </c:pt>
                <c:pt idx="2">
                  <c:v>1.2500000000000001E-2</c:v>
                </c:pt>
                <c:pt idx="3">
                  <c:v>1.8750000000000003E-2</c:v>
                </c:pt>
                <c:pt idx="4">
                  <c:v>2.5000000000000001E-2</c:v>
                </c:pt>
                <c:pt idx="5">
                  <c:v>3.125E-2</c:v>
                </c:pt>
                <c:pt idx="6">
                  <c:v>3.7500000000000006E-2</c:v>
                </c:pt>
                <c:pt idx="7">
                  <c:v>4.3750000000000004E-2</c:v>
                </c:pt>
                <c:pt idx="8">
                  <c:v>0.05</c:v>
                </c:pt>
                <c:pt idx="9">
                  <c:v>5.6250000000000001E-2</c:v>
                </c:pt>
                <c:pt idx="10">
                  <c:v>6.25E-2</c:v>
                </c:pt>
                <c:pt idx="11">
                  <c:v>6.8750000000000006E-2</c:v>
                </c:pt>
                <c:pt idx="12">
                  <c:v>7.5000000000000011E-2</c:v>
                </c:pt>
                <c:pt idx="13">
                  <c:v>8.1250000000000003E-2</c:v>
                </c:pt>
                <c:pt idx="14">
                  <c:v>8.7500000000000008E-2</c:v>
                </c:pt>
                <c:pt idx="15">
                  <c:v>9.3750000000000014E-2</c:v>
                </c:pt>
                <c:pt idx="16">
                  <c:v>0.1</c:v>
                </c:pt>
                <c:pt idx="17">
                  <c:v>0.10625</c:v>
                </c:pt>
                <c:pt idx="18">
                  <c:v>0.1125</c:v>
                </c:pt>
                <c:pt idx="19">
                  <c:v>0.11875000000000001</c:v>
                </c:pt>
                <c:pt idx="20">
                  <c:v>0.125</c:v>
                </c:pt>
                <c:pt idx="21">
                  <c:v>0.13125000000000001</c:v>
                </c:pt>
                <c:pt idx="22">
                  <c:v>0.13750000000000001</c:v>
                </c:pt>
                <c:pt idx="23">
                  <c:v>0.14374999999999999</c:v>
                </c:pt>
                <c:pt idx="24">
                  <c:v>0.15000000000000002</c:v>
                </c:pt>
                <c:pt idx="25">
                  <c:v>0.15625</c:v>
                </c:pt>
                <c:pt idx="26">
                  <c:v>0.16250000000000001</c:v>
                </c:pt>
                <c:pt idx="27">
                  <c:v>0.16875000000000001</c:v>
                </c:pt>
                <c:pt idx="28">
                  <c:v>0.17500000000000002</c:v>
                </c:pt>
                <c:pt idx="29">
                  <c:v>0.18124999999999999</c:v>
                </c:pt>
                <c:pt idx="30">
                  <c:v>0.18750000000000003</c:v>
                </c:pt>
                <c:pt idx="31">
                  <c:v>0.19375000000000001</c:v>
                </c:pt>
                <c:pt idx="32">
                  <c:v>0.2</c:v>
                </c:pt>
                <c:pt idx="33">
                  <c:v>0.20625000000000002</c:v>
                </c:pt>
                <c:pt idx="34">
                  <c:v>0.21249999999999999</c:v>
                </c:pt>
                <c:pt idx="35">
                  <c:v>0.21875000000000003</c:v>
                </c:pt>
                <c:pt idx="36">
                  <c:v>0.22500000000000001</c:v>
                </c:pt>
                <c:pt idx="37">
                  <c:v>0.23125000000000001</c:v>
                </c:pt>
                <c:pt idx="38">
                  <c:v>0.23750000000000002</c:v>
                </c:pt>
                <c:pt idx="39">
                  <c:v>0.24375000000000002</c:v>
                </c:pt>
                <c:pt idx="40">
                  <c:v>0.25</c:v>
                </c:pt>
                <c:pt idx="41">
                  <c:v>0.25625000000000003</c:v>
                </c:pt>
                <c:pt idx="42">
                  <c:v>0.26250000000000001</c:v>
                </c:pt>
                <c:pt idx="43">
                  <c:v>0.26874999999999999</c:v>
                </c:pt>
                <c:pt idx="44">
                  <c:v>0.27500000000000002</c:v>
                </c:pt>
                <c:pt idx="45">
                  <c:v>0.28125000000000006</c:v>
                </c:pt>
                <c:pt idx="46">
                  <c:v>0.28749999999999998</c:v>
                </c:pt>
                <c:pt idx="47">
                  <c:v>0.29375000000000001</c:v>
                </c:pt>
                <c:pt idx="48">
                  <c:v>0.30000000000000004</c:v>
                </c:pt>
                <c:pt idx="49">
                  <c:v>0.30625000000000002</c:v>
                </c:pt>
                <c:pt idx="50">
                  <c:v>0.3125</c:v>
                </c:pt>
                <c:pt idx="51">
                  <c:v>0.31875000000000003</c:v>
                </c:pt>
                <c:pt idx="52">
                  <c:v>0.32500000000000001</c:v>
                </c:pt>
                <c:pt idx="53">
                  <c:v>0.33124999999999999</c:v>
                </c:pt>
                <c:pt idx="54">
                  <c:v>0.33750000000000002</c:v>
                </c:pt>
                <c:pt idx="55">
                  <c:v>0.34375</c:v>
                </c:pt>
                <c:pt idx="56">
                  <c:v>0.35000000000000003</c:v>
                </c:pt>
                <c:pt idx="57">
                  <c:v>0.35625000000000001</c:v>
                </c:pt>
                <c:pt idx="58">
                  <c:v>0.36249999999999999</c:v>
                </c:pt>
                <c:pt idx="59">
                  <c:v>0.36875000000000002</c:v>
                </c:pt>
                <c:pt idx="60">
                  <c:v>0.37500000000000006</c:v>
                </c:pt>
                <c:pt idx="61">
                  <c:v>0.38124999999999998</c:v>
                </c:pt>
                <c:pt idx="62">
                  <c:v>0.38750000000000001</c:v>
                </c:pt>
                <c:pt idx="63">
                  <c:v>0.39375000000000004</c:v>
                </c:pt>
                <c:pt idx="64">
                  <c:v>0.4</c:v>
                </c:pt>
                <c:pt idx="65">
                  <c:v>0.40625</c:v>
                </c:pt>
                <c:pt idx="66">
                  <c:v>0.41250000000000003</c:v>
                </c:pt>
                <c:pt idx="67">
                  <c:v>0.41875000000000007</c:v>
                </c:pt>
                <c:pt idx="68">
                  <c:v>0.42499999999999999</c:v>
                </c:pt>
                <c:pt idx="69">
                  <c:v>0.43125000000000002</c:v>
                </c:pt>
                <c:pt idx="70">
                  <c:v>0.43750000000000006</c:v>
                </c:pt>
                <c:pt idx="71">
                  <c:v>0.44374999999999998</c:v>
                </c:pt>
                <c:pt idx="72">
                  <c:v>0.45</c:v>
                </c:pt>
                <c:pt idx="73">
                  <c:v>0.45625000000000004</c:v>
                </c:pt>
                <c:pt idx="74">
                  <c:v>0.46250000000000002</c:v>
                </c:pt>
                <c:pt idx="75">
                  <c:v>0.46875</c:v>
                </c:pt>
                <c:pt idx="76">
                  <c:v>0.47500000000000003</c:v>
                </c:pt>
                <c:pt idx="77">
                  <c:v>0.48125000000000001</c:v>
                </c:pt>
                <c:pt idx="78">
                  <c:v>0.48750000000000004</c:v>
                </c:pt>
                <c:pt idx="79">
                  <c:v>0.49375000000000002</c:v>
                </c:pt>
                <c:pt idx="80">
                  <c:v>0.5</c:v>
                </c:pt>
                <c:pt idx="81">
                  <c:v>0.50624999999999998</c:v>
                </c:pt>
                <c:pt idx="82">
                  <c:v>0.51250000000000007</c:v>
                </c:pt>
                <c:pt idx="83">
                  <c:v>0.51875000000000004</c:v>
                </c:pt>
                <c:pt idx="84">
                  <c:v>0.52500000000000002</c:v>
                </c:pt>
                <c:pt idx="85">
                  <c:v>0.53125</c:v>
                </c:pt>
                <c:pt idx="86">
                  <c:v>0.53749999999999998</c:v>
                </c:pt>
                <c:pt idx="87">
                  <c:v>0.54375000000000007</c:v>
                </c:pt>
                <c:pt idx="88">
                  <c:v>0.55000000000000004</c:v>
                </c:pt>
                <c:pt idx="89">
                  <c:v>0.55625000000000002</c:v>
                </c:pt>
                <c:pt idx="90">
                  <c:v>0.56250000000000011</c:v>
                </c:pt>
                <c:pt idx="91">
                  <c:v>0.56874999999999998</c:v>
                </c:pt>
                <c:pt idx="92">
                  <c:v>0.57499999999999996</c:v>
                </c:pt>
                <c:pt idx="93">
                  <c:v>0.58125000000000004</c:v>
                </c:pt>
                <c:pt idx="94">
                  <c:v>0.58750000000000002</c:v>
                </c:pt>
                <c:pt idx="95">
                  <c:v>0.59375</c:v>
                </c:pt>
                <c:pt idx="96">
                  <c:v>0.60000000000000009</c:v>
                </c:pt>
                <c:pt idx="97">
                  <c:v>0.60625000000000007</c:v>
                </c:pt>
                <c:pt idx="98">
                  <c:v>0.61250000000000004</c:v>
                </c:pt>
                <c:pt idx="99">
                  <c:v>0.61875000000000002</c:v>
                </c:pt>
                <c:pt idx="100">
                  <c:v>0.625</c:v>
                </c:pt>
                <c:pt idx="101">
                  <c:v>0.63124999999999998</c:v>
                </c:pt>
                <c:pt idx="102">
                  <c:v>0.63750000000000007</c:v>
                </c:pt>
                <c:pt idx="103">
                  <c:v>0.64375000000000004</c:v>
                </c:pt>
                <c:pt idx="104">
                  <c:v>0.65</c:v>
                </c:pt>
                <c:pt idx="105">
                  <c:v>0.65625000000000011</c:v>
                </c:pt>
                <c:pt idx="106">
                  <c:v>0.66249999999999998</c:v>
                </c:pt>
                <c:pt idx="107">
                  <c:v>0.66874999999999996</c:v>
                </c:pt>
                <c:pt idx="108">
                  <c:v>0.67500000000000004</c:v>
                </c:pt>
                <c:pt idx="109">
                  <c:v>0.68125000000000002</c:v>
                </c:pt>
                <c:pt idx="110">
                  <c:v>0.6875</c:v>
                </c:pt>
                <c:pt idx="111">
                  <c:v>0.69375000000000009</c:v>
                </c:pt>
                <c:pt idx="112">
                  <c:v>0.70000000000000007</c:v>
                </c:pt>
                <c:pt idx="113">
                  <c:v>0.70624999999999993</c:v>
                </c:pt>
                <c:pt idx="114">
                  <c:v>0.71250000000000002</c:v>
                </c:pt>
                <c:pt idx="115">
                  <c:v>0.71875</c:v>
                </c:pt>
                <c:pt idx="116">
                  <c:v>0.72499999999999998</c:v>
                </c:pt>
                <c:pt idx="117">
                  <c:v>0.73125000000000007</c:v>
                </c:pt>
                <c:pt idx="118">
                  <c:v>0.73750000000000004</c:v>
                </c:pt>
                <c:pt idx="119">
                  <c:v>0.74375000000000002</c:v>
                </c:pt>
                <c:pt idx="120">
                  <c:v>0.75000000000000011</c:v>
                </c:pt>
              </c:numCache>
            </c:numRef>
          </c:xVal>
          <c:yVal>
            <c:numRef>
              <c:f>A3000_IW1!$O$2:$O$122</c:f>
              <c:numCache>
                <c:formatCode>0.00%</c:formatCode>
                <c:ptCount val="1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4.0000000000000001E-3</c:v>
                </c:pt>
                <c:pt idx="50">
                  <c:v>4.0000000000000001E-3</c:v>
                </c:pt>
                <c:pt idx="51">
                  <c:v>1.6E-2</c:v>
                </c:pt>
                <c:pt idx="52">
                  <c:v>2.8000000000000001E-2</c:v>
                </c:pt>
                <c:pt idx="53">
                  <c:v>0.04</c:v>
                </c:pt>
                <c:pt idx="54">
                  <c:v>0.08</c:v>
                </c:pt>
                <c:pt idx="55">
                  <c:v>0.128</c:v>
                </c:pt>
                <c:pt idx="56">
                  <c:v>0.184</c:v>
                </c:pt>
                <c:pt idx="57">
                  <c:v>0.24399999999999999</c:v>
                </c:pt>
                <c:pt idx="58">
                  <c:v>0.308</c:v>
                </c:pt>
                <c:pt idx="59">
                  <c:v>0.376</c:v>
                </c:pt>
                <c:pt idx="60">
                  <c:v>0.42399999999999999</c:v>
                </c:pt>
                <c:pt idx="61">
                  <c:v>0.49199999999999999</c:v>
                </c:pt>
                <c:pt idx="62">
                  <c:v>0.55200000000000005</c:v>
                </c:pt>
                <c:pt idx="63">
                  <c:v>0.61599999999999999</c:v>
                </c:pt>
                <c:pt idx="64">
                  <c:v>0.65200000000000002</c:v>
                </c:pt>
                <c:pt idx="65">
                  <c:v>0.72</c:v>
                </c:pt>
                <c:pt idx="66">
                  <c:v>0.73599999999999999</c:v>
                </c:pt>
                <c:pt idx="67">
                  <c:v>0.78800000000000003</c:v>
                </c:pt>
                <c:pt idx="68">
                  <c:v>0.82399999999999995</c:v>
                </c:pt>
                <c:pt idx="69">
                  <c:v>0.86399999999999999</c:v>
                </c:pt>
                <c:pt idx="70">
                  <c:v>0.88</c:v>
                </c:pt>
                <c:pt idx="71">
                  <c:v>0.89600000000000002</c:v>
                </c:pt>
                <c:pt idx="72">
                  <c:v>0.92</c:v>
                </c:pt>
                <c:pt idx="73">
                  <c:v>0.92400000000000004</c:v>
                </c:pt>
                <c:pt idx="74">
                  <c:v>0.94</c:v>
                </c:pt>
                <c:pt idx="75">
                  <c:v>0.94799999999999995</c:v>
                </c:pt>
                <c:pt idx="76">
                  <c:v>0.95599999999999996</c:v>
                </c:pt>
                <c:pt idx="77">
                  <c:v>0.96</c:v>
                </c:pt>
                <c:pt idx="78">
                  <c:v>0.97599999999999998</c:v>
                </c:pt>
                <c:pt idx="79">
                  <c:v>0.97599999999999998</c:v>
                </c:pt>
                <c:pt idx="80">
                  <c:v>0.97599999999999998</c:v>
                </c:pt>
                <c:pt idx="81">
                  <c:v>0.97599999999999998</c:v>
                </c:pt>
                <c:pt idx="82">
                  <c:v>0.98</c:v>
                </c:pt>
                <c:pt idx="83">
                  <c:v>0.98</c:v>
                </c:pt>
                <c:pt idx="84">
                  <c:v>0.98799999999999999</c:v>
                </c:pt>
                <c:pt idx="85">
                  <c:v>0.98799999999999999</c:v>
                </c:pt>
                <c:pt idx="86">
                  <c:v>0.99199999999999999</c:v>
                </c:pt>
                <c:pt idx="87">
                  <c:v>0.996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B8-44EB-8136-0A8630DAFC0C}"/>
            </c:ext>
          </c:extLst>
        </c:ser>
        <c:ser>
          <c:idx val="2"/>
          <c:order val="1"/>
          <c:tx>
            <c:strRef>
              <c:f>A3000_IW1!$Y$4</c:f>
              <c:strCache>
                <c:ptCount val="1"/>
                <c:pt idx="0">
                  <c:v>EBC</c:v>
                </c:pt>
              </c:strCache>
            </c:strRef>
          </c:tx>
          <c:spPr>
            <a:ln w="254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A3000_IW1!$AD$4:$AD$6</c:f>
              <c:numCache>
                <c:formatCode>General</c:formatCode>
                <c:ptCount val="3"/>
                <c:pt idx="0">
                  <c:v>0.40744162809954521</c:v>
                </c:pt>
                <c:pt idx="1">
                  <c:v>0.40744162809954521</c:v>
                </c:pt>
              </c:numCache>
            </c:numRef>
          </c:xVal>
          <c:yVal>
            <c:numRef>
              <c:f>A3000_IW1!$AE$4:$AE$5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7B8-44EB-8136-0A8630DAFC0C}"/>
            </c:ext>
          </c:extLst>
        </c:ser>
        <c:ser>
          <c:idx val="3"/>
          <c:order val="2"/>
          <c:tx>
            <c:strRef>
              <c:f>A3000_IW1!$AD$7</c:f>
              <c:strCache>
                <c:ptCount val="1"/>
                <c:pt idx="0">
                  <c:v>Monte-Carlo - 99% Quantile</c:v>
                </c:pt>
              </c:strCache>
            </c:strRef>
          </c:tx>
          <c:spPr>
            <a:ln w="25400">
              <a:solidFill>
                <a:srgbClr val="C00000"/>
              </a:solidFill>
              <a:prstDash val="sysDot"/>
            </a:ln>
          </c:spPr>
          <c:marker>
            <c:symbol val="none"/>
          </c:marker>
          <c:xVal>
            <c:numRef>
              <c:f>A3000_IW1!$AD$8:$AD$9</c:f>
              <c:numCache>
                <c:formatCode>General</c:formatCode>
                <c:ptCount val="2"/>
                <c:pt idx="0" formatCode="0.000">
                  <c:v>0.37028932769098677</c:v>
                </c:pt>
                <c:pt idx="1">
                  <c:v>0.37028932769098677</c:v>
                </c:pt>
              </c:numCache>
            </c:numRef>
          </c:xVal>
          <c:yVal>
            <c:numRef>
              <c:f>A3000_IW1!$AE$8:$AE$9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7B8-44EB-8136-0A8630DAFC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8162175"/>
        <c:axId val="1278162655"/>
      </c:scatterChart>
      <c:valAx>
        <c:axId val="1278162175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strRef>
              <c:f>'[1]LR3_Rt330 (test)'!$O$7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txPr>
            <a:bodyPr/>
            <a:lstStyle/>
            <a:p>
              <a:pPr>
                <a:defRPr sz="1600" b="0"/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162655"/>
        <c:crosses val="autoZero"/>
        <c:crossBetween val="midCat"/>
        <c:majorUnit val="0.1"/>
      </c:valAx>
      <c:valAx>
        <c:axId val="127816265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strRef>
              <c:f>'[1]LR3_Rt330 (test)'!$O$9</c:f>
              <c:strCache>
                <c:ptCount val="1"/>
                <c:pt idx="0">
                  <c:v>Cumulative Frequency</c:v>
                </c:pt>
              </c:strCache>
            </c:strRef>
          </c:tx>
          <c:overlay val="0"/>
          <c:txPr>
            <a:bodyPr/>
            <a:lstStyle/>
            <a:p>
              <a:pPr>
                <a:defRPr sz="1600" b="0"/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162175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A3000_IW1!$K$3</c:f>
              <c:strCache>
                <c:ptCount val="1"/>
                <c:pt idx="0">
                  <c:v>A3000 - IW1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A3000_IW1!$D$1:$D$2270</c:f>
              <c:numCache>
                <c:formatCode>General</c:formatCode>
                <c:ptCount val="2270"/>
                <c:pt idx="0">
                  <c:v>0.60070000000000001</c:v>
                </c:pt>
                <c:pt idx="1">
                  <c:v>0.29859999999999998</c:v>
                </c:pt>
                <c:pt idx="2">
                  <c:v>0.71650000000000003</c:v>
                </c:pt>
                <c:pt idx="3">
                  <c:v>0.4148</c:v>
                </c:pt>
                <c:pt idx="4">
                  <c:v>0.54459999999999997</c:v>
                </c:pt>
                <c:pt idx="5">
                  <c:v>0.20760000000000001</c:v>
                </c:pt>
                <c:pt idx="6">
                  <c:v>0.14119999999999999</c:v>
                </c:pt>
                <c:pt idx="7">
                  <c:v>0.26269999999999999</c:v>
                </c:pt>
                <c:pt idx="8">
                  <c:v>0.14729999999999999</c:v>
                </c:pt>
                <c:pt idx="9">
                  <c:v>0.89570000000000005</c:v>
                </c:pt>
                <c:pt idx="10">
                  <c:v>0.14510000000000001</c:v>
                </c:pt>
                <c:pt idx="11">
                  <c:v>0.65159999999999996</c:v>
                </c:pt>
                <c:pt idx="12">
                  <c:v>0.80159999999999998</c:v>
                </c:pt>
                <c:pt idx="13">
                  <c:v>0.99929999999999997</c:v>
                </c:pt>
                <c:pt idx="14">
                  <c:v>0.2394</c:v>
                </c:pt>
                <c:pt idx="15">
                  <c:v>0.4486</c:v>
                </c:pt>
                <c:pt idx="16">
                  <c:v>0.57740000000000002</c:v>
                </c:pt>
                <c:pt idx="17">
                  <c:v>7.5499999999999998E-2</c:v>
                </c:pt>
                <c:pt idx="18">
                  <c:v>0.1608</c:v>
                </c:pt>
                <c:pt idx="19">
                  <c:v>0.70820000000000005</c:v>
                </c:pt>
                <c:pt idx="20">
                  <c:v>0.81330000000000002</c:v>
                </c:pt>
                <c:pt idx="21">
                  <c:v>0.82869999999999999</c:v>
                </c:pt>
                <c:pt idx="22">
                  <c:v>0.34160000000000001</c:v>
                </c:pt>
                <c:pt idx="23">
                  <c:v>0.3044</c:v>
                </c:pt>
                <c:pt idx="24">
                  <c:v>0.87250000000000005</c:v>
                </c:pt>
                <c:pt idx="25">
                  <c:v>0.64710000000000001</c:v>
                </c:pt>
                <c:pt idx="26">
                  <c:v>0.66369999999999996</c:v>
                </c:pt>
                <c:pt idx="27">
                  <c:v>0.73</c:v>
                </c:pt>
                <c:pt idx="28">
                  <c:v>0.64670000000000005</c:v>
                </c:pt>
                <c:pt idx="29">
                  <c:v>0.48430000000000001</c:v>
                </c:pt>
                <c:pt idx="30">
                  <c:v>0.25190000000000001</c:v>
                </c:pt>
                <c:pt idx="31">
                  <c:v>5.4100000000000002E-2</c:v>
                </c:pt>
                <c:pt idx="32">
                  <c:v>0.78239999999999998</c:v>
                </c:pt>
                <c:pt idx="33">
                  <c:v>0.27389999999999998</c:v>
                </c:pt>
                <c:pt idx="34">
                  <c:v>0.84350000000000003</c:v>
                </c:pt>
                <c:pt idx="35">
                  <c:v>0.36330000000000001</c:v>
                </c:pt>
                <c:pt idx="36">
                  <c:v>0.73939999999999995</c:v>
                </c:pt>
                <c:pt idx="37">
                  <c:v>0.63870000000000005</c:v>
                </c:pt>
                <c:pt idx="38">
                  <c:v>0.39629999999999999</c:v>
                </c:pt>
                <c:pt idx="39">
                  <c:v>0.69259999999999999</c:v>
                </c:pt>
                <c:pt idx="40">
                  <c:v>0.50609999999999999</c:v>
                </c:pt>
                <c:pt idx="41">
                  <c:v>0.41570000000000001</c:v>
                </c:pt>
                <c:pt idx="42">
                  <c:v>0.57479999999999998</c:v>
                </c:pt>
                <c:pt idx="43">
                  <c:v>0.24129999999999999</c:v>
                </c:pt>
                <c:pt idx="44">
                  <c:v>0.78700000000000003</c:v>
                </c:pt>
                <c:pt idx="45">
                  <c:v>0.87729999999999997</c:v>
                </c:pt>
                <c:pt idx="46">
                  <c:v>0.92379999999999995</c:v>
                </c:pt>
                <c:pt idx="47">
                  <c:v>0.44690000000000002</c:v>
                </c:pt>
                <c:pt idx="48">
                  <c:v>0.76849999999999996</c:v>
                </c:pt>
                <c:pt idx="49">
                  <c:v>0.56220000000000003</c:v>
                </c:pt>
                <c:pt idx="50">
                  <c:v>0.6008</c:v>
                </c:pt>
                <c:pt idx="51">
                  <c:v>0.49180000000000001</c:v>
                </c:pt>
                <c:pt idx="52">
                  <c:v>0.34250000000000003</c:v>
                </c:pt>
                <c:pt idx="53">
                  <c:v>0.39219999999999999</c:v>
                </c:pt>
                <c:pt idx="54">
                  <c:v>0.53069999999999995</c:v>
                </c:pt>
                <c:pt idx="55">
                  <c:v>0.75960000000000005</c:v>
                </c:pt>
                <c:pt idx="56">
                  <c:v>5.4800000000000001E-2</c:v>
                </c:pt>
                <c:pt idx="57">
                  <c:v>0.4521</c:v>
                </c:pt>
                <c:pt idx="58">
                  <c:v>0.49419999999999997</c:v>
                </c:pt>
                <c:pt idx="59">
                  <c:v>0.84030000000000005</c:v>
                </c:pt>
                <c:pt idx="60">
                  <c:v>0.36059999999999998</c:v>
                </c:pt>
                <c:pt idx="61">
                  <c:v>0.78090000000000004</c:v>
                </c:pt>
                <c:pt idx="62">
                  <c:v>0.46460000000000001</c:v>
                </c:pt>
                <c:pt idx="63">
                  <c:v>0.76139999999999997</c:v>
                </c:pt>
                <c:pt idx="64">
                  <c:v>0.68320000000000003</c:v>
                </c:pt>
                <c:pt idx="65">
                  <c:v>0.62319999999999998</c:v>
                </c:pt>
                <c:pt idx="66">
                  <c:v>0.1009</c:v>
                </c:pt>
                <c:pt idx="67">
                  <c:v>0.68300000000000005</c:v>
                </c:pt>
                <c:pt idx="68">
                  <c:v>0.68300000000000005</c:v>
                </c:pt>
                <c:pt idx="69">
                  <c:v>1.6199999999999999E-2</c:v>
                </c:pt>
                <c:pt idx="70">
                  <c:v>0.79949999999999999</c:v>
                </c:pt>
                <c:pt idx="71">
                  <c:v>0.254</c:v>
                </c:pt>
                <c:pt idx="72">
                  <c:v>0.25829999999999997</c:v>
                </c:pt>
                <c:pt idx="73">
                  <c:v>0.68369999999999997</c:v>
                </c:pt>
                <c:pt idx="74">
                  <c:v>0.83299999999999996</c:v>
                </c:pt>
                <c:pt idx="75">
                  <c:v>0.3977</c:v>
                </c:pt>
                <c:pt idx="76">
                  <c:v>0.69059999999999999</c:v>
                </c:pt>
                <c:pt idx="77">
                  <c:v>0.15210000000000001</c:v>
                </c:pt>
                <c:pt idx="78">
                  <c:v>0.91620000000000001</c:v>
                </c:pt>
                <c:pt idx="79">
                  <c:v>0.89600000000000002</c:v>
                </c:pt>
                <c:pt idx="80">
                  <c:v>7.7600000000000002E-2</c:v>
                </c:pt>
                <c:pt idx="81">
                  <c:v>0.60699999999999998</c:v>
                </c:pt>
                <c:pt idx="82">
                  <c:v>0.68100000000000005</c:v>
                </c:pt>
                <c:pt idx="83">
                  <c:v>0.1638</c:v>
                </c:pt>
                <c:pt idx="84">
                  <c:v>0.69069999999999998</c:v>
                </c:pt>
                <c:pt idx="85">
                  <c:v>0.19969999999999999</c:v>
                </c:pt>
                <c:pt idx="86">
                  <c:v>0.72560000000000002</c:v>
                </c:pt>
                <c:pt idx="87">
                  <c:v>0.77259999999999995</c:v>
                </c:pt>
                <c:pt idx="88">
                  <c:v>0.93169999999999997</c:v>
                </c:pt>
                <c:pt idx="89">
                  <c:v>5.2499999999999998E-2</c:v>
                </c:pt>
                <c:pt idx="90">
                  <c:v>0.93840000000000001</c:v>
                </c:pt>
                <c:pt idx="91">
                  <c:v>0.86829999999999996</c:v>
                </c:pt>
                <c:pt idx="92">
                  <c:v>0.35170000000000001</c:v>
                </c:pt>
                <c:pt idx="93">
                  <c:v>0.91149999999999998</c:v>
                </c:pt>
                <c:pt idx="94">
                  <c:v>0.90159999999999996</c:v>
                </c:pt>
                <c:pt idx="95">
                  <c:v>7.4099999999999999E-2</c:v>
                </c:pt>
                <c:pt idx="96">
                  <c:v>0.30130000000000001</c:v>
                </c:pt>
                <c:pt idx="97">
                  <c:v>0.51819999999999999</c:v>
                </c:pt>
                <c:pt idx="98">
                  <c:v>0.40400000000000003</c:v>
                </c:pt>
                <c:pt idx="99">
                  <c:v>0.40089999999999998</c:v>
                </c:pt>
                <c:pt idx="100">
                  <c:v>0.76129999999999998</c:v>
                </c:pt>
                <c:pt idx="101">
                  <c:v>0.43840000000000001</c:v>
                </c:pt>
                <c:pt idx="102">
                  <c:v>0.62609999999999999</c:v>
                </c:pt>
                <c:pt idx="103">
                  <c:v>0.47399999999999998</c:v>
                </c:pt>
                <c:pt idx="104">
                  <c:v>0.32290000000000002</c:v>
                </c:pt>
                <c:pt idx="105">
                  <c:v>0.84299999999999997</c:v>
                </c:pt>
                <c:pt idx="106">
                  <c:v>0.41210000000000002</c:v>
                </c:pt>
                <c:pt idx="107">
                  <c:v>0.68269999999999997</c:v>
                </c:pt>
                <c:pt idx="108">
                  <c:v>0.18310000000000001</c:v>
                </c:pt>
                <c:pt idx="109">
                  <c:v>0.51</c:v>
                </c:pt>
                <c:pt idx="110">
                  <c:v>0.98640000000000005</c:v>
                </c:pt>
                <c:pt idx="111">
                  <c:v>0.95860000000000001</c:v>
                </c:pt>
                <c:pt idx="112">
                  <c:v>0.98819999999999997</c:v>
                </c:pt>
                <c:pt idx="113">
                  <c:v>5.7000000000000002E-2</c:v>
                </c:pt>
                <c:pt idx="114">
                  <c:v>0.69189999999999996</c:v>
                </c:pt>
                <c:pt idx="115">
                  <c:v>0.81850000000000001</c:v>
                </c:pt>
                <c:pt idx="116">
                  <c:v>0.96150000000000002</c:v>
                </c:pt>
                <c:pt idx="117">
                  <c:v>0.34510000000000002</c:v>
                </c:pt>
                <c:pt idx="118">
                  <c:v>0.69320000000000004</c:v>
                </c:pt>
                <c:pt idx="119">
                  <c:v>0.3165</c:v>
                </c:pt>
                <c:pt idx="120">
                  <c:v>0.56810000000000005</c:v>
                </c:pt>
                <c:pt idx="121">
                  <c:v>0.68</c:v>
                </c:pt>
                <c:pt idx="122">
                  <c:v>0.96660000000000001</c:v>
                </c:pt>
                <c:pt idx="123">
                  <c:v>0.59460000000000002</c:v>
                </c:pt>
                <c:pt idx="124">
                  <c:v>0.18390000000000001</c:v>
                </c:pt>
                <c:pt idx="125">
                  <c:v>0.48859999999999998</c:v>
                </c:pt>
                <c:pt idx="126">
                  <c:v>7.1300000000000002E-2</c:v>
                </c:pt>
                <c:pt idx="127">
                  <c:v>0.90390000000000004</c:v>
                </c:pt>
                <c:pt idx="128">
                  <c:v>0.40289999999999998</c:v>
                </c:pt>
                <c:pt idx="129">
                  <c:v>0.83450000000000002</c:v>
                </c:pt>
                <c:pt idx="130">
                  <c:v>0.42270000000000002</c:v>
                </c:pt>
                <c:pt idx="131">
                  <c:v>0.30730000000000002</c:v>
                </c:pt>
                <c:pt idx="132">
                  <c:v>0.32769999999999999</c:v>
                </c:pt>
                <c:pt idx="133">
                  <c:v>0.39600000000000002</c:v>
                </c:pt>
                <c:pt idx="134">
                  <c:v>2.5000000000000001E-2</c:v>
                </c:pt>
                <c:pt idx="135">
                  <c:v>0.75649999999999995</c:v>
                </c:pt>
                <c:pt idx="136">
                  <c:v>0.50449999999999995</c:v>
                </c:pt>
                <c:pt idx="137">
                  <c:v>0.91349999999999998</c:v>
                </c:pt>
                <c:pt idx="138">
                  <c:v>0.11700000000000001</c:v>
                </c:pt>
                <c:pt idx="139">
                  <c:v>0.64700000000000002</c:v>
                </c:pt>
                <c:pt idx="140">
                  <c:v>0.94520000000000004</c:v>
                </c:pt>
                <c:pt idx="141">
                  <c:v>0.73650000000000004</c:v>
                </c:pt>
                <c:pt idx="142">
                  <c:v>0.85389999999999999</c:v>
                </c:pt>
                <c:pt idx="143">
                  <c:v>0.1918</c:v>
                </c:pt>
                <c:pt idx="144">
                  <c:v>0.2888</c:v>
                </c:pt>
                <c:pt idx="145">
                  <c:v>0.82520000000000004</c:v>
                </c:pt>
                <c:pt idx="146">
                  <c:v>0.96719999999999995</c:v>
                </c:pt>
                <c:pt idx="147">
                  <c:v>0.2114</c:v>
                </c:pt>
                <c:pt idx="148">
                  <c:v>0.13850000000000001</c:v>
                </c:pt>
                <c:pt idx="149">
                  <c:v>0.35420000000000001</c:v>
                </c:pt>
                <c:pt idx="150">
                  <c:v>0.108</c:v>
                </c:pt>
                <c:pt idx="151">
                  <c:v>3.4799999999999998E-2</c:v>
                </c:pt>
                <c:pt idx="152">
                  <c:v>0.63500000000000001</c:v>
                </c:pt>
                <c:pt idx="153">
                  <c:v>0.48880000000000001</c:v>
                </c:pt>
                <c:pt idx="154">
                  <c:v>0.3347</c:v>
                </c:pt>
                <c:pt idx="155">
                  <c:v>0.5272</c:v>
                </c:pt>
                <c:pt idx="156">
                  <c:v>0.1206</c:v>
                </c:pt>
                <c:pt idx="157">
                  <c:v>8.3999999999999995E-3</c:v>
                </c:pt>
                <c:pt idx="158">
                  <c:v>0.47270000000000001</c:v>
                </c:pt>
                <c:pt idx="159">
                  <c:v>0.73860000000000003</c:v>
                </c:pt>
                <c:pt idx="160">
                  <c:v>0.4244</c:v>
                </c:pt>
                <c:pt idx="161">
                  <c:v>0.81310000000000004</c:v>
                </c:pt>
                <c:pt idx="162">
                  <c:v>1.2500000000000001E-2</c:v>
                </c:pt>
                <c:pt idx="163">
                  <c:v>0.39369999999999999</c:v>
                </c:pt>
                <c:pt idx="164">
                  <c:v>0.20580000000000001</c:v>
                </c:pt>
                <c:pt idx="165">
                  <c:v>0.83779999999999999</c:v>
                </c:pt>
                <c:pt idx="166">
                  <c:v>0.63790000000000002</c:v>
                </c:pt>
                <c:pt idx="167">
                  <c:v>0.80159999999999998</c:v>
                </c:pt>
                <c:pt idx="168">
                  <c:v>0.46460000000000001</c:v>
                </c:pt>
                <c:pt idx="169">
                  <c:v>0.58679999999999999</c:v>
                </c:pt>
                <c:pt idx="170">
                  <c:v>0.27429999999999999</c:v>
                </c:pt>
                <c:pt idx="171">
                  <c:v>0.88780000000000003</c:v>
                </c:pt>
                <c:pt idx="172">
                  <c:v>0.32719999999999999</c:v>
                </c:pt>
                <c:pt idx="173">
                  <c:v>0.35210000000000002</c:v>
                </c:pt>
                <c:pt idx="174">
                  <c:v>0.18240000000000001</c:v>
                </c:pt>
                <c:pt idx="175">
                  <c:v>7.4999999999999997E-2</c:v>
                </c:pt>
                <c:pt idx="176">
                  <c:v>0.77459999999999996</c:v>
                </c:pt>
                <c:pt idx="177">
                  <c:v>0.58840000000000003</c:v>
                </c:pt>
                <c:pt idx="178">
                  <c:v>0.34710000000000002</c:v>
                </c:pt>
                <c:pt idx="179">
                  <c:v>0.39660000000000001</c:v>
                </c:pt>
                <c:pt idx="180">
                  <c:v>0.16</c:v>
                </c:pt>
                <c:pt idx="181">
                  <c:v>0.64300000000000002</c:v>
                </c:pt>
                <c:pt idx="182">
                  <c:v>2.6700000000000002E-2</c:v>
                </c:pt>
                <c:pt idx="183">
                  <c:v>0.13980000000000001</c:v>
                </c:pt>
                <c:pt idx="184">
                  <c:v>0.82740000000000002</c:v>
                </c:pt>
                <c:pt idx="185">
                  <c:v>0.68610000000000004</c:v>
                </c:pt>
                <c:pt idx="186">
                  <c:v>0.96340000000000003</c:v>
                </c:pt>
                <c:pt idx="187">
                  <c:v>0.65339999999999998</c:v>
                </c:pt>
                <c:pt idx="188">
                  <c:v>0.90859999999999996</c:v>
                </c:pt>
                <c:pt idx="189">
                  <c:v>0.92689999999999995</c:v>
                </c:pt>
                <c:pt idx="190">
                  <c:v>0.74760000000000004</c:v>
                </c:pt>
                <c:pt idx="191">
                  <c:v>0.13789999999999999</c:v>
                </c:pt>
                <c:pt idx="192">
                  <c:v>0.73929999999999996</c:v>
                </c:pt>
                <c:pt idx="193">
                  <c:v>0.20760000000000001</c:v>
                </c:pt>
                <c:pt idx="194">
                  <c:v>0.2261</c:v>
                </c:pt>
                <c:pt idx="195">
                  <c:v>0.78069999999999995</c:v>
                </c:pt>
                <c:pt idx="196">
                  <c:v>0.08</c:v>
                </c:pt>
                <c:pt idx="197">
                  <c:v>7.6200000000000004E-2</c:v>
                </c:pt>
                <c:pt idx="198">
                  <c:v>0.11890000000000001</c:v>
                </c:pt>
                <c:pt idx="199">
                  <c:v>0.89190000000000003</c:v>
                </c:pt>
                <c:pt idx="200">
                  <c:v>0.43120000000000003</c:v>
                </c:pt>
                <c:pt idx="201">
                  <c:v>0.1235</c:v>
                </c:pt>
                <c:pt idx="202">
                  <c:v>0.64319999999999999</c:v>
                </c:pt>
                <c:pt idx="203">
                  <c:v>0.39100000000000001</c:v>
                </c:pt>
                <c:pt idx="204">
                  <c:v>1.4500000000000001E-2</c:v>
                </c:pt>
                <c:pt idx="205">
                  <c:v>3.7600000000000001E-2</c:v>
                </c:pt>
                <c:pt idx="206">
                  <c:v>0.28399999999999997</c:v>
                </c:pt>
                <c:pt idx="207">
                  <c:v>0.40510000000000002</c:v>
                </c:pt>
                <c:pt idx="208">
                  <c:v>0.875</c:v>
                </c:pt>
                <c:pt idx="209">
                  <c:v>0.62009999999999998</c:v>
                </c:pt>
                <c:pt idx="210">
                  <c:v>0.754</c:v>
                </c:pt>
                <c:pt idx="211">
                  <c:v>0.55869999999999997</c:v>
                </c:pt>
                <c:pt idx="212">
                  <c:v>0.59340000000000004</c:v>
                </c:pt>
                <c:pt idx="213">
                  <c:v>7.0599999999999996E-2</c:v>
                </c:pt>
                <c:pt idx="214">
                  <c:v>0.2011</c:v>
                </c:pt>
                <c:pt idx="215">
                  <c:v>0.56000000000000005</c:v>
                </c:pt>
                <c:pt idx="216">
                  <c:v>0.21</c:v>
                </c:pt>
                <c:pt idx="217">
                  <c:v>0.88549999999999995</c:v>
                </c:pt>
                <c:pt idx="218">
                  <c:v>0.15970000000000001</c:v>
                </c:pt>
                <c:pt idx="219">
                  <c:v>0.95809999999999995</c:v>
                </c:pt>
                <c:pt idx="220">
                  <c:v>0.97019999999999995</c:v>
                </c:pt>
                <c:pt idx="221">
                  <c:v>3.4000000000000002E-2</c:v>
                </c:pt>
                <c:pt idx="222">
                  <c:v>0.46779999999999999</c:v>
                </c:pt>
                <c:pt idx="223">
                  <c:v>0.78190000000000004</c:v>
                </c:pt>
                <c:pt idx="224">
                  <c:v>0.30659999999999998</c:v>
                </c:pt>
                <c:pt idx="225">
                  <c:v>2.8E-3</c:v>
                </c:pt>
                <c:pt idx="226">
                  <c:v>0.98419999999999996</c:v>
                </c:pt>
                <c:pt idx="227">
                  <c:v>0.68269999999999997</c:v>
                </c:pt>
                <c:pt idx="228">
                  <c:v>0.39479999999999998</c:v>
                </c:pt>
                <c:pt idx="229">
                  <c:v>0.7792</c:v>
                </c:pt>
                <c:pt idx="230">
                  <c:v>0.376</c:v>
                </c:pt>
                <c:pt idx="231">
                  <c:v>0.48520000000000002</c:v>
                </c:pt>
                <c:pt idx="232">
                  <c:v>7.5700000000000003E-2</c:v>
                </c:pt>
                <c:pt idx="233">
                  <c:v>0.56169999999999998</c:v>
                </c:pt>
                <c:pt idx="234">
                  <c:v>0.16259999999999999</c:v>
                </c:pt>
                <c:pt idx="235">
                  <c:v>3.0999999999999999E-3</c:v>
                </c:pt>
                <c:pt idx="236">
                  <c:v>0.223</c:v>
                </c:pt>
                <c:pt idx="237">
                  <c:v>0.43590000000000001</c:v>
                </c:pt>
                <c:pt idx="238">
                  <c:v>5.0700000000000002E-2</c:v>
                </c:pt>
                <c:pt idx="239">
                  <c:v>0.62129999999999996</c:v>
                </c:pt>
                <c:pt idx="240">
                  <c:v>0.75739999999999996</c:v>
                </c:pt>
                <c:pt idx="241">
                  <c:v>0.627</c:v>
                </c:pt>
                <c:pt idx="242">
                  <c:v>8.9999999999999998E-4</c:v>
                </c:pt>
                <c:pt idx="243">
                  <c:v>0.95179999999999998</c:v>
                </c:pt>
                <c:pt idx="244">
                  <c:v>0.66579999999999995</c:v>
                </c:pt>
                <c:pt idx="245">
                  <c:v>0.99950000000000006</c:v>
                </c:pt>
                <c:pt idx="246">
                  <c:v>0.29549999999999998</c:v>
                </c:pt>
                <c:pt idx="247">
                  <c:v>0.55759999999999998</c:v>
                </c:pt>
                <c:pt idx="248">
                  <c:v>0.77339999999999998</c:v>
                </c:pt>
                <c:pt idx="249">
                  <c:v>0.52559999999999996</c:v>
                </c:pt>
              </c:numCache>
            </c:numRef>
          </c:xVal>
          <c:yVal>
            <c:numRef>
              <c:f>A3000_IW1!$C$1:$C$2270</c:f>
              <c:numCache>
                <c:formatCode>General</c:formatCode>
                <c:ptCount val="2270"/>
                <c:pt idx="0">
                  <c:v>0.37854566901618497</c:v>
                </c:pt>
                <c:pt idx="1">
                  <c:v>0.40651419896055357</c:v>
                </c:pt>
                <c:pt idx="2">
                  <c:v>0.41408910946781663</c:v>
                </c:pt>
                <c:pt idx="3">
                  <c:v>0.43185592202426293</c:v>
                </c:pt>
                <c:pt idx="4">
                  <c:v>0.38187387136070144</c:v>
                </c:pt>
                <c:pt idx="5">
                  <c:v>0.43696403419182062</c:v>
                </c:pt>
                <c:pt idx="6">
                  <c:v>0.47825207140264048</c:v>
                </c:pt>
                <c:pt idx="7">
                  <c:v>0.4148423595514274</c:v>
                </c:pt>
                <c:pt idx="8">
                  <c:v>0.47108977551255937</c:v>
                </c:pt>
                <c:pt idx="9">
                  <c:v>0.4701991724182919</c:v>
                </c:pt>
                <c:pt idx="10">
                  <c:v>0.52062056752088448</c:v>
                </c:pt>
                <c:pt idx="11">
                  <c:v>0.39585072853006381</c:v>
                </c:pt>
                <c:pt idx="12">
                  <c:v>0.49705560596401704</c:v>
                </c:pt>
                <c:pt idx="13">
                  <c:v>0.55864123896786255</c:v>
                </c:pt>
                <c:pt idx="14">
                  <c:v>0.40631594763753209</c:v>
                </c:pt>
                <c:pt idx="15">
                  <c:v>0.37671285513465713</c:v>
                </c:pt>
                <c:pt idx="16">
                  <c:v>0.44885858885378188</c:v>
                </c:pt>
                <c:pt idx="17">
                  <c:v>0.48769899541469752</c:v>
                </c:pt>
                <c:pt idx="18">
                  <c:v>0.44524796402667904</c:v>
                </c:pt>
                <c:pt idx="19">
                  <c:v>0.42003004386763071</c:v>
                </c:pt>
                <c:pt idx="20">
                  <c:v>0.43948614412592979</c:v>
                </c:pt>
                <c:pt idx="21">
                  <c:v>0.45276429115995859</c:v>
                </c:pt>
                <c:pt idx="22">
                  <c:v>0.41922941471180525</c:v>
                </c:pt>
                <c:pt idx="23">
                  <c:v>0.39549645036010461</c:v>
                </c:pt>
                <c:pt idx="24">
                  <c:v>0.47312945228788988</c:v>
                </c:pt>
                <c:pt idx="25">
                  <c:v>0.39457862359046647</c:v>
                </c:pt>
                <c:pt idx="26">
                  <c:v>0.39966587044674234</c:v>
                </c:pt>
                <c:pt idx="27">
                  <c:v>0.40237200254928651</c:v>
                </c:pt>
                <c:pt idx="28">
                  <c:v>0.40795233128089825</c:v>
                </c:pt>
                <c:pt idx="29">
                  <c:v>0.37587975510979554</c:v>
                </c:pt>
                <c:pt idx="30">
                  <c:v>0.4586926014291296</c:v>
                </c:pt>
                <c:pt idx="31">
                  <c:v>0.47596589998840999</c:v>
                </c:pt>
                <c:pt idx="32">
                  <c:v>0.42072187091950952</c:v>
                </c:pt>
                <c:pt idx="33">
                  <c:v>0.40794075658898832</c:v>
                </c:pt>
                <c:pt idx="34">
                  <c:v>0.45523041045107199</c:v>
                </c:pt>
                <c:pt idx="35">
                  <c:v>0.41747308639441388</c:v>
                </c:pt>
                <c:pt idx="36">
                  <c:v>0.40863529983523522</c:v>
                </c:pt>
                <c:pt idx="37">
                  <c:v>0.39499494210905939</c:v>
                </c:pt>
                <c:pt idx="38">
                  <c:v>0.3799671646460247</c:v>
                </c:pt>
                <c:pt idx="39">
                  <c:v>0.39361320168769737</c:v>
                </c:pt>
                <c:pt idx="40">
                  <c:v>0.38569111215484614</c:v>
                </c:pt>
                <c:pt idx="41">
                  <c:v>0.38840184326830962</c:v>
                </c:pt>
                <c:pt idx="42">
                  <c:v>0.44219425164255988</c:v>
                </c:pt>
                <c:pt idx="43">
                  <c:v>0.42419637736975924</c:v>
                </c:pt>
                <c:pt idx="44">
                  <c:v>0.43025799722388069</c:v>
                </c:pt>
                <c:pt idx="45">
                  <c:v>0.45040681964356694</c:v>
                </c:pt>
                <c:pt idx="46">
                  <c:v>0.49454760172111395</c:v>
                </c:pt>
                <c:pt idx="47">
                  <c:v>0.37126305806193755</c:v>
                </c:pt>
                <c:pt idx="48">
                  <c:v>0.42571395837536918</c:v>
                </c:pt>
                <c:pt idx="49">
                  <c:v>0.38217527633801968</c:v>
                </c:pt>
                <c:pt idx="50">
                  <c:v>0.37920385229691417</c:v>
                </c:pt>
                <c:pt idx="51">
                  <c:v>0.38294892874523523</c:v>
                </c:pt>
                <c:pt idx="52">
                  <c:v>0.3950945153253243</c:v>
                </c:pt>
                <c:pt idx="53">
                  <c:v>0.43100198755396402</c:v>
                </c:pt>
                <c:pt idx="54">
                  <c:v>0.37312041029031373</c:v>
                </c:pt>
                <c:pt idx="55">
                  <c:v>0.43268707750088442</c:v>
                </c:pt>
                <c:pt idx="56">
                  <c:v>0.4917350441846946</c:v>
                </c:pt>
                <c:pt idx="57">
                  <c:v>0.36767660119154194</c:v>
                </c:pt>
                <c:pt idx="58">
                  <c:v>0.37507434174798032</c:v>
                </c:pt>
                <c:pt idx="59">
                  <c:v>0.43215439474629685</c:v>
                </c:pt>
                <c:pt idx="60">
                  <c:v>0.38451898168750054</c:v>
                </c:pt>
                <c:pt idx="61">
                  <c:v>0.47714022193075778</c:v>
                </c:pt>
                <c:pt idx="62">
                  <c:v>0.38676428672282998</c:v>
                </c:pt>
                <c:pt idx="63">
                  <c:v>0.41753305873142588</c:v>
                </c:pt>
                <c:pt idx="64">
                  <c:v>0.41690287077219523</c:v>
                </c:pt>
                <c:pt idx="65">
                  <c:v>0.39351483223939171</c:v>
                </c:pt>
                <c:pt idx="66">
                  <c:v>0.49034969245945753</c:v>
                </c:pt>
                <c:pt idx="67">
                  <c:v>0.45554687796079357</c:v>
                </c:pt>
                <c:pt idx="68">
                  <c:v>0.3960314171872289</c:v>
                </c:pt>
                <c:pt idx="69">
                  <c:v>0.56399627789615137</c:v>
                </c:pt>
                <c:pt idx="70">
                  <c:v>0.43604543577605581</c:v>
                </c:pt>
                <c:pt idx="71">
                  <c:v>0.40853705385030992</c:v>
                </c:pt>
                <c:pt idx="72">
                  <c:v>0.4207491254607259</c:v>
                </c:pt>
                <c:pt idx="73">
                  <c:v>0.39810473773370902</c:v>
                </c:pt>
                <c:pt idx="74">
                  <c:v>0.44061290180099233</c:v>
                </c:pt>
                <c:pt idx="75">
                  <c:v>0.37992673038895497</c:v>
                </c:pt>
                <c:pt idx="76">
                  <c:v>0.3953542822776136</c:v>
                </c:pt>
                <c:pt idx="77">
                  <c:v>0.46171831849175027</c:v>
                </c:pt>
                <c:pt idx="78">
                  <c:v>0.48112710140952486</c:v>
                </c:pt>
                <c:pt idx="79">
                  <c:v>0.48024578893462921</c:v>
                </c:pt>
                <c:pt idx="80">
                  <c:v>0.4748390805816573</c:v>
                </c:pt>
                <c:pt idx="81">
                  <c:v>0.38400361467200866</c:v>
                </c:pt>
                <c:pt idx="82">
                  <c:v>0.40787056765725049</c:v>
                </c:pt>
                <c:pt idx="83">
                  <c:v>0.53366515270510595</c:v>
                </c:pt>
                <c:pt idx="84">
                  <c:v>0.44727106584319481</c:v>
                </c:pt>
                <c:pt idx="85">
                  <c:v>0.49886527046172635</c:v>
                </c:pt>
                <c:pt idx="86">
                  <c:v>0.39975775806758007</c:v>
                </c:pt>
                <c:pt idx="87">
                  <c:v>0.41730267606366361</c:v>
                </c:pt>
                <c:pt idx="88">
                  <c:v>0.46822104213807364</c:v>
                </c:pt>
                <c:pt idx="89">
                  <c:v>0.51721544749040027</c:v>
                </c:pt>
                <c:pt idx="90">
                  <c:v>0.49273472717551514</c:v>
                </c:pt>
                <c:pt idx="91">
                  <c:v>0.54518484167843151</c:v>
                </c:pt>
                <c:pt idx="92">
                  <c:v>0.45436255548463622</c:v>
                </c:pt>
                <c:pt idx="93">
                  <c:v>0.55359800680668703</c:v>
                </c:pt>
                <c:pt idx="94">
                  <c:v>0.46881301818108118</c:v>
                </c:pt>
                <c:pt idx="95">
                  <c:v>0.47918332481489279</c:v>
                </c:pt>
                <c:pt idx="96">
                  <c:v>0.40665423729973393</c:v>
                </c:pt>
                <c:pt idx="97">
                  <c:v>0.38823201938861668</c:v>
                </c:pt>
                <c:pt idx="98">
                  <c:v>0.39288945935199404</c:v>
                </c:pt>
                <c:pt idx="99">
                  <c:v>0.37996355334214965</c:v>
                </c:pt>
                <c:pt idx="100">
                  <c:v>0.42014344498249651</c:v>
                </c:pt>
                <c:pt idx="101">
                  <c:v>0.4143494937370078</c:v>
                </c:pt>
                <c:pt idx="102">
                  <c:v>0.38343858451176532</c:v>
                </c:pt>
                <c:pt idx="103">
                  <c:v>0.37640215953796696</c:v>
                </c:pt>
                <c:pt idx="104">
                  <c:v>0.4372119795254405</c:v>
                </c:pt>
                <c:pt idx="105">
                  <c:v>0.44342675570290552</c:v>
                </c:pt>
                <c:pt idx="106">
                  <c:v>0.43638659596185053</c:v>
                </c:pt>
                <c:pt idx="107">
                  <c:v>0.40122626237949344</c:v>
                </c:pt>
                <c:pt idx="108">
                  <c:v>0.43616173828036026</c:v>
                </c:pt>
                <c:pt idx="109">
                  <c:v>0.37439424371723617</c:v>
                </c:pt>
                <c:pt idx="110">
                  <c:v>0.5223312143875406</c:v>
                </c:pt>
                <c:pt idx="111">
                  <c:v>0.59836706316107025</c:v>
                </c:pt>
                <c:pt idx="112">
                  <c:v>0.48525988373803847</c:v>
                </c:pt>
                <c:pt idx="113">
                  <c:v>0.5778397328830287</c:v>
                </c:pt>
                <c:pt idx="114">
                  <c:v>0.40708194531516501</c:v>
                </c:pt>
                <c:pt idx="115">
                  <c:v>0.42543953014666086</c:v>
                </c:pt>
                <c:pt idx="116">
                  <c:v>0.49091206815702298</c:v>
                </c:pt>
                <c:pt idx="117">
                  <c:v>0.37493754432253518</c:v>
                </c:pt>
                <c:pt idx="118">
                  <c:v>0.40109162556320466</c:v>
                </c:pt>
                <c:pt idx="119">
                  <c:v>0.40170548549038265</c:v>
                </c:pt>
                <c:pt idx="120">
                  <c:v>0.36927585322326245</c:v>
                </c:pt>
                <c:pt idx="121">
                  <c:v>0.38882720547951366</c:v>
                </c:pt>
                <c:pt idx="122">
                  <c:v>0.55898471409203965</c:v>
                </c:pt>
                <c:pt idx="123">
                  <c:v>0.45021853798850936</c:v>
                </c:pt>
                <c:pt idx="124">
                  <c:v>0.52656076114041639</c:v>
                </c:pt>
                <c:pt idx="125">
                  <c:v>0.39209237976835348</c:v>
                </c:pt>
                <c:pt idx="126">
                  <c:v>0.50728939296498865</c:v>
                </c:pt>
                <c:pt idx="127">
                  <c:v>0.4693443428384847</c:v>
                </c:pt>
                <c:pt idx="128">
                  <c:v>0.43841908099527532</c:v>
                </c:pt>
                <c:pt idx="129">
                  <c:v>0.43861051096653225</c:v>
                </c:pt>
                <c:pt idx="130">
                  <c:v>0.38531272775987119</c:v>
                </c:pt>
                <c:pt idx="131">
                  <c:v>0.40168307688684629</c:v>
                </c:pt>
                <c:pt idx="132">
                  <c:v>0.45595291815297168</c:v>
                </c:pt>
                <c:pt idx="133">
                  <c:v>0.37937673189527182</c:v>
                </c:pt>
                <c:pt idx="134">
                  <c:v>0.47346382198776449</c:v>
                </c:pt>
                <c:pt idx="135">
                  <c:v>0.41240077860716229</c:v>
                </c:pt>
                <c:pt idx="136">
                  <c:v>0.3822247851535463</c:v>
                </c:pt>
                <c:pt idx="137">
                  <c:v>0.54533083712571384</c:v>
                </c:pt>
                <c:pt idx="138">
                  <c:v>0.54875990905198901</c:v>
                </c:pt>
                <c:pt idx="139">
                  <c:v>0.39542666268435356</c:v>
                </c:pt>
                <c:pt idx="140">
                  <c:v>0.49335297005269607</c:v>
                </c:pt>
                <c:pt idx="141">
                  <c:v>0.41822865141640586</c:v>
                </c:pt>
                <c:pt idx="142">
                  <c:v>0.45723273955384186</c:v>
                </c:pt>
                <c:pt idx="143">
                  <c:v>0.43623445821139561</c:v>
                </c:pt>
                <c:pt idx="144">
                  <c:v>0.47042310412442945</c:v>
                </c:pt>
                <c:pt idx="145">
                  <c:v>0.49872788658522388</c:v>
                </c:pt>
                <c:pt idx="146">
                  <c:v>0.49741994639947601</c:v>
                </c:pt>
                <c:pt idx="147">
                  <c:v>0.49930480009582801</c:v>
                </c:pt>
                <c:pt idx="148">
                  <c:v>0.46392213983127684</c:v>
                </c:pt>
                <c:pt idx="149">
                  <c:v>0.38740682102009721</c:v>
                </c:pt>
                <c:pt idx="150">
                  <c:v>0.48559061126819353</c:v>
                </c:pt>
                <c:pt idx="151">
                  <c:v>0.47928808349313301</c:v>
                </c:pt>
                <c:pt idx="152">
                  <c:v>0.45321533375427869</c:v>
                </c:pt>
                <c:pt idx="153">
                  <c:v>0.37460947125505795</c:v>
                </c:pt>
                <c:pt idx="154">
                  <c:v>0.38560941026288981</c:v>
                </c:pt>
                <c:pt idx="155">
                  <c:v>0.38519528321929775</c:v>
                </c:pt>
                <c:pt idx="156">
                  <c:v>0.47006462819953782</c:v>
                </c:pt>
                <c:pt idx="157">
                  <c:v>0.53822891482863155</c:v>
                </c:pt>
                <c:pt idx="158">
                  <c:v>0.38667928218544823</c:v>
                </c:pt>
                <c:pt idx="159">
                  <c:v>0.46052066197051339</c:v>
                </c:pt>
                <c:pt idx="160">
                  <c:v>0.38553601128326248</c:v>
                </c:pt>
                <c:pt idx="161">
                  <c:v>0.49875949321059748</c:v>
                </c:pt>
                <c:pt idx="162">
                  <c:v>0.55154258845035986</c:v>
                </c:pt>
                <c:pt idx="163">
                  <c:v>0.37946065612807472</c:v>
                </c:pt>
                <c:pt idx="164">
                  <c:v>0.42553268326714672</c:v>
                </c:pt>
                <c:pt idx="165">
                  <c:v>0.42963892096888295</c:v>
                </c:pt>
                <c:pt idx="166">
                  <c:v>0.38519176451295734</c:v>
                </c:pt>
                <c:pt idx="167">
                  <c:v>0.50679683580902002</c:v>
                </c:pt>
                <c:pt idx="168">
                  <c:v>0.37382597264325762</c:v>
                </c:pt>
                <c:pt idx="169">
                  <c:v>0.42523316110637971</c:v>
                </c:pt>
                <c:pt idx="170">
                  <c:v>0.42110831130005399</c:v>
                </c:pt>
                <c:pt idx="171">
                  <c:v>0.45819569218900363</c:v>
                </c:pt>
                <c:pt idx="172">
                  <c:v>0.40557831567153763</c:v>
                </c:pt>
                <c:pt idx="173">
                  <c:v>0.43253203836099091</c:v>
                </c:pt>
                <c:pt idx="174">
                  <c:v>0.44389829321836638</c:v>
                </c:pt>
                <c:pt idx="175">
                  <c:v>0.571584522448494</c:v>
                </c:pt>
                <c:pt idx="176">
                  <c:v>0.41154912820940015</c:v>
                </c:pt>
                <c:pt idx="177">
                  <c:v>0.38800966184057817</c:v>
                </c:pt>
                <c:pt idx="178">
                  <c:v>0.38472535072778169</c:v>
                </c:pt>
                <c:pt idx="179">
                  <c:v>0.37668800812935915</c:v>
                </c:pt>
                <c:pt idx="180">
                  <c:v>0.44649173412048243</c:v>
                </c:pt>
                <c:pt idx="181">
                  <c:v>0.3975748946368699</c:v>
                </c:pt>
                <c:pt idx="182">
                  <c:v>0.52071477008010347</c:v>
                </c:pt>
                <c:pt idx="183">
                  <c:v>0.46637785733259507</c:v>
                </c:pt>
                <c:pt idx="184">
                  <c:v>0.49385095959740088</c:v>
                </c:pt>
                <c:pt idx="185">
                  <c:v>0.40597429359821469</c:v>
                </c:pt>
                <c:pt idx="186">
                  <c:v>0.51065346142150136</c:v>
                </c:pt>
                <c:pt idx="187">
                  <c:v>0.39533249099097906</c:v>
                </c:pt>
                <c:pt idx="188">
                  <c:v>0.50329059927001629</c:v>
                </c:pt>
                <c:pt idx="189">
                  <c:v>0.49794488182694502</c:v>
                </c:pt>
                <c:pt idx="190">
                  <c:v>0.41507697083996781</c:v>
                </c:pt>
                <c:pt idx="191">
                  <c:v>0.47560794878288432</c:v>
                </c:pt>
                <c:pt idx="192">
                  <c:v>0.39346649632597852</c:v>
                </c:pt>
                <c:pt idx="193">
                  <c:v>0.50516335355509245</c:v>
                </c:pt>
                <c:pt idx="194">
                  <c:v>0.4251415512781484</c:v>
                </c:pt>
                <c:pt idx="195">
                  <c:v>0.43540021615026497</c:v>
                </c:pt>
                <c:pt idx="196">
                  <c:v>0.4886399715681542</c:v>
                </c:pt>
                <c:pt idx="197">
                  <c:v>0.55794743650189782</c:v>
                </c:pt>
                <c:pt idx="198">
                  <c:v>0.47240515436697489</c:v>
                </c:pt>
                <c:pt idx="199">
                  <c:v>0.47404996438605035</c:v>
                </c:pt>
                <c:pt idx="200">
                  <c:v>0.37789260946574094</c:v>
                </c:pt>
                <c:pt idx="201">
                  <c:v>0.47730615671396914</c:v>
                </c:pt>
                <c:pt idx="202">
                  <c:v>0.40316457571954373</c:v>
                </c:pt>
                <c:pt idx="203">
                  <c:v>0.38502616925404259</c:v>
                </c:pt>
                <c:pt idx="204">
                  <c:v>0.53161238881145678</c:v>
                </c:pt>
                <c:pt idx="205">
                  <c:v>0.47856523626693792</c:v>
                </c:pt>
                <c:pt idx="206">
                  <c:v>0.39417684288491223</c:v>
                </c:pt>
                <c:pt idx="207">
                  <c:v>0.37227737146333145</c:v>
                </c:pt>
                <c:pt idx="208">
                  <c:v>0.44573437887947392</c:v>
                </c:pt>
                <c:pt idx="209">
                  <c:v>0.4392124258116592</c:v>
                </c:pt>
                <c:pt idx="210">
                  <c:v>0.41855974933670204</c:v>
                </c:pt>
                <c:pt idx="211">
                  <c:v>0.39595820340267207</c:v>
                </c:pt>
                <c:pt idx="212">
                  <c:v>0.38047478433439802</c:v>
                </c:pt>
                <c:pt idx="213">
                  <c:v>0.49739074731001953</c:v>
                </c:pt>
                <c:pt idx="214">
                  <c:v>0.4376374034683348</c:v>
                </c:pt>
                <c:pt idx="215">
                  <c:v>0.38354238634880833</c:v>
                </c:pt>
                <c:pt idx="216">
                  <c:v>0.49792846119735634</c:v>
                </c:pt>
                <c:pt idx="217">
                  <c:v>0.45585667844797667</c:v>
                </c:pt>
                <c:pt idx="218">
                  <c:v>0.46625701754906157</c:v>
                </c:pt>
                <c:pt idx="219">
                  <c:v>0.52769162397287539</c:v>
                </c:pt>
                <c:pt idx="220">
                  <c:v>0.58442792405440958</c:v>
                </c:pt>
                <c:pt idx="221">
                  <c:v>0.56385336903337824</c:v>
                </c:pt>
                <c:pt idx="222">
                  <c:v>0.38075023113599377</c:v>
                </c:pt>
                <c:pt idx="223">
                  <c:v>0.42015643950328063</c:v>
                </c:pt>
                <c:pt idx="224">
                  <c:v>0.39817322904396751</c:v>
                </c:pt>
                <c:pt idx="225">
                  <c:v>0.51375452201199079</c:v>
                </c:pt>
                <c:pt idx="226">
                  <c:v>0.52792132759204569</c:v>
                </c:pt>
                <c:pt idx="227">
                  <c:v>0.45682453875250734</c:v>
                </c:pt>
                <c:pt idx="228">
                  <c:v>0.39653561076679772</c:v>
                </c:pt>
                <c:pt idx="229">
                  <c:v>0.47076975843065166</c:v>
                </c:pt>
                <c:pt idx="230">
                  <c:v>0.44691632468555986</c:v>
                </c:pt>
                <c:pt idx="231">
                  <c:v>0.3764490756225059</c:v>
                </c:pt>
                <c:pt idx="232">
                  <c:v>0.49800010082381413</c:v>
                </c:pt>
                <c:pt idx="233">
                  <c:v>0.38570673027246244</c:v>
                </c:pt>
                <c:pt idx="234">
                  <c:v>0.44362266122170008</c:v>
                </c:pt>
                <c:pt idx="235">
                  <c:v>0.59096018631448488</c:v>
                </c:pt>
                <c:pt idx="236">
                  <c:v>0.42784752905146778</c:v>
                </c:pt>
                <c:pt idx="237">
                  <c:v>0.385623515954096</c:v>
                </c:pt>
                <c:pt idx="238">
                  <c:v>0.47618906004842088</c:v>
                </c:pt>
                <c:pt idx="239">
                  <c:v>0.40645333151403334</c:v>
                </c:pt>
                <c:pt idx="240">
                  <c:v>0.411544899588622</c:v>
                </c:pt>
                <c:pt idx="241">
                  <c:v>0.43149331007612907</c:v>
                </c:pt>
                <c:pt idx="242">
                  <c:v>0.56405875036661646</c:v>
                </c:pt>
                <c:pt idx="243">
                  <c:v>0.48828671197108237</c:v>
                </c:pt>
                <c:pt idx="244">
                  <c:v>0.39086197458547528</c:v>
                </c:pt>
                <c:pt idx="245">
                  <c:v>0.60003326321079475</c:v>
                </c:pt>
                <c:pt idx="246">
                  <c:v>0.422025088630959</c:v>
                </c:pt>
                <c:pt idx="247">
                  <c:v>0.42734648378809831</c:v>
                </c:pt>
                <c:pt idx="248">
                  <c:v>0.41368451997035849</c:v>
                </c:pt>
                <c:pt idx="249">
                  <c:v>0.3937592588666699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4D3-4E25-BDD3-5EB57100C127}"/>
            </c:ext>
          </c:extLst>
        </c:ser>
        <c:ser>
          <c:idx val="2"/>
          <c:order val="1"/>
          <c:tx>
            <c:strRef>
              <c:f>A3000_IW1!$AD$7</c:f>
              <c:strCache>
                <c:ptCount val="1"/>
                <c:pt idx="0">
                  <c:v>Monte-Carlo - 99% Quantile</c:v>
                </c:pt>
              </c:strCache>
            </c:strRef>
          </c:tx>
          <c:spPr>
            <a:ln w="25400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A3000_IW1!$AE$8:$AE$9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A3000_IW1!$AD$8:$AD$9</c:f>
              <c:numCache>
                <c:formatCode>General</c:formatCode>
                <c:ptCount val="2"/>
                <c:pt idx="0" formatCode="0.000">
                  <c:v>0.37028932769098677</c:v>
                </c:pt>
                <c:pt idx="1">
                  <c:v>0.37028932769098677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4D3-4E25-BDD3-5EB57100C127}"/>
            </c:ext>
          </c:extLst>
        </c:ser>
        <c:ser>
          <c:idx val="1"/>
          <c:order val="2"/>
          <c:spPr>
            <a:ln w="254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A3000_IW1!$AE$4:$AE$5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A3000_IW1!$AD$4:$AD$5</c:f>
              <c:numCache>
                <c:formatCode>General</c:formatCode>
                <c:ptCount val="2"/>
                <c:pt idx="0">
                  <c:v>0.40744162809954521</c:v>
                </c:pt>
                <c:pt idx="1">
                  <c:v>0.40744162809954521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4D3-4E25-BDD3-5EB57100C1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028351"/>
        <c:axId val="634024991"/>
      </c:scatterChart>
      <c:valAx>
        <c:axId val="634028351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z_Pos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24991"/>
        <c:crosses val="autoZero"/>
        <c:crossBetween val="midCat"/>
      </c:valAx>
      <c:valAx>
        <c:axId val="634024991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strRef>
              <c:f>A3000_IW1!$Q$7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28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A5000_IW1!$K$3</c:f>
              <c:strCache>
                <c:ptCount val="1"/>
                <c:pt idx="0">
                  <c:v>A700 - IW1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A5000_IW1!$A$1:$A$2270</c:f>
              <c:numCache>
                <c:formatCode>0.00E+00</c:formatCode>
                <c:ptCount val="2270"/>
                <c:pt idx="0">
                  <c:v>0.15084173869098499</c:v>
                </c:pt>
                <c:pt idx="1">
                  <c:v>0.177759600923106</c:v>
                </c:pt>
                <c:pt idx="2">
                  <c:v>0.19786662119986501</c:v>
                </c:pt>
                <c:pt idx="3">
                  <c:v>0.17457328923007201</c:v>
                </c:pt>
                <c:pt idx="4">
                  <c:v>0.15183430598816899</c:v>
                </c:pt>
                <c:pt idx="5">
                  <c:v>0.15649167177819501</c:v>
                </c:pt>
                <c:pt idx="6">
                  <c:v>0.18016281034407799</c:v>
                </c:pt>
                <c:pt idx="7">
                  <c:v>0.140839730110705</c:v>
                </c:pt>
                <c:pt idx="8">
                  <c:v>0.192691201651875</c:v>
                </c:pt>
                <c:pt idx="9">
                  <c:v>0.186371137303012</c:v>
                </c:pt>
                <c:pt idx="10">
                  <c:v>0.1958709777172</c:v>
                </c:pt>
                <c:pt idx="11">
                  <c:v>0.16982803166989399</c:v>
                </c:pt>
                <c:pt idx="12">
                  <c:v>0.153351148043641</c:v>
                </c:pt>
                <c:pt idx="13">
                  <c:v>0.167608276754384</c:v>
                </c:pt>
                <c:pt idx="14">
                  <c:v>0.17455022786306401</c:v>
                </c:pt>
                <c:pt idx="15">
                  <c:v>0.18527222808455199</c:v>
                </c:pt>
                <c:pt idx="16">
                  <c:v>0.17386457553041701</c:v>
                </c:pt>
                <c:pt idx="17">
                  <c:v>0.15607583635407399</c:v>
                </c:pt>
                <c:pt idx="18">
                  <c:v>0.18537811587397299</c:v>
                </c:pt>
                <c:pt idx="19">
                  <c:v>0.14800848712508999</c:v>
                </c:pt>
                <c:pt idx="20">
                  <c:v>0.19605873793574</c:v>
                </c:pt>
                <c:pt idx="21">
                  <c:v>0.17754316619416199</c:v>
                </c:pt>
                <c:pt idx="22">
                  <c:v>0.151010397561643</c:v>
                </c:pt>
                <c:pt idx="23">
                  <c:v>0.15154516133600701</c:v>
                </c:pt>
                <c:pt idx="24">
                  <c:v>0.18271181610981499</c:v>
                </c:pt>
                <c:pt idx="25">
                  <c:v>0.14437696523351201</c:v>
                </c:pt>
                <c:pt idx="26">
                  <c:v>0.16525258000885101</c:v>
                </c:pt>
                <c:pt idx="27">
                  <c:v>0.14120588943371901</c:v>
                </c:pt>
                <c:pt idx="28">
                  <c:v>0.162622835603766</c:v>
                </c:pt>
                <c:pt idx="29">
                  <c:v>0.185554256768551</c:v>
                </c:pt>
                <c:pt idx="30">
                  <c:v>0.18052909604256001</c:v>
                </c:pt>
                <c:pt idx="31">
                  <c:v>0.145409228102681</c:v>
                </c:pt>
                <c:pt idx="32">
                  <c:v>0.158087915315057</c:v>
                </c:pt>
                <c:pt idx="33">
                  <c:v>0.19076962342005499</c:v>
                </c:pt>
                <c:pt idx="34">
                  <c:v>0.186521463198625</c:v>
                </c:pt>
                <c:pt idx="35">
                  <c:v>0.16120640530022301</c:v>
                </c:pt>
                <c:pt idx="36">
                  <c:v>0.14967414660921</c:v>
                </c:pt>
                <c:pt idx="37">
                  <c:v>0.15535153469939</c:v>
                </c:pt>
                <c:pt idx="38">
                  <c:v>0.189464320553626</c:v>
                </c:pt>
                <c:pt idx="39">
                  <c:v>0.16482771681230499</c:v>
                </c:pt>
                <c:pt idx="40">
                  <c:v>0.155066186268905</c:v>
                </c:pt>
                <c:pt idx="41">
                  <c:v>0.156729731991509</c:v>
                </c:pt>
                <c:pt idx="42">
                  <c:v>0.150404185464523</c:v>
                </c:pt>
                <c:pt idx="43">
                  <c:v>0.198395818860993</c:v>
                </c:pt>
                <c:pt idx="44">
                  <c:v>0.15538713869323501</c:v>
                </c:pt>
                <c:pt idx="45">
                  <c:v>0.17210260221679699</c:v>
                </c:pt>
                <c:pt idx="46">
                  <c:v>0.174404547525813</c:v>
                </c:pt>
                <c:pt idx="47">
                  <c:v>0.15518634947986101</c:v>
                </c:pt>
                <c:pt idx="48">
                  <c:v>0.185401859542518</c:v>
                </c:pt>
                <c:pt idx="49">
                  <c:v>0.172194289197006</c:v>
                </c:pt>
                <c:pt idx="50">
                  <c:v>0.14823024272090099</c:v>
                </c:pt>
                <c:pt idx="51">
                  <c:v>0.14084818600215501</c:v>
                </c:pt>
                <c:pt idx="52">
                  <c:v>0.19558230691742201</c:v>
                </c:pt>
                <c:pt idx="53">
                  <c:v>0.19210291994336201</c:v>
                </c:pt>
                <c:pt idx="54">
                  <c:v>0.17950050102262699</c:v>
                </c:pt>
                <c:pt idx="55">
                  <c:v>0.18775283410274399</c:v>
                </c:pt>
                <c:pt idx="56">
                  <c:v>0.175047438006426</c:v>
                </c:pt>
                <c:pt idx="57">
                  <c:v>0.14699590915079</c:v>
                </c:pt>
                <c:pt idx="58">
                  <c:v>0.188437304359656</c:v>
                </c:pt>
                <c:pt idx="59">
                  <c:v>0.16500162833217399</c:v>
                </c:pt>
                <c:pt idx="60">
                  <c:v>0.18393884152336801</c:v>
                </c:pt>
                <c:pt idx="61">
                  <c:v>0.181126429361295</c:v>
                </c:pt>
                <c:pt idx="62">
                  <c:v>0.14071658347418101</c:v>
                </c:pt>
                <c:pt idx="63">
                  <c:v>0.14099558051792199</c:v>
                </c:pt>
                <c:pt idx="64">
                  <c:v>0.193063024434909</c:v>
                </c:pt>
                <c:pt idx="65">
                  <c:v>0.18069504859303601</c:v>
                </c:pt>
                <c:pt idx="66">
                  <c:v>0.17261130798035201</c:v>
                </c:pt>
                <c:pt idx="67">
                  <c:v>0.14795561138982699</c:v>
                </c:pt>
                <c:pt idx="68">
                  <c:v>0.17703796257281401</c:v>
                </c:pt>
                <c:pt idx="69">
                  <c:v>0.14218769091490299</c:v>
                </c:pt>
                <c:pt idx="70">
                  <c:v>0.16195537538398</c:v>
                </c:pt>
                <c:pt idx="71">
                  <c:v>0.16496602023662199</c:v>
                </c:pt>
                <c:pt idx="72">
                  <c:v>0.145651934120268</c:v>
                </c:pt>
                <c:pt idx="73">
                  <c:v>0.179707578539783</c:v>
                </c:pt>
                <c:pt idx="74">
                  <c:v>0.15192212706681399</c:v>
                </c:pt>
                <c:pt idx="75">
                  <c:v>0.16422970902955</c:v>
                </c:pt>
                <c:pt idx="76">
                  <c:v>0.170257187902223</c:v>
                </c:pt>
                <c:pt idx="77">
                  <c:v>0.15668374865867701</c:v>
                </c:pt>
                <c:pt idx="78">
                  <c:v>0.151456391279819</c:v>
                </c:pt>
                <c:pt idx="79">
                  <c:v>0.16473939618980299</c:v>
                </c:pt>
                <c:pt idx="80">
                  <c:v>0.18574185272262</c:v>
                </c:pt>
                <c:pt idx="81">
                  <c:v>0.18221722029729401</c:v>
                </c:pt>
                <c:pt idx="82">
                  <c:v>0.181223845074271</c:v>
                </c:pt>
                <c:pt idx="83">
                  <c:v>0.17084916003102801</c:v>
                </c:pt>
                <c:pt idx="84">
                  <c:v>0.19613195412651499</c:v>
                </c:pt>
                <c:pt idx="85">
                  <c:v>0.152300079093459</c:v>
                </c:pt>
                <c:pt idx="86">
                  <c:v>0.17649706581615901</c:v>
                </c:pt>
                <c:pt idx="87">
                  <c:v>0.17823953102340601</c:v>
                </c:pt>
                <c:pt idx="88">
                  <c:v>0.16862055504089099</c:v>
                </c:pt>
                <c:pt idx="89">
                  <c:v>0.14148862285782099</c:v>
                </c:pt>
                <c:pt idx="90">
                  <c:v>0.157291484328755</c:v>
                </c:pt>
                <c:pt idx="91">
                  <c:v>0.158731419179026</c:v>
                </c:pt>
                <c:pt idx="92">
                  <c:v>0.16734975336256799</c:v>
                </c:pt>
                <c:pt idx="93">
                  <c:v>0.16927946559446</c:v>
                </c:pt>
                <c:pt idx="94">
                  <c:v>0.165432922414084</c:v>
                </c:pt>
                <c:pt idx="95">
                  <c:v>0.16863066791143899</c:v>
                </c:pt>
                <c:pt idx="96">
                  <c:v>0.15318912801374199</c:v>
                </c:pt>
                <c:pt idx="97">
                  <c:v>0.160015370709611</c:v>
                </c:pt>
                <c:pt idx="98">
                  <c:v>0.16045890162901599</c:v>
                </c:pt>
                <c:pt idx="99">
                  <c:v>0.16676687997595899</c:v>
                </c:pt>
                <c:pt idx="100">
                  <c:v>0.15326801379302099</c:v>
                </c:pt>
                <c:pt idx="101">
                  <c:v>0.17008474494234599</c:v>
                </c:pt>
                <c:pt idx="102">
                  <c:v>0.18475486156910201</c:v>
                </c:pt>
                <c:pt idx="103">
                  <c:v>0.17261765380859101</c:v>
                </c:pt>
                <c:pt idx="104">
                  <c:v>0.14683929184375499</c:v>
                </c:pt>
                <c:pt idx="105">
                  <c:v>0.17201709393706099</c:v>
                </c:pt>
                <c:pt idx="106">
                  <c:v>0.14540565479183801</c:v>
                </c:pt>
                <c:pt idx="107">
                  <c:v>0.1904912087077</c:v>
                </c:pt>
                <c:pt idx="108">
                  <c:v>0.14224726062082199</c:v>
                </c:pt>
                <c:pt idx="109">
                  <c:v>0.162866732989115</c:v>
                </c:pt>
                <c:pt idx="110">
                  <c:v>0.18950925332681301</c:v>
                </c:pt>
                <c:pt idx="111">
                  <c:v>0.19894137813726601</c:v>
                </c:pt>
                <c:pt idx="112">
                  <c:v>0.15926468244678699</c:v>
                </c:pt>
                <c:pt idx="113">
                  <c:v>0.169845582515916</c:v>
                </c:pt>
                <c:pt idx="114">
                  <c:v>0.156853713613711</c:v>
                </c:pt>
                <c:pt idx="115">
                  <c:v>0.153175355579793</c:v>
                </c:pt>
                <c:pt idx="116">
                  <c:v>0.16263789955477401</c:v>
                </c:pt>
                <c:pt idx="117">
                  <c:v>0.16431747096372901</c:v>
                </c:pt>
                <c:pt idx="118">
                  <c:v>0.14750993213018199</c:v>
                </c:pt>
                <c:pt idx="119">
                  <c:v>0.17809728901876801</c:v>
                </c:pt>
                <c:pt idx="120">
                  <c:v>0.14220832962487201</c:v>
                </c:pt>
                <c:pt idx="121">
                  <c:v>0.18048987993134399</c:v>
                </c:pt>
                <c:pt idx="122">
                  <c:v>0.16103954035606799</c:v>
                </c:pt>
                <c:pt idx="123">
                  <c:v>0.192821689775419</c:v>
                </c:pt>
                <c:pt idx="124">
                  <c:v>0.16812819198135401</c:v>
                </c:pt>
                <c:pt idx="125">
                  <c:v>0.16445379093624601</c:v>
                </c:pt>
                <c:pt idx="126">
                  <c:v>0.17219381325447</c:v>
                </c:pt>
                <c:pt idx="127">
                  <c:v>0.158685832262114</c:v>
                </c:pt>
                <c:pt idx="128">
                  <c:v>0.18564892968632499</c:v>
                </c:pt>
                <c:pt idx="129">
                  <c:v>0.141843188242368</c:v>
                </c:pt>
                <c:pt idx="130">
                  <c:v>0.18544579762096799</c:v>
                </c:pt>
                <c:pt idx="131">
                  <c:v>0.19827317296093</c:v>
                </c:pt>
                <c:pt idx="132">
                  <c:v>0.15302403996314301</c:v>
                </c:pt>
                <c:pt idx="133">
                  <c:v>0.185055925143088</c:v>
                </c:pt>
                <c:pt idx="134">
                  <c:v>0.184762022160674</c:v>
                </c:pt>
                <c:pt idx="135">
                  <c:v>0.17994324525431099</c:v>
                </c:pt>
                <c:pt idx="136">
                  <c:v>0.14084743016009399</c:v>
                </c:pt>
                <c:pt idx="137">
                  <c:v>0.15950388767815399</c:v>
                </c:pt>
                <c:pt idx="138">
                  <c:v>0.16881243855337399</c:v>
                </c:pt>
                <c:pt idx="139">
                  <c:v>0.174961509951161</c:v>
                </c:pt>
                <c:pt idx="140">
                  <c:v>0.18957182415742799</c:v>
                </c:pt>
                <c:pt idx="141">
                  <c:v>0.167356232080099</c:v>
                </c:pt>
                <c:pt idx="142">
                  <c:v>0.16651933523525</c:v>
                </c:pt>
                <c:pt idx="143">
                  <c:v>0.16517632410723601</c:v>
                </c:pt>
                <c:pt idx="144">
                  <c:v>0.189546637821745</c:v>
                </c:pt>
                <c:pt idx="145">
                  <c:v>0.18709573717897501</c:v>
                </c:pt>
                <c:pt idx="146">
                  <c:v>0.18695299248574801</c:v>
                </c:pt>
                <c:pt idx="147">
                  <c:v>0.187682337493705</c:v>
                </c:pt>
                <c:pt idx="148">
                  <c:v>0.17784021148481599</c:v>
                </c:pt>
                <c:pt idx="149">
                  <c:v>0.16618365319953801</c:v>
                </c:pt>
                <c:pt idx="150">
                  <c:v>0.195291983464119</c:v>
                </c:pt>
                <c:pt idx="151">
                  <c:v>0.152694648774684</c:v>
                </c:pt>
                <c:pt idx="152">
                  <c:v>0.17670244658430101</c:v>
                </c:pt>
                <c:pt idx="153">
                  <c:v>0.19351638265231599</c:v>
                </c:pt>
                <c:pt idx="154">
                  <c:v>0.156480372113423</c:v>
                </c:pt>
                <c:pt idx="155">
                  <c:v>0.19243128379538499</c:v>
                </c:pt>
                <c:pt idx="156">
                  <c:v>0.157822268457222</c:v>
                </c:pt>
                <c:pt idx="157">
                  <c:v>0.15434071087335799</c:v>
                </c:pt>
                <c:pt idx="158">
                  <c:v>0.148531032828909</c:v>
                </c:pt>
                <c:pt idx="159">
                  <c:v>0.19539132841617801</c:v>
                </c:pt>
                <c:pt idx="160">
                  <c:v>0.146926089414222</c:v>
                </c:pt>
                <c:pt idx="161">
                  <c:v>0.149152421663898</c:v>
                </c:pt>
                <c:pt idx="162">
                  <c:v>0.19809787876858501</c:v>
                </c:pt>
                <c:pt idx="163">
                  <c:v>0.15860475384459799</c:v>
                </c:pt>
                <c:pt idx="164">
                  <c:v>0.17974098391387699</c:v>
                </c:pt>
                <c:pt idx="165">
                  <c:v>0.165328442352316</c:v>
                </c:pt>
                <c:pt idx="166">
                  <c:v>0.19480555755429299</c:v>
                </c:pt>
                <c:pt idx="167">
                  <c:v>0.166273244749505</c:v>
                </c:pt>
                <c:pt idx="168">
                  <c:v>0.193804746601341</c:v>
                </c:pt>
                <c:pt idx="169">
                  <c:v>0.15142229632183499</c:v>
                </c:pt>
                <c:pt idx="170">
                  <c:v>0.163093278359212</c:v>
                </c:pt>
                <c:pt idx="171">
                  <c:v>0.18610172991635801</c:v>
                </c:pt>
                <c:pt idx="172">
                  <c:v>0.15978093311348801</c:v>
                </c:pt>
                <c:pt idx="173">
                  <c:v>0.18537418789610599</c:v>
                </c:pt>
                <c:pt idx="174">
                  <c:v>0.19414476294828301</c:v>
                </c:pt>
                <c:pt idx="175">
                  <c:v>0.198070494998141</c:v>
                </c:pt>
                <c:pt idx="176">
                  <c:v>0.164865007778974</c:v>
                </c:pt>
                <c:pt idx="177">
                  <c:v>0.145440400651835</c:v>
                </c:pt>
                <c:pt idx="178">
                  <c:v>0.17027294436300899</c:v>
                </c:pt>
                <c:pt idx="179">
                  <c:v>0.160406624425945</c:v>
                </c:pt>
                <c:pt idx="180">
                  <c:v>0.19812241199036501</c:v>
                </c:pt>
                <c:pt idx="181">
                  <c:v>0.15434525719605399</c:v>
                </c:pt>
                <c:pt idx="182">
                  <c:v>0.159138416333821</c:v>
                </c:pt>
                <c:pt idx="183">
                  <c:v>0.171624839782646</c:v>
                </c:pt>
                <c:pt idx="184">
                  <c:v>0.170005239815437</c:v>
                </c:pt>
                <c:pt idx="185">
                  <c:v>0.184842238455109</c:v>
                </c:pt>
                <c:pt idx="186">
                  <c:v>0.17877355454393001</c:v>
                </c:pt>
                <c:pt idx="187">
                  <c:v>0.190277674513399</c:v>
                </c:pt>
                <c:pt idx="188">
                  <c:v>0.17857444405430001</c:v>
                </c:pt>
                <c:pt idx="189">
                  <c:v>0.140482917773956</c:v>
                </c:pt>
                <c:pt idx="190">
                  <c:v>0.18848445458395</c:v>
                </c:pt>
                <c:pt idx="191">
                  <c:v>0.15389882553366999</c:v>
                </c:pt>
                <c:pt idx="192">
                  <c:v>0.18315848862547399</c:v>
                </c:pt>
                <c:pt idx="193">
                  <c:v>0.142684108650458</c:v>
                </c:pt>
                <c:pt idx="194">
                  <c:v>0.16744075476867001</c:v>
                </c:pt>
                <c:pt idx="195">
                  <c:v>0.171142437860166</c:v>
                </c:pt>
                <c:pt idx="196">
                  <c:v>0.17300364744806601</c:v>
                </c:pt>
                <c:pt idx="197">
                  <c:v>0.159122150486881</c:v>
                </c:pt>
                <c:pt idx="198">
                  <c:v>0.15893514631689401</c:v>
                </c:pt>
                <c:pt idx="199">
                  <c:v>0.15171538974203899</c:v>
                </c:pt>
                <c:pt idx="200">
                  <c:v>0.16390554039774999</c:v>
                </c:pt>
                <c:pt idx="201">
                  <c:v>0.184394155271523</c:v>
                </c:pt>
                <c:pt idx="202">
                  <c:v>0.19031727109595301</c:v>
                </c:pt>
                <c:pt idx="203">
                  <c:v>0.161649283187976</c:v>
                </c:pt>
                <c:pt idx="204">
                  <c:v>0.19314033842855799</c:v>
                </c:pt>
                <c:pt idx="205">
                  <c:v>0.159135907644439</c:v>
                </c:pt>
                <c:pt idx="206">
                  <c:v>0.16662766606953799</c:v>
                </c:pt>
                <c:pt idx="207">
                  <c:v>0.19874031707353301</c:v>
                </c:pt>
                <c:pt idx="208">
                  <c:v>0.153390173442956</c:v>
                </c:pt>
                <c:pt idx="209">
                  <c:v>0.16656920369727901</c:v>
                </c:pt>
                <c:pt idx="210">
                  <c:v>0.14718422553593599</c:v>
                </c:pt>
                <c:pt idx="211">
                  <c:v>0.168189552261852</c:v>
                </c:pt>
                <c:pt idx="212">
                  <c:v>0.18464500973890399</c:v>
                </c:pt>
                <c:pt idx="213">
                  <c:v>0.185664377368737</c:v>
                </c:pt>
                <c:pt idx="214">
                  <c:v>0.176834139493139</c:v>
                </c:pt>
                <c:pt idx="215">
                  <c:v>0.18237004237621501</c:v>
                </c:pt>
                <c:pt idx="216">
                  <c:v>0.18522305290089799</c:v>
                </c:pt>
                <c:pt idx="217">
                  <c:v>0.16657612992440801</c:v>
                </c:pt>
                <c:pt idx="218">
                  <c:v>0.14564699764582401</c:v>
                </c:pt>
                <c:pt idx="219">
                  <c:v>0.194642873385098</c:v>
                </c:pt>
                <c:pt idx="220">
                  <c:v>0.16837783184579699</c:v>
                </c:pt>
                <c:pt idx="221">
                  <c:v>0.14023424416729599</c:v>
                </c:pt>
                <c:pt idx="222">
                  <c:v>0.144383736255804</c:v>
                </c:pt>
                <c:pt idx="223">
                  <c:v>0.18440890180979799</c:v>
                </c:pt>
                <c:pt idx="224">
                  <c:v>0.14201815702882301</c:v>
                </c:pt>
                <c:pt idx="225">
                  <c:v>0.15292450091415999</c:v>
                </c:pt>
                <c:pt idx="226">
                  <c:v>0.18134678689752501</c:v>
                </c:pt>
                <c:pt idx="227">
                  <c:v>0.14866969650970999</c:v>
                </c:pt>
                <c:pt idx="228">
                  <c:v>0.17643038925895499</c:v>
                </c:pt>
                <c:pt idx="229">
                  <c:v>0.15112504562732801</c:v>
                </c:pt>
                <c:pt idx="230">
                  <c:v>0.187979537097135</c:v>
                </c:pt>
                <c:pt idx="231">
                  <c:v>0.15091722143179701</c:v>
                </c:pt>
                <c:pt idx="232">
                  <c:v>0.14296793736791</c:v>
                </c:pt>
                <c:pt idx="233">
                  <c:v>0.169354169642636</c:v>
                </c:pt>
                <c:pt idx="234">
                  <c:v>0.16809082863216701</c:v>
                </c:pt>
                <c:pt idx="235">
                  <c:v>0.17037734466940699</c:v>
                </c:pt>
                <c:pt idx="236">
                  <c:v>0.18925329151753101</c:v>
                </c:pt>
                <c:pt idx="237">
                  <c:v>0.14674073569858401</c:v>
                </c:pt>
                <c:pt idx="238">
                  <c:v>0.143528629478754</c:v>
                </c:pt>
                <c:pt idx="239">
                  <c:v>0.158639832546565</c:v>
                </c:pt>
                <c:pt idx="240">
                  <c:v>0.18413760572305499</c:v>
                </c:pt>
                <c:pt idx="241">
                  <c:v>0.160762137890196</c:v>
                </c:pt>
                <c:pt idx="242">
                  <c:v>0.161402534071246</c:v>
                </c:pt>
                <c:pt idx="243">
                  <c:v>0.15982789777478101</c:v>
                </c:pt>
                <c:pt idx="244">
                  <c:v>0.14073055021168901</c:v>
                </c:pt>
                <c:pt idx="245">
                  <c:v>0.18849539075448701</c:v>
                </c:pt>
                <c:pt idx="246">
                  <c:v>0.19017347328735701</c:v>
                </c:pt>
                <c:pt idx="247">
                  <c:v>0.15681802422444199</c:v>
                </c:pt>
                <c:pt idx="248">
                  <c:v>0.170444866933882</c:v>
                </c:pt>
                <c:pt idx="249">
                  <c:v>0.18554087700993799</c:v>
                </c:pt>
              </c:numCache>
            </c:numRef>
          </c:xVal>
          <c:yVal>
            <c:numRef>
              <c:f>A5000_IW1!$C$1:$C$2270</c:f>
              <c:numCache>
                <c:formatCode>General</c:formatCode>
                <c:ptCount val="2270"/>
                <c:pt idx="0">
                  <c:v>0.45101907454680012</c:v>
                </c:pt>
                <c:pt idx="1">
                  <c:v>0.37895226479357474</c:v>
                </c:pt>
                <c:pt idx="2">
                  <c:v>0.4816420980348744</c:v>
                </c:pt>
                <c:pt idx="3">
                  <c:v>0.34640670041229127</c:v>
                </c:pt>
                <c:pt idx="4">
                  <c:v>0.39749158772096882</c:v>
                </c:pt>
                <c:pt idx="5">
                  <c:v>0.39156722827996826</c:v>
                </c:pt>
                <c:pt idx="6">
                  <c:v>0.37738363168018363</c:v>
                </c:pt>
                <c:pt idx="7">
                  <c:v>0.41199199135477166</c:v>
                </c:pt>
                <c:pt idx="8">
                  <c:v>0.33935465732087666</c:v>
                </c:pt>
                <c:pt idx="9">
                  <c:v>0.34353182473463167</c:v>
                </c:pt>
                <c:pt idx="10">
                  <c:v>0.41020646394792387</c:v>
                </c:pt>
                <c:pt idx="11">
                  <c:v>0.35254817020766355</c:v>
                </c:pt>
                <c:pt idx="12">
                  <c:v>0.43400319713558211</c:v>
                </c:pt>
                <c:pt idx="13">
                  <c:v>0.38251094240338812</c:v>
                </c:pt>
                <c:pt idx="14">
                  <c:v>0.43550917258343769</c:v>
                </c:pt>
                <c:pt idx="15">
                  <c:v>0.38290102495365336</c:v>
                </c:pt>
                <c:pt idx="16">
                  <c:v>0.50482179211331091</c:v>
                </c:pt>
                <c:pt idx="17">
                  <c:v>0.38498267927830815</c:v>
                </c:pt>
                <c:pt idx="18">
                  <c:v>0.46072570377945626</c:v>
                </c:pt>
                <c:pt idx="19">
                  <c:v>0.48896492718527657</c:v>
                </c:pt>
                <c:pt idx="20">
                  <c:v>0.35069751586767284</c:v>
                </c:pt>
                <c:pt idx="21">
                  <c:v>0.38092382064878788</c:v>
                </c:pt>
                <c:pt idx="22">
                  <c:v>0.43422033835580082</c:v>
                </c:pt>
                <c:pt idx="23">
                  <c:v>0.46111643451246775</c:v>
                </c:pt>
                <c:pt idx="24">
                  <c:v>0.49880551418562941</c:v>
                </c:pt>
                <c:pt idx="25">
                  <c:v>0.41536491830882494</c:v>
                </c:pt>
                <c:pt idx="26">
                  <c:v>0.38349374177694429</c:v>
                </c:pt>
                <c:pt idx="27">
                  <c:v>0.42056189324440141</c:v>
                </c:pt>
                <c:pt idx="28">
                  <c:v>0.39824415875598757</c:v>
                </c:pt>
                <c:pt idx="29">
                  <c:v>0.47080858766377665</c:v>
                </c:pt>
                <c:pt idx="30">
                  <c:v>0.48404926356186323</c:v>
                </c:pt>
                <c:pt idx="31">
                  <c:v>0.48758256944701273</c:v>
                </c:pt>
                <c:pt idx="32">
                  <c:v>0.41194069232022978</c:v>
                </c:pt>
                <c:pt idx="33">
                  <c:v>0.37930734547550632</c:v>
                </c:pt>
                <c:pt idx="34">
                  <c:v>0.44456666222797575</c:v>
                </c:pt>
                <c:pt idx="35">
                  <c:v>0.40648296272532108</c:v>
                </c:pt>
                <c:pt idx="36">
                  <c:v>0.35858889388465875</c:v>
                </c:pt>
                <c:pt idx="37">
                  <c:v>0.40877938160012195</c:v>
                </c:pt>
                <c:pt idx="38">
                  <c:v>0.33869045520035401</c:v>
                </c:pt>
                <c:pt idx="39">
                  <c:v>0.35565966345379385</c:v>
                </c:pt>
                <c:pt idx="40">
                  <c:v>0.3941165001577579</c:v>
                </c:pt>
                <c:pt idx="41">
                  <c:v>0.36081793261962442</c:v>
                </c:pt>
                <c:pt idx="42">
                  <c:v>0.40427571527698997</c:v>
                </c:pt>
                <c:pt idx="43">
                  <c:v>0.39960805871888672</c:v>
                </c:pt>
                <c:pt idx="44">
                  <c:v>0.36390062803228379</c:v>
                </c:pt>
                <c:pt idx="45">
                  <c:v>0.48037548721570333</c:v>
                </c:pt>
                <c:pt idx="46">
                  <c:v>0.39336655271957255</c:v>
                </c:pt>
                <c:pt idx="47">
                  <c:v>0.36021524612836953</c:v>
                </c:pt>
                <c:pt idx="48">
                  <c:v>0.46099275507118714</c:v>
                </c:pt>
                <c:pt idx="49">
                  <c:v>0.34176963190667298</c:v>
                </c:pt>
                <c:pt idx="50">
                  <c:v>0.43660509527925323</c:v>
                </c:pt>
                <c:pt idx="51">
                  <c:v>0.42488156826494411</c:v>
                </c:pt>
                <c:pt idx="52">
                  <c:v>0.36205620859300153</c:v>
                </c:pt>
                <c:pt idx="53">
                  <c:v>0.4012624062840961</c:v>
                </c:pt>
                <c:pt idx="54">
                  <c:v>0.49825264516835205</c:v>
                </c:pt>
                <c:pt idx="55">
                  <c:v>0.45920336943370227</c:v>
                </c:pt>
                <c:pt idx="56">
                  <c:v>0.38751830845256741</c:v>
                </c:pt>
                <c:pt idx="57">
                  <c:v>0.36980748653911688</c:v>
                </c:pt>
                <c:pt idx="58">
                  <c:v>0.38558533490371855</c:v>
                </c:pt>
                <c:pt idx="59">
                  <c:v>0.46711200145809362</c:v>
                </c:pt>
                <c:pt idx="60">
                  <c:v>0.39686522712652822</c:v>
                </c:pt>
                <c:pt idx="61">
                  <c:v>0.35239779181037822</c:v>
                </c:pt>
                <c:pt idx="62">
                  <c:v>0.45528958027611161</c:v>
                </c:pt>
                <c:pt idx="63">
                  <c:v>0.38307189827207938</c:v>
                </c:pt>
                <c:pt idx="64">
                  <c:v>0.35466343743762352</c:v>
                </c:pt>
                <c:pt idx="65">
                  <c:v>0.35329398162260789</c:v>
                </c:pt>
                <c:pt idx="66">
                  <c:v>0.35993307057254387</c:v>
                </c:pt>
                <c:pt idx="67">
                  <c:v>0.36023089511183154</c:v>
                </c:pt>
                <c:pt idx="68">
                  <c:v>0.41045240300161218</c:v>
                </c:pt>
                <c:pt idx="69">
                  <c:v>0.41532331114964172</c:v>
                </c:pt>
                <c:pt idx="70">
                  <c:v>0.46223371637308658</c:v>
                </c:pt>
                <c:pt idx="71">
                  <c:v>0.47481253595487871</c:v>
                </c:pt>
                <c:pt idx="72">
                  <c:v>0.46656687976793487</c:v>
                </c:pt>
                <c:pt idx="73">
                  <c:v>0.35417554102426302</c:v>
                </c:pt>
                <c:pt idx="74">
                  <c:v>0.36595234248719993</c:v>
                </c:pt>
                <c:pt idx="75">
                  <c:v>0.37665982761279004</c:v>
                </c:pt>
                <c:pt idx="76">
                  <c:v>0.52866858970170871</c:v>
                </c:pt>
                <c:pt idx="77">
                  <c:v>0.48024995582371721</c:v>
                </c:pt>
                <c:pt idx="78">
                  <c:v>0.38048845790377417</c:v>
                </c:pt>
                <c:pt idx="79">
                  <c:v>0.38165830429858305</c:v>
                </c:pt>
                <c:pt idx="80">
                  <c:v>0.41009729145383489</c:v>
                </c:pt>
                <c:pt idx="81">
                  <c:v>0.54173558348946649</c:v>
                </c:pt>
                <c:pt idx="82">
                  <c:v>0.36502244717213167</c:v>
                </c:pt>
                <c:pt idx="83">
                  <c:v>0.34001364311357823</c:v>
                </c:pt>
                <c:pt idx="84">
                  <c:v>0.37690545800802749</c:v>
                </c:pt>
                <c:pt idx="85">
                  <c:v>0.37983728116988008</c:v>
                </c:pt>
                <c:pt idx="86">
                  <c:v>0.38035703113537495</c:v>
                </c:pt>
                <c:pt idx="87">
                  <c:v>0.52718956013661855</c:v>
                </c:pt>
                <c:pt idx="88">
                  <c:v>0.39093336728517109</c:v>
                </c:pt>
                <c:pt idx="89">
                  <c:v>0.58865889063615962</c:v>
                </c:pt>
                <c:pt idx="90">
                  <c:v>0.36046541380283603</c:v>
                </c:pt>
                <c:pt idx="91">
                  <c:v>0.35697714118567553</c:v>
                </c:pt>
                <c:pt idx="92">
                  <c:v>0.35409914805766241</c:v>
                </c:pt>
                <c:pt idx="93">
                  <c:v>0.48030616252762803</c:v>
                </c:pt>
                <c:pt idx="94">
                  <c:v>0.46339007439359114</c:v>
                </c:pt>
                <c:pt idx="95">
                  <c:v>0.37385390623306597</c:v>
                </c:pt>
                <c:pt idx="96">
                  <c:v>0.36160170902403116</c:v>
                </c:pt>
                <c:pt idx="97">
                  <c:v>0.43870097875849456</c:v>
                </c:pt>
                <c:pt idx="98">
                  <c:v>0.43185172426933049</c:v>
                </c:pt>
                <c:pt idx="99">
                  <c:v>0.4778641803273761</c:v>
                </c:pt>
                <c:pt idx="100">
                  <c:v>0.54698592547120539</c:v>
                </c:pt>
                <c:pt idx="101">
                  <c:v>0.38909348512511788</c:v>
                </c:pt>
                <c:pt idx="102">
                  <c:v>0.3513276112293689</c:v>
                </c:pt>
                <c:pt idx="103">
                  <c:v>0.33973331950845809</c:v>
                </c:pt>
                <c:pt idx="104">
                  <c:v>0.38563651047488007</c:v>
                </c:pt>
                <c:pt idx="105">
                  <c:v>0.39356353854294596</c:v>
                </c:pt>
                <c:pt idx="106">
                  <c:v>0.47893957723620656</c:v>
                </c:pt>
                <c:pt idx="107">
                  <c:v>0.43500402216267164</c:v>
                </c:pt>
                <c:pt idx="108">
                  <c:v>0.58861166589316971</c:v>
                </c:pt>
                <c:pt idx="109">
                  <c:v>0.39402001352600213</c:v>
                </c:pt>
                <c:pt idx="110">
                  <c:v>0.47060271247701696</c:v>
                </c:pt>
                <c:pt idx="111">
                  <c:v>0.34799906936055702</c:v>
                </c:pt>
                <c:pt idx="112">
                  <c:v>0.35322030485037409</c:v>
                </c:pt>
                <c:pt idx="113">
                  <c:v>0.39700375303929847</c:v>
                </c:pt>
                <c:pt idx="114">
                  <c:v>0.39765437418798094</c:v>
                </c:pt>
                <c:pt idx="115">
                  <c:v>0.40087099650249131</c:v>
                </c:pt>
                <c:pt idx="116">
                  <c:v>0.4465083090792959</c:v>
                </c:pt>
                <c:pt idx="117">
                  <c:v>0.35873763639215361</c:v>
                </c:pt>
                <c:pt idx="118">
                  <c:v>0.49366678309974105</c:v>
                </c:pt>
                <c:pt idx="119">
                  <c:v>0.44663831601882092</c:v>
                </c:pt>
                <c:pt idx="120">
                  <c:v>0.46531008428750287</c:v>
                </c:pt>
                <c:pt idx="121">
                  <c:v>0.36919763917180082</c:v>
                </c:pt>
                <c:pt idx="122">
                  <c:v>0.35046994199181453</c:v>
                </c:pt>
                <c:pt idx="123">
                  <c:v>0.39413122316586713</c:v>
                </c:pt>
                <c:pt idx="124">
                  <c:v>0.35202289525589797</c:v>
                </c:pt>
                <c:pt idx="125">
                  <c:v>0.39060504729093437</c:v>
                </c:pt>
                <c:pt idx="126">
                  <c:v>0.35498277547093926</c:v>
                </c:pt>
                <c:pt idx="127">
                  <c:v>0.35571034517143396</c:v>
                </c:pt>
                <c:pt idx="128">
                  <c:v>0.41505462396812165</c:v>
                </c:pt>
                <c:pt idx="129">
                  <c:v>0.4919491296862486</c:v>
                </c:pt>
                <c:pt idx="130">
                  <c:v>0.34393233994053785</c:v>
                </c:pt>
                <c:pt idx="131">
                  <c:v>0.40746465092845396</c:v>
                </c:pt>
                <c:pt idx="132">
                  <c:v>0.36214010195995999</c:v>
                </c:pt>
                <c:pt idx="133">
                  <c:v>0.38060775439505184</c:v>
                </c:pt>
                <c:pt idx="134">
                  <c:v>0.33939290010294432</c:v>
                </c:pt>
                <c:pt idx="135">
                  <c:v>0.3928819280857917</c:v>
                </c:pt>
                <c:pt idx="136">
                  <c:v>0.41255961424600268</c:v>
                </c:pt>
                <c:pt idx="137">
                  <c:v>0.35744707367719164</c:v>
                </c:pt>
                <c:pt idx="138">
                  <c:v>0.3954640103569142</c:v>
                </c:pt>
                <c:pt idx="139">
                  <c:v>0.46017715598049175</c:v>
                </c:pt>
                <c:pt idx="140">
                  <c:v>0.34936824738296623</c:v>
                </c:pt>
                <c:pt idx="141">
                  <c:v>0.35323200300566432</c:v>
                </c:pt>
                <c:pt idx="142">
                  <c:v>0.40159279428995454</c:v>
                </c:pt>
                <c:pt idx="143">
                  <c:v>0.3910723870514628</c:v>
                </c:pt>
                <c:pt idx="144">
                  <c:v>0.49849265797978287</c:v>
                </c:pt>
                <c:pt idx="145">
                  <c:v>0.41076871618210897</c:v>
                </c:pt>
                <c:pt idx="146">
                  <c:v>0.46767212394896807</c:v>
                </c:pt>
                <c:pt idx="147">
                  <c:v>0.5256131796961101</c:v>
                </c:pt>
                <c:pt idx="148">
                  <c:v>0.34959325939368258</c:v>
                </c:pt>
                <c:pt idx="149">
                  <c:v>0.36183826486081172</c:v>
                </c:pt>
                <c:pt idx="150">
                  <c:v>0.34325906326155953</c:v>
                </c:pt>
                <c:pt idx="151">
                  <c:v>0.38503598459278165</c:v>
                </c:pt>
                <c:pt idx="152">
                  <c:v>0.44635354773200758</c:v>
                </c:pt>
                <c:pt idx="153">
                  <c:v>0.43101275973390157</c:v>
                </c:pt>
                <c:pt idx="154">
                  <c:v>0.41478139950737247</c:v>
                </c:pt>
                <c:pt idx="155">
                  <c:v>0.35074850624376386</c:v>
                </c:pt>
                <c:pt idx="156">
                  <c:v>0.39671608336304653</c:v>
                </c:pt>
                <c:pt idx="157">
                  <c:v>0.36954682447732057</c:v>
                </c:pt>
                <c:pt idx="158">
                  <c:v>0.36704017833160152</c:v>
                </c:pt>
                <c:pt idx="159">
                  <c:v>0.40895741579460915</c:v>
                </c:pt>
                <c:pt idx="160">
                  <c:v>0.5174776837102969</c:v>
                </c:pt>
                <c:pt idx="161">
                  <c:v>0.51672310639534658</c:v>
                </c:pt>
                <c:pt idx="162">
                  <c:v>0.35668403912068752</c:v>
                </c:pt>
                <c:pt idx="163">
                  <c:v>0.36247299009927147</c:v>
                </c:pt>
                <c:pt idx="164">
                  <c:v>0.35568892427494048</c:v>
                </c:pt>
                <c:pt idx="165">
                  <c:v>0.38619740461188118</c:v>
                </c:pt>
                <c:pt idx="166">
                  <c:v>0.36042173863203109</c:v>
                </c:pt>
                <c:pt idx="167">
                  <c:v>0.38684509350527929</c:v>
                </c:pt>
                <c:pt idx="168">
                  <c:v>0.40478185340479889</c:v>
                </c:pt>
                <c:pt idx="169">
                  <c:v>0.481190160331046</c:v>
                </c:pt>
                <c:pt idx="170">
                  <c:v>0.34873663959486134</c:v>
                </c:pt>
                <c:pt idx="171">
                  <c:v>0.38914617312268829</c:v>
                </c:pt>
                <c:pt idx="172">
                  <c:v>0.45485461878708344</c:v>
                </c:pt>
                <c:pt idx="173">
                  <c:v>0.43704021109750618</c:v>
                </c:pt>
                <c:pt idx="174">
                  <c:v>0.53275819071294006</c:v>
                </c:pt>
                <c:pt idx="175">
                  <c:v>0.34126349377886406</c:v>
                </c:pt>
                <c:pt idx="176">
                  <c:v>0.43405931124195829</c:v>
                </c:pt>
                <c:pt idx="177">
                  <c:v>0.59512880388915024</c:v>
                </c:pt>
                <c:pt idx="178">
                  <c:v>0.4734779894106621</c:v>
                </c:pt>
                <c:pt idx="179">
                  <c:v>0.39597946996994071</c:v>
                </c:pt>
                <c:pt idx="180">
                  <c:v>0.38058593224257281</c:v>
                </c:pt>
                <c:pt idx="181">
                  <c:v>0.42305190269961551</c:v>
                </c:pt>
                <c:pt idx="182">
                  <c:v>0.47111459165201292</c:v>
                </c:pt>
                <c:pt idx="183">
                  <c:v>0.40469150907621571</c:v>
                </c:pt>
                <c:pt idx="184">
                  <c:v>0.46655305186933393</c:v>
                </c:pt>
                <c:pt idx="185">
                  <c:v>0.53964312611902976</c:v>
                </c:pt>
                <c:pt idx="186">
                  <c:v>0.47526459712208746</c:v>
                </c:pt>
                <c:pt idx="187">
                  <c:v>0.43373555939279512</c:v>
                </c:pt>
                <c:pt idx="188">
                  <c:v>0.45860898585477761</c:v>
                </c:pt>
                <c:pt idx="189">
                  <c:v>0.37511172028638534</c:v>
                </c:pt>
                <c:pt idx="190">
                  <c:v>0.42191915705060529</c:v>
                </c:pt>
                <c:pt idx="191">
                  <c:v>0.46267904878606547</c:v>
                </c:pt>
                <c:pt idx="192">
                  <c:v>0.34509700087337258</c:v>
                </c:pt>
                <c:pt idx="193">
                  <c:v>0.40546658131230673</c:v>
                </c:pt>
                <c:pt idx="194">
                  <c:v>0.45066402473071304</c:v>
                </c:pt>
                <c:pt idx="195">
                  <c:v>0.35538767362684837</c:v>
                </c:pt>
                <c:pt idx="196">
                  <c:v>0.39113643368002809</c:v>
                </c:pt>
                <c:pt idx="197">
                  <c:v>0.3750850521962264</c:v>
                </c:pt>
                <c:pt idx="198">
                  <c:v>0.41712917914840542</c:v>
                </c:pt>
                <c:pt idx="199">
                  <c:v>0.39543160121956816</c:v>
                </c:pt>
                <c:pt idx="200">
                  <c:v>0.47009166667983787</c:v>
                </c:pt>
                <c:pt idx="201">
                  <c:v>0.35866997845971327</c:v>
                </c:pt>
                <c:pt idx="202">
                  <c:v>0.42485119627337414</c:v>
                </c:pt>
                <c:pt idx="203">
                  <c:v>0.52030511858405037</c:v>
                </c:pt>
                <c:pt idx="204">
                  <c:v>0.51771201720623083</c:v>
                </c:pt>
                <c:pt idx="205">
                  <c:v>0.39416029879194325</c:v>
                </c:pt>
                <c:pt idx="206">
                  <c:v>0.37322569368791991</c:v>
                </c:pt>
                <c:pt idx="207">
                  <c:v>0.36877838839792487</c:v>
                </c:pt>
                <c:pt idx="208">
                  <c:v>0.45169639465148603</c:v>
                </c:pt>
                <c:pt idx="209">
                  <c:v>0.48751799809908147</c:v>
                </c:pt>
                <c:pt idx="210">
                  <c:v>0.41772164904493442</c:v>
                </c:pt>
                <c:pt idx="211">
                  <c:v>0.35409603060730754</c:v>
                </c:pt>
                <c:pt idx="212">
                  <c:v>0.44036983327089685</c:v>
                </c:pt>
                <c:pt idx="213">
                  <c:v>0.44703092956838364</c:v>
                </c:pt>
                <c:pt idx="214">
                  <c:v>0.341877137645127</c:v>
                </c:pt>
                <c:pt idx="215">
                  <c:v>0.37036174451942394</c:v>
                </c:pt>
                <c:pt idx="216">
                  <c:v>0.40997370461008892</c:v>
                </c:pt>
                <c:pt idx="217">
                  <c:v>0.35771983515026501</c:v>
                </c:pt>
                <c:pt idx="218">
                  <c:v>0.53380287610590382</c:v>
                </c:pt>
                <c:pt idx="219">
                  <c:v>0.40145300287753488</c:v>
                </c:pt>
                <c:pt idx="220">
                  <c:v>0.40977863246911123</c:v>
                </c:pt>
                <c:pt idx="221">
                  <c:v>0.40259479221915628</c:v>
                </c:pt>
                <c:pt idx="222">
                  <c:v>0.57844704925104728</c:v>
                </c:pt>
                <c:pt idx="223">
                  <c:v>0.47290647742294956</c:v>
                </c:pt>
                <c:pt idx="224">
                  <c:v>0.48080152847550067</c:v>
                </c:pt>
                <c:pt idx="225">
                  <c:v>0.4231522166961626</c:v>
                </c:pt>
                <c:pt idx="226">
                  <c:v>0.35145610574248504</c:v>
                </c:pt>
                <c:pt idx="227">
                  <c:v>0.42116920961241994</c:v>
                </c:pt>
                <c:pt idx="228">
                  <c:v>0.36836549598813645</c:v>
                </c:pt>
                <c:pt idx="229">
                  <c:v>0.35634281720320138</c:v>
                </c:pt>
                <c:pt idx="230">
                  <c:v>0.3487371025825371</c:v>
                </c:pt>
                <c:pt idx="231">
                  <c:v>0.43188817683238412</c:v>
                </c:pt>
                <c:pt idx="232">
                  <c:v>0.38817473238012701</c:v>
                </c:pt>
                <c:pt idx="233">
                  <c:v>0.34754540316940352</c:v>
                </c:pt>
                <c:pt idx="234">
                  <c:v>0.3821796901538671</c:v>
                </c:pt>
                <c:pt idx="235">
                  <c:v>0.38853151068353797</c:v>
                </c:pt>
                <c:pt idx="236">
                  <c:v>0.35286034736491806</c:v>
                </c:pt>
                <c:pt idx="237">
                  <c:v>0.36498972937633478</c:v>
                </c:pt>
                <c:pt idx="238">
                  <c:v>0.48989284708625896</c:v>
                </c:pt>
                <c:pt idx="239">
                  <c:v>0.50825370369733447</c:v>
                </c:pt>
                <c:pt idx="240">
                  <c:v>0.42925133855206948</c:v>
                </c:pt>
                <c:pt idx="241">
                  <c:v>0.48722921725240625</c:v>
                </c:pt>
                <c:pt idx="242">
                  <c:v>0.4574753142304146</c:v>
                </c:pt>
                <c:pt idx="243">
                  <c:v>0.37802496220949289</c:v>
                </c:pt>
                <c:pt idx="244">
                  <c:v>0.38706010498218607</c:v>
                </c:pt>
                <c:pt idx="245">
                  <c:v>0.47351740509484319</c:v>
                </c:pt>
                <c:pt idx="246">
                  <c:v>0.35288862047902181</c:v>
                </c:pt>
                <c:pt idx="247">
                  <c:v>0.36194132591757133</c:v>
                </c:pt>
                <c:pt idx="248">
                  <c:v>0.45841385198210971</c:v>
                </c:pt>
                <c:pt idx="249">
                  <c:v>0.44113947311825175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B9-48C0-AEAC-C7887403C624}"/>
            </c:ext>
          </c:extLst>
        </c:ser>
        <c:ser>
          <c:idx val="1"/>
          <c:order val="1"/>
          <c:tx>
            <c:strRef>
              <c:f>A5000_IW1!$AD$3</c:f>
              <c:strCache>
                <c:ptCount val="1"/>
                <c:pt idx="0">
                  <c:v>EBC</c:v>
                </c:pt>
              </c:strCache>
            </c:strRef>
          </c:tx>
          <c:spPr>
            <a:ln w="254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A5000_IW1!$AE$4:$AE$5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A5000_IW1!$AD$4:$AD$5</c:f>
              <c:numCache>
                <c:formatCode>General</c:formatCode>
                <c:ptCount val="2"/>
                <c:pt idx="0">
                  <c:v>0.37971133034860566</c:v>
                </c:pt>
                <c:pt idx="1">
                  <c:v>0.37971133034860566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B9-48C0-AEAC-C7887403C624}"/>
            </c:ext>
          </c:extLst>
        </c:ser>
        <c:ser>
          <c:idx val="2"/>
          <c:order val="2"/>
          <c:tx>
            <c:strRef>
              <c:f>A5000_IW1!$AD$7</c:f>
              <c:strCache>
                <c:ptCount val="1"/>
                <c:pt idx="0">
                  <c:v>Monte-Carlo - 99% Quantile</c:v>
                </c:pt>
              </c:strCache>
            </c:strRef>
          </c:tx>
          <c:spPr>
            <a:ln w="25400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A5000_IW1!$AE$8:$AE$9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A5000_IW1!$AD$8:$AD$9</c:f>
              <c:numCache>
                <c:formatCode>General</c:formatCode>
                <c:ptCount val="2"/>
                <c:pt idx="0">
                  <c:v>0.33937416113973118</c:v>
                </c:pt>
                <c:pt idx="1">
                  <c:v>0.33937416113973118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6B9-48C0-AEAC-C7887403C6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028351"/>
        <c:axId val="634024991"/>
      </c:scatterChart>
      <c:valAx>
        <c:axId val="634028351"/>
        <c:scaling>
          <c:orientation val="minMax"/>
          <c:max val="0.4"/>
        </c:scaling>
        <c:delete val="0"/>
        <c:axPos val="b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LRSM radius-to-shell radius ratio, Rs/R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24991"/>
        <c:crosses val="autoZero"/>
        <c:crossBetween val="midCat"/>
        <c:majorUnit val="5.000000000000001E-2"/>
      </c:valAx>
      <c:valAx>
        <c:axId val="634024991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strRef>
              <c:f>A5000_IW1!$Q$7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28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A5000_IW1!$K$3</c:f>
              <c:strCache>
                <c:ptCount val="1"/>
                <c:pt idx="0">
                  <c:v>A700 - IW1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1"/>
              </a:solidFill>
            </a:ln>
          </c:spPr>
          <c:invertIfNegative val="0"/>
          <c:cat>
            <c:numRef>
              <c:f>A5000_IW1!$M$2:$M$123</c:f>
              <c:numCache>
                <c:formatCode>General</c:formatCode>
                <c:ptCount val="122"/>
                <c:pt idx="0">
                  <c:v>0</c:v>
                </c:pt>
                <c:pt idx="1">
                  <c:v>6.2500000000000003E-3</c:v>
                </c:pt>
                <c:pt idx="2">
                  <c:v>1.2500000000000001E-2</c:v>
                </c:pt>
                <c:pt idx="3">
                  <c:v>1.8750000000000003E-2</c:v>
                </c:pt>
                <c:pt idx="4">
                  <c:v>2.5000000000000001E-2</c:v>
                </c:pt>
                <c:pt idx="5">
                  <c:v>3.125E-2</c:v>
                </c:pt>
                <c:pt idx="6">
                  <c:v>3.7500000000000006E-2</c:v>
                </c:pt>
                <c:pt idx="7">
                  <c:v>4.3750000000000004E-2</c:v>
                </c:pt>
                <c:pt idx="8">
                  <c:v>0.05</c:v>
                </c:pt>
                <c:pt idx="9">
                  <c:v>5.6250000000000001E-2</c:v>
                </c:pt>
                <c:pt idx="10">
                  <c:v>6.25E-2</c:v>
                </c:pt>
                <c:pt idx="11">
                  <c:v>6.8750000000000006E-2</c:v>
                </c:pt>
                <c:pt idx="12">
                  <c:v>7.5000000000000011E-2</c:v>
                </c:pt>
                <c:pt idx="13">
                  <c:v>8.1250000000000003E-2</c:v>
                </c:pt>
                <c:pt idx="14">
                  <c:v>8.7500000000000008E-2</c:v>
                </c:pt>
                <c:pt idx="15">
                  <c:v>9.3750000000000014E-2</c:v>
                </c:pt>
                <c:pt idx="16">
                  <c:v>0.1</c:v>
                </c:pt>
                <c:pt idx="17">
                  <c:v>0.10625</c:v>
                </c:pt>
                <c:pt idx="18">
                  <c:v>0.1125</c:v>
                </c:pt>
                <c:pt idx="19">
                  <c:v>0.11875000000000001</c:v>
                </c:pt>
                <c:pt idx="20">
                  <c:v>0.125</c:v>
                </c:pt>
                <c:pt idx="21">
                  <c:v>0.13125000000000001</c:v>
                </c:pt>
                <c:pt idx="22">
                  <c:v>0.13750000000000001</c:v>
                </c:pt>
                <c:pt idx="23">
                  <c:v>0.14374999999999999</c:v>
                </c:pt>
                <c:pt idx="24">
                  <c:v>0.15000000000000002</c:v>
                </c:pt>
                <c:pt idx="25">
                  <c:v>0.15625</c:v>
                </c:pt>
                <c:pt idx="26">
                  <c:v>0.16250000000000001</c:v>
                </c:pt>
                <c:pt idx="27">
                  <c:v>0.16875000000000001</c:v>
                </c:pt>
                <c:pt idx="28">
                  <c:v>0.17500000000000002</c:v>
                </c:pt>
                <c:pt idx="29">
                  <c:v>0.18124999999999999</c:v>
                </c:pt>
                <c:pt idx="30">
                  <c:v>0.18750000000000003</c:v>
                </c:pt>
                <c:pt idx="31">
                  <c:v>0.19375000000000001</c:v>
                </c:pt>
                <c:pt idx="32">
                  <c:v>0.2</c:v>
                </c:pt>
                <c:pt idx="33">
                  <c:v>0.20625000000000002</c:v>
                </c:pt>
                <c:pt idx="34">
                  <c:v>0.21249999999999999</c:v>
                </c:pt>
                <c:pt idx="35">
                  <c:v>0.21875000000000003</c:v>
                </c:pt>
                <c:pt idx="36">
                  <c:v>0.22500000000000001</c:v>
                </c:pt>
                <c:pt idx="37">
                  <c:v>0.23125000000000001</c:v>
                </c:pt>
                <c:pt idx="38">
                  <c:v>0.23750000000000002</c:v>
                </c:pt>
                <c:pt idx="39">
                  <c:v>0.24375000000000002</c:v>
                </c:pt>
                <c:pt idx="40">
                  <c:v>0.25</c:v>
                </c:pt>
                <c:pt idx="41">
                  <c:v>0.25625000000000003</c:v>
                </c:pt>
                <c:pt idx="42">
                  <c:v>0.26250000000000001</c:v>
                </c:pt>
                <c:pt idx="43">
                  <c:v>0.26874999999999999</c:v>
                </c:pt>
                <c:pt idx="44">
                  <c:v>0.27500000000000002</c:v>
                </c:pt>
                <c:pt idx="45">
                  <c:v>0.28125000000000006</c:v>
                </c:pt>
                <c:pt idx="46">
                  <c:v>0.28749999999999998</c:v>
                </c:pt>
                <c:pt idx="47">
                  <c:v>0.29375000000000001</c:v>
                </c:pt>
                <c:pt idx="48">
                  <c:v>0.30000000000000004</c:v>
                </c:pt>
                <c:pt idx="49">
                  <c:v>0.30625000000000002</c:v>
                </c:pt>
                <c:pt idx="50">
                  <c:v>0.3125</c:v>
                </c:pt>
                <c:pt idx="51">
                  <c:v>0.31875000000000003</c:v>
                </c:pt>
                <c:pt idx="52">
                  <c:v>0.32500000000000001</c:v>
                </c:pt>
                <c:pt idx="53">
                  <c:v>0.33124999999999999</c:v>
                </c:pt>
                <c:pt idx="54">
                  <c:v>0.33750000000000002</c:v>
                </c:pt>
                <c:pt idx="55">
                  <c:v>0.34375</c:v>
                </c:pt>
                <c:pt idx="56">
                  <c:v>0.35000000000000003</c:v>
                </c:pt>
                <c:pt idx="57">
                  <c:v>0.35625000000000001</c:v>
                </c:pt>
                <c:pt idx="58">
                  <c:v>0.36249999999999999</c:v>
                </c:pt>
                <c:pt idx="59">
                  <c:v>0.36875000000000002</c:v>
                </c:pt>
                <c:pt idx="60">
                  <c:v>0.37500000000000006</c:v>
                </c:pt>
                <c:pt idx="61">
                  <c:v>0.38124999999999998</c:v>
                </c:pt>
                <c:pt idx="62">
                  <c:v>0.38750000000000001</c:v>
                </c:pt>
                <c:pt idx="63">
                  <c:v>0.39375000000000004</c:v>
                </c:pt>
                <c:pt idx="64">
                  <c:v>0.4</c:v>
                </c:pt>
                <c:pt idx="65">
                  <c:v>0.40625</c:v>
                </c:pt>
                <c:pt idx="66">
                  <c:v>0.41250000000000003</c:v>
                </c:pt>
                <c:pt idx="67">
                  <c:v>0.41875000000000007</c:v>
                </c:pt>
                <c:pt idx="68">
                  <c:v>0.42499999999999999</c:v>
                </c:pt>
                <c:pt idx="69">
                  <c:v>0.43125000000000002</c:v>
                </c:pt>
                <c:pt idx="70">
                  <c:v>0.43750000000000006</c:v>
                </c:pt>
                <c:pt idx="71">
                  <c:v>0.44374999999999998</c:v>
                </c:pt>
                <c:pt idx="72">
                  <c:v>0.45</c:v>
                </c:pt>
                <c:pt idx="73">
                  <c:v>0.45625000000000004</c:v>
                </c:pt>
                <c:pt idx="74">
                  <c:v>0.46250000000000002</c:v>
                </c:pt>
                <c:pt idx="75">
                  <c:v>0.46875</c:v>
                </c:pt>
                <c:pt idx="76">
                  <c:v>0.47500000000000003</c:v>
                </c:pt>
                <c:pt idx="77">
                  <c:v>0.48125000000000001</c:v>
                </c:pt>
                <c:pt idx="78">
                  <c:v>0.48750000000000004</c:v>
                </c:pt>
                <c:pt idx="79">
                  <c:v>0.49375000000000002</c:v>
                </c:pt>
                <c:pt idx="80">
                  <c:v>0.5</c:v>
                </c:pt>
                <c:pt idx="81">
                  <c:v>0.50624999999999998</c:v>
                </c:pt>
                <c:pt idx="82">
                  <c:v>0.51250000000000007</c:v>
                </c:pt>
                <c:pt idx="83">
                  <c:v>0.51875000000000004</c:v>
                </c:pt>
                <c:pt idx="84">
                  <c:v>0.52500000000000002</c:v>
                </c:pt>
                <c:pt idx="85">
                  <c:v>0.53125</c:v>
                </c:pt>
                <c:pt idx="86">
                  <c:v>0.53749999999999998</c:v>
                </c:pt>
                <c:pt idx="87">
                  <c:v>0.54375000000000007</c:v>
                </c:pt>
                <c:pt idx="88">
                  <c:v>0.55000000000000004</c:v>
                </c:pt>
                <c:pt idx="89">
                  <c:v>0.55625000000000002</c:v>
                </c:pt>
                <c:pt idx="90">
                  <c:v>0.56250000000000011</c:v>
                </c:pt>
                <c:pt idx="91">
                  <c:v>0.56874999999999998</c:v>
                </c:pt>
                <c:pt idx="92">
                  <c:v>0.57499999999999996</c:v>
                </c:pt>
                <c:pt idx="93">
                  <c:v>0.58125000000000004</c:v>
                </c:pt>
                <c:pt idx="94">
                  <c:v>0.58750000000000002</c:v>
                </c:pt>
                <c:pt idx="95">
                  <c:v>0.59375</c:v>
                </c:pt>
                <c:pt idx="96">
                  <c:v>0.60000000000000009</c:v>
                </c:pt>
                <c:pt idx="97">
                  <c:v>0.60625000000000007</c:v>
                </c:pt>
                <c:pt idx="98">
                  <c:v>0.61250000000000004</c:v>
                </c:pt>
                <c:pt idx="99">
                  <c:v>0.61875000000000002</c:v>
                </c:pt>
                <c:pt idx="100">
                  <c:v>0.625</c:v>
                </c:pt>
                <c:pt idx="101">
                  <c:v>0.63124999999999998</c:v>
                </c:pt>
                <c:pt idx="102">
                  <c:v>0.63750000000000007</c:v>
                </c:pt>
                <c:pt idx="103">
                  <c:v>0.64375000000000004</c:v>
                </c:pt>
                <c:pt idx="104">
                  <c:v>0.65</c:v>
                </c:pt>
                <c:pt idx="105">
                  <c:v>0.65625000000000011</c:v>
                </c:pt>
                <c:pt idx="106">
                  <c:v>0.66249999999999998</c:v>
                </c:pt>
                <c:pt idx="107">
                  <c:v>0.66874999999999996</c:v>
                </c:pt>
                <c:pt idx="108">
                  <c:v>0.67500000000000004</c:v>
                </c:pt>
                <c:pt idx="109">
                  <c:v>0.68125000000000002</c:v>
                </c:pt>
                <c:pt idx="110">
                  <c:v>0.6875</c:v>
                </c:pt>
                <c:pt idx="111">
                  <c:v>0.69375000000000009</c:v>
                </c:pt>
                <c:pt idx="112">
                  <c:v>0.70000000000000007</c:v>
                </c:pt>
                <c:pt idx="113">
                  <c:v>0.70624999999999993</c:v>
                </c:pt>
                <c:pt idx="114">
                  <c:v>0.71250000000000002</c:v>
                </c:pt>
                <c:pt idx="115">
                  <c:v>0.71875</c:v>
                </c:pt>
                <c:pt idx="116">
                  <c:v>0.72499999999999998</c:v>
                </c:pt>
                <c:pt idx="117">
                  <c:v>0.73125000000000007</c:v>
                </c:pt>
                <c:pt idx="118">
                  <c:v>0.73750000000000004</c:v>
                </c:pt>
                <c:pt idx="119">
                  <c:v>0.74375000000000002</c:v>
                </c:pt>
                <c:pt idx="120">
                  <c:v>0.75000000000000011</c:v>
                </c:pt>
                <c:pt idx="121">
                  <c:v>0.75624999999999998</c:v>
                </c:pt>
              </c:numCache>
            </c:numRef>
          </c:cat>
          <c:val>
            <c:numRef>
              <c:f>A5000_IW1!$N$2:$N$123</c:f>
              <c:numCache>
                <c:formatCode>General</c:formatCode>
                <c:ptCount val="1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4</c:v>
                </c:pt>
                <c:pt idx="50">
                  <c:v>1</c:v>
                </c:pt>
                <c:pt idx="51">
                  <c:v>1</c:v>
                </c:pt>
                <c:pt idx="52">
                  <c:v>3</c:v>
                </c:pt>
                <c:pt idx="53">
                  <c:v>4</c:v>
                </c:pt>
                <c:pt idx="54">
                  <c:v>7</c:v>
                </c:pt>
                <c:pt idx="55">
                  <c:v>8</c:v>
                </c:pt>
                <c:pt idx="56">
                  <c:v>5</c:v>
                </c:pt>
                <c:pt idx="57">
                  <c:v>3</c:v>
                </c:pt>
                <c:pt idx="58">
                  <c:v>10</c:v>
                </c:pt>
                <c:pt idx="59">
                  <c:v>5</c:v>
                </c:pt>
                <c:pt idx="60">
                  <c:v>8</c:v>
                </c:pt>
                <c:pt idx="61">
                  <c:v>6</c:v>
                </c:pt>
                <c:pt idx="62">
                  <c:v>6</c:v>
                </c:pt>
                <c:pt idx="63">
                  <c:v>9</c:v>
                </c:pt>
                <c:pt idx="64">
                  <c:v>3</c:v>
                </c:pt>
                <c:pt idx="65">
                  <c:v>6</c:v>
                </c:pt>
                <c:pt idx="66">
                  <c:v>4</c:v>
                </c:pt>
                <c:pt idx="67">
                  <c:v>5</c:v>
                </c:pt>
                <c:pt idx="68">
                  <c:v>3</c:v>
                </c:pt>
                <c:pt idx="69">
                  <c:v>7</c:v>
                </c:pt>
                <c:pt idx="70">
                  <c:v>9</c:v>
                </c:pt>
                <c:pt idx="71">
                  <c:v>11</c:v>
                </c:pt>
                <c:pt idx="72">
                  <c:v>7</c:v>
                </c:pt>
                <c:pt idx="73">
                  <c:v>6</c:v>
                </c:pt>
                <c:pt idx="74">
                  <c:v>9</c:v>
                </c:pt>
                <c:pt idx="75">
                  <c:v>9</c:v>
                </c:pt>
                <c:pt idx="76">
                  <c:v>8</c:v>
                </c:pt>
                <c:pt idx="77">
                  <c:v>6</c:v>
                </c:pt>
                <c:pt idx="78">
                  <c:v>7</c:v>
                </c:pt>
                <c:pt idx="79">
                  <c:v>7</c:v>
                </c:pt>
                <c:pt idx="80">
                  <c:v>3</c:v>
                </c:pt>
                <c:pt idx="81">
                  <c:v>2</c:v>
                </c:pt>
                <c:pt idx="82">
                  <c:v>9</c:v>
                </c:pt>
                <c:pt idx="83">
                  <c:v>7</c:v>
                </c:pt>
                <c:pt idx="84">
                  <c:v>8</c:v>
                </c:pt>
                <c:pt idx="85">
                  <c:v>3</c:v>
                </c:pt>
                <c:pt idx="86">
                  <c:v>4</c:v>
                </c:pt>
                <c:pt idx="87">
                  <c:v>4</c:v>
                </c:pt>
                <c:pt idx="88">
                  <c:v>0</c:v>
                </c:pt>
                <c:pt idx="89">
                  <c:v>2</c:v>
                </c:pt>
                <c:pt idx="90">
                  <c:v>2</c:v>
                </c:pt>
                <c:pt idx="91">
                  <c:v>1</c:v>
                </c:pt>
                <c:pt idx="92">
                  <c:v>2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3</c:v>
                </c:pt>
                <c:pt idx="98">
                  <c:v>3</c:v>
                </c:pt>
                <c:pt idx="99">
                  <c:v>0</c:v>
                </c:pt>
                <c:pt idx="100">
                  <c:v>0</c:v>
                </c:pt>
                <c:pt idx="101">
                  <c:v>2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C9-41F9-94D0-4C971104C1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278099295"/>
        <c:axId val="1278094975"/>
      </c:barChart>
      <c:catAx>
        <c:axId val="1278099295"/>
        <c:scaling>
          <c:orientation val="minMax"/>
        </c:scaling>
        <c:delete val="0"/>
        <c:axPos val="b"/>
        <c:title>
          <c:tx>
            <c:strRef>
              <c:f>A5000_IW1!$Q$7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txPr>
            <a:bodyPr/>
            <a:lstStyle/>
            <a:p>
              <a:pPr>
                <a:defRPr sz="1600" b="0"/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278094975"/>
        <c:crosses val="autoZero"/>
        <c:auto val="1"/>
        <c:lblAlgn val="ctr"/>
        <c:lblOffset val="100"/>
        <c:noMultiLvlLbl val="0"/>
      </c:catAx>
      <c:valAx>
        <c:axId val="127809497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600" b="0"/>
                </a:pPr>
                <a:r>
                  <a:rPr lang="en-US" sz="1600" b="0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278099295"/>
        <c:crosses val="autoZero"/>
        <c:crossBetween val="between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A5000_IW1!$K$3</c:f>
              <c:strCache>
                <c:ptCount val="1"/>
                <c:pt idx="0">
                  <c:v>A700 - IW1</c:v>
                </c:pt>
              </c:strCache>
            </c:strRef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A5000_IW1!$M$2:$M$122</c:f>
              <c:numCache>
                <c:formatCode>General</c:formatCode>
                <c:ptCount val="121"/>
                <c:pt idx="0">
                  <c:v>0</c:v>
                </c:pt>
                <c:pt idx="1">
                  <c:v>6.2500000000000003E-3</c:v>
                </c:pt>
                <c:pt idx="2">
                  <c:v>1.2500000000000001E-2</c:v>
                </c:pt>
                <c:pt idx="3">
                  <c:v>1.8750000000000003E-2</c:v>
                </c:pt>
                <c:pt idx="4">
                  <c:v>2.5000000000000001E-2</c:v>
                </c:pt>
                <c:pt idx="5">
                  <c:v>3.125E-2</c:v>
                </c:pt>
                <c:pt idx="6">
                  <c:v>3.7500000000000006E-2</c:v>
                </c:pt>
                <c:pt idx="7">
                  <c:v>4.3750000000000004E-2</c:v>
                </c:pt>
                <c:pt idx="8">
                  <c:v>0.05</c:v>
                </c:pt>
                <c:pt idx="9">
                  <c:v>5.6250000000000001E-2</c:v>
                </c:pt>
                <c:pt idx="10">
                  <c:v>6.25E-2</c:v>
                </c:pt>
                <c:pt idx="11">
                  <c:v>6.8750000000000006E-2</c:v>
                </c:pt>
                <c:pt idx="12">
                  <c:v>7.5000000000000011E-2</c:v>
                </c:pt>
                <c:pt idx="13">
                  <c:v>8.1250000000000003E-2</c:v>
                </c:pt>
                <c:pt idx="14">
                  <c:v>8.7500000000000008E-2</c:v>
                </c:pt>
                <c:pt idx="15">
                  <c:v>9.3750000000000014E-2</c:v>
                </c:pt>
                <c:pt idx="16">
                  <c:v>0.1</c:v>
                </c:pt>
                <c:pt idx="17">
                  <c:v>0.10625</c:v>
                </c:pt>
                <c:pt idx="18">
                  <c:v>0.1125</c:v>
                </c:pt>
                <c:pt idx="19">
                  <c:v>0.11875000000000001</c:v>
                </c:pt>
                <c:pt idx="20">
                  <c:v>0.125</c:v>
                </c:pt>
                <c:pt idx="21">
                  <c:v>0.13125000000000001</c:v>
                </c:pt>
                <c:pt idx="22">
                  <c:v>0.13750000000000001</c:v>
                </c:pt>
                <c:pt idx="23">
                  <c:v>0.14374999999999999</c:v>
                </c:pt>
                <c:pt idx="24">
                  <c:v>0.15000000000000002</c:v>
                </c:pt>
                <c:pt idx="25">
                  <c:v>0.15625</c:v>
                </c:pt>
                <c:pt idx="26">
                  <c:v>0.16250000000000001</c:v>
                </c:pt>
                <c:pt idx="27">
                  <c:v>0.16875000000000001</c:v>
                </c:pt>
                <c:pt idx="28">
                  <c:v>0.17500000000000002</c:v>
                </c:pt>
                <c:pt idx="29">
                  <c:v>0.18124999999999999</c:v>
                </c:pt>
                <c:pt idx="30">
                  <c:v>0.18750000000000003</c:v>
                </c:pt>
                <c:pt idx="31">
                  <c:v>0.19375000000000001</c:v>
                </c:pt>
                <c:pt idx="32">
                  <c:v>0.2</c:v>
                </c:pt>
                <c:pt idx="33">
                  <c:v>0.20625000000000002</c:v>
                </c:pt>
                <c:pt idx="34">
                  <c:v>0.21249999999999999</c:v>
                </c:pt>
                <c:pt idx="35">
                  <c:v>0.21875000000000003</c:v>
                </c:pt>
                <c:pt idx="36">
                  <c:v>0.22500000000000001</c:v>
                </c:pt>
                <c:pt idx="37">
                  <c:v>0.23125000000000001</c:v>
                </c:pt>
                <c:pt idx="38">
                  <c:v>0.23750000000000002</c:v>
                </c:pt>
                <c:pt idx="39">
                  <c:v>0.24375000000000002</c:v>
                </c:pt>
                <c:pt idx="40">
                  <c:v>0.25</c:v>
                </c:pt>
                <c:pt idx="41">
                  <c:v>0.25625000000000003</c:v>
                </c:pt>
                <c:pt idx="42">
                  <c:v>0.26250000000000001</c:v>
                </c:pt>
                <c:pt idx="43">
                  <c:v>0.26874999999999999</c:v>
                </c:pt>
                <c:pt idx="44">
                  <c:v>0.27500000000000002</c:v>
                </c:pt>
                <c:pt idx="45">
                  <c:v>0.28125000000000006</c:v>
                </c:pt>
                <c:pt idx="46">
                  <c:v>0.28749999999999998</c:v>
                </c:pt>
                <c:pt idx="47">
                  <c:v>0.29375000000000001</c:v>
                </c:pt>
                <c:pt idx="48">
                  <c:v>0.30000000000000004</c:v>
                </c:pt>
                <c:pt idx="49">
                  <c:v>0.30625000000000002</c:v>
                </c:pt>
                <c:pt idx="50">
                  <c:v>0.3125</c:v>
                </c:pt>
                <c:pt idx="51">
                  <c:v>0.31875000000000003</c:v>
                </c:pt>
                <c:pt idx="52">
                  <c:v>0.32500000000000001</c:v>
                </c:pt>
                <c:pt idx="53">
                  <c:v>0.33124999999999999</c:v>
                </c:pt>
                <c:pt idx="54">
                  <c:v>0.33750000000000002</c:v>
                </c:pt>
                <c:pt idx="55">
                  <c:v>0.34375</c:v>
                </c:pt>
                <c:pt idx="56">
                  <c:v>0.35000000000000003</c:v>
                </c:pt>
                <c:pt idx="57">
                  <c:v>0.35625000000000001</c:v>
                </c:pt>
                <c:pt idx="58">
                  <c:v>0.36249999999999999</c:v>
                </c:pt>
                <c:pt idx="59">
                  <c:v>0.36875000000000002</c:v>
                </c:pt>
                <c:pt idx="60">
                  <c:v>0.37500000000000006</c:v>
                </c:pt>
                <c:pt idx="61">
                  <c:v>0.38124999999999998</c:v>
                </c:pt>
                <c:pt idx="62">
                  <c:v>0.38750000000000001</c:v>
                </c:pt>
                <c:pt idx="63">
                  <c:v>0.39375000000000004</c:v>
                </c:pt>
                <c:pt idx="64">
                  <c:v>0.4</c:v>
                </c:pt>
                <c:pt idx="65">
                  <c:v>0.40625</c:v>
                </c:pt>
                <c:pt idx="66">
                  <c:v>0.41250000000000003</c:v>
                </c:pt>
                <c:pt idx="67">
                  <c:v>0.41875000000000007</c:v>
                </c:pt>
                <c:pt idx="68">
                  <c:v>0.42499999999999999</c:v>
                </c:pt>
                <c:pt idx="69">
                  <c:v>0.43125000000000002</c:v>
                </c:pt>
                <c:pt idx="70">
                  <c:v>0.43750000000000006</c:v>
                </c:pt>
                <c:pt idx="71">
                  <c:v>0.44374999999999998</c:v>
                </c:pt>
                <c:pt idx="72">
                  <c:v>0.45</c:v>
                </c:pt>
                <c:pt idx="73">
                  <c:v>0.45625000000000004</c:v>
                </c:pt>
                <c:pt idx="74">
                  <c:v>0.46250000000000002</c:v>
                </c:pt>
                <c:pt idx="75">
                  <c:v>0.46875</c:v>
                </c:pt>
                <c:pt idx="76">
                  <c:v>0.47500000000000003</c:v>
                </c:pt>
                <c:pt idx="77">
                  <c:v>0.48125000000000001</c:v>
                </c:pt>
                <c:pt idx="78">
                  <c:v>0.48750000000000004</c:v>
                </c:pt>
                <c:pt idx="79">
                  <c:v>0.49375000000000002</c:v>
                </c:pt>
                <c:pt idx="80">
                  <c:v>0.5</c:v>
                </c:pt>
                <c:pt idx="81">
                  <c:v>0.50624999999999998</c:v>
                </c:pt>
                <c:pt idx="82">
                  <c:v>0.51250000000000007</c:v>
                </c:pt>
                <c:pt idx="83">
                  <c:v>0.51875000000000004</c:v>
                </c:pt>
                <c:pt idx="84">
                  <c:v>0.52500000000000002</c:v>
                </c:pt>
                <c:pt idx="85">
                  <c:v>0.53125</c:v>
                </c:pt>
                <c:pt idx="86">
                  <c:v>0.53749999999999998</c:v>
                </c:pt>
                <c:pt idx="87">
                  <c:v>0.54375000000000007</c:v>
                </c:pt>
                <c:pt idx="88">
                  <c:v>0.55000000000000004</c:v>
                </c:pt>
                <c:pt idx="89">
                  <c:v>0.55625000000000002</c:v>
                </c:pt>
                <c:pt idx="90">
                  <c:v>0.56250000000000011</c:v>
                </c:pt>
                <c:pt idx="91">
                  <c:v>0.56874999999999998</c:v>
                </c:pt>
                <c:pt idx="92">
                  <c:v>0.57499999999999996</c:v>
                </c:pt>
                <c:pt idx="93">
                  <c:v>0.58125000000000004</c:v>
                </c:pt>
                <c:pt idx="94">
                  <c:v>0.58750000000000002</c:v>
                </c:pt>
                <c:pt idx="95">
                  <c:v>0.59375</c:v>
                </c:pt>
                <c:pt idx="96">
                  <c:v>0.60000000000000009</c:v>
                </c:pt>
                <c:pt idx="97">
                  <c:v>0.60625000000000007</c:v>
                </c:pt>
                <c:pt idx="98">
                  <c:v>0.61250000000000004</c:v>
                </c:pt>
                <c:pt idx="99">
                  <c:v>0.61875000000000002</c:v>
                </c:pt>
                <c:pt idx="100">
                  <c:v>0.625</c:v>
                </c:pt>
                <c:pt idx="101">
                  <c:v>0.63124999999999998</c:v>
                </c:pt>
                <c:pt idx="102">
                  <c:v>0.63750000000000007</c:v>
                </c:pt>
                <c:pt idx="103">
                  <c:v>0.64375000000000004</c:v>
                </c:pt>
                <c:pt idx="104">
                  <c:v>0.65</c:v>
                </c:pt>
                <c:pt idx="105">
                  <c:v>0.65625000000000011</c:v>
                </c:pt>
                <c:pt idx="106">
                  <c:v>0.66249999999999998</c:v>
                </c:pt>
                <c:pt idx="107">
                  <c:v>0.66874999999999996</c:v>
                </c:pt>
                <c:pt idx="108">
                  <c:v>0.67500000000000004</c:v>
                </c:pt>
                <c:pt idx="109">
                  <c:v>0.68125000000000002</c:v>
                </c:pt>
                <c:pt idx="110">
                  <c:v>0.6875</c:v>
                </c:pt>
                <c:pt idx="111">
                  <c:v>0.69375000000000009</c:v>
                </c:pt>
                <c:pt idx="112">
                  <c:v>0.70000000000000007</c:v>
                </c:pt>
                <c:pt idx="113">
                  <c:v>0.70624999999999993</c:v>
                </c:pt>
                <c:pt idx="114">
                  <c:v>0.71250000000000002</c:v>
                </c:pt>
                <c:pt idx="115">
                  <c:v>0.71875</c:v>
                </c:pt>
                <c:pt idx="116">
                  <c:v>0.72499999999999998</c:v>
                </c:pt>
                <c:pt idx="117">
                  <c:v>0.73125000000000007</c:v>
                </c:pt>
                <c:pt idx="118">
                  <c:v>0.73750000000000004</c:v>
                </c:pt>
                <c:pt idx="119">
                  <c:v>0.74375000000000002</c:v>
                </c:pt>
                <c:pt idx="120">
                  <c:v>0.75000000000000011</c:v>
                </c:pt>
              </c:numCache>
            </c:numRef>
          </c:xVal>
          <c:yVal>
            <c:numRef>
              <c:f>A5000_IW1!$O$2:$O$122</c:f>
              <c:numCache>
                <c:formatCode>0.00%</c:formatCode>
                <c:ptCount val="1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4.0000000000000001E-3</c:v>
                </c:pt>
                <c:pt idx="49">
                  <c:v>0.02</c:v>
                </c:pt>
                <c:pt idx="50">
                  <c:v>2.4E-2</c:v>
                </c:pt>
                <c:pt idx="51">
                  <c:v>2.8000000000000001E-2</c:v>
                </c:pt>
                <c:pt idx="52">
                  <c:v>0.04</c:v>
                </c:pt>
                <c:pt idx="53">
                  <c:v>5.6000000000000001E-2</c:v>
                </c:pt>
                <c:pt idx="54">
                  <c:v>8.4000000000000005E-2</c:v>
                </c:pt>
                <c:pt idx="55">
                  <c:v>0.11600000000000001</c:v>
                </c:pt>
                <c:pt idx="56">
                  <c:v>0.13600000000000001</c:v>
                </c:pt>
                <c:pt idx="57">
                  <c:v>0.14799999999999999</c:v>
                </c:pt>
                <c:pt idx="58">
                  <c:v>0.188</c:v>
                </c:pt>
                <c:pt idx="59">
                  <c:v>0.20799999999999999</c:v>
                </c:pt>
                <c:pt idx="60">
                  <c:v>0.24</c:v>
                </c:pt>
                <c:pt idx="61">
                  <c:v>0.26400000000000001</c:v>
                </c:pt>
                <c:pt idx="62">
                  <c:v>0.28799999999999998</c:v>
                </c:pt>
                <c:pt idx="63">
                  <c:v>0.32400000000000001</c:v>
                </c:pt>
                <c:pt idx="64">
                  <c:v>0.33600000000000002</c:v>
                </c:pt>
                <c:pt idx="65">
                  <c:v>0.36</c:v>
                </c:pt>
                <c:pt idx="66">
                  <c:v>0.376</c:v>
                </c:pt>
                <c:pt idx="67">
                  <c:v>0.39600000000000002</c:v>
                </c:pt>
                <c:pt idx="68">
                  <c:v>0.40799999999999997</c:v>
                </c:pt>
                <c:pt idx="69">
                  <c:v>0.436</c:v>
                </c:pt>
                <c:pt idx="70">
                  <c:v>0.47199999999999998</c:v>
                </c:pt>
                <c:pt idx="71">
                  <c:v>0.51600000000000001</c:v>
                </c:pt>
                <c:pt idx="72">
                  <c:v>0.54400000000000004</c:v>
                </c:pt>
                <c:pt idx="73">
                  <c:v>0.56799999999999995</c:v>
                </c:pt>
                <c:pt idx="74">
                  <c:v>0.60399999999999998</c:v>
                </c:pt>
                <c:pt idx="75">
                  <c:v>0.64</c:v>
                </c:pt>
                <c:pt idx="76">
                  <c:v>0.67200000000000004</c:v>
                </c:pt>
                <c:pt idx="77">
                  <c:v>0.69599999999999995</c:v>
                </c:pt>
                <c:pt idx="78">
                  <c:v>0.72399999999999998</c:v>
                </c:pt>
                <c:pt idx="79">
                  <c:v>0.752</c:v>
                </c:pt>
                <c:pt idx="80">
                  <c:v>0.76400000000000001</c:v>
                </c:pt>
                <c:pt idx="81">
                  <c:v>0.77200000000000002</c:v>
                </c:pt>
                <c:pt idx="82">
                  <c:v>0.80800000000000005</c:v>
                </c:pt>
                <c:pt idx="83">
                  <c:v>0.83599999999999997</c:v>
                </c:pt>
                <c:pt idx="84">
                  <c:v>0.86799999999999999</c:v>
                </c:pt>
                <c:pt idx="85">
                  <c:v>0.88</c:v>
                </c:pt>
                <c:pt idx="86">
                  <c:v>0.89600000000000002</c:v>
                </c:pt>
                <c:pt idx="87">
                  <c:v>0.91200000000000003</c:v>
                </c:pt>
                <c:pt idx="88">
                  <c:v>0.91200000000000003</c:v>
                </c:pt>
                <c:pt idx="89">
                  <c:v>0.92</c:v>
                </c:pt>
                <c:pt idx="90">
                  <c:v>0.92800000000000005</c:v>
                </c:pt>
                <c:pt idx="91">
                  <c:v>0.93200000000000005</c:v>
                </c:pt>
                <c:pt idx="92">
                  <c:v>0.94</c:v>
                </c:pt>
                <c:pt idx="93">
                  <c:v>0.94399999999999995</c:v>
                </c:pt>
                <c:pt idx="94">
                  <c:v>0.94799999999999995</c:v>
                </c:pt>
                <c:pt idx="95">
                  <c:v>0.95199999999999996</c:v>
                </c:pt>
                <c:pt idx="96">
                  <c:v>0.95599999999999996</c:v>
                </c:pt>
                <c:pt idx="97">
                  <c:v>0.96799999999999997</c:v>
                </c:pt>
                <c:pt idx="98">
                  <c:v>0.98</c:v>
                </c:pt>
                <c:pt idx="99">
                  <c:v>0.98</c:v>
                </c:pt>
                <c:pt idx="100">
                  <c:v>0.98</c:v>
                </c:pt>
                <c:pt idx="101">
                  <c:v>0.98799999999999999</c:v>
                </c:pt>
                <c:pt idx="102">
                  <c:v>0.99199999999999999</c:v>
                </c:pt>
                <c:pt idx="103">
                  <c:v>0.99199999999999999</c:v>
                </c:pt>
                <c:pt idx="104">
                  <c:v>0.99199999999999999</c:v>
                </c:pt>
                <c:pt idx="105">
                  <c:v>0.996</c:v>
                </c:pt>
                <c:pt idx="106">
                  <c:v>0.996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58-43D9-A7AD-AB14DB9E69E5}"/>
            </c:ext>
          </c:extLst>
        </c:ser>
        <c:ser>
          <c:idx val="2"/>
          <c:order val="1"/>
          <c:tx>
            <c:strRef>
              <c:f>A5000_IW1!$Y$4</c:f>
              <c:strCache>
                <c:ptCount val="1"/>
                <c:pt idx="0">
                  <c:v>EBC</c:v>
                </c:pt>
              </c:strCache>
            </c:strRef>
          </c:tx>
          <c:spPr>
            <a:ln w="254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A5000_IW1!$AD$4:$AD$6</c:f>
              <c:numCache>
                <c:formatCode>General</c:formatCode>
                <c:ptCount val="3"/>
                <c:pt idx="0">
                  <c:v>0.37971133034860566</c:v>
                </c:pt>
                <c:pt idx="1">
                  <c:v>0.37971133034860566</c:v>
                </c:pt>
              </c:numCache>
            </c:numRef>
          </c:xVal>
          <c:yVal>
            <c:numRef>
              <c:f>A5000_IW1!$AE$4:$AE$5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58-43D9-A7AD-AB14DB9E69E5}"/>
            </c:ext>
          </c:extLst>
        </c:ser>
        <c:ser>
          <c:idx val="3"/>
          <c:order val="2"/>
          <c:tx>
            <c:strRef>
              <c:f>A5000_IW1!$AD$7</c:f>
              <c:strCache>
                <c:ptCount val="1"/>
                <c:pt idx="0">
                  <c:v>Monte-Carlo - 99% Quantile</c:v>
                </c:pt>
              </c:strCache>
            </c:strRef>
          </c:tx>
          <c:spPr>
            <a:ln w="25400">
              <a:solidFill>
                <a:srgbClr val="C00000"/>
              </a:solidFill>
              <a:prstDash val="sysDot"/>
            </a:ln>
          </c:spPr>
          <c:marker>
            <c:symbol val="none"/>
          </c:marker>
          <c:xVal>
            <c:numRef>
              <c:f>A5000_IW1!$AD$8:$AD$9</c:f>
              <c:numCache>
                <c:formatCode>General</c:formatCode>
                <c:ptCount val="2"/>
                <c:pt idx="0">
                  <c:v>0.33937416113973118</c:v>
                </c:pt>
                <c:pt idx="1">
                  <c:v>0.33937416113973118</c:v>
                </c:pt>
              </c:numCache>
            </c:numRef>
          </c:xVal>
          <c:yVal>
            <c:numRef>
              <c:f>A5000_IW1!$AE$8:$AE$9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558-43D9-A7AD-AB14DB9E69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8162175"/>
        <c:axId val="1278162655"/>
      </c:scatterChart>
      <c:valAx>
        <c:axId val="1278162175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strRef>
              <c:f>'[1]LR3_Rt330 (test)'!$O$7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txPr>
            <a:bodyPr/>
            <a:lstStyle/>
            <a:p>
              <a:pPr>
                <a:defRPr sz="1600" b="0"/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162655"/>
        <c:crosses val="autoZero"/>
        <c:crossBetween val="midCat"/>
        <c:majorUnit val="0.1"/>
      </c:valAx>
      <c:valAx>
        <c:axId val="127816265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strRef>
              <c:f>'[1]LR3_Rt330 (test)'!$O$9</c:f>
              <c:strCache>
                <c:ptCount val="1"/>
                <c:pt idx="0">
                  <c:v>Cumulative Frequency</c:v>
                </c:pt>
              </c:strCache>
            </c:strRef>
          </c:tx>
          <c:overlay val="0"/>
          <c:txPr>
            <a:bodyPr/>
            <a:lstStyle/>
            <a:p>
              <a:pPr>
                <a:defRPr sz="1600" b="0"/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162175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A5000_IW1!$K$3</c:f>
              <c:strCache>
                <c:ptCount val="1"/>
                <c:pt idx="0">
                  <c:v>A700 - IW1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A5000_IW1!$D$1:$D$2270</c:f>
              <c:numCache>
                <c:formatCode>General</c:formatCode>
                <c:ptCount val="2270"/>
                <c:pt idx="0">
                  <c:v>0.77780000000000005</c:v>
                </c:pt>
                <c:pt idx="1">
                  <c:v>0.29899999999999999</c:v>
                </c:pt>
                <c:pt idx="2">
                  <c:v>0.98109999999999997</c:v>
                </c:pt>
                <c:pt idx="3">
                  <c:v>0.51080000000000003</c:v>
                </c:pt>
                <c:pt idx="4">
                  <c:v>0.78120000000000001</c:v>
                </c:pt>
                <c:pt idx="5">
                  <c:v>0.55430000000000001</c:v>
                </c:pt>
                <c:pt idx="6">
                  <c:v>0.25769999999999998</c:v>
                </c:pt>
                <c:pt idx="7">
                  <c:v>0.20399999999999999</c:v>
                </c:pt>
                <c:pt idx="8">
                  <c:v>0.4955</c:v>
                </c:pt>
                <c:pt idx="9">
                  <c:v>0.4889</c:v>
                </c:pt>
                <c:pt idx="10">
                  <c:v>0.1822</c:v>
                </c:pt>
                <c:pt idx="11">
                  <c:v>0.53920000000000001</c:v>
                </c:pt>
                <c:pt idx="12">
                  <c:v>0.15559999999999999</c:v>
                </c:pt>
                <c:pt idx="13">
                  <c:v>0.25519999999999998</c:v>
                </c:pt>
                <c:pt idx="14">
                  <c:v>0.86299999999999999</c:v>
                </c:pt>
                <c:pt idx="15">
                  <c:v>0.7621</c:v>
                </c:pt>
                <c:pt idx="16">
                  <c:v>0.90629999999999999</c:v>
                </c:pt>
                <c:pt idx="17">
                  <c:v>0.29670000000000002</c:v>
                </c:pt>
                <c:pt idx="18">
                  <c:v>8.7599999999999997E-2</c:v>
                </c:pt>
                <c:pt idx="19">
                  <c:v>4.8399999999999999E-2</c:v>
                </c:pt>
                <c:pt idx="20">
                  <c:v>0.49340000000000001</c:v>
                </c:pt>
                <c:pt idx="21">
                  <c:v>0.71630000000000005</c:v>
                </c:pt>
                <c:pt idx="22">
                  <c:v>0.14940000000000001</c:v>
                </c:pt>
                <c:pt idx="23">
                  <c:v>0.79400000000000004</c:v>
                </c:pt>
                <c:pt idx="24">
                  <c:v>6.9999999999999999E-4</c:v>
                </c:pt>
                <c:pt idx="25">
                  <c:v>0.62129999999999996</c:v>
                </c:pt>
                <c:pt idx="26">
                  <c:v>0.70960000000000001</c:v>
                </c:pt>
                <c:pt idx="27">
                  <c:v>0.33800000000000002</c:v>
                </c:pt>
                <c:pt idx="28">
                  <c:v>0.83409999999999995</c:v>
                </c:pt>
                <c:pt idx="29">
                  <c:v>9.4000000000000004E-3</c:v>
                </c:pt>
                <c:pt idx="30">
                  <c:v>0.96630000000000005</c:v>
                </c:pt>
                <c:pt idx="31">
                  <c:v>5.1499999999999997E-2</c:v>
                </c:pt>
                <c:pt idx="32">
                  <c:v>0.34050000000000002</c:v>
                </c:pt>
                <c:pt idx="33">
                  <c:v>0.76049999999999995</c:v>
                </c:pt>
                <c:pt idx="34">
                  <c:v>0.90669999999999995</c:v>
                </c:pt>
                <c:pt idx="35">
                  <c:v>0.18859999999999999</c:v>
                </c:pt>
                <c:pt idx="36">
                  <c:v>0.4335</c:v>
                </c:pt>
                <c:pt idx="37">
                  <c:v>0.20979999999999999</c:v>
                </c:pt>
                <c:pt idx="38">
                  <c:v>0.47599999999999998</c:v>
                </c:pt>
                <c:pt idx="39">
                  <c:v>0.51700000000000002</c:v>
                </c:pt>
                <c:pt idx="40">
                  <c:v>0.48060000000000003</c:v>
                </c:pt>
                <c:pt idx="41">
                  <c:v>0.45240000000000002</c:v>
                </c:pt>
                <c:pt idx="42">
                  <c:v>0.20499999999999999</c:v>
                </c:pt>
                <c:pt idx="43">
                  <c:v>0.69989999999999997</c:v>
                </c:pt>
                <c:pt idx="44">
                  <c:v>0.4158</c:v>
                </c:pt>
                <c:pt idx="45">
                  <c:v>0.96430000000000005</c:v>
                </c:pt>
                <c:pt idx="46">
                  <c:v>0.81989999999999996</c:v>
                </c:pt>
                <c:pt idx="47">
                  <c:v>0.36780000000000002</c:v>
                </c:pt>
                <c:pt idx="48">
                  <c:v>9.4600000000000004E-2</c:v>
                </c:pt>
                <c:pt idx="49">
                  <c:v>0.40179999999999999</c:v>
                </c:pt>
                <c:pt idx="50">
                  <c:v>0.29380000000000001</c:v>
                </c:pt>
                <c:pt idx="51">
                  <c:v>0.20419999999999999</c:v>
                </c:pt>
                <c:pt idx="52">
                  <c:v>0.28220000000000001</c:v>
                </c:pt>
                <c:pt idx="53">
                  <c:v>0.3165</c:v>
                </c:pt>
                <c:pt idx="54">
                  <c:v>0.99670000000000003</c:v>
                </c:pt>
                <c:pt idx="55">
                  <c:v>5.9799999999999999E-2</c:v>
                </c:pt>
                <c:pt idx="56">
                  <c:v>0.58989999999999998</c:v>
                </c:pt>
                <c:pt idx="57">
                  <c:v>0.3962</c:v>
                </c:pt>
                <c:pt idx="58">
                  <c:v>0.62629999999999997</c:v>
                </c:pt>
                <c:pt idx="59">
                  <c:v>7.1199999999999999E-2</c:v>
                </c:pt>
                <c:pt idx="60">
                  <c:v>0.8165</c:v>
                </c:pt>
                <c:pt idx="61">
                  <c:v>0.46379999999999999</c:v>
                </c:pt>
                <c:pt idx="62">
                  <c:v>0.76400000000000001</c:v>
                </c:pt>
                <c:pt idx="63">
                  <c:v>0.61980000000000002</c:v>
                </c:pt>
                <c:pt idx="64">
                  <c:v>0.40550000000000003</c:v>
                </c:pt>
                <c:pt idx="65">
                  <c:v>0.64649999999999996</c:v>
                </c:pt>
                <c:pt idx="66">
                  <c:v>0.60070000000000001</c:v>
                </c:pt>
                <c:pt idx="67">
                  <c:v>0.57150000000000001</c:v>
                </c:pt>
                <c:pt idx="68">
                  <c:v>0.82140000000000002</c:v>
                </c:pt>
                <c:pt idx="69">
                  <c:v>0.83089999999999997</c:v>
                </c:pt>
                <c:pt idx="70">
                  <c:v>6.4600000000000005E-2</c:v>
                </c:pt>
                <c:pt idx="71">
                  <c:v>0.96050000000000002</c:v>
                </c:pt>
                <c:pt idx="72">
                  <c:v>0.90490000000000004</c:v>
                </c:pt>
                <c:pt idx="73">
                  <c:v>0.64949999999999997</c:v>
                </c:pt>
                <c:pt idx="74">
                  <c:v>0.60660000000000003</c:v>
                </c:pt>
                <c:pt idx="75">
                  <c:v>0.71970000000000001</c:v>
                </c:pt>
                <c:pt idx="76">
                  <c:v>8.6699999999999999E-2</c:v>
                </c:pt>
                <c:pt idx="77">
                  <c:v>7.3000000000000001E-3</c:v>
                </c:pt>
                <c:pt idx="78">
                  <c:v>0.69040000000000001</c:v>
                </c:pt>
                <c:pt idx="79">
                  <c:v>0.75009999999999999</c:v>
                </c:pt>
                <c:pt idx="80">
                  <c:v>0.27450000000000002</c:v>
                </c:pt>
                <c:pt idx="81">
                  <c:v>0.99690000000000001</c:v>
                </c:pt>
                <c:pt idx="82">
                  <c:v>0.26479999999999998</c:v>
                </c:pt>
                <c:pt idx="83">
                  <c:v>0.55859999999999999</c:v>
                </c:pt>
                <c:pt idx="84">
                  <c:v>0.71379999999999999</c:v>
                </c:pt>
                <c:pt idx="85">
                  <c:v>0.33950000000000002</c:v>
                </c:pt>
                <c:pt idx="86">
                  <c:v>0.751</c:v>
                </c:pt>
                <c:pt idx="87">
                  <c:v>0.92349999999999999</c:v>
                </c:pt>
                <c:pt idx="88">
                  <c:v>0.76639999999999997</c:v>
                </c:pt>
                <c:pt idx="89">
                  <c:v>1.0999999999999999E-2</c:v>
                </c:pt>
                <c:pt idx="90">
                  <c:v>0.5524</c:v>
                </c:pt>
                <c:pt idx="91">
                  <c:v>0.38650000000000001</c:v>
                </c:pt>
                <c:pt idx="92">
                  <c:v>0.51919999999999999</c:v>
                </c:pt>
                <c:pt idx="93">
                  <c:v>2.2200000000000001E-2</c:v>
                </c:pt>
                <c:pt idx="94">
                  <c:v>2.6599999999999999E-2</c:v>
                </c:pt>
                <c:pt idx="95">
                  <c:v>0.67249999999999999</c:v>
                </c:pt>
                <c:pt idx="96">
                  <c:v>0.55449999999999999</c:v>
                </c:pt>
                <c:pt idx="97">
                  <c:v>0.1537</c:v>
                </c:pt>
                <c:pt idx="98">
                  <c:v>0.87949999999999995</c:v>
                </c:pt>
                <c:pt idx="99">
                  <c:v>6.9900000000000004E-2</c:v>
                </c:pt>
                <c:pt idx="100">
                  <c:v>0.91100000000000003</c:v>
                </c:pt>
                <c:pt idx="101">
                  <c:v>0.75760000000000005</c:v>
                </c:pt>
                <c:pt idx="102">
                  <c:v>0.3649</c:v>
                </c:pt>
                <c:pt idx="103">
                  <c:v>0.43140000000000001</c:v>
                </c:pt>
                <c:pt idx="104">
                  <c:v>0.31409999999999999</c:v>
                </c:pt>
                <c:pt idx="105">
                  <c:v>0.22</c:v>
                </c:pt>
                <c:pt idx="106">
                  <c:v>5.7700000000000001E-2</c:v>
                </c:pt>
                <c:pt idx="107">
                  <c:v>0.1245</c:v>
                </c:pt>
                <c:pt idx="108">
                  <c:v>0.98350000000000004</c:v>
                </c:pt>
                <c:pt idx="109">
                  <c:v>0.75629999999999997</c:v>
                </c:pt>
                <c:pt idx="110">
                  <c:v>0.91490000000000005</c:v>
                </c:pt>
                <c:pt idx="111">
                  <c:v>0.63049999999999995</c:v>
                </c:pt>
                <c:pt idx="112">
                  <c:v>0.57050000000000001</c:v>
                </c:pt>
                <c:pt idx="113">
                  <c:v>0.80249999999999999</c:v>
                </c:pt>
                <c:pt idx="114">
                  <c:v>0.76790000000000003</c:v>
                </c:pt>
                <c:pt idx="115">
                  <c:v>0.56140000000000001</c:v>
                </c:pt>
                <c:pt idx="116">
                  <c:v>0.11890000000000001</c:v>
                </c:pt>
                <c:pt idx="117">
                  <c:v>0.56469999999999998</c:v>
                </c:pt>
                <c:pt idx="118">
                  <c:v>0.95820000000000005</c:v>
                </c:pt>
                <c:pt idx="119">
                  <c:v>6.8599999999999994E-2</c:v>
                </c:pt>
                <c:pt idx="120">
                  <c:v>0.875</c:v>
                </c:pt>
                <c:pt idx="121">
                  <c:v>0.29509999999999997</c:v>
                </c:pt>
                <c:pt idx="122">
                  <c:v>0.56620000000000004</c:v>
                </c:pt>
                <c:pt idx="123">
                  <c:v>0.24160000000000001</c:v>
                </c:pt>
                <c:pt idx="124">
                  <c:v>0.625</c:v>
                </c:pt>
                <c:pt idx="125">
                  <c:v>0.26819999999999999</c:v>
                </c:pt>
                <c:pt idx="126">
                  <c:v>0.40310000000000001</c:v>
                </c:pt>
                <c:pt idx="127">
                  <c:v>0.60780000000000001</c:v>
                </c:pt>
                <c:pt idx="128">
                  <c:v>0.16839999999999999</c:v>
                </c:pt>
                <c:pt idx="129">
                  <c:v>0.97160000000000002</c:v>
                </c:pt>
                <c:pt idx="130">
                  <c:v>0.53739999999999999</c:v>
                </c:pt>
                <c:pt idx="131">
                  <c:v>0.1663</c:v>
                </c:pt>
                <c:pt idx="132">
                  <c:v>0.53290000000000004</c:v>
                </c:pt>
                <c:pt idx="133">
                  <c:v>0.44040000000000001</c:v>
                </c:pt>
                <c:pt idx="134">
                  <c:v>0.40389999999999998</c:v>
                </c:pt>
                <c:pt idx="135">
                  <c:v>0.222</c:v>
                </c:pt>
                <c:pt idx="136">
                  <c:v>0.3861</c:v>
                </c:pt>
                <c:pt idx="137">
                  <c:v>0.57199999999999995</c:v>
                </c:pt>
                <c:pt idx="138">
                  <c:v>0.20499999999999999</c:v>
                </c:pt>
                <c:pt idx="139">
                  <c:v>6.2600000000000003E-2</c:v>
                </c:pt>
                <c:pt idx="140">
                  <c:v>0.46939999999999998</c:v>
                </c:pt>
                <c:pt idx="141">
                  <c:v>0.4556</c:v>
                </c:pt>
                <c:pt idx="142">
                  <c:v>0.64229999999999998</c:v>
                </c:pt>
                <c:pt idx="143">
                  <c:v>0.46660000000000001</c:v>
                </c:pt>
                <c:pt idx="144">
                  <c:v>0.89880000000000004</c:v>
                </c:pt>
                <c:pt idx="145">
                  <c:v>0.6956</c:v>
                </c:pt>
                <c:pt idx="146">
                  <c:v>0.1552</c:v>
                </c:pt>
                <c:pt idx="147">
                  <c:v>5.7500000000000002E-2</c:v>
                </c:pt>
                <c:pt idx="148">
                  <c:v>0.71089999999999998</c:v>
                </c:pt>
                <c:pt idx="149">
                  <c:v>0.59650000000000003</c:v>
                </c:pt>
                <c:pt idx="150">
                  <c:v>0.47699999999999998</c:v>
                </c:pt>
                <c:pt idx="151">
                  <c:v>0.71040000000000003</c:v>
                </c:pt>
                <c:pt idx="152">
                  <c:v>0.11360000000000001</c:v>
                </c:pt>
                <c:pt idx="153">
                  <c:v>0.14149999999999999</c:v>
                </c:pt>
                <c:pt idx="154">
                  <c:v>0.3448</c:v>
                </c:pt>
                <c:pt idx="155">
                  <c:v>0.55830000000000002</c:v>
                </c:pt>
                <c:pt idx="156">
                  <c:v>0.25069999999999998</c:v>
                </c:pt>
                <c:pt idx="157">
                  <c:v>0.67520000000000002</c:v>
                </c:pt>
                <c:pt idx="158">
                  <c:v>0.47349999999999998</c:v>
                </c:pt>
                <c:pt idx="159">
                  <c:v>0.86839999999999995</c:v>
                </c:pt>
                <c:pt idx="160">
                  <c:v>3.9E-2</c:v>
                </c:pt>
                <c:pt idx="161">
                  <c:v>0.87970000000000004</c:v>
                </c:pt>
                <c:pt idx="162">
                  <c:v>0.66269999999999996</c:v>
                </c:pt>
                <c:pt idx="163">
                  <c:v>0.60070000000000001</c:v>
                </c:pt>
                <c:pt idx="164">
                  <c:v>0.40260000000000001</c:v>
                </c:pt>
                <c:pt idx="165">
                  <c:v>0.76570000000000005</c:v>
                </c:pt>
                <c:pt idx="166">
                  <c:v>0.31919999999999998</c:v>
                </c:pt>
                <c:pt idx="167">
                  <c:v>0.79449999999999998</c:v>
                </c:pt>
                <c:pt idx="168">
                  <c:v>0.19089999999999999</c:v>
                </c:pt>
                <c:pt idx="169">
                  <c:v>0.96870000000000001</c:v>
                </c:pt>
                <c:pt idx="170">
                  <c:v>0.54730000000000001</c:v>
                </c:pt>
                <c:pt idx="171">
                  <c:v>0.7379</c:v>
                </c:pt>
                <c:pt idx="172">
                  <c:v>0.80330000000000001</c:v>
                </c:pt>
                <c:pt idx="173">
                  <c:v>0.88560000000000005</c:v>
                </c:pt>
                <c:pt idx="174">
                  <c:v>0.99519999999999997</c:v>
                </c:pt>
                <c:pt idx="175">
                  <c:v>0.48099999999999998</c:v>
                </c:pt>
                <c:pt idx="176">
                  <c:v>0.1507</c:v>
                </c:pt>
                <c:pt idx="177">
                  <c:v>5.4999999999999997E-3</c:v>
                </c:pt>
                <c:pt idx="178">
                  <c:v>0.89649999999999996</c:v>
                </c:pt>
                <c:pt idx="179">
                  <c:v>0.60670000000000002</c:v>
                </c:pt>
                <c:pt idx="180">
                  <c:v>0.43440000000000001</c:v>
                </c:pt>
                <c:pt idx="181">
                  <c:v>0.17849999999999999</c:v>
                </c:pt>
                <c:pt idx="182">
                  <c:v>3.3799999999999997E-2</c:v>
                </c:pt>
                <c:pt idx="183">
                  <c:v>0.8266</c:v>
                </c:pt>
                <c:pt idx="184">
                  <c:v>0.93189999999999995</c:v>
                </c:pt>
                <c:pt idx="185">
                  <c:v>0.96709999999999996</c:v>
                </c:pt>
                <c:pt idx="186">
                  <c:v>0.93100000000000005</c:v>
                </c:pt>
                <c:pt idx="187">
                  <c:v>0.15229999999999999</c:v>
                </c:pt>
                <c:pt idx="188">
                  <c:v>9.5299999999999996E-2</c:v>
                </c:pt>
                <c:pt idx="189">
                  <c:v>0.63290000000000002</c:v>
                </c:pt>
                <c:pt idx="190">
                  <c:v>0.16470000000000001</c:v>
                </c:pt>
                <c:pt idx="191">
                  <c:v>0.96540000000000004</c:v>
                </c:pt>
                <c:pt idx="192">
                  <c:v>0.43959999999999999</c:v>
                </c:pt>
                <c:pt idx="193">
                  <c:v>0.53859999999999997</c:v>
                </c:pt>
                <c:pt idx="194">
                  <c:v>0.90239999999999998</c:v>
                </c:pt>
                <c:pt idx="195">
                  <c:v>0.6351</c:v>
                </c:pt>
                <c:pt idx="196">
                  <c:v>0.25030000000000002</c:v>
                </c:pt>
                <c:pt idx="197">
                  <c:v>0.33439999999999998</c:v>
                </c:pt>
                <c:pt idx="198">
                  <c:v>0.17460000000000001</c:v>
                </c:pt>
                <c:pt idx="199">
                  <c:v>0.73599999999999999</c:v>
                </c:pt>
                <c:pt idx="200">
                  <c:v>0.92100000000000004</c:v>
                </c:pt>
                <c:pt idx="201">
                  <c:v>0.64549999999999996</c:v>
                </c:pt>
                <c:pt idx="202">
                  <c:v>0.14099999999999999</c:v>
                </c:pt>
                <c:pt idx="203">
                  <c:v>0.98839999999999995</c:v>
                </c:pt>
                <c:pt idx="204">
                  <c:v>0.92679999999999996</c:v>
                </c:pt>
                <c:pt idx="205">
                  <c:v>0.251</c:v>
                </c:pt>
                <c:pt idx="206">
                  <c:v>0.33410000000000001</c:v>
                </c:pt>
                <c:pt idx="207">
                  <c:v>0.74050000000000005</c:v>
                </c:pt>
                <c:pt idx="208">
                  <c:v>0.78680000000000005</c:v>
                </c:pt>
                <c:pt idx="209">
                  <c:v>0.99729999999999996</c:v>
                </c:pt>
                <c:pt idx="210">
                  <c:v>0.34189999999999998</c:v>
                </c:pt>
                <c:pt idx="211">
                  <c:v>0.58320000000000005</c:v>
                </c:pt>
                <c:pt idx="212">
                  <c:v>0.87039999999999995</c:v>
                </c:pt>
                <c:pt idx="213">
                  <c:v>0.89600000000000002</c:v>
                </c:pt>
                <c:pt idx="214">
                  <c:v>0.50919999999999999</c:v>
                </c:pt>
                <c:pt idx="215">
                  <c:v>0.31059999999999999</c:v>
                </c:pt>
                <c:pt idx="216">
                  <c:v>0.69210000000000005</c:v>
                </c:pt>
                <c:pt idx="217">
                  <c:v>0.64429999999999998</c:v>
                </c:pt>
                <c:pt idx="218">
                  <c:v>9.9500000000000005E-2</c:v>
                </c:pt>
                <c:pt idx="219">
                  <c:v>0.84219999999999995</c:v>
                </c:pt>
                <c:pt idx="220">
                  <c:v>0.83050000000000002</c:v>
                </c:pt>
                <c:pt idx="221">
                  <c:v>0.51029999999999998</c:v>
                </c:pt>
                <c:pt idx="222">
                  <c:v>0.96860000000000002</c:v>
                </c:pt>
                <c:pt idx="223">
                  <c:v>7.5300000000000006E-2</c:v>
                </c:pt>
                <c:pt idx="224">
                  <c:v>4.5699999999999998E-2</c:v>
                </c:pt>
                <c:pt idx="225">
                  <c:v>0.84850000000000003</c:v>
                </c:pt>
                <c:pt idx="226">
                  <c:v>0.4178</c:v>
                </c:pt>
                <c:pt idx="227">
                  <c:v>0.1976</c:v>
                </c:pt>
                <c:pt idx="228">
                  <c:v>0.76180000000000003</c:v>
                </c:pt>
                <c:pt idx="229">
                  <c:v>0.49759999999999999</c:v>
                </c:pt>
                <c:pt idx="230">
                  <c:v>0.57040000000000002</c:v>
                </c:pt>
                <c:pt idx="231">
                  <c:v>0.2823</c:v>
                </c:pt>
                <c:pt idx="232">
                  <c:v>0.72919999999999996</c:v>
                </c:pt>
                <c:pt idx="233">
                  <c:v>0.60719999999999996</c:v>
                </c:pt>
                <c:pt idx="234">
                  <c:v>0.71699999999999997</c:v>
                </c:pt>
                <c:pt idx="235">
                  <c:v>0.43020000000000003</c:v>
                </c:pt>
                <c:pt idx="236">
                  <c:v>0.35589999999999999</c:v>
                </c:pt>
                <c:pt idx="237">
                  <c:v>0.4909</c:v>
                </c:pt>
                <c:pt idx="238">
                  <c:v>7.3800000000000004E-2</c:v>
                </c:pt>
                <c:pt idx="239">
                  <c:v>6.4999999999999997E-3</c:v>
                </c:pt>
                <c:pt idx="240">
                  <c:v>0.93540000000000001</c:v>
                </c:pt>
                <c:pt idx="241">
                  <c:v>8.2400000000000001E-2</c:v>
                </c:pt>
                <c:pt idx="242">
                  <c:v>0.91590000000000005</c:v>
                </c:pt>
                <c:pt idx="243">
                  <c:v>0.30659999999999998</c:v>
                </c:pt>
                <c:pt idx="244">
                  <c:v>0.67620000000000002</c:v>
                </c:pt>
                <c:pt idx="245">
                  <c:v>1.38E-2</c:v>
                </c:pt>
                <c:pt idx="246">
                  <c:v>0.36840000000000001</c:v>
                </c:pt>
                <c:pt idx="247">
                  <c:v>0.48599999999999999</c:v>
                </c:pt>
                <c:pt idx="248">
                  <c:v>4.0899999999999999E-2</c:v>
                </c:pt>
                <c:pt idx="249">
                  <c:v>7.22E-2</c:v>
                </c:pt>
              </c:numCache>
            </c:numRef>
          </c:xVal>
          <c:yVal>
            <c:numRef>
              <c:f>A5000_IW1!$C$1:$C$2270</c:f>
              <c:numCache>
                <c:formatCode>General</c:formatCode>
                <c:ptCount val="2270"/>
                <c:pt idx="0">
                  <c:v>0.45101907454680012</c:v>
                </c:pt>
                <c:pt idx="1">
                  <c:v>0.37895226479357474</c:v>
                </c:pt>
                <c:pt idx="2">
                  <c:v>0.4816420980348744</c:v>
                </c:pt>
                <c:pt idx="3">
                  <c:v>0.34640670041229127</c:v>
                </c:pt>
                <c:pt idx="4">
                  <c:v>0.39749158772096882</c:v>
                </c:pt>
                <c:pt idx="5">
                  <c:v>0.39156722827996826</c:v>
                </c:pt>
                <c:pt idx="6">
                  <c:v>0.37738363168018363</c:v>
                </c:pt>
                <c:pt idx="7">
                  <c:v>0.41199199135477166</c:v>
                </c:pt>
                <c:pt idx="8">
                  <c:v>0.33935465732087666</c:v>
                </c:pt>
                <c:pt idx="9">
                  <c:v>0.34353182473463167</c:v>
                </c:pt>
                <c:pt idx="10">
                  <c:v>0.41020646394792387</c:v>
                </c:pt>
                <c:pt idx="11">
                  <c:v>0.35254817020766355</c:v>
                </c:pt>
                <c:pt idx="12">
                  <c:v>0.43400319713558211</c:v>
                </c:pt>
                <c:pt idx="13">
                  <c:v>0.38251094240338812</c:v>
                </c:pt>
                <c:pt idx="14">
                  <c:v>0.43550917258343769</c:v>
                </c:pt>
                <c:pt idx="15">
                  <c:v>0.38290102495365336</c:v>
                </c:pt>
                <c:pt idx="16">
                  <c:v>0.50482179211331091</c:v>
                </c:pt>
                <c:pt idx="17">
                  <c:v>0.38498267927830815</c:v>
                </c:pt>
                <c:pt idx="18">
                  <c:v>0.46072570377945626</c:v>
                </c:pt>
                <c:pt idx="19">
                  <c:v>0.48896492718527657</c:v>
                </c:pt>
                <c:pt idx="20">
                  <c:v>0.35069751586767284</c:v>
                </c:pt>
                <c:pt idx="21">
                  <c:v>0.38092382064878788</c:v>
                </c:pt>
                <c:pt idx="22">
                  <c:v>0.43422033835580082</c:v>
                </c:pt>
                <c:pt idx="23">
                  <c:v>0.46111643451246775</c:v>
                </c:pt>
                <c:pt idx="24">
                  <c:v>0.49880551418562941</c:v>
                </c:pt>
                <c:pt idx="25">
                  <c:v>0.41536491830882494</c:v>
                </c:pt>
                <c:pt idx="26">
                  <c:v>0.38349374177694429</c:v>
                </c:pt>
                <c:pt idx="27">
                  <c:v>0.42056189324440141</c:v>
                </c:pt>
                <c:pt idx="28">
                  <c:v>0.39824415875598757</c:v>
                </c:pt>
                <c:pt idx="29">
                  <c:v>0.47080858766377665</c:v>
                </c:pt>
                <c:pt idx="30">
                  <c:v>0.48404926356186323</c:v>
                </c:pt>
                <c:pt idx="31">
                  <c:v>0.48758256944701273</c:v>
                </c:pt>
                <c:pt idx="32">
                  <c:v>0.41194069232022978</c:v>
                </c:pt>
                <c:pt idx="33">
                  <c:v>0.37930734547550632</c:v>
                </c:pt>
                <c:pt idx="34">
                  <c:v>0.44456666222797575</c:v>
                </c:pt>
                <c:pt idx="35">
                  <c:v>0.40648296272532108</c:v>
                </c:pt>
                <c:pt idx="36">
                  <c:v>0.35858889388465875</c:v>
                </c:pt>
                <c:pt idx="37">
                  <c:v>0.40877938160012195</c:v>
                </c:pt>
                <c:pt idx="38">
                  <c:v>0.33869045520035401</c:v>
                </c:pt>
                <c:pt idx="39">
                  <c:v>0.35565966345379385</c:v>
                </c:pt>
                <c:pt idx="40">
                  <c:v>0.3941165001577579</c:v>
                </c:pt>
                <c:pt idx="41">
                  <c:v>0.36081793261962442</c:v>
                </c:pt>
                <c:pt idx="42">
                  <c:v>0.40427571527698997</c:v>
                </c:pt>
                <c:pt idx="43">
                  <c:v>0.39960805871888672</c:v>
                </c:pt>
                <c:pt idx="44">
                  <c:v>0.36390062803228379</c:v>
                </c:pt>
                <c:pt idx="45">
                  <c:v>0.48037548721570333</c:v>
                </c:pt>
                <c:pt idx="46">
                  <c:v>0.39336655271957255</c:v>
                </c:pt>
                <c:pt idx="47">
                  <c:v>0.36021524612836953</c:v>
                </c:pt>
                <c:pt idx="48">
                  <c:v>0.46099275507118714</c:v>
                </c:pt>
                <c:pt idx="49">
                  <c:v>0.34176963190667298</c:v>
                </c:pt>
                <c:pt idx="50">
                  <c:v>0.43660509527925323</c:v>
                </c:pt>
                <c:pt idx="51">
                  <c:v>0.42488156826494411</c:v>
                </c:pt>
                <c:pt idx="52">
                  <c:v>0.36205620859300153</c:v>
                </c:pt>
                <c:pt idx="53">
                  <c:v>0.4012624062840961</c:v>
                </c:pt>
                <c:pt idx="54">
                  <c:v>0.49825264516835205</c:v>
                </c:pt>
                <c:pt idx="55">
                  <c:v>0.45920336943370227</c:v>
                </c:pt>
                <c:pt idx="56">
                  <c:v>0.38751830845256741</c:v>
                </c:pt>
                <c:pt idx="57">
                  <c:v>0.36980748653911688</c:v>
                </c:pt>
                <c:pt idx="58">
                  <c:v>0.38558533490371855</c:v>
                </c:pt>
                <c:pt idx="59">
                  <c:v>0.46711200145809362</c:v>
                </c:pt>
                <c:pt idx="60">
                  <c:v>0.39686522712652822</c:v>
                </c:pt>
                <c:pt idx="61">
                  <c:v>0.35239779181037822</c:v>
                </c:pt>
                <c:pt idx="62">
                  <c:v>0.45528958027611161</c:v>
                </c:pt>
                <c:pt idx="63">
                  <c:v>0.38307189827207938</c:v>
                </c:pt>
                <c:pt idx="64">
                  <c:v>0.35466343743762352</c:v>
                </c:pt>
                <c:pt idx="65">
                  <c:v>0.35329398162260789</c:v>
                </c:pt>
                <c:pt idx="66">
                  <c:v>0.35993307057254387</c:v>
                </c:pt>
                <c:pt idx="67">
                  <c:v>0.36023089511183154</c:v>
                </c:pt>
                <c:pt idx="68">
                  <c:v>0.41045240300161218</c:v>
                </c:pt>
                <c:pt idx="69">
                  <c:v>0.41532331114964172</c:v>
                </c:pt>
                <c:pt idx="70">
                  <c:v>0.46223371637308658</c:v>
                </c:pt>
                <c:pt idx="71">
                  <c:v>0.47481253595487871</c:v>
                </c:pt>
                <c:pt idx="72">
                  <c:v>0.46656687976793487</c:v>
                </c:pt>
                <c:pt idx="73">
                  <c:v>0.35417554102426302</c:v>
                </c:pt>
                <c:pt idx="74">
                  <c:v>0.36595234248719993</c:v>
                </c:pt>
                <c:pt idx="75">
                  <c:v>0.37665982761279004</c:v>
                </c:pt>
                <c:pt idx="76">
                  <c:v>0.52866858970170871</c:v>
                </c:pt>
                <c:pt idx="77">
                  <c:v>0.48024995582371721</c:v>
                </c:pt>
                <c:pt idx="78">
                  <c:v>0.38048845790377417</c:v>
                </c:pt>
                <c:pt idx="79">
                  <c:v>0.38165830429858305</c:v>
                </c:pt>
                <c:pt idx="80">
                  <c:v>0.41009729145383489</c:v>
                </c:pt>
                <c:pt idx="81">
                  <c:v>0.54173558348946649</c:v>
                </c:pt>
                <c:pt idx="82">
                  <c:v>0.36502244717213167</c:v>
                </c:pt>
                <c:pt idx="83">
                  <c:v>0.34001364311357823</c:v>
                </c:pt>
                <c:pt idx="84">
                  <c:v>0.37690545800802749</c:v>
                </c:pt>
                <c:pt idx="85">
                  <c:v>0.37983728116988008</c:v>
                </c:pt>
                <c:pt idx="86">
                  <c:v>0.38035703113537495</c:v>
                </c:pt>
                <c:pt idx="87">
                  <c:v>0.52718956013661855</c:v>
                </c:pt>
                <c:pt idx="88">
                  <c:v>0.39093336728517109</c:v>
                </c:pt>
                <c:pt idx="89">
                  <c:v>0.58865889063615962</c:v>
                </c:pt>
                <c:pt idx="90">
                  <c:v>0.36046541380283603</c:v>
                </c:pt>
                <c:pt idx="91">
                  <c:v>0.35697714118567553</c:v>
                </c:pt>
                <c:pt idx="92">
                  <c:v>0.35409914805766241</c:v>
                </c:pt>
                <c:pt idx="93">
                  <c:v>0.48030616252762803</c:v>
                </c:pt>
                <c:pt idx="94">
                  <c:v>0.46339007439359114</c:v>
                </c:pt>
                <c:pt idx="95">
                  <c:v>0.37385390623306597</c:v>
                </c:pt>
                <c:pt idx="96">
                  <c:v>0.36160170902403116</c:v>
                </c:pt>
                <c:pt idx="97">
                  <c:v>0.43870097875849456</c:v>
                </c:pt>
                <c:pt idx="98">
                  <c:v>0.43185172426933049</c:v>
                </c:pt>
                <c:pt idx="99">
                  <c:v>0.4778641803273761</c:v>
                </c:pt>
                <c:pt idx="100">
                  <c:v>0.54698592547120539</c:v>
                </c:pt>
                <c:pt idx="101">
                  <c:v>0.38909348512511788</c:v>
                </c:pt>
                <c:pt idx="102">
                  <c:v>0.3513276112293689</c:v>
                </c:pt>
                <c:pt idx="103">
                  <c:v>0.33973331950845809</c:v>
                </c:pt>
                <c:pt idx="104">
                  <c:v>0.38563651047488007</c:v>
                </c:pt>
                <c:pt idx="105">
                  <c:v>0.39356353854294596</c:v>
                </c:pt>
                <c:pt idx="106">
                  <c:v>0.47893957723620656</c:v>
                </c:pt>
                <c:pt idx="107">
                  <c:v>0.43500402216267164</c:v>
                </c:pt>
                <c:pt idx="108">
                  <c:v>0.58861166589316971</c:v>
                </c:pt>
                <c:pt idx="109">
                  <c:v>0.39402001352600213</c:v>
                </c:pt>
                <c:pt idx="110">
                  <c:v>0.47060271247701696</c:v>
                </c:pt>
                <c:pt idx="111">
                  <c:v>0.34799906936055702</c:v>
                </c:pt>
                <c:pt idx="112">
                  <c:v>0.35322030485037409</c:v>
                </c:pt>
                <c:pt idx="113">
                  <c:v>0.39700375303929847</c:v>
                </c:pt>
                <c:pt idx="114">
                  <c:v>0.39765437418798094</c:v>
                </c:pt>
                <c:pt idx="115">
                  <c:v>0.40087099650249131</c:v>
                </c:pt>
                <c:pt idx="116">
                  <c:v>0.4465083090792959</c:v>
                </c:pt>
                <c:pt idx="117">
                  <c:v>0.35873763639215361</c:v>
                </c:pt>
                <c:pt idx="118">
                  <c:v>0.49366678309974105</c:v>
                </c:pt>
                <c:pt idx="119">
                  <c:v>0.44663831601882092</c:v>
                </c:pt>
                <c:pt idx="120">
                  <c:v>0.46531008428750287</c:v>
                </c:pt>
                <c:pt idx="121">
                  <c:v>0.36919763917180082</c:v>
                </c:pt>
                <c:pt idx="122">
                  <c:v>0.35046994199181453</c:v>
                </c:pt>
                <c:pt idx="123">
                  <c:v>0.39413122316586713</c:v>
                </c:pt>
                <c:pt idx="124">
                  <c:v>0.35202289525589797</c:v>
                </c:pt>
                <c:pt idx="125">
                  <c:v>0.39060504729093437</c:v>
                </c:pt>
                <c:pt idx="126">
                  <c:v>0.35498277547093926</c:v>
                </c:pt>
                <c:pt idx="127">
                  <c:v>0.35571034517143396</c:v>
                </c:pt>
                <c:pt idx="128">
                  <c:v>0.41505462396812165</c:v>
                </c:pt>
                <c:pt idx="129">
                  <c:v>0.4919491296862486</c:v>
                </c:pt>
                <c:pt idx="130">
                  <c:v>0.34393233994053785</c:v>
                </c:pt>
                <c:pt idx="131">
                  <c:v>0.40746465092845396</c:v>
                </c:pt>
                <c:pt idx="132">
                  <c:v>0.36214010195995999</c:v>
                </c:pt>
                <c:pt idx="133">
                  <c:v>0.38060775439505184</c:v>
                </c:pt>
                <c:pt idx="134">
                  <c:v>0.33939290010294432</c:v>
                </c:pt>
                <c:pt idx="135">
                  <c:v>0.3928819280857917</c:v>
                </c:pt>
                <c:pt idx="136">
                  <c:v>0.41255961424600268</c:v>
                </c:pt>
                <c:pt idx="137">
                  <c:v>0.35744707367719164</c:v>
                </c:pt>
                <c:pt idx="138">
                  <c:v>0.3954640103569142</c:v>
                </c:pt>
                <c:pt idx="139">
                  <c:v>0.46017715598049175</c:v>
                </c:pt>
                <c:pt idx="140">
                  <c:v>0.34936824738296623</c:v>
                </c:pt>
                <c:pt idx="141">
                  <c:v>0.35323200300566432</c:v>
                </c:pt>
                <c:pt idx="142">
                  <c:v>0.40159279428995454</c:v>
                </c:pt>
                <c:pt idx="143">
                  <c:v>0.3910723870514628</c:v>
                </c:pt>
                <c:pt idx="144">
                  <c:v>0.49849265797978287</c:v>
                </c:pt>
                <c:pt idx="145">
                  <c:v>0.41076871618210897</c:v>
                </c:pt>
                <c:pt idx="146">
                  <c:v>0.46767212394896807</c:v>
                </c:pt>
                <c:pt idx="147">
                  <c:v>0.5256131796961101</c:v>
                </c:pt>
                <c:pt idx="148">
                  <c:v>0.34959325939368258</c:v>
                </c:pt>
                <c:pt idx="149">
                  <c:v>0.36183826486081172</c:v>
                </c:pt>
                <c:pt idx="150">
                  <c:v>0.34325906326155953</c:v>
                </c:pt>
                <c:pt idx="151">
                  <c:v>0.38503598459278165</c:v>
                </c:pt>
                <c:pt idx="152">
                  <c:v>0.44635354773200758</c:v>
                </c:pt>
                <c:pt idx="153">
                  <c:v>0.43101275973390157</c:v>
                </c:pt>
                <c:pt idx="154">
                  <c:v>0.41478139950737247</c:v>
                </c:pt>
                <c:pt idx="155">
                  <c:v>0.35074850624376386</c:v>
                </c:pt>
                <c:pt idx="156">
                  <c:v>0.39671608336304653</c:v>
                </c:pt>
                <c:pt idx="157">
                  <c:v>0.36954682447732057</c:v>
                </c:pt>
                <c:pt idx="158">
                  <c:v>0.36704017833160152</c:v>
                </c:pt>
                <c:pt idx="159">
                  <c:v>0.40895741579460915</c:v>
                </c:pt>
                <c:pt idx="160">
                  <c:v>0.5174776837102969</c:v>
                </c:pt>
                <c:pt idx="161">
                  <c:v>0.51672310639534658</c:v>
                </c:pt>
                <c:pt idx="162">
                  <c:v>0.35668403912068752</c:v>
                </c:pt>
                <c:pt idx="163">
                  <c:v>0.36247299009927147</c:v>
                </c:pt>
                <c:pt idx="164">
                  <c:v>0.35568892427494048</c:v>
                </c:pt>
                <c:pt idx="165">
                  <c:v>0.38619740461188118</c:v>
                </c:pt>
                <c:pt idx="166">
                  <c:v>0.36042173863203109</c:v>
                </c:pt>
                <c:pt idx="167">
                  <c:v>0.38684509350527929</c:v>
                </c:pt>
                <c:pt idx="168">
                  <c:v>0.40478185340479889</c:v>
                </c:pt>
                <c:pt idx="169">
                  <c:v>0.481190160331046</c:v>
                </c:pt>
                <c:pt idx="170">
                  <c:v>0.34873663959486134</c:v>
                </c:pt>
                <c:pt idx="171">
                  <c:v>0.38914617312268829</c:v>
                </c:pt>
                <c:pt idx="172">
                  <c:v>0.45485461878708344</c:v>
                </c:pt>
                <c:pt idx="173">
                  <c:v>0.43704021109750618</c:v>
                </c:pt>
                <c:pt idx="174">
                  <c:v>0.53275819071294006</c:v>
                </c:pt>
                <c:pt idx="175">
                  <c:v>0.34126349377886406</c:v>
                </c:pt>
                <c:pt idx="176">
                  <c:v>0.43405931124195829</c:v>
                </c:pt>
                <c:pt idx="177">
                  <c:v>0.59512880388915024</c:v>
                </c:pt>
                <c:pt idx="178">
                  <c:v>0.4734779894106621</c:v>
                </c:pt>
                <c:pt idx="179">
                  <c:v>0.39597946996994071</c:v>
                </c:pt>
                <c:pt idx="180">
                  <c:v>0.38058593224257281</c:v>
                </c:pt>
                <c:pt idx="181">
                  <c:v>0.42305190269961551</c:v>
                </c:pt>
                <c:pt idx="182">
                  <c:v>0.47111459165201292</c:v>
                </c:pt>
                <c:pt idx="183">
                  <c:v>0.40469150907621571</c:v>
                </c:pt>
                <c:pt idx="184">
                  <c:v>0.46655305186933393</c:v>
                </c:pt>
                <c:pt idx="185">
                  <c:v>0.53964312611902976</c:v>
                </c:pt>
                <c:pt idx="186">
                  <c:v>0.47526459712208746</c:v>
                </c:pt>
                <c:pt idx="187">
                  <c:v>0.43373555939279512</c:v>
                </c:pt>
                <c:pt idx="188">
                  <c:v>0.45860898585477761</c:v>
                </c:pt>
                <c:pt idx="189">
                  <c:v>0.37511172028638534</c:v>
                </c:pt>
                <c:pt idx="190">
                  <c:v>0.42191915705060529</c:v>
                </c:pt>
                <c:pt idx="191">
                  <c:v>0.46267904878606547</c:v>
                </c:pt>
                <c:pt idx="192">
                  <c:v>0.34509700087337258</c:v>
                </c:pt>
                <c:pt idx="193">
                  <c:v>0.40546658131230673</c:v>
                </c:pt>
                <c:pt idx="194">
                  <c:v>0.45066402473071304</c:v>
                </c:pt>
                <c:pt idx="195">
                  <c:v>0.35538767362684837</c:v>
                </c:pt>
                <c:pt idx="196">
                  <c:v>0.39113643368002809</c:v>
                </c:pt>
                <c:pt idx="197">
                  <c:v>0.3750850521962264</c:v>
                </c:pt>
                <c:pt idx="198">
                  <c:v>0.41712917914840542</c:v>
                </c:pt>
                <c:pt idx="199">
                  <c:v>0.39543160121956816</c:v>
                </c:pt>
                <c:pt idx="200">
                  <c:v>0.47009166667983787</c:v>
                </c:pt>
                <c:pt idx="201">
                  <c:v>0.35866997845971327</c:v>
                </c:pt>
                <c:pt idx="202">
                  <c:v>0.42485119627337414</c:v>
                </c:pt>
                <c:pt idx="203">
                  <c:v>0.52030511858405037</c:v>
                </c:pt>
                <c:pt idx="204">
                  <c:v>0.51771201720623083</c:v>
                </c:pt>
                <c:pt idx="205">
                  <c:v>0.39416029879194325</c:v>
                </c:pt>
                <c:pt idx="206">
                  <c:v>0.37322569368791991</c:v>
                </c:pt>
                <c:pt idx="207">
                  <c:v>0.36877838839792487</c:v>
                </c:pt>
                <c:pt idx="208">
                  <c:v>0.45169639465148603</c:v>
                </c:pt>
                <c:pt idx="209">
                  <c:v>0.48751799809908147</c:v>
                </c:pt>
                <c:pt idx="210">
                  <c:v>0.41772164904493442</c:v>
                </c:pt>
                <c:pt idx="211">
                  <c:v>0.35409603060730754</c:v>
                </c:pt>
                <c:pt idx="212">
                  <c:v>0.44036983327089685</c:v>
                </c:pt>
                <c:pt idx="213">
                  <c:v>0.44703092956838364</c:v>
                </c:pt>
                <c:pt idx="214">
                  <c:v>0.341877137645127</c:v>
                </c:pt>
                <c:pt idx="215">
                  <c:v>0.37036174451942394</c:v>
                </c:pt>
                <c:pt idx="216">
                  <c:v>0.40997370461008892</c:v>
                </c:pt>
                <c:pt idx="217">
                  <c:v>0.35771983515026501</c:v>
                </c:pt>
                <c:pt idx="218">
                  <c:v>0.53380287610590382</c:v>
                </c:pt>
                <c:pt idx="219">
                  <c:v>0.40145300287753488</c:v>
                </c:pt>
                <c:pt idx="220">
                  <c:v>0.40977863246911123</c:v>
                </c:pt>
                <c:pt idx="221">
                  <c:v>0.40259479221915628</c:v>
                </c:pt>
                <c:pt idx="222">
                  <c:v>0.57844704925104728</c:v>
                </c:pt>
                <c:pt idx="223">
                  <c:v>0.47290647742294956</c:v>
                </c:pt>
                <c:pt idx="224">
                  <c:v>0.48080152847550067</c:v>
                </c:pt>
                <c:pt idx="225">
                  <c:v>0.4231522166961626</c:v>
                </c:pt>
                <c:pt idx="226">
                  <c:v>0.35145610574248504</c:v>
                </c:pt>
                <c:pt idx="227">
                  <c:v>0.42116920961241994</c:v>
                </c:pt>
                <c:pt idx="228">
                  <c:v>0.36836549598813645</c:v>
                </c:pt>
                <c:pt idx="229">
                  <c:v>0.35634281720320138</c:v>
                </c:pt>
                <c:pt idx="230">
                  <c:v>0.3487371025825371</c:v>
                </c:pt>
                <c:pt idx="231">
                  <c:v>0.43188817683238412</c:v>
                </c:pt>
                <c:pt idx="232">
                  <c:v>0.38817473238012701</c:v>
                </c:pt>
                <c:pt idx="233">
                  <c:v>0.34754540316940352</c:v>
                </c:pt>
                <c:pt idx="234">
                  <c:v>0.3821796901538671</c:v>
                </c:pt>
                <c:pt idx="235">
                  <c:v>0.38853151068353797</c:v>
                </c:pt>
                <c:pt idx="236">
                  <c:v>0.35286034736491806</c:v>
                </c:pt>
                <c:pt idx="237">
                  <c:v>0.36498972937633478</c:v>
                </c:pt>
                <c:pt idx="238">
                  <c:v>0.48989284708625896</c:v>
                </c:pt>
                <c:pt idx="239">
                  <c:v>0.50825370369733447</c:v>
                </c:pt>
                <c:pt idx="240">
                  <c:v>0.42925133855206948</c:v>
                </c:pt>
                <c:pt idx="241">
                  <c:v>0.48722921725240625</c:v>
                </c:pt>
                <c:pt idx="242">
                  <c:v>0.4574753142304146</c:v>
                </c:pt>
                <c:pt idx="243">
                  <c:v>0.37802496220949289</c:v>
                </c:pt>
                <c:pt idx="244">
                  <c:v>0.38706010498218607</c:v>
                </c:pt>
                <c:pt idx="245">
                  <c:v>0.47351740509484319</c:v>
                </c:pt>
                <c:pt idx="246">
                  <c:v>0.35288862047902181</c:v>
                </c:pt>
                <c:pt idx="247">
                  <c:v>0.36194132591757133</c:v>
                </c:pt>
                <c:pt idx="248">
                  <c:v>0.45841385198210971</c:v>
                </c:pt>
                <c:pt idx="249">
                  <c:v>0.44113947311825175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7B-4F3C-A4D7-61A4B098A1A5}"/>
            </c:ext>
          </c:extLst>
        </c:ser>
        <c:ser>
          <c:idx val="1"/>
          <c:order val="1"/>
          <c:tx>
            <c:strRef>
              <c:f>A5000_IW1!$AD$3</c:f>
              <c:strCache>
                <c:ptCount val="1"/>
                <c:pt idx="0">
                  <c:v>EBC</c:v>
                </c:pt>
              </c:strCache>
            </c:strRef>
          </c:tx>
          <c:spPr>
            <a:ln w="254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A5000_IW1!$AE$4:$AE$5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A5000_IW1!$AD$4:$AD$5</c:f>
              <c:numCache>
                <c:formatCode>General</c:formatCode>
                <c:ptCount val="2"/>
                <c:pt idx="0">
                  <c:v>0.37971133034860566</c:v>
                </c:pt>
                <c:pt idx="1">
                  <c:v>0.37971133034860566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7B-4F3C-A4D7-61A4B098A1A5}"/>
            </c:ext>
          </c:extLst>
        </c:ser>
        <c:ser>
          <c:idx val="2"/>
          <c:order val="2"/>
          <c:tx>
            <c:strRef>
              <c:f>A5000_IW1!$AD$7</c:f>
              <c:strCache>
                <c:ptCount val="1"/>
                <c:pt idx="0">
                  <c:v>Monte-Carlo - 99% Quantile</c:v>
                </c:pt>
              </c:strCache>
            </c:strRef>
          </c:tx>
          <c:spPr>
            <a:ln w="25400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A5000_IW1!$AE$8:$AE$9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A5000_IW1!$AD$8:$AD$9</c:f>
              <c:numCache>
                <c:formatCode>General</c:formatCode>
                <c:ptCount val="2"/>
                <c:pt idx="0">
                  <c:v>0.33937416113973118</c:v>
                </c:pt>
                <c:pt idx="1">
                  <c:v>0.33937416113973118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37B-4F3C-A4D7-61A4B098A1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028351"/>
        <c:axId val="634024991"/>
      </c:scatterChart>
      <c:valAx>
        <c:axId val="634028351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z_Pos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24991"/>
        <c:crosses val="autoZero"/>
        <c:crossBetween val="midCat"/>
      </c:valAx>
      <c:valAx>
        <c:axId val="634024991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strRef>
              <c:f>A5000_IW1!$Q$7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28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A50_IW1!$K$3</c:f>
              <c:strCache>
                <c:ptCount val="1"/>
                <c:pt idx="0">
                  <c:v>A400 - IW1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A50_IW1!$D$1:$D$2270</c:f>
              <c:numCache>
                <c:formatCode>General</c:formatCode>
                <c:ptCount val="2270"/>
                <c:pt idx="0">
                  <c:v>0.64149999999999996</c:v>
                </c:pt>
                <c:pt idx="1">
                  <c:v>0.6704</c:v>
                </c:pt>
                <c:pt idx="2">
                  <c:v>0.46050000000000002</c:v>
                </c:pt>
                <c:pt idx="3">
                  <c:v>0.80879999999999996</c:v>
                </c:pt>
                <c:pt idx="4">
                  <c:v>0.28010000000000002</c:v>
                </c:pt>
                <c:pt idx="5">
                  <c:v>0.5343</c:v>
                </c:pt>
                <c:pt idx="6">
                  <c:v>0.126</c:v>
                </c:pt>
                <c:pt idx="7">
                  <c:v>0.86980000000000002</c:v>
                </c:pt>
                <c:pt idx="8">
                  <c:v>0.89539999999999997</c:v>
                </c:pt>
                <c:pt idx="9">
                  <c:v>0.60060000000000002</c:v>
                </c:pt>
                <c:pt idx="10">
                  <c:v>0.67069999999999996</c:v>
                </c:pt>
                <c:pt idx="11">
                  <c:v>0.43480000000000002</c:v>
                </c:pt>
                <c:pt idx="12">
                  <c:v>0.17810000000000001</c:v>
                </c:pt>
                <c:pt idx="13">
                  <c:v>0.96340000000000003</c:v>
                </c:pt>
                <c:pt idx="14">
                  <c:v>0.74239999999999995</c:v>
                </c:pt>
                <c:pt idx="15">
                  <c:v>0.68620000000000003</c:v>
                </c:pt>
                <c:pt idx="16">
                  <c:v>0.30730000000000002</c:v>
                </c:pt>
                <c:pt idx="17">
                  <c:v>0.64329999999999998</c:v>
                </c:pt>
                <c:pt idx="18">
                  <c:v>0.92669999999999997</c:v>
                </c:pt>
                <c:pt idx="19">
                  <c:v>0.80130000000000001</c:v>
                </c:pt>
                <c:pt idx="20">
                  <c:v>0.47349999999999998</c:v>
                </c:pt>
                <c:pt idx="21">
                  <c:v>8.1799999999999998E-2</c:v>
                </c:pt>
                <c:pt idx="22">
                  <c:v>0.99250000000000005</c:v>
                </c:pt>
                <c:pt idx="23">
                  <c:v>0.15409999999999999</c:v>
                </c:pt>
                <c:pt idx="24">
                  <c:v>0.9264</c:v>
                </c:pt>
                <c:pt idx="25">
                  <c:v>0.69699999999999995</c:v>
                </c:pt>
                <c:pt idx="26">
                  <c:v>0.80169999999999997</c:v>
                </c:pt>
                <c:pt idx="27">
                  <c:v>0.70069999999999999</c:v>
                </c:pt>
                <c:pt idx="28">
                  <c:v>0.998</c:v>
                </c:pt>
                <c:pt idx="29">
                  <c:v>6.6199999999999995E-2</c:v>
                </c:pt>
                <c:pt idx="30">
                  <c:v>0.3296</c:v>
                </c:pt>
                <c:pt idx="31">
                  <c:v>0.1406</c:v>
                </c:pt>
                <c:pt idx="32">
                  <c:v>0.40200000000000002</c:v>
                </c:pt>
                <c:pt idx="33">
                  <c:v>0.2361</c:v>
                </c:pt>
                <c:pt idx="34">
                  <c:v>0.24510000000000001</c:v>
                </c:pt>
                <c:pt idx="35">
                  <c:v>0.13059999999999999</c:v>
                </c:pt>
                <c:pt idx="36">
                  <c:v>0.67220000000000002</c:v>
                </c:pt>
                <c:pt idx="37">
                  <c:v>0.94340000000000002</c:v>
                </c:pt>
                <c:pt idx="38">
                  <c:v>0.1547</c:v>
                </c:pt>
                <c:pt idx="39">
                  <c:v>5.8299999999999998E-2</c:v>
                </c:pt>
                <c:pt idx="40">
                  <c:v>0.43709999999999999</c:v>
                </c:pt>
                <c:pt idx="41">
                  <c:v>0.4899</c:v>
                </c:pt>
                <c:pt idx="42">
                  <c:v>0.36759999999999998</c:v>
                </c:pt>
                <c:pt idx="43">
                  <c:v>0.1477</c:v>
                </c:pt>
                <c:pt idx="44">
                  <c:v>0.85060000000000002</c:v>
                </c:pt>
                <c:pt idx="45">
                  <c:v>3.5700000000000003E-2</c:v>
                </c:pt>
                <c:pt idx="46">
                  <c:v>0.4768</c:v>
                </c:pt>
                <c:pt idx="47">
                  <c:v>0.68559999999999999</c:v>
                </c:pt>
                <c:pt idx="48">
                  <c:v>0.65980000000000005</c:v>
                </c:pt>
                <c:pt idx="49">
                  <c:v>0.90690000000000004</c:v>
                </c:pt>
                <c:pt idx="50">
                  <c:v>0.20430000000000001</c:v>
                </c:pt>
                <c:pt idx="51">
                  <c:v>2.24E-2</c:v>
                </c:pt>
                <c:pt idx="52">
                  <c:v>0.56430000000000002</c:v>
                </c:pt>
                <c:pt idx="53">
                  <c:v>0.4325</c:v>
                </c:pt>
                <c:pt idx="54">
                  <c:v>0.73009999999999997</c:v>
                </c:pt>
                <c:pt idx="55">
                  <c:v>0.62829999999999997</c:v>
                </c:pt>
                <c:pt idx="56">
                  <c:v>0.34449999999999997</c:v>
                </c:pt>
                <c:pt idx="57">
                  <c:v>0.91800000000000004</c:v>
                </c:pt>
                <c:pt idx="58">
                  <c:v>0.53700000000000003</c:v>
                </c:pt>
                <c:pt idx="59">
                  <c:v>0.35520000000000002</c:v>
                </c:pt>
                <c:pt idx="60">
                  <c:v>7.3599999999999999E-2</c:v>
                </c:pt>
                <c:pt idx="61">
                  <c:v>0.69379999999999997</c:v>
                </c:pt>
                <c:pt idx="62">
                  <c:v>0.2417</c:v>
                </c:pt>
                <c:pt idx="63">
                  <c:v>0.87460000000000004</c:v>
                </c:pt>
                <c:pt idx="64">
                  <c:v>0.54600000000000004</c:v>
                </c:pt>
                <c:pt idx="65">
                  <c:v>0.98519999999999996</c:v>
                </c:pt>
                <c:pt idx="66">
                  <c:v>0.20380000000000001</c:v>
                </c:pt>
                <c:pt idx="67">
                  <c:v>0.28899999999999998</c:v>
                </c:pt>
                <c:pt idx="68">
                  <c:v>2.98E-2</c:v>
                </c:pt>
                <c:pt idx="69">
                  <c:v>0.4889</c:v>
                </c:pt>
                <c:pt idx="70">
                  <c:v>0.53520000000000001</c:v>
                </c:pt>
                <c:pt idx="71">
                  <c:v>0.90459999999999996</c:v>
                </c:pt>
                <c:pt idx="72">
                  <c:v>0.60519999999999996</c:v>
                </c:pt>
                <c:pt idx="73">
                  <c:v>0.22969999999999999</c:v>
                </c:pt>
                <c:pt idx="74">
                  <c:v>0.16889999999999999</c:v>
                </c:pt>
                <c:pt idx="75">
                  <c:v>0.29959999999999998</c:v>
                </c:pt>
                <c:pt idx="76">
                  <c:v>0.95089999999999997</c:v>
                </c:pt>
                <c:pt idx="77">
                  <c:v>0.80810000000000004</c:v>
                </c:pt>
                <c:pt idx="78">
                  <c:v>0.49020000000000002</c:v>
                </c:pt>
                <c:pt idx="79">
                  <c:v>0.94610000000000005</c:v>
                </c:pt>
                <c:pt idx="80">
                  <c:v>0.18940000000000001</c:v>
                </c:pt>
                <c:pt idx="81">
                  <c:v>0.61009999999999998</c:v>
                </c:pt>
                <c:pt idx="82">
                  <c:v>9.9000000000000008E-3</c:v>
                </c:pt>
                <c:pt idx="83">
                  <c:v>0.84189999999999998</c:v>
                </c:pt>
                <c:pt idx="84">
                  <c:v>0.13159999999999999</c:v>
                </c:pt>
                <c:pt idx="85">
                  <c:v>0.99239999999999995</c:v>
                </c:pt>
                <c:pt idx="86">
                  <c:v>0.28410000000000002</c:v>
                </c:pt>
                <c:pt idx="87">
                  <c:v>0.1211</c:v>
                </c:pt>
                <c:pt idx="88">
                  <c:v>0.2021</c:v>
                </c:pt>
                <c:pt idx="89">
                  <c:v>0.85770000000000002</c:v>
                </c:pt>
                <c:pt idx="90">
                  <c:v>0.83630000000000004</c:v>
                </c:pt>
                <c:pt idx="91">
                  <c:v>0.25219999999999998</c:v>
                </c:pt>
                <c:pt idx="92">
                  <c:v>0.42949999999999999</c:v>
                </c:pt>
                <c:pt idx="93">
                  <c:v>0.47989999999999999</c:v>
                </c:pt>
                <c:pt idx="94">
                  <c:v>0.41039999999999999</c:v>
                </c:pt>
                <c:pt idx="95">
                  <c:v>9.4E-2</c:v>
                </c:pt>
                <c:pt idx="96">
                  <c:v>0.79710000000000003</c:v>
                </c:pt>
                <c:pt idx="97">
                  <c:v>0.80379999999999996</c:v>
                </c:pt>
                <c:pt idx="98">
                  <c:v>0.62029999999999996</c:v>
                </c:pt>
                <c:pt idx="99">
                  <c:v>0.47070000000000001</c:v>
                </c:pt>
                <c:pt idx="100">
                  <c:v>0.29970000000000002</c:v>
                </c:pt>
                <c:pt idx="101">
                  <c:v>0.2278</c:v>
                </c:pt>
                <c:pt idx="102">
                  <c:v>0.89870000000000005</c:v>
                </c:pt>
                <c:pt idx="103">
                  <c:v>0.51629999999999998</c:v>
                </c:pt>
                <c:pt idx="104">
                  <c:v>0.17219999999999999</c:v>
                </c:pt>
                <c:pt idx="105">
                  <c:v>0.746</c:v>
                </c:pt>
                <c:pt idx="106">
                  <c:v>0.60680000000000001</c:v>
                </c:pt>
                <c:pt idx="107">
                  <c:v>0.99460000000000004</c:v>
                </c:pt>
                <c:pt idx="108">
                  <c:v>0.33379999999999999</c:v>
                </c:pt>
                <c:pt idx="109">
                  <c:v>0.1366</c:v>
                </c:pt>
                <c:pt idx="110">
                  <c:v>0.60229999999999995</c:v>
                </c:pt>
                <c:pt idx="111">
                  <c:v>0.40439999999999998</c:v>
                </c:pt>
                <c:pt idx="112">
                  <c:v>0.996</c:v>
                </c:pt>
                <c:pt idx="113">
                  <c:v>0.85880000000000001</c:v>
                </c:pt>
                <c:pt idx="114">
                  <c:v>0.94679999999999997</c:v>
                </c:pt>
                <c:pt idx="115">
                  <c:v>0.60240000000000005</c:v>
                </c:pt>
                <c:pt idx="116">
                  <c:v>0.90059999999999996</c:v>
                </c:pt>
                <c:pt idx="117">
                  <c:v>0.14599999999999999</c:v>
                </c:pt>
                <c:pt idx="118">
                  <c:v>0.81899999999999995</c:v>
                </c:pt>
                <c:pt idx="119">
                  <c:v>0.67110000000000003</c:v>
                </c:pt>
                <c:pt idx="120">
                  <c:v>0.46879999999999999</c:v>
                </c:pt>
                <c:pt idx="121">
                  <c:v>0.26869999999999999</c:v>
                </c:pt>
                <c:pt idx="122">
                  <c:v>0.95279999999999998</c:v>
                </c:pt>
                <c:pt idx="123">
                  <c:v>3.1199999999999999E-2</c:v>
                </c:pt>
                <c:pt idx="124">
                  <c:v>0.40310000000000001</c:v>
                </c:pt>
                <c:pt idx="125">
                  <c:v>0.57040000000000002</c:v>
                </c:pt>
                <c:pt idx="126">
                  <c:v>4.3799999999999999E-2</c:v>
                </c:pt>
                <c:pt idx="127">
                  <c:v>0.56340000000000001</c:v>
                </c:pt>
                <c:pt idx="128">
                  <c:v>0.69510000000000005</c:v>
                </c:pt>
                <c:pt idx="129">
                  <c:v>0.37630000000000002</c:v>
                </c:pt>
                <c:pt idx="130">
                  <c:v>0.78710000000000002</c:v>
                </c:pt>
                <c:pt idx="131">
                  <c:v>0.24329999999999999</c:v>
                </c:pt>
                <c:pt idx="132">
                  <c:v>0.4672</c:v>
                </c:pt>
                <c:pt idx="133">
                  <c:v>0.63039999999999996</c:v>
                </c:pt>
                <c:pt idx="134">
                  <c:v>0.48580000000000001</c:v>
                </c:pt>
                <c:pt idx="135">
                  <c:v>0.62170000000000003</c:v>
                </c:pt>
                <c:pt idx="136">
                  <c:v>0.36499999999999999</c:v>
                </c:pt>
                <c:pt idx="137">
                  <c:v>0.98350000000000004</c:v>
                </c:pt>
                <c:pt idx="138">
                  <c:v>0.96099999999999997</c:v>
                </c:pt>
                <c:pt idx="139">
                  <c:v>0.30719999999999997</c:v>
                </c:pt>
                <c:pt idx="140">
                  <c:v>0.15720000000000001</c:v>
                </c:pt>
                <c:pt idx="141">
                  <c:v>0.20880000000000001</c:v>
                </c:pt>
                <c:pt idx="142">
                  <c:v>0.91169999999999995</c:v>
                </c:pt>
                <c:pt idx="143">
                  <c:v>0.64270000000000005</c:v>
                </c:pt>
                <c:pt idx="144">
                  <c:v>0.57269999999999999</c:v>
                </c:pt>
                <c:pt idx="145">
                  <c:v>0.21809999999999999</c:v>
                </c:pt>
                <c:pt idx="146">
                  <c:v>8.8999999999999999E-3</c:v>
                </c:pt>
                <c:pt idx="147">
                  <c:v>0.2576</c:v>
                </c:pt>
                <c:pt idx="148">
                  <c:v>0.1241</c:v>
                </c:pt>
                <c:pt idx="149">
                  <c:v>0.48139999999999999</c:v>
                </c:pt>
                <c:pt idx="150">
                  <c:v>0.54659999999999997</c:v>
                </c:pt>
                <c:pt idx="151">
                  <c:v>0.36930000000000002</c:v>
                </c:pt>
                <c:pt idx="152">
                  <c:v>0.74299999999999999</c:v>
                </c:pt>
                <c:pt idx="153">
                  <c:v>0.58699999999999997</c:v>
                </c:pt>
                <c:pt idx="154">
                  <c:v>0.20580000000000001</c:v>
                </c:pt>
                <c:pt idx="155">
                  <c:v>0.66190000000000004</c:v>
                </c:pt>
                <c:pt idx="156">
                  <c:v>0.72140000000000004</c:v>
                </c:pt>
                <c:pt idx="157">
                  <c:v>0.2427</c:v>
                </c:pt>
                <c:pt idx="158">
                  <c:v>0.80710000000000004</c:v>
                </c:pt>
                <c:pt idx="159">
                  <c:v>0.88500000000000001</c:v>
                </c:pt>
                <c:pt idx="160">
                  <c:v>0.26440000000000002</c:v>
                </c:pt>
                <c:pt idx="161">
                  <c:v>2.98E-2</c:v>
                </c:pt>
                <c:pt idx="162">
                  <c:v>0.7621</c:v>
                </c:pt>
                <c:pt idx="163">
                  <c:v>0.44950000000000001</c:v>
                </c:pt>
                <c:pt idx="164">
                  <c:v>0.93620000000000003</c:v>
                </c:pt>
                <c:pt idx="165">
                  <c:v>0.44779999999999998</c:v>
                </c:pt>
                <c:pt idx="166">
                  <c:v>0.15129999999999999</c:v>
                </c:pt>
                <c:pt idx="167">
                  <c:v>0.92010000000000003</c:v>
                </c:pt>
                <c:pt idx="168">
                  <c:v>0.38519999999999999</c:v>
                </c:pt>
                <c:pt idx="169">
                  <c:v>0.76200000000000001</c:v>
                </c:pt>
                <c:pt idx="170">
                  <c:v>0.17369999999999999</c:v>
                </c:pt>
                <c:pt idx="171">
                  <c:v>0.67930000000000001</c:v>
                </c:pt>
                <c:pt idx="172">
                  <c:v>0.86880000000000002</c:v>
                </c:pt>
                <c:pt idx="173">
                  <c:v>0.78220000000000001</c:v>
                </c:pt>
                <c:pt idx="174">
                  <c:v>0.622</c:v>
                </c:pt>
                <c:pt idx="175">
                  <c:v>0.26129999999999998</c:v>
                </c:pt>
                <c:pt idx="176">
                  <c:v>0.2172</c:v>
                </c:pt>
                <c:pt idx="177">
                  <c:v>0.252</c:v>
                </c:pt>
                <c:pt idx="178">
                  <c:v>6.7299999999999999E-2</c:v>
                </c:pt>
                <c:pt idx="179">
                  <c:v>5.1000000000000004E-3</c:v>
                </c:pt>
                <c:pt idx="180">
                  <c:v>0.81310000000000004</c:v>
                </c:pt>
                <c:pt idx="181">
                  <c:v>0.4173</c:v>
                </c:pt>
                <c:pt idx="182">
                  <c:v>0.14549999999999999</c:v>
                </c:pt>
                <c:pt idx="183">
                  <c:v>0.44090000000000001</c:v>
                </c:pt>
                <c:pt idx="184">
                  <c:v>0.18990000000000001</c:v>
                </c:pt>
                <c:pt idx="185">
                  <c:v>0.98319999999999996</c:v>
                </c:pt>
                <c:pt idx="186">
                  <c:v>0.34960000000000002</c:v>
                </c:pt>
                <c:pt idx="187">
                  <c:v>0.8528</c:v>
                </c:pt>
                <c:pt idx="188">
                  <c:v>0.32050000000000001</c:v>
                </c:pt>
                <c:pt idx="189">
                  <c:v>0.87150000000000005</c:v>
                </c:pt>
                <c:pt idx="190">
                  <c:v>0.69779999999999998</c:v>
                </c:pt>
                <c:pt idx="191">
                  <c:v>0.4753</c:v>
                </c:pt>
                <c:pt idx="192">
                  <c:v>0.5796</c:v>
                </c:pt>
                <c:pt idx="193">
                  <c:v>0.249</c:v>
                </c:pt>
                <c:pt idx="194">
                  <c:v>0.56859999999999999</c:v>
                </c:pt>
                <c:pt idx="195">
                  <c:v>0.80500000000000005</c:v>
                </c:pt>
                <c:pt idx="196">
                  <c:v>0.433</c:v>
                </c:pt>
                <c:pt idx="197">
                  <c:v>0.90820000000000001</c:v>
                </c:pt>
                <c:pt idx="198">
                  <c:v>0.69259999999999999</c:v>
                </c:pt>
                <c:pt idx="199">
                  <c:v>0.29770000000000002</c:v>
                </c:pt>
                <c:pt idx="200">
                  <c:v>0.41270000000000001</c:v>
                </c:pt>
                <c:pt idx="201">
                  <c:v>0.34279999999999999</c:v>
                </c:pt>
                <c:pt idx="202">
                  <c:v>0.47889999999999999</c:v>
                </c:pt>
                <c:pt idx="203">
                  <c:v>0.1782</c:v>
                </c:pt>
                <c:pt idx="204">
                  <c:v>0.23760000000000001</c:v>
                </c:pt>
                <c:pt idx="205">
                  <c:v>0.7117</c:v>
                </c:pt>
                <c:pt idx="206">
                  <c:v>0.98829999999999996</c:v>
                </c:pt>
                <c:pt idx="207">
                  <c:v>0.30109999999999998</c:v>
                </c:pt>
                <c:pt idx="208">
                  <c:v>0.97019999999999995</c:v>
                </c:pt>
                <c:pt idx="209">
                  <c:v>0.60589999999999999</c:v>
                </c:pt>
                <c:pt idx="210">
                  <c:v>0.45929999999999999</c:v>
                </c:pt>
                <c:pt idx="211">
                  <c:v>0.39340000000000003</c:v>
                </c:pt>
                <c:pt idx="212">
                  <c:v>0.74709999999999999</c:v>
                </c:pt>
                <c:pt idx="213">
                  <c:v>0.97470000000000001</c:v>
                </c:pt>
                <c:pt idx="214">
                  <c:v>0.66720000000000002</c:v>
                </c:pt>
                <c:pt idx="215">
                  <c:v>0.38069999999999998</c:v>
                </c:pt>
                <c:pt idx="216">
                  <c:v>0.14810000000000001</c:v>
                </c:pt>
                <c:pt idx="217">
                  <c:v>0.1477</c:v>
                </c:pt>
                <c:pt idx="218">
                  <c:v>0.78259999999999996</c:v>
                </c:pt>
                <c:pt idx="219">
                  <c:v>4.4999999999999998E-2</c:v>
                </c:pt>
                <c:pt idx="220">
                  <c:v>0.22770000000000001</c:v>
                </c:pt>
                <c:pt idx="221">
                  <c:v>0.47360000000000002</c:v>
                </c:pt>
                <c:pt idx="222">
                  <c:v>0.8427</c:v>
                </c:pt>
                <c:pt idx="223">
                  <c:v>0.20250000000000001</c:v>
                </c:pt>
                <c:pt idx="224">
                  <c:v>5.4300000000000001E-2</c:v>
                </c:pt>
                <c:pt idx="225">
                  <c:v>0.94420000000000004</c:v>
                </c:pt>
                <c:pt idx="226">
                  <c:v>0.65459999999999996</c:v>
                </c:pt>
                <c:pt idx="227">
                  <c:v>0.16350000000000001</c:v>
                </c:pt>
                <c:pt idx="228">
                  <c:v>0.93159999999999998</c:v>
                </c:pt>
                <c:pt idx="229">
                  <c:v>0.95740000000000003</c:v>
                </c:pt>
                <c:pt idx="230">
                  <c:v>0.83230000000000004</c:v>
                </c:pt>
                <c:pt idx="231">
                  <c:v>0.12839999999999999</c:v>
                </c:pt>
                <c:pt idx="232">
                  <c:v>0.81699999999999995</c:v>
                </c:pt>
                <c:pt idx="233">
                  <c:v>0.19719999999999999</c:v>
                </c:pt>
                <c:pt idx="234">
                  <c:v>3.5900000000000001E-2</c:v>
                </c:pt>
                <c:pt idx="235">
                  <c:v>0.74219999999999997</c:v>
                </c:pt>
                <c:pt idx="236">
                  <c:v>0.89700000000000002</c:v>
                </c:pt>
                <c:pt idx="237">
                  <c:v>0.57279999999999998</c:v>
                </c:pt>
                <c:pt idx="238">
                  <c:v>0.44419999999999998</c:v>
                </c:pt>
                <c:pt idx="239">
                  <c:v>0.40720000000000001</c:v>
                </c:pt>
                <c:pt idx="240">
                  <c:v>0.41810000000000003</c:v>
                </c:pt>
                <c:pt idx="241">
                  <c:v>0.83120000000000005</c:v>
                </c:pt>
                <c:pt idx="242">
                  <c:v>0.89249999999999996</c:v>
                </c:pt>
                <c:pt idx="243">
                  <c:v>0.17580000000000001</c:v>
                </c:pt>
                <c:pt idx="244">
                  <c:v>0.93089999999999995</c:v>
                </c:pt>
                <c:pt idx="245">
                  <c:v>3.7699999999999997E-2</c:v>
                </c:pt>
                <c:pt idx="246">
                  <c:v>0.94650000000000001</c:v>
                </c:pt>
                <c:pt idx="247">
                  <c:v>0.54279999999999995</c:v>
                </c:pt>
                <c:pt idx="248">
                  <c:v>0.34150000000000003</c:v>
                </c:pt>
                <c:pt idx="249">
                  <c:v>0.40870000000000001</c:v>
                </c:pt>
              </c:numCache>
            </c:numRef>
          </c:xVal>
          <c:yVal>
            <c:numRef>
              <c:f>A50_IW1!$C$1:$C$2270</c:f>
              <c:numCache>
                <c:formatCode>General</c:formatCode>
                <c:ptCount val="2270"/>
                <c:pt idx="0">
                  <c:v>0.81226638193749179</c:v>
                </c:pt>
                <c:pt idx="1">
                  <c:v>0.79325258923935249</c:v>
                </c:pt>
                <c:pt idx="2">
                  <c:v>0.73690939656090249</c:v>
                </c:pt>
                <c:pt idx="3">
                  <c:v>0.83248838727588914</c:v>
                </c:pt>
                <c:pt idx="4">
                  <c:v>0.78457700269612984</c:v>
                </c:pt>
                <c:pt idx="5">
                  <c:v>0.72372171731883728</c:v>
                </c:pt>
                <c:pt idx="6">
                  <c:v>0.7718481133755033</c:v>
                </c:pt>
                <c:pt idx="7">
                  <c:v>0.81105341595708957</c:v>
                </c:pt>
                <c:pt idx="8">
                  <c:v>0.79658677955781676</c:v>
                </c:pt>
                <c:pt idx="9">
                  <c:v>0.72355658504759823</c:v>
                </c:pt>
                <c:pt idx="10">
                  <c:v>0.77296354328541661</c:v>
                </c:pt>
                <c:pt idx="11">
                  <c:v>0.82240729361058396</c:v>
                </c:pt>
                <c:pt idx="12">
                  <c:v>0.77782540774083508</c:v>
                </c:pt>
                <c:pt idx="13">
                  <c:v>0.85943457869914008</c:v>
                </c:pt>
                <c:pt idx="14">
                  <c:v>0.81283456041393443</c:v>
                </c:pt>
                <c:pt idx="15">
                  <c:v>0.75345861326018293</c:v>
                </c:pt>
                <c:pt idx="16">
                  <c:v>0.78730072833037612</c:v>
                </c:pt>
                <c:pt idx="17">
                  <c:v>0.75135609362424638</c:v>
                </c:pt>
                <c:pt idx="18">
                  <c:v>0.76204209612165286</c:v>
                </c:pt>
                <c:pt idx="19">
                  <c:v>0.73478835741791104</c:v>
                </c:pt>
                <c:pt idx="20">
                  <c:v>0.76246279759024871</c:v>
                </c:pt>
                <c:pt idx="21">
                  <c:v>0.83409865841430786</c:v>
                </c:pt>
                <c:pt idx="22">
                  <c:v>0.74768558905766613</c:v>
                </c:pt>
                <c:pt idx="23">
                  <c:v>0.72935349941421579</c:v>
                </c:pt>
                <c:pt idx="24">
                  <c:v>0.78245133367637465</c:v>
                </c:pt>
                <c:pt idx="25">
                  <c:v>0.76700168184263062</c:v>
                </c:pt>
                <c:pt idx="26">
                  <c:v>0.83461769846536504</c:v>
                </c:pt>
                <c:pt idx="27">
                  <c:v>0.78403277611547817</c:v>
                </c:pt>
                <c:pt idx="28">
                  <c:v>0.73619855614844742</c:v>
                </c:pt>
                <c:pt idx="29">
                  <c:v>0.7966985139170476</c:v>
                </c:pt>
                <c:pt idx="30">
                  <c:v>0.7701629616968928</c:v>
                </c:pt>
                <c:pt idx="31">
                  <c:v>0.78255825296377135</c:v>
                </c:pt>
                <c:pt idx="32">
                  <c:v>0.81456323293412392</c:v>
                </c:pt>
                <c:pt idx="33">
                  <c:v>0.75229034102347314</c:v>
                </c:pt>
                <c:pt idx="34">
                  <c:v>0.84111292171133056</c:v>
                </c:pt>
                <c:pt idx="35">
                  <c:v>0.81133645575657776</c:v>
                </c:pt>
                <c:pt idx="36">
                  <c:v>0.72392895060278106</c:v>
                </c:pt>
                <c:pt idx="37">
                  <c:v>0.76810766680394604</c:v>
                </c:pt>
                <c:pt idx="38">
                  <c:v>0.82457413766769105</c:v>
                </c:pt>
                <c:pt idx="39">
                  <c:v>0.80121011276236864</c:v>
                </c:pt>
                <c:pt idx="40">
                  <c:v>0.79150589106562974</c:v>
                </c:pt>
                <c:pt idx="41">
                  <c:v>0.7865348232502779</c:v>
                </c:pt>
                <c:pt idx="42">
                  <c:v>0.7742198449123272</c:v>
                </c:pt>
                <c:pt idx="43">
                  <c:v>0.72842338803823126</c:v>
                </c:pt>
                <c:pt idx="44">
                  <c:v>0.81131120749529306</c:v>
                </c:pt>
                <c:pt idx="45">
                  <c:v>0.72376122560055434</c:v>
                </c:pt>
                <c:pt idx="46">
                  <c:v>0.73767443739733818</c:v>
                </c:pt>
                <c:pt idx="47">
                  <c:v>0.79610125981452884</c:v>
                </c:pt>
                <c:pt idx="48">
                  <c:v>0.81701472181466395</c:v>
                </c:pt>
                <c:pt idx="49">
                  <c:v>0.75364732703707182</c:v>
                </c:pt>
                <c:pt idx="50">
                  <c:v>0.83189446668464018</c:v>
                </c:pt>
                <c:pt idx="51">
                  <c:v>0.75146455620389752</c:v>
                </c:pt>
                <c:pt idx="52">
                  <c:v>0.75817559343874219</c:v>
                </c:pt>
                <c:pt idx="53">
                  <c:v>0.7250389481239583</c:v>
                </c:pt>
                <c:pt idx="54">
                  <c:v>0.79236285038874754</c:v>
                </c:pt>
                <c:pt idx="55">
                  <c:v>0.79042533956066963</c:v>
                </c:pt>
                <c:pt idx="56">
                  <c:v>0.76136082518879533</c:v>
                </c:pt>
                <c:pt idx="57">
                  <c:v>0.72614709369442998</c:v>
                </c:pt>
                <c:pt idx="58">
                  <c:v>0.80650434597582754</c:v>
                </c:pt>
                <c:pt idx="59">
                  <c:v>0.81575687689549881</c:v>
                </c:pt>
                <c:pt idx="60">
                  <c:v>0.84163918437013918</c:v>
                </c:pt>
                <c:pt idx="61">
                  <c:v>0.76993066534673482</c:v>
                </c:pt>
                <c:pt idx="62">
                  <c:v>0.75759475996581205</c:v>
                </c:pt>
                <c:pt idx="63">
                  <c:v>0.83972834163222021</c:v>
                </c:pt>
                <c:pt idx="64">
                  <c:v>0.79936519946956497</c:v>
                </c:pt>
                <c:pt idx="65">
                  <c:v>0.79319789496185056</c:v>
                </c:pt>
                <c:pt idx="66">
                  <c:v>0.7818888345154289</c:v>
                </c:pt>
                <c:pt idx="67">
                  <c:v>0.77445584516389609</c:v>
                </c:pt>
                <c:pt idx="68">
                  <c:v>0.75962480659747411</c:v>
                </c:pt>
                <c:pt idx="69">
                  <c:v>0.80227733022224923</c:v>
                </c:pt>
                <c:pt idx="70">
                  <c:v>0.75553032878271831</c:v>
                </c:pt>
                <c:pt idx="71">
                  <c:v>0.81178740575336328</c:v>
                </c:pt>
                <c:pt idx="72">
                  <c:v>0.78577496787581758</c:v>
                </c:pt>
                <c:pt idx="73">
                  <c:v>0.83502734996141825</c:v>
                </c:pt>
                <c:pt idx="74">
                  <c:v>0.75624987336348926</c:v>
                </c:pt>
                <c:pt idx="75">
                  <c:v>0.82225932274921576</c:v>
                </c:pt>
                <c:pt idx="76">
                  <c:v>0.76148564666634488</c:v>
                </c:pt>
                <c:pt idx="77">
                  <c:v>0.73553950862405559</c:v>
                </c:pt>
                <c:pt idx="78">
                  <c:v>0.73495274890886797</c:v>
                </c:pt>
                <c:pt idx="79">
                  <c:v>0.81497905759919531</c:v>
                </c:pt>
                <c:pt idx="80">
                  <c:v>0.7846292277060245</c:v>
                </c:pt>
                <c:pt idx="81">
                  <c:v>0.78405462913380286</c:v>
                </c:pt>
                <c:pt idx="82">
                  <c:v>0.73869733150366745</c:v>
                </c:pt>
                <c:pt idx="83">
                  <c:v>0.80352647097309859</c:v>
                </c:pt>
                <c:pt idx="84">
                  <c:v>0.80239320060472241</c:v>
                </c:pt>
                <c:pt idx="85">
                  <c:v>0.76691346725735943</c:v>
                </c:pt>
                <c:pt idx="86">
                  <c:v>0.72312989560505458</c:v>
                </c:pt>
                <c:pt idx="87">
                  <c:v>0.73754368967753103</c:v>
                </c:pt>
                <c:pt idx="88">
                  <c:v>0.83816140614030976</c:v>
                </c:pt>
                <c:pt idx="89">
                  <c:v>0.67291431395753154</c:v>
                </c:pt>
                <c:pt idx="90">
                  <c:v>0.73846886251830091</c:v>
                </c:pt>
                <c:pt idx="91">
                  <c:v>0.75318649996985709</c:v>
                </c:pt>
                <c:pt idx="92">
                  <c:v>0.81821441548167684</c:v>
                </c:pt>
                <c:pt idx="93">
                  <c:v>0.73216840275486206</c:v>
                </c:pt>
                <c:pt idx="94">
                  <c:v>0.77232190409765644</c:v>
                </c:pt>
                <c:pt idx="95">
                  <c:v>0.73109488866258288</c:v>
                </c:pt>
                <c:pt idx="96">
                  <c:v>0.7886228976707117</c:v>
                </c:pt>
                <c:pt idx="97">
                  <c:v>0.77180329616843057</c:v>
                </c:pt>
                <c:pt idx="98">
                  <c:v>0.80941906945949949</c:v>
                </c:pt>
                <c:pt idx="99">
                  <c:v>0.79682382924811879</c:v>
                </c:pt>
                <c:pt idx="100">
                  <c:v>0.79489668934399149</c:v>
                </c:pt>
                <c:pt idx="101">
                  <c:v>0.79591637340243127</c:v>
                </c:pt>
                <c:pt idx="102">
                  <c:v>0.73280405396867454</c:v>
                </c:pt>
                <c:pt idx="103">
                  <c:v>0.77683189791903273</c:v>
                </c:pt>
                <c:pt idx="104">
                  <c:v>0.83105287855237786</c:v>
                </c:pt>
                <c:pt idx="105">
                  <c:v>0.732147784370341</c:v>
                </c:pt>
                <c:pt idx="106">
                  <c:v>0.81061913351665349</c:v>
                </c:pt>
                <c:pt idx="107">
                  <c:v>0.71960668285125062</c:v>
                </c:pt>
                <c:pt idx="108">
                  <c:v>0.76411992308151633</c:v>
                </c:pt>
                <c:pt idx="109">
                  <c:v>0.78894130972867471</c:v>
                </c:pt>
                <c:pt idx="111">
                  <c:v>0.78643833661852214</c:v>
                </c:pt>
                <c:pt idx="112">
                  <c:v>0.73284325359194069</c:v>
                </c:pt>
                <c:pt idx="113">
                  <c:v>0.73522122002947299</c:v>
                </c:pt>
                <c:pt idx="114">
                  <c:v>0.80326787692292279</c:v>
                </c:pt>
                <c:pt idx="115">
                  <c:v>0.73039917251422248</c:v>
                </c:pt>
                <c:pt idx="116">
                  <c:v>0.76517318917941557</c:v>
                </c:pt>
                <c:pt idx="117">
                  <c:v>0.7321254374984949</c:v>
                </c:pt>
                <c:pt idx="118">
                  <c:v>0.81117410141139701</c:v>
                </c:pt>
                <c:pt idx="119">
                  <c:v>0.8080714049311184</c:v>
                </c:pt>
                <c:pt idx="120">
                  <c:v>0.79347908281063328</c:v>
                </c:pt>
                <c:pt idx="121">
                  <c:v>0.78576089305045593</c:v>
                </c:pt>
                <c:pt idx="122">
                  <c:v>0.75072531921395824</c:v>
                </c:pt>
                <c:pt idx="123">
                  <c:v>0.78502480437671596</c:v>
                </c:pt>
                <c:pt idx="124">
                  <c:v>0.75141412141301822</c:v>
                </c:pt>
                <c:pt idx="125">
                  <c:v>0.74007468897502648</c:v>
                </c:pt>
                <c:pt idx="126">
                  <c:v>0.79006816000127189</c:v>
                </c:pt>
                <c:pt idx="127">
                  <c:v>0.76064109541295377</c:v>
                </c:pt>
                <c:pt idx="128">
                  <c:v>0.75499616446756634</c:v>
                </c:pt>
                <c:pt idx="129">
                  <c:v>0.77554763183646946</c:v>
                </c:pt>
                <c:pt idx="130">
                  <c:v>0.81270208420680212</c:v>
                </c:pt>
                <c:pt idx="131">
                  <c:v>0.78108348288530383</c:v>
                </c:pt>
                <c:pt idx="132">
                  <c:v>0.76056683218966392</c:v>
                </c:pt>
                <c:pt idx="133">
                  <c:v>0.78710010033728195</c:v>
                </c:pt>
                <c:pt idx="134">
                  <c:v>0.75523537476702485</c:v>
                </c:pt>
                <c:pt idx="135">
                  <c:v>0.76429696956896065</c:v>
                </c:pt>
                <c:pt idx="136">
                  <c:v>0.82518379983993662</c:v>
                </c:pt>
                <c:pt idx="137">
                  <c:v>0.7975991792768149</c:v>
                </c:pt>
                <c:pt idx="138">
                  <c:v>0.74970921559354908</c:v>
                </c:pt>
                <c:pt idx="139">
                  <c:v>0.73773493445371741</c:v>
                </c:pt>
                <c:pt idx="140">
                  <c:v>0.72356214089971471</c:v>
                </c:pt>
                <c:pt idx="141">
                  <c:v>0.76959824019510037</c:v>
                </c:pt>
                <c:pt idx="142">
                  <c:v>0.7426954461500479</c:v>
                </c:pt>
                <c:pt idx="143">
                  <c:v>0.76215037350623349</c:v>
                </c:pt>
                <c:pt idx="144">
                  <c:v>0.838704459818848</c:v>
                </c:pt>
                <c:pt idx="145">
                  <c:v>0.75946294610581477</c:v>
                </c:pt>
                <c:pt idx="146">
                  <c:v>0.75807348922317985</c:v>
                </c:pt>
                <c:pt idx="147">
                  <c:v>0.7636875543234759</c:v>
                </c:pt>
                <c:pt idx="148">
                  <c:v>0.79746429553376552</c:v>
                </c:pt>
                <c:pt idx="149">
                  <c:v>0.8046793720189529</c:v>
                </c:pt>
                <c:pt idx="150">
                  <c:v>0.79087233872928342</c:v>
                </c:pt>
                <c:pt idx="151">
                  <c:v>0.73176733196374433</c:v>
                </c:pt>
                <c:pt idx="152">
                  <c:v>0.79841237083159322</c:v>
                </c:pt>
                <c:pt idx="153">
                  <c:v>0.77210189235384485</c:v>
                </c:pt>
                <c:pt idx="154">
                  <c:v>0.78303358697817904</c:v>
                </c:pt>
                <c:pt idx="155">
                  <c:v>0.72288846296474962</c:v>
                </c:pt>
                <c:pt idx="156">
                  <c:v>0.6881413613164763</c:v>
                </c:pt>
                <c:pt idx="157">
                  <c:v>0.84347971471293981</c:v>
                </c:pt>
                <c:pt idx="158">
                  <c:v>0.73338618380709852</c:v>
                </c:pt>
                <c:pt idx="159">
                  <c:v>0.77879897822670829</c:v>
                </c:pt>
                <c:pt idx="160">
                  <c:v>0.80211151890241816</c:v>
                </c:pt>
                <c:pt idx="161">
                  <c:v>0.75999019647166621</c:v>
                </c:pt>
                <c:pt idx="162">
                  <c:v>0.72726740040786786</c:v>
                </c:pt>
                <c:pt idx="163">
                  <c:v>0.72453793372643449</c:v>
                </c:pt>
                <c:pt idx="164">
                  <c:v>0.74430016143635025</c:v>
                </c:pt>
                <c:pt idx="165">
                  <c:v>0.76167831127140551</c:v>
                </c:pt>
                <c:pt idx="166">
                  <c:v>0.70138978454168144</c:v>
                </c:pt>
                <c:pt idx="167">
                  <c:v>0.84341063695162533</c:v>
                </c:pt>
                <c:pt idx="168">
                  <c:v>0.77084873904313367</c:v>
                </c:pt>
                <c:pt idx="169">
                  <c:v>0.81170554953218088</c:v>
                </c:pt>
                <c:pt idx="170">
                  <c:v>0.79083925054334547</c:v>
                </c:pt>
                <c:pt idx="171">
                  <c:v>0.81154270133347861</c:v>
                </c:pt>
                <c:pt idx="172">
                  <c:v>0.74179817603324061</c:v>
                </c:pt>
                <c:pt idx="174">
                  <c:v>0.80856383862370673</c:v>
                </c:pt>
                <c:pt idx="175">
                  <c:v>0.75258270230817892</c:v>
                </c:pt>
                <c:pt idx="176">
                  <c:v>0.82471260184877115</c:v>
                </c:pt>
                <c:pt idx="177">
                  <c:v>0.74106665550457418</c:v>
                </c:pt>
                <c:pt idx="178">
                  <c:v>0.79033589034159479</c:v>
                </c:pt>
                <c:pt idx="179">
                  <c:v>0.76247526739166571</c:v>
                </c:pt>
                <c:pt idx="180">
                  <c:v>0.81311550133595645</c:v>
                </c:pt>
                <c:pt idx="181">
                  <c:v>0.74374272427399934</c:v>
                </c:pt>
                <c:pt idx="182">
                  <c:v>0.76055084368190651</c:v>
                </c:pt>
                <c:pt idx="183">
                  <c:v>0.80779682237318517</c:v>
                </c:pt>
                <c:pt idx="184">
                  <c:v>0.76878517210370245</c:v>
                </c:pt>
                <c:pt idx="185">
                  <c:v>0.82896961920377832</c:v>
                </c:pt>
                <c:pt idx="186">
                  <c:v>0.74955340480752763</c:v>
                </c:pt>
                <c:pt idx="187">
                  <c:v>0.8298036760698384</c:v>
                </c:pt>
                <c:pt idx="188">
                  <c:v>0.82626620329560219</c:v>
                </c:pt>
                <c:pt idx="189">
                  <c:v>0.76045522129381338</c:v>
                </c:pt>
                <c:pt idx="190">
                  <c:v>0.81141065724817751</c:v>
                </c:pt>
                <c:pt idx="191">
                  <c:v>0.78279116663083115</c:v>
                </c:pt>
                <c:pt idx="192">
                  <c:v>0.72590010520200854</c:v>
                </c:pt>
                <c:pt idx="193">
                  <c:v>0.75491153032032576</c:v>
                </c:pt>
                <c:pt idx="194">
                  <c:v>0.81956948781287986</c:v>
                </c:pt>
                <c:pt idx="195">
                  <c:v>0.82863750271059478</c:v>
                </c:pt>
                <c:pt idx="196">
                  <c:v>0.75411957446697031</c:v>
                </c:pt>
                <c:pt idx="197">
                  <c:v>0.80383043781555874</c:v>
                </c:pt>
                <c:pt idx="198">
                  <c:v>0.77216714275036813</c:v>
                </c:pt>
                <c:pt idx="199">
                  <c:v>0.79470069122766107</c:v>
                </c:pt>
                <c:pt idx="200">
                  <c:v>0.80967994758221207</c:v>
                </c:pt>
                <c:pt idx="201">
                  <c:v>0.77459443280835649</c:v>
                </c:pt>
                <c:pt idx="202">
                  <c:v>0.71948846666455057</c:v>
                </c:pt>
                <c:pt idx="203">
                  <c:v>0.69482338465693505</c:v>
                </c:pt>
                <c:pt idx="204">
                  <c:v>0.738749186123421</c:v>
                </c:pt>
                <c:pt idx="205">
                  <c:v>0.77804443177760363</c:v>
                </c:pt>
                <c:pt idx="206">
                  <c:v>0.82803123578130933</c:v>
                </c:pt>
                <c:pt idx="207">
                  <c:v>0.80322392395951259</c:v>
                </c:pt>
                <c:pt idx="208">
                  <c:v>0.81526573956840431</c:v>
                </c:pt>
                <c:pt idx="209">
                  <c:v>0.82048879614308234</c:v>
                </c:pt>
                <c:pt idx="210">
                  <c:v>0.7517190142308311</c:v>
                </c:pt>
                <c:pt idx="211">
                  <c:v>0.72868901950108789</c:v>
                </c:pt>
                <c:pt idx="212">
                  <c:v>0.73608527849696193</c:v>
                </c:pt>
                <c:pt idx="213">
                  <c:v>0.74764299419143998</c:v>
                </c:pt>
                <c:pt idx="214">
                  <c:v>0.80781268741756218</c:v>
                </c:pt>
                <c:pt idx="215">
                  <c:v>0.77657867452590279</c:v>
                </c:pt>
                <c:pt idx="216">
                  <c:v>0.81691687708572414</c:v>
                </c:pt>
                <c:pt idx="217">
                  <c:v>0.74374982341837037</c:v>
                </c:pt>
                <c:pt idx="218">
                  <c:v>0.80507161517837456</c:v>
                </c:pt>
                <c:pt idx="219">
                  <c:v>0.80409199498686335</c:v>
                </c:pt>
                <c:pt idx="220">
                  <c:v>0.7539238850090908</c:v>
                </c:pt>
                <c:pt idx="221">
                  <c:v>0.75232577501363807</c:v>
                </c:pt>
                <c:pt idx="222">
                  <c:v>0.74304046456647965</c:v>
                </c:pt>
                <c:pt idx="223">
                  <c:v>0.79069486012000778</c:v>
                </c:pt>
                <c:pt idx="224">
                  <c:v>0.74940154484967791</c:v>
                </c:pt>
                <c:pt idx="225">
                  <c:v>0.76662851377547547</c:v>
                </c:pt>
                <c:pt idx="226">
                  <c:v>0.77515588253056922</c:v>
                </c:pt>
                <c:pt idx="227">
                  <c:v>0.75536994985162331</c:v>
                </c:pt>
                <c:pt idx="228">
                  <c:v>0.75995340438431724</c:v>
                </c:pt>
                <c:pt idx="229">
                  <c:v>0.72651970617637351</c:v>
                </c:pt>
                <c:pt idx="230">
                  <c:v>0.81368472925113222</c:v>
                </c:pt>
                <c:pt idx="231">
                  <c:v>0.8008021280219505</c:v>
                </c:pt>
                <c:pt idx="232">
                  <c:v>0.79331746924573465</c:v>
                </c:pt>
                <c:pt idx="233">
                  <c:v>0.85892763805935879</c:v>
                </c:pt>
                <c:pt idx="234">
                  <c:v>0.79962064520354148</c:v>
                </c:pt>
                <c:pt idx="235">
                  <c:v>0.73711249382160404</c:v>
                </c:pt>
                <c:pt idx="236">
                  <c:v>0.79681944629811574</c:v>
                </c:pt>
                <c:pt idx="237">
                  <c:v>0.80694004824513788</c:v>
                </c:pt>
                <c:pt idx="238">
                  <c:v>0.71836624626871715</c:v>
                </c:pt>
                <c:pt idx="239">
                  <c:v>0.73380386042287549</c:v>
                </c:pt>
                <c:pt idx="240">
                  <c:v>0.82183127520948818</c:v>
                </c:pt>
                <c:pt idx="241">
                  <c:v>0.73506837236458034</c:v>
                </c:pt>
                <c:pt idx="242">
                  <c:v>0.75368881073287464</c:v>
                </c:pt>
                <c:pt idx="243">
                  <c:v>0.75427563217975258</c:v>
                </c:pt>
                <c:pt idx="244">
                  <c:v>0.76193431259059363</c:v>
                </c:pt>
                <c:pt idx="245">
                  <c:v>0.75460571152716005</c:v>
                </c:pt>
                <c:pt idx="246">
                  <c:v>0.73207061975761256</c:v>
                </c:pt>
                <c:pt idx="247">
                  <c:v>0.76139508627684671</c:v>
                </c:pt>
                <c:pt idx="248">
                  <c:v>0.78955239172979441</c:v>
                </c:pt>
                <c:pt idx="249">
                  <c:v>0.7459111116233611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A8-44A2-ACE2-CC185145B0BD}"/>
            </c:ext>
          </c:extLst>
        </c:ser>
        <c:ser>
          <c:idx val="1"/>
          <c:order val="1"/>
          <c:tx>
            <c:strRef>
              <c:f>A50_IW1!$AD$3</c:f>
              <c:strCache>
                <c:ptCount val="1"/>
                <c:pt idx="0">
                  <c:v>EBC</c:v>
                </c:pt>
              </c:strCache>
            </c:strRef>
          </c:tx>
          <c:spPr>
            <a:ln w="254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A50_IW1!$AE$4:$AE$5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A50_IW1!$AD$4:$AD$5</c:f>
              <c:numCache>
                <c:formatCode>General</c:formatCode>
                <c:ptCount val="2"/>
                <c:pt idx="0">
                  <c:v>0.71690675298619322</c:v>
                </c:pt>
                <c:pt idx="1">
                  <c:v>0.71690675298619322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A8-44A2-ACE2-CC185145B0BD}"/>
            </c:ext>
          </c:extLst>
        </c:ser>
        <c:ser>
          <c:idx val="2"/>
          <c:order val="2"/>
          <c:tx>
            <c:strRef>
              <c:f>A50_IW1!$AD$7</c:f>
              <c:strCache>
                <c:ptCount val="1"/>
                <c:pt idx="0">
                  <c:v>Monte-Carlo - 99% Quantile</c:v>
                </c:pt>
              </c:strCache>
            </c:strRef>
          </c:tx>
          <c:spPr>
            <a:ln w="25400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A50_IW1!$AE$8:$AE$9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A50_IW1!$AD$8:$AD$9</c:f>
              <c:numCache>
                <c:formatCode>General</c:formatCode>
                <c:ptCount val="2"/>
                <c:pt idx="0">
                  <c:v>0.69141555275330113</c:v>
                </c:pt>
                <c:pt idx="1">
                  <c:v>0.69141555275330113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2A8-44A2-ACE2-CC185145B0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028351"/>
        <c:axId val="634024991"/>
      </c:scatterChart>
      <c:valAx>
        <c:axId val="634028351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z_Pos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24991"/>
        <c:crosses val="autoZero"/>
        <c:crossBetween val="midCat"/>
      </c:valAx>
      <c:valAx>
        <c:axId val="634024991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strRef>
              <c:f>A50_IW1!$Q$7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28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Histogramm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Häufigkeit</c:v>
          </c:tx>
          <c:invertIfNegative val="0"/>
          <c:cat>
            <c:numRef>
              <c:f>A10000_IW1!$AK$2:$AK$123</c:f>
              <c:numCache>
                <c:formatCode>General</c:formatCode>
                <c:ptCount val="122"/>
              </c:numCache>
            </c:numRef>
          </c:cat>
          <c:val>
            <c:numRef>
              <c:f>A10000_IW1!$AL$2:$AL$123</c:f>
              <c:numCache>
                <c:formatCode>General</c:formatCode>
                <c:ptCount val="122"/>
              </c:numCache>
            </c:numRef>
          </c:val>
          <c:extLst>
            <c:ext xmlns:c16="http://schemas.microsoft.com/office/drawing/2014/chart" uri="{C3380CC4-5D6E-409C-BE32-E72D297353CC}">
              <c16:uniqueId val="{00000000-4CEB-4DF5-8935-4E055BAF8D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5181631"/>
        <c:axId val="1245180671"/>
      </c:barChart>
      <c:lineChart>
        <c:grouping val="standard"/>
        <c:varyColors val="0"/>
        <c:ser>
          <c:idx val="1"/>
          <c:order val="1"/>
          <c:tx>
            <c:v>Kumuliert %</c:v>
          </c:tx>
          <c:cat>
            <c:numRef>
              <c:f>A10000_IW1!$AK$2:$AK$123</c:f>
              <c:numCache>
                <c:formatCode>General</c:formatCode>
                <c:ptCount val="122"/>
              </c:numCache>
            </c:numRef>
          </c:cat>
          <c:val>
            <c:numRef>
              <c:f>A10000_IW1!$AM$2:$AM$123</c:f>
              <c:numCache>
                <c:formatCode>General</c:formatCode>
                <c:ptCount val="12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EB-4DF5-8935-4E055BAF8D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2584752"/>
        <c:axId val="1032584272"/>
      </c:lineChart>
      <c:catAx>
        <c:axId val="12451816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Klasse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45180671"/>
        <c:crosses val="autoZero"/>
        <c:auto val="1"/>
        <c:lblAlgn val="ctr"/>
        <c:lblOffset val="100"/>
        <c:noMultiLvlLbl val="0"/>
      </c:catAx>
      <c:valAx>
        <c:axId val="124518067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Häufigkeit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45181631"/>
        <c:crosses val="autoZero"/>
        <c:crossBetween val="between"/>
      </c:valAx>
      <c:valAx>
        <c:axId val="10325842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032584752"/>
        <c:crosses val="max"/>
        <c:crossBetween val="between"/>
      </c:valAx>
      <c:catAx>
        <c:axId val="1032584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32584272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A10000_IW1!$K$3</c:f>
              <c:strCache>
                <c:ptCount val="1"/>
                <c:pt idx="0">
                  <c:v>A700 - IW1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A10000_IW1!$A$1:$A$2270</c:f>
              <c:numCache>
                <c:formatCode>0.00E+00</c:formatCode>
                <c:ptCount val="2270"/>
                <c:pt idx="0">
                  <c:v>0.22613915387344799</c:v>
                </c:pt>
                <c:pt idx="1">
                  <c:v>0.20140411686342299</c:v>
                </c:pt>
                <c:pt idx="2">
                  <c:v>0.16345853015700099</c:v>
                </c:pt>
                <c:pt idx="3">
                  <c:v>0.18170156780374699</c:v>
                </c:pt>
                <c:pt idx="4">
                  <c:v>0.18776828523067399</c:v>
                </c:pt>
                <c:pt idx="5">
                  <c:v>0.28627897082541098</c:v>
                </c:pt>
                <c:pt idx="6">
                  <c:v>0.16289853326227999</c:v>
                </c:pt>
                <c:pt idx="7">
                  <c:v>0.176805245117229</c:v>
                </c:pt>
                <c:pt idx="8">
                  <c:v>0.16017951362119401</c:v>
                </c:pt>
                <c:pt idx="9">
                  <c:v>0.24254127240176199</c:v>
                </c:pt>
                <c:pt idx="10">
                  <c:v>0.30918855682474</c:v>
                </c:pt>
                <c:pt idx="11">
                  <c:v>0.174606923955587</c:v>
                </c:pt>
                <c:pt idx="12">
                  <c:v>0.31534962009395401</c:v>
                </c:pt>
                <c:pt idx="13">
                  <c:v>0.20518352598216799</c:v>
                </c:pt>
                <c:pt idx="14">
                  <c:v>0.19380784255108999</c:v>
                </c:pt>
                <c:pt idx="15">
                  <c:v>0.19091506489155699</c:v>
                </c:pt>
                <c:pt idx="16">
                  <c:v>0.27858382831798401</c:v>
                </c:pt>
                <c:pt idx="17">
                  <c:v>0.16162534204043499</c:v>
                </c:pt>
                <c:pt idx="18">
                  <c:v>0.16051628523188399</c:v>
                </c:pt>
                <c:pt idx="19">
                  <c:v>0.187738520458305</c:v>
                </c:pt>
                <c:pt idx="20">
                  <c:v>0.16464778604225</c:v>
                </c:pt>
                <c:pt idx="21">
                  <c:v>0.29392986363808898</c:v>
                </c:pt>
                <c:pt idx="22">
                  <c:v>0.16147766899837099</c:v>
                </c:pt>
                <c:pt idx="23">
                  <c:v>0.29692125958873999</c:v>
                </c:pt>
                <c:pt idx="24">
                  <c:v>0.163490790971585</c:v>
                </c:pt>
                <c:pt idx="25">
                  <c:v>0.249797323743257</c:v>
                </c:pt>
                <c:pt idx="26">
                  <c:v>0.25014185176522102</c:v>
                </c:pt>
                <c:pt idx="27">
                  <c:v>0.20455959570304699</c:v>
                </c:pt>
                <c:pt idx="28">
                  <c:v>0.24660198790892701</c:v>
                </c:pt>
                <c:pt idx="29">
                  <c:v>0.22476360763759401</c:v>
                </c:pt>
                <c:pt idx="30">
                  <c:v>0.27874176502762299</c:v>
                </c:pt>
                <c:pt idx="31">
                  <c:v>0.31836461364531798</c:v>
                </c:pt>
                <c:pt idx="32">
                  <c:v>0.293483564292776</c:v>
                </c:pt>
                <c:pt idx="33">
                  <c:v>0.31322452163621201</c:v>
                </c:pt>
                <c:pt idx="34">
                  <c:v>0.28592270003134501</c:v>
                </c:pt>
                <c:pt idx="35">
                  <c:v>0.24745191360305399</c:v>
                </c:pt>
                <c:pt idx="36">
                  <c:v>0.16761856065289699</c:v>
                </c:pt>
                <c:pt idx="37">
                  <c:v>0.28375527642595699</c:v>
                </c:pt>
                <c:pt idx="38">
                  <c:v>0.28354162383738502</c:v>
                </c:pt>
                <c:pt idx="39">
                  <c:v>0.29554297369369498</c:v>
                </c:pt>
                <c:pt idx="40">
                  <c:v>0.238657385187627</c:v>
                </c:pt>
                <c:pt idx="41">
                  <c:v>0.318187166384714</c:v>
                </c:pt>
                <c:pt idx="42">
                  <c:v>0.220525247539298</c:v>
                </c:pt>
                <c:pt idx="43">
                  <c:v>0.27668517348827998</c:v>
                </c:pt>
                <c:pt idx="44">
                  <c:v>0.31292744767682501</c:v>
                </c:pt>
                <c:pt idx="45">
                  <c:v>0.24314334834968601</c:v>
                </c:pt>
                <c:pt idx="46">
                  <c:v>0.24655624456106401</c:v>
                </c:pt>
                <c:pt idx="47">
                  <c:v>0.31824710593476102</c:v>
                </c:pt>
                <c:pt idx="48">
                  <c:v>0.28917266403814901</c:v>
                </c:pt>
                <c:pt idx="49">
                  <c:v>0.27255837160306601</c:v>
                </c:pt>
                <c:pt idx="50">
                  <c:v>0.194991560712578</c:v>
                </c:pt>
                <c:pt idx="51">
                  <c:v>0.267954614627611</c:v>
                </c:pt>
                <c:pt idx="52">
                  <c:v>0.238656392343463</c:v>
                </c:pt>
                <c:pt idx="53">
                  <c:v>0.21770591413592999</c:v>
                </c:pt>
                <c:pt idx="54">
                  <c:v>0.204715863588601</c:v>
                </c:pt>
                <c:pt idx="55">
                  <c:v>0.16042486198164599</c:v>
                </c:pt>
                <c:pt idx="56">
                  <c:v>0.28179602991910802</c:v>
                </c:pt>
                <c:pt idx="57">
                  <c:v>0.24732444952553501</c:v>
                </c:pt>
                <c:pt idx="58">
                  <c:v>0.17985356128823099</c:v>
                </c:pt>
                <c:pt idx="59">
                  <c:v>0.31317010598429401</c:v>
                </c:pt>
                <c:pt idx="60">
                  <c:v>0.30306890220680599</c:v>
                </c:pt>
                <c:pt idx="61">
                  <c:v>0.31233146205870599</c:v>
                </c:pt>
                <c:pt idx="62">
                  <c:v>0.22735352424850799</c:v>
                </c:pt>
                <c:pt idx="63">
                  <c:v>0.294875420106332</c:v>
                </c:pt>
                <c:pt idx="64">
                  <c:v>0.25066940450899999</c:v>
                </c:pt>
                <c:pt idx="65">
                  <c:v>0.224436019202823</c:v>
                </c:pt>
                <c:pt idx="66">
                  <c:v>0.20592512397316601</c:v>
                </c:pt>
                <c:pt idx="67">
                  <c:v>0.29517779610744699</c:v>
                </c:pt>
                <c:pt idx="68">
                  <c:v>0.20045875921786399</c:v>
                </c:pt>
                <c:pt idx="69">
                  <c:v>0.21145941603473201</c:v>
                </c:pt>
                <c:pt idx="70">
                  <c:v>0.25461889261256798</c:v>
                </c:pt>
                <c:pt idx="71">
                  <c:v>0.31802941694602799</c:v>
                </c:pt>
                <c:pt idx="72">
                  <c:v>0.19872766759927499</c:v>
                </c:pt>
                <c:pt idx="73">
                  <c:v>0.229345766368202</c:v>
                </c:pt>
                <c:pt idx="74">
                  <c:v>0.18753828884891199</c:v>
                </c:pt>
                <c:pt idx="75">
                  <c:v>0.16709132374816199</c:v>
                </c:pt>
                <c:pt idx="76">
                  <c:v>0.21756398260788901</c:v>
                </c:pt>
                <c:pt idx="77">
                  <c:v>0.26995028295654699</c:v>
                </c:pt>
                <c:pt idx="78">
                  <c:v>0.23667594944788301</c:v>
                </c:pt>
                <c:pt idx="79">
                  <c:v>0.16480530521790099</c:v>
                </c:pt>
                <c:pt idx="80">
                  <c:v>0.30736841242650398</c:v>
                </c:pt>
                <c:pt idx="81">
                  <c:v>0.23511975744521699</c:v>
                </c:pt>
                <c:pt idx="82">
                  <c:v>0.24324213856589499</c:v>
                </c:pt>
                <c:pt idx="83">
                  <c:v>0.24327052835459101</c:v>
                </c:pt>
                <c:pt idx="84">
                  <c:v>0.25873470856327002</c:v>
                </c:pt>
                <c:pt idx="85">
                  <c:v>0.21803912080267299</c:v>
                </c:pt>
                <c:pt idx="86">
                  <c:v>0.2134732793486</c:v>
                </c:pt>
                <c:pt idx="87">
                  <c:v>0.29328162247601602</c:v>
                </c:pt>
                <c:pt idx="88">
                  <c:v>0.29815690421263003</c:v>
                </c:pt>
                <c:pt idx="89">
                  <c:v>0.17467474316855</c:v>
                </c:pt>
                <c:pt idx="90">
                  <c:v>0.29316159941825198</c:v>
                </c:pt>
                <c:pt idx="91">
                  <c:v>0.29407785174511403</c:v>
                </c:pt>
                <c:pt idx="92">
                  <c:v>0.268891720721254</c:v>
                </c:pt>
                <c:pt idx="93">
                  <c:v>0.26761624137828199</c:v>
                </c:pt>
                <c:pt idx="94">
                  <c:v>0.24374409554380599</c:v>
                </c:pt>
                <c:pt idx="95">
                  <c:v>0.30446719621142798</c:v>
                </c:pt>
                <c:pt idx="96">
                  <c:v>0.29105125605028698</c:v>
                </c:pt>
                <c:pt idx="97">
                  <c:v>0.31739413561837299</c:v>
                </c:pt>
                <c:pt idx="98">
                  <c:v>0.31779866806623702</c:v>
                </c:pt>
                <c:pt idx="99">
                  <c:v>0.25074847616369</c:v>
                </c:pt>
                <c:pt idx="100">
                  <c:v>0.176578661935551</c:v>
                </c:pt>
                <c:pt idx="101">
                  <c:v>0.22873549710353</c:v>
                </c:pt>
                <c:pt idx="102">
                  <c:v>0.27214734314634498</c:v>
                </c:pt>
                <c:pt idx="103">
                  <c:v>0.18007661903675501</c:v>
                </c:pt>
                <c:pt idx="104">
                  <c:v>0.172304408905495</c:v>
                </c:pt>
                <c:pt idx="105">
                  <c:v>0.27956392500761801</c:v>
                </c:pt>
                <c:pt idx="106">
                  <c:v>0.226277338199497</c:v>
                </c:pt>
                <c:pt idx="107">
                  <c:v>0.17072146193895199</c:v>
                </c:pt>
                <c:pt idx="108">
                  <c:v>0.24498594621071401</c:v>
                </c:pt>
                <c:pt idx="109">
                  <c:v>0.28395316275041999</c:v>
                </c:pt>
                <c:pt idx="110">
                  <c:v>0.25057009319740098</c:v>
                </c:pt>
                <c:pt idx="111">
                  <c:v>0.19810987672731101</c:v>
                </c:pt>
                <c:pt idx="112">
                  <c:v>0.174575889842251</c:v>
                </c:pt>
                <c:pt idx="113">
                  <c:v>0.17337568441853299</c:v>
                </c:pt>
                <c:pt idx="114">
                  <c:v>0.171948506128804</c:v>
                </c:pt>
                <c:pt idx="115">
                  <c:v>0.181662114167007</c:v>
                </c:pt>
                <c:pt idx="116">
                  <c:v>0.17177430868229501</c:v>
                </c:pt>
                <c:pt idx="117">
                  <c:v>0.22379116033864899</c:v>
                </c:pt>
                <c:pt idx="118">
                  <c:v>0.164859585532978</c:v>
                </c:pt>
                <c:pt idx="119">
                  <c:v>0.238397581186651</c:v>
                </c:pt>
                <c:pt idx="120">
                  <c:v>0.30719029719882202</c:v>
                </c:pt>
                <c:pt idx="121">
                  <c:v>0.23985685681598701</c:v>
                </c:pt>
                <c:pt idx="122">
                  <c:v>0.23851352838072701</c:v>
                </c:pt>
                <c:pt idx="123">
                  <c:v>0.26059303760910602</c:v>
                </c:pt>
                <c:pt idx="124">
                  <c:v>0.19314313201715999</c:v>
                </c:pt>
                <c:pt idx="125">
                  <c:v>0.17795654169553199</c:v>
                </c:pt>
                <c:pt idx="126">
                  <c:v>0.30295029353909603</c:v>
                </c:pt>
                <c:pt idx="127">
                  <c:v>0.27772070761131301</c:v>
                </c:pt>
                <c:pt idx="128">
                  <c:v>0.26740038591820797</c:v>
                </c:pt>
                <c:pt idx="129">
                  <c:v>0.198457351375773</c:v>
                </c:pt>
                <c:pt idx="130">
                  <c:v>0.30195962607905102</c:v>
                </c:pt>
                <c:pt idx="131">
                  <c:v>0.171098784844811</c:v>
                </c:pt>
                <c:pt idx="132">
                  <c:v>0.20881512434084201</c:v>
                </c:pt>
                <c:pt idx="133">
                  <c:v>0.21921817196930099</c:v>
                </c:pt>
                <c:pt idx="134">
                  <c:v>0.167757636369887</c:v>
                </c:pt>
                <c:pt idx="135">
                  <c:v>0.19602505327693301</c:v>
                </c:pt>
                <c:pt idx="136">
                  <c:v>0.246103668642011</c:v>
                </c:pt>
                <c:pt idx="137">
                  <c:v>0.29498797237312702</c:v>
                </c:pt>
                <c:pt idx="138">
                  <c:v>0.18744711356256299</c:v>
                </c:pt>
                <c:pt idx="139">
                  <c:v>0.273109421221575</c:v>
                </c:pt>
                <c:pt idx="140">
                  <c:v>0.23773101517784101</c:v>
                </c:pt>
                <c:pt idx="141">
                  <c:v>0.280319002719285</c:v>
                </c:pt>
                <c:pt idx="142">
                  <c:v>0.21802800454670401</c:v>
                </c:pt>
                <c:pt idx="143">
                  <c:v>0.22121334261236</c:v>
                </c:pt>
                <c:pt idx="144">
                  <c:v>0.17570926028087999</c:v>
                </c:pt>
                <c:pt idx="145">
                  <c:v>0.16879336484291901</c:v>
                </c:pt>
                <c:pt idx="146">
                  <c:v>0.29681126242398398</c:v>
                </c:pt>
                <c:pt idx="147">
                  <c:v>0.27895512592724298</c:v>
                </c:pt>
                <c:pt idx="148">
                  <c:v>0.197433753880013</c:v>
                </c:pt>
                <c:pt idx="149">
                  <c:v>0.23104890858139701</c:v>
                </c:pt>
                <c:pt idx="150">
                  <c:v>0.20982726266667201</c:v>
                </c:pt>
                <c:pt idx="151">
                  <c:v>0.30551883939334101</c:v>
                </c:pt>
                <c:pt idx="152">
                  <c:v>0.30870086978204903</c:v>
                </c:pt>
                <c:pt idx="153">
                  <c:v>0.160364060211305</c:v>
                </c:pt>
                <c:pt idx="154">
                  <c:v>0.26531059850276001</c:v>
                </c:pt>
                <c:pt idx="155">
                  <c:v>0.21374206202895399</c:v>
                </c:pt>
                <c:pt idx="156">
                  <c:v>0.29950204073778203</c:v>
                </c:pt>
                <c:pt idx="157">
                  <c:v>0.20308690965175599</c:v>
                </c:pt>
                <c:pt idx="158">
                  <c:v>0.213978558127073</c:v>
                </c:pt>
                <c:pt idx="159">
                  <c:v>0.196932249438974</c:v>
                </c:pt>
                <c:pt idx="160">
                  <c:v>0.20317398171016801</c:v>
                </c:pt>
                <c:pt idx="161">
                  <c:v>0.20316611378355301</c:v>
                </c:pt>
                <c:pt idx="162">
                  <c:v>0.245545182240685</c:v>
                </c:pt>
                <c:pt idx="163">
                  <c:v>0.31155088187164898</c:v>
                </c:pt>
                <c:pt idx="164">
                  <c:v>0.290083154073418</c:v>
                </c:pt>
                <c:pt idx="165">
                  <c:v>0.16780134862518301</c:v>
                </c:pt>
                <c:pt idx="166">
                  <c:v>0.18353025989989699</c:v>
                </c:pt>
                <c:pt idx="167">
                  <c:v>0.28902963153522598</c:v>
                </c:pt>
                <c:pt idx="168">
                  <c:v>0.16657937399900299</c:v>
                </c:pt>
                <c:pt idx="169">
                  <c:v>0.218645304692101</c:v>
                </c:pt>
                <c:pt idx="170">
                  <c:v>0.26388245363954099</c:v>
                </c:pt>
                <c:pt idx="171">
                  <c:v>0.238879220988341</c:v>
                </c:pt>
                <c:pt idx="172">
                  <c:v>0.28629925223369401</c:v>
                </c:pt>
                <c:pt idx="173">
                  <c:v>0.24616644341369001</c:v>
                </c:pt>
                <c:pt idx="174">
                  <c:v>0.18072774992813401</c:v>
                </c:pt>
                <c:pt idx="175">
                  <c:v>0.24041282973598499</c:v>
                </c:pt>
                <c:pt idx="176">
                  <c:v>0.20536151327649499</c:v>
                </c:pt>
                <c:pt idx="177">
                  <c:v>0.31634704550120801</c:v>
                </c:pt>
                <c:pt idx="178">
                  <c:v>0.18337112244039999</c:v>
                </c:pt>
                <c:pt idx="179">
                  <c:v>0.30921728916318802</c:v>
                </c:pt>
                <c:pt idx="180">
                  <c:v>0.30610490278042701</c:v>
                </c:pt>
                <c:pt idx="181">
                  <c:v>0.31086739845288403</c:v>
                </c:pt>
                <c:pt idx="182">
                  <c:v>0.26710476431130797</c:v>
                </c:pt>
                <c:pt idx="183">
                  <c:v>0.21890485462766801</c:v>
                </c:pt>
                <c:pt idx="184">
                  <c:v>0.16848636245163601</c:v>
                </c:pt>
                <c:pt idx="185">
                  <c:v>0.19466947107631599</c:v>
                </c:pt>
                <c:pt idx="186">
                  <c:v>0.16033697514168599</c:v>
                </c:pt>
                <c:pt idx="187">
                  <c:v>0.25444609689220998</c:v>
                </c:pt>
                <c:pt idx="188">
                  <c:v>0.23255944157778699</c:v>
                </c:pt>
                <c:pt idx="189">
                  <c:v>0.164610150531872</c:v>
                </c:pt>
                <c:pt idx="190">
                  <c:v>0.18455045465328199</c:v>
                </c:pt>
                <c:pt idx="191">
                  <c:v>0.29715894632067402</c:v>
                </c:pt>
                <c:pt idx="192">
                  <c:v>0.23680197896508601</c:v>
                </c:pt>
                <c:pt idx="193">
                  <c:v>0.17726654807235601</c:v>
                </c:pt>
                <c:pt idx="194">
                  <c:v>0.319250404387251</c:v>
                </c:pt>
                <c:pt idx="195">
                  <c:v>0.26585694445249097</c:v>
                </c:pt>
                <c:pt idx="196">
                  <c:v>0.29436055208356998</c:v>
                </c:pt>
                <c:pt idx="197">
                  <c:v>0.21350618448754</c:v>
                </c:pt>
                <c:pt idx="198">
                  <c:v>0.30114793934686901</c:v>
                </c:pt>
                <c:pt idx="199">
                  <c:v>0.30571558260527598</c:v>
                </c:pt>
                <c:pt idx="200">
                  <c:v>0.28344580165018901</c:v>
                </c:pt>
                <c:pt idx="201">
                  <c:v>0.22446555165820201</c:v>
                </c:pt>
                <c:pt idx="202">
                  <c:v>0.18736218337615801</c:v>
                </c:pt>
                <c:pt idx="203">
                  <c:v>0.219482043776591</c:v>
                </c:pt>
                <c:pt idx="204">
                  <c:v>0.228799839174469</c:v>
                </c:pt>
                <c:pt idx="205">
                  <c:v>0.186809884272297</c:v>
                </c:pt>
                <c:pt idx="206">
                  <c:v>0.26315127780061698</c:v>
                </c:pt>
                <c:pt idx="207">
                  <c:v>0.27078821656343599</c:v>
                </c:pt>
                <c:pt idx="208">
                  <c:v>0.198765719137109</c:v>
                </c:pt>
                <c:pt idx="209">
                  <c:v>0.23899807772387199</c:v>
                </c:pt>
                <c:pt idx="210">
                  <c:v>0.26446878802125601</c:v>
                </c:pt>
                <c:pt idx="211">
                  <c:v>0.24366402026348799</c:v>
                </c:pt>
                <c:pt idx="212">
                  <c:v>0.31970706419527301</c:v>
                </c:pt>
                <c:pt idx="213">
                  <c:v>0.18704962504912001</c:v>
                </c:pt>
                <c:pt idx="214">
                  <c:v>0.27607536434041602</c:v>
                </c:pt>
                <c:pt idx="215">
                  <c:v>0.301458817846182</c:v>
                </c:pt>
                <c:pt idx="216">
                  <c:v>0.27726317180947502</c:v>
                </c:pt>
                <c:pt idx="217">
                  <c:v>0.21590117168940501</c:v>
                </c:pt>
                <c:pt idx="218">
                  <c:v>0.27833958733652397</c:v>
                </c:pt>
                <c:pt idx="219">
                  <c:v>0.290414081223617</c:v>
                </c:pt>
                <c:pt idx="220">
                  <c:v>0.16246193643460199</c:v>
                </c:pt>
                <c:pt idx="221">
                  <c:v>0.24153295536753799</c:v>
                </c:pt>
                <c:pt idx="222">
                  <c:v>0.19697440538622901</c:v>
                </c:pt>
                <c:pt idx="223">
                  <c:v>0.303639098039995</c:v>
                </c:pt>
                <c:pt idx="224">
                  <c:v>0.21036651005294801</c:v>
                </c:pt>
                <c:pt idx="225">
                  <c:v>0.2388330888197</c:v>
                </c:pt>
                <c:pt idx="226">
                  <c:v>0.20193518311539499</c:v>
                </c:pt>
                <c:pt idx="227">
                  <c:v>0.22221072239300799</c:v>
                </c:pt>
                <c:pt idx="228">
                  <c:v>0.202196930107052</c:v>
                </c:pt>
                <c:pt idx="229">
                  <c:v>0.296569634382849</c:v>
                </c:pt>
                <c:pt idx="230">
                  <c:v>0.25813546954192002</c:v>
                </c:pt>
                <c:pt idx="231">
                  <c:v>0.226001850137273</c:v>
                </c:pt>
                <c:pt idx="232">
                  <c:v>0.231576837186555</c:v>
                </c:pt>
                <c:pt idx="233">
                  <c:v>0.29359629423782502</c:v>
                </c:pt>
                <c:pt idx="234">
                  <c:v>0.21651937023550299</c:v>
                </c:pt>
                <c:pt idx="235">
                  <c:v>0.28751098492050098</c:v>
                </c:pt>
                <c:pt idx="236">
                  <c:v>0.31020429615758899</c:v>
                </c:pt>
                <c:pt idx="237">
                  <c:v>0.26168964379262899</c:v>
                </c:pt>
                <c:pt idx="238">
                  <c:v>0.17479049102119201</c:v>
                </c:pt>
                <c:pt idx="239">
                  <c:v>0.30654713186732502</c:v>
                </c:pt>
                <c:pt idx="240">
                  <c:v>0.198076593943983</c:v>
                </c:pt>
                <c:pt idx="241">
                  <c:v>0.204339925550374</c:v>
                </c:pt>
                <c:pt idx="242">
                  <c:v>0.16314847965343299</c:v>
                </c:pt>
                <c:pt idx="243">
                  <c:v>0.31378820539671098</c:v>
                </c:pt>
                <c:pt idx="244">
                  <c:v>0.231305168790677</c:v>
                </c:pt>
                <c:pt idx="245">
                  <c:v>0.19244023008109801</c:v>
                </c:pt>
                <c:pt idx="246">
                  <c:v>0.26187465384998798</c:v>
                </c:pt>
                <c:pt idx="247">
                  <c:v>0.20512453263510799</c:v>
                </c:pt>
                <c:pt idx="248">
                  <c:v>0.24683421946357101</c:v>
                </c:pt>
                <c:pt idx="249">
                  <c:v>0.18057448213308899</c:v>
                </c:pt>
              </c:numCache>
            </c:numRef>
          </c:xVal>
          <c:yVal>
            <c:numRef>
              <c:f>A10000_IW1!$C$1:$C$2270</c:f>
              <c:numCache>
                <c:formatCode>General</c:formatCode>
                <c:ptCount val="2270"/>
                <c:pt idx="0">
                  <c:v>0.31738058315171058</c:v>
                </c:pt>
                <c:pt idx="1">
                  <c:v>0.45718786061507899</c:v>
                </c:pt>
                <c:pt idx="2">
                  <c:v>0.34862274462647408</c:v>
                </c:pt>
                <c:pt idx="3">
                  <c:v>0.324960679120949</c:v>
                </c:pt>
                <c:pt idx="4">
                  <c:v>0.44370473350379874</c:v>
                </c:pt>
                <c:pt idx="5">
                  <c:v>0.42987492122045184</c:v>
                </c:pt>
                <c:pt idx="6">
                  <c:v>0.38797765395921774</c:v>
                </c:pt>
                <c:pt idx="7">
                  <c:v>0.45641763431666793</c:v>
                </c:pt>
                <c:pt idx="8">
                  <c:v>0.44277857295598594</c:v>
                </c:pt>
                <c:pt idx="9">
                  <c:v>0.33711796385632709</c:v>
                </c:pt>
                <c:pt idx="10">
                  <c:v>0.31957005187326903</c:v>
                </c:pt>
                <c:pt idx="11">
                  <c:v>0.48184034935789716</c:v>
                </c:pt>
                <c:pt idx="12">
                  <c:v>0.32142280509072596</c:v>
                </c:pt>
                <c:pt idx="13">
                  <c:v>0.33581888216811989</c:v>
                </c:pt>
                <c:pt idx="14">
                  <c:v>0.32048111902283283</c:v>
                </c:pt>
                <c:pt idx="15">
                  <c:v>0.40833738269841297</c:v>
                </c:pt>
                <c:pt idx="16">
                  <c:v>0.41099212316888056</c:v>
                </c:pt>
                <c:pt idx="17">
                  <c:v>0.43549025182039602</c:v>
                </c:pt>
                <c:pt idx="18">
                  <c:v>0.35831724358200862</c:v>
                </c:pt>
                <c:pt idx="19">
                  <c:v>0.32291529216427595</c:v>
                </c:pt>
                <c:pt idx="20">
                  <c:v>0.39868078700065063</c:v>
                </c:pt>
                <c:pt idx="21">
                  <c:v>0.33860504940698671</c:v>
                </c:pt>
                <c:pt idx="22">
                  <c:v>0.35550817388608519</c:v>
                </c:pt>
                <c:pt idx="23">
                  <c:v>0.40217032511745926</c:v>
                </c:pt>
                <c:pt idx="24">
                  <c:v>0.43629273292692816</c:v>
                </c:pt>
                <c:pt idx="25">
                  <c:v>0.30568276738636196</c:v>
                </c:pt>
                <c:pt idx="26">
                  <c:v>0.3016934186399875</c:v>
                </c:pt>
                <c:pt idx="27">
                  <c:v>0.41322693381687897</c:v>
                </c:pt>
                <c:pt idx="28">
                  <c:v>0.41586815504719526</c:v>
                </c:pt>
                <c:pt idx="29">
                  <c:v>0.41032832230434474</c:v>
                </c:pt>
                <c:pt idx="30">
                  <c:v>0.43059295337481268</c:v>
                </c:pt>
                <c:pt idx="31">
                  <c:v>0.40655876924086559</c:v>
                </c:pt>
                <c:pt idx="32">
                  <c:v>0.42490848328186381</c:v>
                </c:pt>
                <c:pt idx="33">
                  <c:v>0.40183018350455191</c:v>
                </c:pt>
                <c:pt idx="34">
                  <c:v>0.41785606980030809</c:v>
                </c:pt>
                <c:pt idx="35">
                  <c:v>0.31518367576148448</c:v>
                </c:pt>
                <c:pt idx="36">
                  <c:v>0.33978199494616662</c:v>
                </c:pt>
                <c:pt idx="37">
                  <c:v>0.31320943457774775</c:v>
                </c:pt>
                <c:pt idx="38">
                  <c:v>0.42034070859847633</c:v>
                </c:pt>
                <c:pt idx="39">
                  <c:v>0.34871179258956214</c:v>
                </c:pt>
                <c:pt idx="40">
                  <c:v>0.29976692691860785</c:v>
                </c:pt>
                <c:pt idx="41">
                  <c:v>0.40269785327591717</c:v>
                </c:pt>
                <c:pt idx="42">
                  <c:v>0.30872978188209566</c:v>
                </c:pt>
                <c:pt idx="43">
                  <c:v>0.32053457866653112</c:v>
                </c:pt>
                <c:pt idx="44">
                  <c:v>0.31026078953031971</c:v>
                </c:pt>
                <c:pt idx="45">
                  <c:v>0.3962219211831331</c:v>
                </c:pt>
                <c:pt idx="46">
                  <c:v>0.35044719386398154</c:v>
                </c:pt>
                <c:pt idx="47">
                  <c:v>0.35911608251881999</c:v>
                </c:pt>
                <c:pt idx="48">
                  <c:v>0.41608045032973401</c:v>
                </c:pt>
                <c:pt idx="49">
                  <c:v>0.41197933635828421</c:v>
                </c:pt>
                <c:pt idx="50">
                  <c:v>0.38150632087735292</c:v>
                </c:pt>
                <c:pt idx="51">
                  <c:v>0.43648092198444988</c:v>
                </c:pt>
                <c:pt idx="52">
                  <c:v>0.30620924610608674</c:v>
                </c:pt>
                <c:pt idx="53">
                  <c:v>0.38037894588538984</c:v>
                </c:pt>
                <c:pt idx="54">
                  <c:v>0.43842624187133655</c:v>
                </c:pt>
                <c:pt idx="55">
                  <c:v>0.47016555951298672</c:v>
                </c:pt>
                <c:pt idx="56">
                  <c:v>0.30886114691880473</c:v>
                </c:pt>
                <c:pt idx="57">
                  <c:v>0.33091652172394154</c:v>
                </c:pt>
                <c:pt idx="58">
                  <c:v>0.34934315345090755</c:v>
                </c:pt>
                <c:pt idx="59">
                  <c:v>0.46200956860603276</c:v>
                </c:pt>
                <c:pt idx="60">
                  <c:v>0.43896006666219184</c:v>
                </c:pt>
                <c:pt idx="61">
                  <c:v>0.31308056967449049</c:v>
                </c:pt>
                <c:pt idx="62">
                  <c:v>0.37632740246115559</c:v>
                </c:pt>
                <c:pt idx="63">
                  <c:v>0.30587086384634898</c:v>
                </c:pt>
                <c:pt idx="64">
                  <c:v>0.32095191575801146</c:v>
                </c:pt>
                <c:pt idx="65">
                  <c:v>0.30643231356856171</c:v>
                </c:pt>
                <c:pt idx="66">
                  <c:v>0.33733825339274509</c:v>
                </c:pt>
                <c:pt idx="67">
                  <c:v>0.33242049089186554</c:v>
                </c:pt>
                <c:pt idx="68">
                  <c:v>0.43755946720947958</c:v>
                </c:pt>
                <c:pt idx="69">
                  <c:v>0.31124037885598643</c:v>
                </c:pt>
                <c:pt idx="70">
                  <c:v>0.3996990820960607</c:v>
                </c:pt>
                <c:pt idx="71">
                  <c:v>0.31202261196813735</c:v>
                </c:pt>
                <c:pt idx="72">
                  <c:v>0.37409611051949765</c:v>
                </c:pt>
                <c:pt idx="73">
                  <c:v>0.35342753813431776</c:v>
                </c:pt>
                <c:pt idx="74">
                  <c:v>0.36637443291882554</c:v>
                </c:pt>
                <c:pt idx="75">
                  <c:v>0.36418376042930789</c:v>
                </c:pt>
                <c:pt idx="76">
                  <c:v>0.3418791439250573</c:v>
                </c:pt>
                <c:pt idx="77">
                  <c:v>0.42115646201839657</c:v>
                </c:pt>
                <c:pt idx="78">
                  <c:v>0.35817702004775898</c:v>
                </c:pt>
                <c:pt idx="79">
                  <c:v>0.34050496563574328</c:v>
                </c:pt>
                <c:pt idx="80">
                  <c:v>0.32243677896782447</c:v>
                </c:pt>
                <c:pt idx="81">
                  <c:v>0.3118319845088528</c:v>
                </c:pt>
                <c:pt idx="82">
                  <c:v>0.39863701923231104</c:v>
                </c:pt>
                <c:pt idx="83">
                  <c:v>0.42153916763168559</c:v>
                </c:pt>
                <c:pt idx="84">
                  <c:v>0.43155281942546531</c:v>
                </c:pt>
                <c:pt idx="85">
                  <c:v>0.36703792512491051</c:v>
                </c:pt>
                <c:pt idx="86">
                  <c:v>0.41169441374224475</c:v>
                </c:pt>
                <c:pt idx="87">
                  <c:v>0.31061991363795893</c:v>
                </c:pt>
                <c:pt idx="88">
                  <c:v>0.36618429931306251</c:v>
                </c:pt>
                <c:pt idx="89">
                  <c:v>0.33727155230150196</c:v>
                </c:pt>
                <c:pt idx="90">
                  <c:v>0.3106068573854846</c:v>
                </c:pt>
                <c:pt idx="91">
                  <c:v>0.39698304205724277</c:v>
                </c:pt>
                <c:pt idx="92">
                  <c:v>0.4127901821088355</c:v>
                </c:pt>
                <c:pt idx="93">
                  <c:v>0.30228462303686837</c:v>
                </c:pt>
                <c:pt idx="94">
                  <c:v>0.36225520069630651</c:v>
                </c:pt>
                <c:pt idx="95">
                  <c:v>0.43107458402161902</c:v>
                </c:pt>
                <c:pt idx="96">
                  <c:v>0.30790328714808363</c:v>
                </c:pt>
                <c:pt idx="97">
                  <c:v>0.30825697886698544</c:v>
                </c:pt>
                <c:pt idx="98">
                  <c:v>0.31079399700427446</c:v>
                </c:pt>
                <c:pt idx="99">
                  <c:v>0.30904927424463746</c:v>
                </c:pt>
                <c:pt idx="100">
                  <c:v>0.43738658761112198</c:v>
                </c:pt>
                <c:pt idx="101">
                  <c:v>0.47164529899251456</c:v>
                </c:pt>
                <c:pt idx="102">
                  <c:v>0.30873567725850876</c:v>
                </c:pt>
                <c:pt idx="103">
                  <c:v>0.33483481729491554</c:v>
                </c:pt>
                <c:pt idx="104">
                  <c:v>0.34319248563369675</c:v>
                </c:pt>
                <c:pt idx="105">
                  <c:v>0.31528473053831374</c:v>
                </c:pt>
                <c:pt idx="106">
                  <c:v>0.342872252490874</c:v>
                </c:pt>
                <c:pt idx="107">
                  <c:v>0.3363337553300903</c:v>
                </c:pt>
                <c:pt idx="108">
                  <c:v>0.30148559890498772</c:v>
                </c:pt>
                <c:pt idx="109">
                  <c:v>0.42258354436619849</c:v>
                </c:pt>
                <c:pt idx="110">
                  <c:v>0.39331806247693335</c:v>
                </c:pt>
                <c:pt idx="111">
                  <c:v>0.3222707824529229</c:v>
                </c:pt>
                <c:pt idx="112">
                  <c:v>0.34802487320705344</c:v>
                </c:pt>
                <c:pt idx="113">
                  <c:v>0.34021973436125297</c:v>
                </c:pt>
                <c:pt idx="114">
                  <c:v>0.4728685741651773</c:v>
                </c:pt>
                <c:pt idx="115">
                  <c:v>0.3771886521367418</c:v>
                </c:pt>
                <c:pt idx="116">
                  <c:v>0.39101911260283501</c:v>
                </c:pt>
                <c:pt idx="117">
                  <c:v>0.32266759375741805</c:v>
                </c:pt>
                <c:pt idx="118">
                  <c:v>0.35665280288545503</c:v>
                </c:pt>
                <c:pt idx="119">
                  <c:v>0.39543836083964257</c:v>
                </c:pt>
                <c:pt idx="120">
                  <c:v>0.38749991240889292</c:v>
                </c:pt>
                <c:pt idx="121">
                  <c:v>0.40426904825445026</c:v>
                </c:pt>
                <c:pt idx="122">
                  <c:v>0.44207430696853461</c:v>
                </c:pt>
                <c:pt idx="123">
                  <c:v>0.44216372532176507</c:v>
                </c:pt>
                <c:pt idx="124">
                  <c:v>0.31709624698672856</c:v>
                </c:pt>
                <c:pt idx="125">
                  <c:v>0.33490364812946943</c:v>
                </c:pt>
                <c:pt idx="126">
                  <c:v>0.32212855263874168</c:v>
                </c:pt>
                <c:pt idx="127">
                  <c:v>0.33644274262910745</c:v>
                </c:pt>
                <c:pt idx="128">
                  <c:v>0.30616692903246578</c:v>
                </c:pt>
                <c:pt idx="129">
                  <c:v>0.36546398308616362</c:v>
                </c:pt>
                <c:pt idx="130">
                  <c:v>0.3454756013292638</c:v>
                </c:pt>
                <c:pt idx="131">
                  <c:v>0.34983496982659407</c:v>
                </c:pt>
                <c:pt idx="132">
                  <c:v>0.36383312442906951</c:v>
                </c:pt>
                <c:pt idx="133">
                  <c:v>0.33826382748950057</c:v>
                </c:pt>
                <c:pt idx="134">
                  <c:v>0.4648280523847097</c:v>
                </c:pt>
                <c:pt idx="135">
                  <c:v>0.38912188170260198</c:v>
                </c:pt>
                <c:pt idx="136">
                  <c:v>0.32087407209669089</c:v>
                </c:pt>
                <c:pt idx="137">
                  <c:v>0.33368605227230352</c:v>
                </c:pt>
                <c:pt idx="138">
                  <c:v>0.34885562742768811</c:v>
                </c:pt>
                <c:pt idx="139">
                  <c:v>0.35660060874140481</c:v>
                </c:pt>
                <c:pt idx="140">
                  <c:v>0.32519010494751283</c:v>
                </c:pt>
                <c:pt idx="141">
                  <c:v>0.3058572211428186</c:v>
                </c:pt>
                <c:pt idx="142">
                  <c:v>0.38821053676043304</c:v>
                </c:pt>
                <c:pt idx="143">
                  <c:v>0.3998063717735984</c:v>
                </c:pt>
                <c:pt idx="144">
                  <c:v>0.42084783443332818</c:v>
                </c:pt>
                <c:pt idx="145">
                  <c:v>0.36621791221836641</c:v>
                </c:pt>
                <c:pt idx="146">
                  <c:v>0.30432883709142794</c:v>
                </c:pt>
                <c:pt idx="147">
                  <c:v>0.35374255494932072</c:v>
                </c:pt>
                <c:pt idx="148">
                  <c:v>0.44538951479226824</c:v>
                </c:pt>
                <c:pt idx="149">
                  <c:v>0.30814274437430278</c:v>
                </c:pt>
                <c:pt idx="150">
                  <c:v>0.37079155141232123</c:v>
                </c:pt>
                <c:pt idx="151">
                  <c:v>0.40342446613521338</c:v>
                </c:pt>
                <c:pt idx="152">
                  <c:v>0.32026132333993623</c:v>
                </c:pt>
                <c:pt idx="153">
                  <c:v>0.40581468631324763</c:v>
                </c:pt>
                <c:pt idx="154">
                  <c:v>0.3134725967729971</c:v>
                </c:pt>
                <c:pt idx="155">
                  <c:v>0.37255683082478908</c:v>
                </c:pt>
                <c:pt idx="156">
                  <c:v>0.30676328802547753</c:v>
                </c:pt>
                <c:pt idx="157">
                  <c:v>0.46574350248427643</c:v>
                </c:pt>
                <c:pt idx="158">
                  <c:v>0.3321954788811492</c:v>
                </c:pt>
                <c:pt idx="159">
                  <c:v>0.33174156576323494</c:v>
                </c:pt>
                <c:pt idx="160">
                  <c:v>0.31585059407637389</c:v>
                </c:pt>
                <c:pt idx="161">
                  <c:v>0.34873163932795653</c:v>
                </c:pt>
                <c:pt idx="162">
                  <c:v>0.31322150312317787</c:v>
                </c:pt>
                <c:pt idx="163">
                  <c:v>0.32358088324782713</c:v>
                </c:pt>
                <c:pt idx="164">
                  <c:v>0.40706737663628184</c:v>
                </c:pt>
                <c:pt idx="165">
                  <c:v>0.37202396287513101</c:v>
                </c:pt>
                <c:pt idx="166">
                  <c:v>0.32300174739637766</c:v>
                </c:pt>
                <c:pt idx="167">
                  <c:v>0.42044176337530564</c:v>
                </c:pt>
                <c:pt idx="168">
                  <c:v>0.34055465964634046</c:v>
                </c:pt>
                <c:pt idx="169">
                  <c:v>0.32829894373096524</c:v>
                </c:pt>
                <c:pt idx="170">
                  <c:v>0.31637306023623685</c:v>
                </c:pt>
                <c:pt idx="171">
                  <c:v>0.40285594813447534</c:v>
                </c:pt>
                <c:pt idx="172">
                  <c:v>0.32870050837560449</c:v>
                </c:pt>
                <c:pt idx="173">
                  <c:v>0.30438618583160776</c:v>
                </c:pt>
                <c:pt idx="174">
                  <c:v>0.33755434517422944</c:v>
                </c:pt>
                <c:pt idx="175">
                  <c:v>0.30521826728358198</c:v>
                </c:pt>
                <c:pt idx="176">
                  <c:v>0.32795969722756496</c:v>
                </c:pt>
                <c:pt idx="177">
                  <c:v>0.35667536581821624</c:v>
                </c:pt>
                <c:pt idx="178">
                  <c:v>0.31990121152525541</c:v>
                </c:pt>
                <c:pt idx="179">
                  <c:v>0.31145128517549536</c:v>
                </c:pt>
                <c:pt idx="180">
                  <c:v>0.33701481020203161</c:v>
                </c:pt>
                <c:pt idx="181">
                  <c:v>0.35900607664691425</c:v>
                </c:pt>
                <c:pt idx="182">
                  <c:v>0.30443825651227635</c:v>
                </c:pt>
                <c:pt idx="183">
                  <c:v>0.35862522298433069</c:v>
                </c:pt>
                <c:pt idx="184">
                  <c:v>0.34545084692150052</c:v>
                </c:pt>
                <c:pt idx="185">
                  <c:v>0.34616890994170701</c:v>
                </c:pt>
                <c:pt idx="186">
                  <c:v>0.37569079440614589</c:v>
                </c:pt>
                <c:pt idx="187">
                  <c:v>0.30001910087300465</c:v>
                </c:pt>
                <c:pt idx="188">
                  <c:v>0.42017085385293768</c:v>
                </c:pt>
                <c:pt idx="189">
                  <c:v>0.48357655314428893</c:v>
                </c:pt>
                <c:pt idx="190">
                  <c:v>0.47363346067238687</c:v>
                </c:pt>
                <c:pt idx="191">
                  <c:v>0.41160397681612693</c:v>
                </c:pt>
                <c:pt idx="192">
                  <c:v>0.4108331332008141</c:v>
                </c:pt>
                <c:pt idx="193">
                  <c:v>0.36157130616661548</c:v>
                </c:pt>
                <c:pt idx="194">
                  <c:v>0.42876208404152621</c:v>
                </c:pt>
                <c:pt idx="195">
                  <c:v>0.37020476083128906</c:v>
                </c:pt>
                <c:pt idx="196">
                  <c:v>0.30610106131904075</c:v>
                </c:pt>
                <c:pt idx="197">
                  <c:v>0.32320225192609142</c:v>
                </c:pt>
                <c:pt idx="198">
                  <c:v>0.42227528717126994</c:v>
                </c:pt>
                <c:pt idx="199">
                  <c:v>0.42728077040389928</c:v>
                </c:pt>
                <c:pt idx="200">
                  <c:v>0.31048101733504757</c:v>
                </c:pt>
                <c:pt idx="201">
                  <c:v>0.39461424277570195</c:v>
                </c:pt>
                <c:pt idx="202">
                  <c:v>0.33864560712743685</c:v>
                </c:pt>
                <c:pt idx="203">
                  <c:v>0.4082850959568281</c:v>
                </c:pt>
                <c:pt idx="204">
                  <c:v>0.33053943369446043</c:v>
                </c:pt>
                <c:pt idx="205">
                  <c:v>0.40585144753475089</c:v>
                </c:pt>
                <c:pt idx="206">
                  <c:v>0.32316792910634978</c:v>
                </c:pt>
                <c:pt idx="207">
                  <c:v>0.41182127236557048</c:v>
                </c:pt>
                <c:pt idx="208">
                  <c:v>0.35855024984660427</c:v>
                </c:pt>
                <c:pt idx="209">
                  <c:v>0.30507591400602041</c:v>
                </c:pt>
                <c:pt idx="210">
                  <c:v>0.41694648421130875</c:v>
                </c:pt>
                <c:pt idx="211">
                  <c:v>0.39773264997113272</c:v>
                </c:pt>
                <c:pt idx="212">
                  <c:v>0.42611552302000844</c:v>
                </c:pt>
                <c:pt idx="213">
                  <c:v>0.32780570752640453</c:v>
                </c:pt>
                <c:pt idx="214">
                  <c:v>0.30859739827249927</c:v>
                </c:pt>
                <c:pt idx="215">
                  <c:v>0.36472983896066513</c:v>
                </c:pt>
                <c:pt idx="216">
                  <c:v>0.36035550052846493</c:v>
                </c:pt>
                <c:pt idx="217">
                  <c:v>0.33113869407690955</c:v>
                </c:pt>
                <c:pt idx="218">
                  <c:v>0.36098670706058422</c:v>
                </c:pt>
                <c:pt idx="219">
                  <c:v>0.41113015522812935</c:v>
                </c:pt>
                <c:pt idx="220">
                  <c:v>0.4218278867466706</c:v>
                </c:pt>
                <c:pt idx="221">
                  <c:v>0.32699047882585025</c:v>
                </c:pt>
                <c:pt idx="222">
                  <c:v>0.32483017832790251</c:v>
                </c:pt>
                <c:pt idx="223">
                  <c:v>0.33207250935430499</c:v>
                </c:pt>
                <c:pt idx="224">
                  <c:v>0.3523198246856773</c:v>
                </c:pt>
                <c:pt idx="225">
                  <c:v>0.41854653875500292</c:v>
                </c:pt>
                <c:pt idx="226">
                  <c:v>0.31460534242200611</c:v>
                </c:pt>
                <c:pt idx="227">
                  <c:v>0.31605387653214595</c:v>
                </c:pt>
                <c:pt idx="228">
                  <c:v>0.30994317998432913</c:v>
                </c:pt>
                <c:pt idx="229">
                  <c:v>0.49023388380867455</c:v>
                </c:pt>
                <c:pt idx="230">
                  <c:v>0.42675172981903253</c:v>
                </c:pt>
                <c:pt idx="231">
                  <c:v>0.32079792605685103</c:v>
                </c:pt>
                <c:pt idx="232">
                  <c:v>0.3195214690330952</c:v>
                </c:pt>
                <c:pt idx="233">
                  <c:v>0.42274966434448047</c:v>
                </c:pt>
                <c:pt idx="234">
                  <c:v>0.34914357489654652</c:v>
                </c:pt>
                <c:pt idx="235">
                  <c:v>0.33839266152691211</c:v>
                </c:pt>
                <c:pt idx="236">
                  <c:v>0.49596261552348453</c:v>
                </c:pt>
                <c:pt idx="237">
                  <c:v>0.30097640505851408</c:v>
                </c:pt>
                <c:pt idx="238">
                  <c:v>0.31950958568273563</c:v>
                </c:pt>
                <c:pt idx="239">
                  <c:v>0.31828921189951148</c:v>
                </c:pt>
                <c:pt idx="240">
                  <c:v>0.33437686075129497</c:v>
                </c:pt>
                <c:pt idx="241">
                  <c:v>0.34162539581256146</c:v>
                </c:pt>
                <c:pt idx="242">
                  <c:v>0.33826354969689537</c:v>
                </c:pt>
                <c:pt idx="243">
                  <c:v>0.32534458850219594</c:v>
                </c:pt>
                <c:pt idx="244">
                  <c:v>0.3198268865702753</c:v>
                </c:pt>
                <c:pt idx="245">
                  <c:v>0.31800212867431565</c:v>
                </c:pt>
                <c:pt idx="246">
                  <c:v>0.43981045156030585</c:v>
                </c:pt>
                <c:pt idx="247">
                  <c:v>0.42009476954478803</c:v>
                </c:pt>
                <c:pt idx="248">
                  <c:v>0.37291882545602112</c:v>
                </c:pt>
                <c:pt idx="249">
                  <c:v>0.32386216369414578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33-440E-BECA-18F0AD948877}"/>
            </c:ext>
          </c:extLst>
        </c:ser>
        <c:ser>
          <c:idx val="1"/>
          <c:order val="1"/>
          <c:tx>
            <c:strRef>
              <c:f>A10000_IW1!$AD$3</c:f>
              <c:strCache>
                <c:ptCount val="1"/>
                <c:pt idx="0">
                  <c:v>EBC</c:v>
                </c:pt>
              </c:strCache>
            </c:strRef>
          </c:tx>
          <c:spPr>
            <a:ln w="254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A10000_IW1!$AE$4:$AE$5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A10000_IW1!$AD$4:$AD$5</c:f>
              <c:numCache>
                <c:formatCode>General</c:formatCode>
                <c:ptCount val="2"/>
                <c:pt idx="0">
                  <c:v>0.34506987855676041</c:v>
                </c:pt>
                <c:pt idx="1">
                  <c:v>0.34506987855676041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33-440E-BECA-18F0AD948877}"/>
            </c:ext>
          </c:extLst>
        </c:ser>
        <c:ser>
          <c:idx val="2"/>
          <c:order val="2"/>
          <c:tx>
            <c:strRef>
              <c:f>A10000_IW1!$AD$7</c:f>
              <c:strCache>
                <c:ptCount val="1"/>
                <c:pt idx="0">
                  <c:v>Monte-Carlo - 99% Quantile</c:v>
                </c:pt>
              </c:strCache>
            </c:strRef>
          </c:tx>
          <c:spPr>
            <a:ln w="25400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A10000_IW1!$AE$8:$AE$9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A10000_IW1!$AD$8:$AD$9</c:f>
              <c:numCache>
                <c:formatCode>General</c:formatCode>
                <c:ptCount val="2"/>
                <c:pt idx="0" formatCode="0.0000">
                  <c:v>0.30050732600761448</c:v>
                </c:pt>
                <c:pt idx="1">
                  <c:v>0.30050732600761448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A33-440E-BECA-18F0AD9488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028351"/>
        <c:axId val="634024991"/>
      </c:scatterChart>
      <c:valAx>
        <c:axId val="634028351"/>
        <c:scaling>
          <c:orientation val="minMax"/>
          <c:max val="0.4"/>
        </c:scaling>
        <c:delete val="0"/>
        <c:axPos val="b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LRSM radius-to-shell radius ratio, Rs/R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24991"/>
        <c:crosses val="autoZero"/>
        <c:crossBetween val="midCat"/>
      </c:valAx>
      <c:valAx>
        <c:axId val="634024991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strRef>
              <c:f>A10000_IW1!$Q$7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28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A10000_IW1!$K$3</c:f>
              <c:strCache>
                <c:ptCount val="1"/>
                <c:pt idx="0">
                  <c:v>A700 - IW1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1"/>
              </a:solidFill>
            </a:ln>
          </c:spPr>
          <c:invertIfNegative val="0"/>
          <c:cat>
            <c:numRef>
              <c:f>A10000_IW1!$M$2:$M$123</c:f>
              <c:numCache>
                <c:formatCode>General</c:formatCode>
                <c:ptCount val="122"/>
                <c:pt idx="0">
                  <c:v>0</c:v>
                </c:pt>
                <c:pt idx="1">
                  <c:v>6.2500000000000003E-3</c:v>
                </c:pt>
                <c:pt idx="2">
                  <c:v>1.2500000000000001E-2</c:v>
                </c:pt>
                <c:pt idx="3">
                  <c:v>1.8750000000000003E-2</c:v>
                </c:pt>
                <c:pt idx="4">
                  <c:v>2.5000000000000001E-2</c:v>
                </c:pt>
                <c:pt idx="5">
                  <c:v>3.125E-2</c:v>
                </c:pt>
                <c:pt idx="6">
                  <c:v>3.7500000000000006E-2</c:v>
                </c:pt>
                <c:pt idx="7">
                  <c:v>4.3750000000000004E-2</c:v>
                </c:pt>
                <c:pt idx="8">
                  <c:v>0.05</c:v>
                </c:pt>
                <c:pt idx="9">
                  <c:v>5.6250000000000001E-2</c:v>
                </c:pt>
                <c:pt idx="10">
                  <c:v>6.25E-2</c:v>
                </c:pt>
                <c:pt idx="11">
                  <c:v>6.8750000000000006E-2</c:v>
                </c:pt>
                <c:pt idx="12">
                  <c:v>7.5000000000000011E-2</c:v>
                </c:pt>
                <c:pt idx="13">
                  <c:v>8.1250000000000003E-2</c:v>
                </c:pt>
                <c:pt idx="14">
                  <c:v>8.7500000000000008E-2</c:v>
                </c:pt>
                <c:pt idx="15">
                  <c:v>9.3750000000000014E-2</c:v>
                </c:pt>
                <c:pt idx="16">
                  <c:v>0.1</c:v>
                </c:pt>
                <c:pt idx="17">
                  <c:v>0.10625</c:v>
                </c:pt>
                <c:pt idx="18">
                  <c:v>0.1125</c:v>
                </c:pt>
                <c:pt idx="19">
                  <c:v>0.11875000000000001</c:v>
                </c:pt>
                <c:pt idx="20">
                  <c:v>0.125</c:v>
                </c:pt>
                <c:pt idx="21">
                  <c:v>0.13125000000000001</c:v>
                </c:pt>
                <c:pt idx="22">
                  <c:v>0.13750000000000001</c:v>
                </c:pt>
                <c:pt idx="23">
                  <c:v>0.14374999999999999</c:v>
                </c:pt>
                <c:pt idx="24">
                  <c:v>0.15000000000000002</c:v>
                </c:pt>
                <c:pt idx="25">
                  <c:v>0.15625</c:v>
                </c:pt>
                <c:pt idx="26">
                  <c:v>0.16250000000000001</c:v>
                </c:pt>
                <c:pt idx="27">
                  <c:v>0.16875000000000001</c:v>
                </c:pt>
                <c:pt idx="28">
                  <c:v>0.17500000000000002</c:v>
                </c:pt>
                <c:pt idx="29">
                  <c:v>0.18124999999999999</c:v>
                </c:pt>
                <c:pt idx="30">
                  <c:v>0.18750000000000003</c:v>
                </c:pt>
                <c:pt idx="31">
                  <c:v>0.19375000000000001</c:v>
                </c:pt>
                <c:pt idx="32">
                  <c:v>0.2</c:v>
                </c:pt>
                <c:pt idx="33">
                  <c:v>0.20625000000000002</c:v>
                </c:pt>
                <c:pt idx="34">
                  <c:v>0.21249999999999999</c:v>
                </c:pt>
                <c:pt idx="35">
                  <c:v>0.21875000000000003</c:v>
                </c:pt>
                <c:pt idx="36">
                  <c:v>0.22500000000000001</c:v>
                </c:pt>
                <c:pt idx="37">
                  <c:v>0.23125000000000001</c:v>
                </c:pt>
                <c:pt idx="38">
                  <c:v>0.23750000000000002</c:v>
                </c:pt>
                <c:pt idx="39">
                  <c:v>0.24375000000000002</c:v>
                </c:pt>
                <c:pt idx="40">
                  <c:v>0.25</c:v>
                </c:pt>
                <c:pt idx="41">
                  <c:v>0.25625000000000003</c:v>
                </c:pt>
                <c:pt idx="42">
                  <c:v>0.26250000000000001</c:v>
                </c:pt>
                <c:pt idx="43">
                  <c:v>0.26874999999999999</c:v>
                </c:pt>
                <c:pt idx="44">
                  <c:v>0.27500000000000002</c:v>
                </c:pt>
                <c:pt idx="45">
                  <c:v>0.28125000000000006</c:v>
                </c:pt>
                <c:pt idx="46">
                  <c:v>0.28749999999999998</c:v>
                </c:pt>
                <c:pt idx="47">
                  <c:v>0.29375000000000001</c:v>
                </c:pt>
                <c:pt idx="48">
                  <c:v>0.30000000000000004</c:v>
                </c:pt>
                <c:pt idx="49">
                  <c:v>0.30625000000000002</c:v>
                </c:pt>
                <c:pt idx="50">
                  <c:v>0.3125</c:v>
                </c:pt>
                <c:pt idx="51">
                  <c:v>0.31875000000000003</c:v>
                </c:pt>
                <c:pt idx="52">
                  <c:v>0.32500000000000001</c:v>
                </c:pt>
                <c:pt idx="53">
                  <c:v>0.33124999999999999</c:v>
                </c:pt>
                <c:pt idx="54">
                  <c:v>0.33750000000000002</c:v>
                </c:pt>
                <c:pt idx="55">
                  <c:v>0.34375</c:v>
                </c:pt>
                <c:pt idx="56">
                  <c:v>0.35000000000000003</c:v>
                </c:pt>
                <c:pt idx="57">
                  <c:v>0.35625000000000001</c:v>
                </c:pt>
                <c:pt idx="58">
                  <c:v>0.36249999999999999</c:v>
                </c:pt>
                <c:pt idx="59">
                  <c:v>0.36875000000000002</c:v>
                </c:pt>
                <c:pt idx="60">
                  <c:v>0.37500000000000006</c:v>
                </c:pt>
                <c:pt idx="61">
                  <c:v>0.38124999999999998</c:v>
                </c:pt>
                <c:pt idx="62">
                  <c:v>0.38750000000000001</c:v>
                </c:pt>
                <c:pt idx="63">
                  <c:v>0.39375000000000004</c:v>
                </c:pt>
                <c:pt idx="64">
                  <c:v>0.4</c:v>
                </c:pt>
                <c:pt idx="65">
                  <c:v>0.40625</c:v>
                </c:pt>
                <c:pt idx="66">
                  <c:v>0.41250000000000003</c:v>
                </c:pt>
                <c:pt idx="67">
                  <c:v>0.41875000000000007</c:v>
                </c:pt>
                <c:pt idx="68">
                  <c:v>0.42499999999999999</c:v>
                </c:pt>
                <c:pt idx="69">
                  <c:v>0.43125000000000002</c:v>
                </c:pt>
                <c:pt idx="70">
                  <c:v>0.43750000000000006</c:v>
                </c:pt>
                <c:pt idx="71">
                  <c:v>0.44374999999999998</c:v>
                </c:pt>
                <c:pt idx="72">
                  <c:v>0.45</c:v>
                </c:pt>
                <c:pt idx="73">
                  <c:v>0.45625000000000004</c:v>
                </c:pt>
                <c:pt idx="74">
                  <c:v>0.46250000000000002</c:v>
                </c:pt>
                <c:pt idx="75">
                  <c:v>0.46875</c:v>
                </c:pt>
                <c:pt idx="76">
                  <c:v>0.47500000000000003</c:v>
                </c:pt>
                <c:pt idx="77">
                  <c:v>0.48125000000000001</c:v>
                </c:pt>
                <c:pt idx="78">
                  <c:v>0.48750000000000004</c:v>
                </c:pt>
                <c:pt idx="79">
                  <c:v>0.49375000000000002</c:v>
                </c:pt>
                <c:pt idx="80">
                  <c:v>0.5</c:v>
                </c:pt>
                <c:pt idx="81">
                  <c:v>0.50624999999999998</c:v>
                </c:pt>
                <c:pt idx="82">
                  <c:v>0.51250000000000007</c:v>
                </c:pt>
                <c:pt idx="83">
                  <c:v>0.51875000000000004</c:v>
                </c:pt>
                <c:pt idx="84">
                  <c:v>0.52500000000000002</c:v>
                </c:pt>
                <c:pt idx="85">
                  <c:v>0.53125</c:v>
                </c:pt>
                <c:pt idx="86">
                  <c:v>0.53749999999999998</c:v>
                </c:pt>
                <c:pt idx="87">
                  <c:v>0.54375000000000007</c:v>
                </c:pt>
                <c:pt idx="88">
                  <c:v>0.55000000000000004</c:v>
                </c:pt>
                <c:pt idx="89">
                  <c:v>0.55625000000000002</c:v>
                </c:pt>
                <c:pt idx="90">
                  <c:v>0.56250000000000011</c:v>
                </c:pt>
                <c:pt idx="91">
                  <c:v>0.56874999999999998</c:v>
                </c:pt>
                <c:pt idx="92">
                  <c:v>0.57499999999999996</c:v>
                </c:pt>
                <c:pt idx="93">
                  <c:v>0.58125000000000004</c:v>
                </c:pt>
                <c:pt idx="94">
                  <c:v>0.58750000000000002</c:v>
                </c:pt>
                <c:pt idx="95">
                  <c:v>0.59375</c:v>
                </c:pt>
                <c:pt idx="96">
                  <c:v>0.60000000000000009</c:v>
                </c:pt>
                <c:pt idx="97">
                  <c:v>0.60625000000000007</c:v>
                </c:pt>
                <c:pt idx="98">
                  <c:v>0.61250000000000004</c:v>
                </c:pt>
                <c:pt idx="99">
                  <c:v>0.61875000000000002</c:v>
                </c:pt>
                <c:pt idx="100">
                  <c:v>0.625</c:v>
                </c:pt>
                <c:pt idx="101">
                  <c:v>0.63124999999999998</c:v>
                </c:pt>
                <c:pt idx="102">
                  <c:v>0.63750000000000007</c:v>
                </c:pt>
                <c:pt idx="103">
                  <c:v>0.64375000000000004</c:v>
                </c:pt>
                <c:pt idx="104">
                  <c:v>0.65</c:v>
                </c:pt>
                <c:pt idx="105">
                  <c:v>0.65625000000000011</c:v>
                </c:pt>
                <c:pt idx="106">
                  <c:v>0.66249999999999998</c:v>
                </c:pt>
                <c:pt idx="107">
                  <c:v>0.66874999999999996</c:v>
                </c:pt>
                <c:pt idx="108">
                  <c:v>0.67500000000000004</c:v>
                </c:pt>
                <c:pt idx="109">
                  <c:v>0.68125000000000002</c:v>
                </c:pt>
                <c:pt idx="110">
                  <c:v>0.6875</c:v>
                </c:pt>
                <c:pt idx="111">
                  <c:v>0.69375000000000009</c:v>
                </c:pt>
                <c:pt idx="112">
                  <c:v>0.70000000000000007</c:v>
                </c:pt>
                <c:pt idx="113">
                  <c:v>0.70624999999999993</c:v>
                </c:pt>
                <c:pt idx="114">
                  <c:v>0.71250000000000002</c:v>
                </c:pt>
                <c:pt idx="115">
                  <c:v>0.71875</c:v>
                </c:pt>
                <c:pt idx="116">
                  <c:v>0.72499999999999998</c:v>
                </c:pt>
                <c:pt idx="117">
                  <c:v>0.73125000000000007</c:v>
                </c:pt>
                <c:pt idx="118">
                  <c:v>0.73750000000000004</c:v>
                </c:pt>
                <c:pt idx="119">
                  <c:v>0.74375000000000002</c:v>
                </c:pt>
                <c:pt idx="120">
                  <c:v>0.75000000000000011</c:v>
                </c:pt>
                <c:pt idx="121">
                  <c:v>0.75624999999999998</c:v>
                </c:pt>
              </c:numCache>
            </c:numRef>
          </c:cat>
          <c:val>
            <c:numRef>
              <c:f>A10000_IW1!$N$2:$N$123</c:f>
              <c:numCache>
                <c:formatCode>General</c:formatCode>
                <c:ptCount val="1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3</c:v>
                </c:pt>
                <c:pt idx="48">
                  <c:v>3</c:v>
                </c:pt>
                <c:pt idx="49">
                  <c:v>10</c:v>
                </c:pt>
                <c:pt idx="50">
                  <c:v>8</c:v>
                </c:pt>
                <c:pt idx="51">
                  <c:v>6</c:v>
                </c:pt>
                <c:pt idx="52">
                  <c:v>7</c:v>
                </c:pt>
                <c:pt idx="53">
                  <c:v>5</c:v>
                </c:pt>
                <c:pt idx="54">
                  <c:v>6</c:v>
                </c:pt>
                <c:pt idx="55">
                  <c:v>3</c:v>
                </c:pt>
                <c:pt idx="56">
                  <c:v>7</c:v>
                </c:pt>
                <c:pt idx="57">
                  <c:v>11</c:v>
                </c:pt>
                <c:pt idx="58">
                  <c:v>7</c:v>
                </c:pt>
                <c:pt idx="59">
                  <c:v>3</c:v>
                </c:pt>
                <c:pt idx="60">
                  <c:v>6</c:v>
                </c:pt>
                <c:pt idx="61">
                  <c:v>3</c:v>
                </c:pt>
                <c:pt idx="62">
                  <c:v>8</c:v>
                </c:pt>
                <c:pt idx="63">
                  <c:v>1</c:v>
                </c:pt>
                <c:pt idx="64">
                  <c:v>0</c:v>
                </c:pt>
                <c:pt idx="65">
                  <c:v>4</c:v>
                </c:pt>
                <c:pt idx="66">
                  <c:v>5</c:v>
                </c:pt>
                <c:pt idx="67">
                  <c:v>1</c:v>
                </c:pt>
                <c:pt idx="68">
                  <c:v>4</c:v>
                </c:pt>
                <c:pt idx="69">
                  <c:v>2</c:v>
                </c:pt>
                <c:pt idx="70">
                  <c:v>5</c:v>
                </c:pt>
                <c:pt idx="71">
                  <c:v>4</c:v>
                </c:pt>
                <c:pt idx="72">
                  <c:v>2</c:v>
                </c:pt>
                <c:pt idx="73">
                  <c:v>1</c:v>
                </c:pt>
                <c:pt idx="74">
                  <c:v>4</c:v>
                </c:pt>
                <c:pt idx="75">
                  <c:v>9</c:v>
                </c:pt>
                <c:pt idx="76">
                  <c:v>2</c:v>
                </c:pt>
                <c:pt idx="77">
                  <c:v>2</c:v>
                </c:pt>
                <c:pt idx="78">
                  <c:v>3</c:v>
                </c:pt>
                <c:pt idx="79">
                  <c:v>3</c:v>
                </c:pt>
                <c:pt idx="80">
                  <c:v>5</c:v>
                </c:pt>
                <c:pt idx="81">
                  <c:v>2</c:v>
                </c:pt>
                <c:pt idx="82">
                  <c:v>6</c:v>
                </c:pt>
                <c:pt idx="83">
                  <c:v>4</c:v>
                </c:pt>
                <c:pt idx="84">
                  <c:v>2</c:v>
                </c:pt>
                <c:pt idx="85">
                  <c:v>1</c:v>
                </c:pt>
                <c:pt idx="86">
                  <c:v>6</c:v>
                </c:pt>
                <c:pt idx="87">
                  <c:v>2</c:v>
                </c:pt>
                <c:pt idx="88">
                  <c:v>7</c:v>
                </c:pt>
                <c:pt idx="89">
                  <c:v>11</c:v>
                </c:pt>
                <c:pt idx="90">
                  <c:v>2</c:v>
                </c:pt>
                <c:pt idx="91">
                  <c:v>5</c:v>
                </c:pt>
                <c:pt idx="92">
                  <c:v>1</c:v>
                </c:pt>
                <c:pt idx="93">
                  <c:v>1</c:v>
                </c:pt>
                <c:pt idx="94">
                  <c:v>3</c:v>
                </c:pt>
                <c:pt idx="95">
                  <c:v>5</c:v>
                </c:pt>
                <c:pt idx="96">
                  <c:v>2</c:v>
                </c:pt>
                <c:pt idx="97">
                  <c:v>5</c:v>
                </c:pt>
                <c:pt idx="98">
                  <c:v>7</c:v>
                </c:pt>
                <c:pt idx="99">
                  <c:v>3</c:v>
                </c:pt>
                <c:pt idx="100">
                  <c:v>0</c:v>
                </c:pt>
                <c:pt idx="101">
                  <c:v>3</c:v>
                </c:pt>
                <c:pt idx="102">
                  <c:v>4</c:v>
                </c:pt>
                <c:pt idx="103">
                  <c:v>3</c:v>
                </c:pt>
                <c:pt idx="104">
                  <c:v>1</c:v>
                </c:pt>
                <c:pt idx="105">
                  <c:v>2</c:v>
                </c:pt>
                <c:pt idx="106">
                  <c:v>1</c:v>
                </c:pt>
                <c:pt idx="107">
                  <c:v>2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1</c:v>
                </c:pt>
                <c:pt idx="1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0E-4E63-81F8-E27294168E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278099295"/>
        <c:axId val="1278094975"/>
      </c:barChart>
      <c:catAx>
        <c:axId val="1278099295"/>
        <c:scaling>
          <c:orientation val="minMax"/>
        </c:scaling>
        <c:delete val="0"/>
        <c:axPos val="b"/>
        <c:title>
          <c:tx>
            <c:strRef>
              <c:f>A10000_IW1!$Q$7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txPr>
            <a:bodyPr/>
            <a:lstStyle/>
            <a:p>
              <a:pPr>
                <a:defRPr sz="1600" b="0"/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278094975"/>
        <c:crosses val="autoZero"/>
        <c:auto val="1"/>
        <c:lblAlgn val="ctr"/>
        <c:lblOffset val="100"/>
        <c:noMultiLvlLbl val="0"/>
      </c:catAx>
      <c:valAx>
        <c:axId val="127809497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600" b="0"/>
                </a:pPr>
                <a:r>
                  <a:rPr lang="en-US" sz="1600" b="0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278099295"/>
        <c:crosses val="autoZero"/>
        <c:crossBetween val="between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A10000_IW1!$K$3</c:f>
              <c:strCache>
                <c:ptCount val="1"/>
                <c:pt idx="0">
                  <c:v>A700 - IW1</c:v>
                </c:pt>
              </c:strCache>
            </c:strRef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A10000_IW1!$M$2:$M$162</c:f>
              <c:numCache>
                <c:formatCode>General</c:formatCode>
                <c:ptCount val="161"/>
                <c:pt idx="0">
                  <c:v>0</c:v>
                </c:pt>
                <c:pt idx="1">
                  <c:v>6.2500000000000003E-3</c:v>
                </c:pt>
                <c:pt idx="2">
                  <c:v>1.2500000000000001E-2</c:v>
                </c:pt>
                <c:pt idx="3">
                  <c:v>1.8750000000000003E-2</c:v>
                </c:pt>
                <c:pt idx="4">
                  <c:v>2.5000000000000001E-2</c:v>
                </c:pt>
                <c:pt idx="5">
                  <c:v>3.125E-2</c:v>
                </c:pt>
                <c:pt idx="6">
                  <c:v>3.7500000000000006E-2</c:v>
                </c:pt>
                <c:pt idx="7">
                  <c:v>4.3750000000000004E-2</c:v>
                </c:pt>
                <c:pt idx="8">
                  <c:v>0.05</c:v>
                </c:pt>
                <c:pt idx="9">
                  <c:v>5.6250000000000001E-2</c:v>
                </c:pt>
                <c:pt idx="10">
                  <c:v>6.25E-2</c:v>
                </c:pt>
                <c:pt idx="11">
                  <c:v>6.8750000000000006E-2</c:v>
                </c:pt>
                <c:pt idx="12">
                  <c:v>7.5000000000000011E-2</c:v>
                </c:pt>
                <c:pt idx="13">
                  <c:v>8.1250000000000003E-2</c:v>
                </c:pt>
                <c:pt idx="14">
                  <c:v>8.7500000000000008E-2</c:v>
                </c:pt>
                <c:pt idx="15">
                  <c:v>9.3750000000000014E-2</c:v>
                </c:pt>
                <c:pt idx="16">
                  <c:v>0.1</c:v>
                </c:pt>
                <c:pt idx="17">
                  <c:v>0.10625</c:v>
                </c:pt>
                <c:pt idx="18">
                  <c:v>0.1125</c:v>
                </c:pt>
                <c:pt idx="19">
                  <c:v>0.11875000000000001</c:v>
                </c:pt>
                <c:pt idx="20">
                  <c:v>0.125</c:v>
                </c:pt>
                <c:pt idx="21">
                  <c:v>0.13125000000000001</c:v>
                </c:pt>
                <c:pt idx="22">
                  <c:v>0.13750000000000001</c:v>
                </c:pt>
                <c:pt idx="23">
                  <c:v>0.14374999999999999</c:v>
                </c:pt>
                <c:pt idx="24">
                  <c:v>0.15000000000000002</c:v>
                </c:pt>
                <c:pt idx="25">
                  <c:v>0.15625</c:v>
                </c:pt>
                <c:pt idx="26">
                  <c:v>0.16250000000000001</c:v>
                </c:pt>
                <c:pt idx="27">
                  <c:v>0.16875000000000001</c:v>
                </c:pt>
                <c:pt idx="28">
                  <c:v>0.17500000000000002</c:v>
                </c:pt>
                <c:pt idx="29">
                  <c:v>0.18124999999999999</c:v>
                </c:pt>
                <c:pt idx="30">
                  <c:v>0.18750000000000003</c:v>
                </c:pt>
                <c:pt idx="31">
                  <c:v>0.19375000000000001</c:v>
                </c:pt>
                <c:pt idx="32">
                  <c:v>0.2</c:v>
                </c:pt>
                <c:pt idx="33">
                  <c:v>0.20625000000000002</c:v>
                </c:pt>
                <c:pt idx="34">
                  <c:v>0.21249999999999999</c:v>
                </c:pt>
                <c:pt idx="35">
                  <c:v>0.21875000000000003</c:v>
                </c:pt>
                <c:pt idx="36">
                  <c:v>0.22500000000000001</c:v>
                </c:pt>
                <c:pt idx="37">
                  <c:v>0.23125000000000001</c:v>
                </c:pt>
                <c:pt idx="38">
                  <c:v>0.23750000000000002</c:v>
                </c:pt>
                <c:pt idx="39">
                  <c:v>0.24375000000000002</c:v>
                </c:pt>
                <c:pt idx="40">
                  <c:v>0.25</c:v>
                </c:pt>
                <c:pt idx="41">
                  <c:v>0.25625000000000003</c:v>
                </c:pt>
                <c:pt idx="42">
                  <c:v>0.26250000000000001</c:v>
                </c:pt>
                <c:pt idx="43">
                  <c:v>0.26874999999999999</c:v>
                </c:pt>
                <c:pt idx="44">
                  <c:v>0.27500000000000002</c:v>
                </c:pt>
                <c:pt idx="45">
                  <c:v>0.28125000000000006</c:v>
                </c:pt>
                <c:pt idx="46">
                  <c:v>0.28749999999999998</c:v>
                </c:pt>
                <c:pt idx="47">
                  <c:v>0.29375000000000001</c:v>
                </c:pt>
                <c:pt idx="48">
                  <c:v>0.30000000000000004</c:v>
                </c:pt>
                <c:pt idx="49">
                  <c:v>0.30625000000000002</c:v>
                </c:pt>
                <c:pt idx="50">
                  <c:v>0.3125</c:v>
                </c:pt>
                <c:pt idx="51">
                  <c:v>0.31875000000000003</c:v>
                </c:pt>
                <c:pt idx="52">
                  <c:v>0.32500000000000001</c:v>
                </c:pt>
                <c:pt idx="53">
                  <c:v>0.33124999999999999</c:v>
                </c:pt>
                <c:pt idx="54">
                  <c:v>0.33750000000000002</c:v>
                </c:pt>
                <c:pt idx="55">
                  <c:v>0.34375</c:v>
                </c:pt>
                <c:pt idx="56">
                  <c:v>0.35000000000000003</c:v>
                </c:pt>
                <c:pt idx="57">
                  <c:v>0.35625000000000001</c:v>
                </c:pt>
                <c:pt idx="58">
                  <c:v>0.36249999999999999</c:v>
                </c:pt>
                <c:pt idx="59">
                  <c:v>0.36875000000000002</c:v>
                </c:pt>
                <c:pt idx="60">
                  <c:v>0.37500000000000006</c:v>
                </c:pt>
                <c:pt idx="61">
                  <c:v>0.38124999999999998</c:v>
                </c:pt>
                <c:pt idx="62">
                  <c:v>0.38750000000000001</c:v>
                </c:pt>
                <c:pt idx="63">
                  <c:v>0.39375000000000004</c:v>
                </c:pt>
                <c:pt idx="64">
                  <c:v>0.4</c:v>
                </c:pt>
                <c:pt idx="65">
                  <c:v>0.40625</c:v>
                </c:pt>
                <c:pt idx="66">
                  <c:v>0.41250000000000003</c:v>
                </c:pt>
                <c:pt idx="67">
                  <c:v>0.41875000000000007</c:v>
                </c:pt>
                <c:pt idx="68">
                  <c:v>0.42499999999999999</c:v>
                </c:pt>
                <c:pt idx="69">
                  <c:v>0.43125000000000002</c:v>
                </c:pt>
                <c:pt idx="70">
                  <c:v>0.43750000000000006</c:v>
                </c:pt>
                <c:pt idx="71">
                  <c:v>0.44374999999999998</c:v>
                </c:pt>
                <c:pt idx="72">
                  <c:v>0.45</c:v>
                </c:pt>
                <c:pt idx="73">
                  <c:v>0.45625000000000004</c:v>
                </c:pt>
                <c:pt idx="74">
                  <c:v>0.46250000000000002</c:v>
                </c:pt>
                <c:pt idx="75">
                  <c:v>0.46875</c:v>
                </c:pt>
                <c:pt idx="76">
                  <c:v>0.47500000000000003</c:v>
                </c:pt>
                <c:pt idx="77">
                  <c:v>0.48125000000000001</c:v>
                </c:pt>
                <c:pt idx="78">
                  <c:v>0.48750000000000004</c:v>
                </c:pt>
                <c:pt idx="79">
                  <c:v>0.49375000000000002</c:v>
                </c:pt>
                <c:pt idx="80">
                  <c:v>0.5</c:v>
                </c:pt>
                <c:pt idx="81">
                  <c:v>0.50624999999999998</c:v>
                </c:pt>
                <c:pt idx="82">
                  <c:v>0.51250000000000007</c:v>
                </c:pt>
                <c:pt idx="83">
                  <c:v>0.51875000000000004</c:v>
                </c:pt>
                <c:pt idx="84">
                  <c:v>0.52500000000000002</c:v>
                </c:pt>
                <c:pt idx="85">
                  <c:v>0.53125</c:v>
                </c:pt>
                <c:pt idx="86">
                  <c:v>0.53749999999999998</c:v>
                </c:pt>
                <c:pt idx="87">
                  <c:v>0.54375000000000007</c:v>
                </c:pt>
                <c:pt idx="88">
                  <c:v>0.55000000000000004</c:v>
                </c:pt>
                <c:pt idx="89">
                  <c:v>0.55625000000000002</c:v>
                </c:pt>
                <c:pt idx="90">
                  <c:v>0.56250000000000011</c:v>
                </c:pt>
                <c:pt idx="91">
                  <c:v>0.56874999999999998</c:v>
                </c:pt>
                <c:pt idx="92">
                  <c:v>0.57499999999999996</c:v>
                </c:pt>
                <c:pt idx="93">
                  <c:v>0.58125000000000004</c:v>
                </c:pt>
                <c:pt idx="94">
                  <c:v>0.58750000000000002</c:v>
                </c:pt>
                <c:pt idx="95">
                  <c:v>0.59375</c:v>
                </c:pt>
                <c:pt idx="96">
                  <c:v>0.60000000000000009</c:v>
                </c:pt>
                <c:pt idx="97">
                  <c:v>0.60625000000000007</c:v>
                </c:pt>
                <c:pt idx="98">
                  <c:v>0.61250000000000004</c:v>
                </c:pt>
                <c:pt idx="99">
                  <c:v>0.61875000000000002</c:v>
                </c:pt>
                <c:pt idx="100">
                  <c:v>0.625</c:v>
                </c:pt>
                <c:pt idx="101">
                  <c:v>0.63124999999999998</c:v>
                </c:pt>
                <c:pt idx="102">
                  <c:v>0.63750000000000007</c:v>
                </c:pt>
                <c:pt idx="103">
                  <c:v>0.64375000000000004</c:v>
                </c:pt>
                <c:pt idx="104">
                  <c:v>0.65</c:v>
                </c:pt>
                <c:pt idx="105">
                  <c:v>0.65625000000000011</c:v>
                </c:pt>
                <c:pt idx="106">
                  <c:v>0.66249999999999998</c:v>
                </c:pt>
                <c:pt idx="107">
                  <c:v>0.66874999999999996</c:v>
                </c:pt>
                <c:pt idx="108">
                  <c:v>0.67500000000000004</c:v>
                </c:pt>
                <c:pt idx="109">
                  <c:v>0.68125000000000002</c:v>
                </c:pt>
                <c:pt idx="110">
                  <c:v>0.6875</c:v>
                </c:pt>
                <c:pt idx="111">
                  <c:v>0.69375000000000009</c:v>
                </c:pt>
                <c:pt idx="112">
                  <c:v>0.70000000000000007</c:v>
                </c:pt>
                <c:pt idx="113">
                  <c:v>0.70624999999999993</c:v>
                </c:pt>
                <c:pt idx="114">
                  <c:v>0.71250000000000002</c:v>
                </c:pt>
                <c:pt idx="115">
                  <c:v>0.71875</c:v>
                </c:pt>
                <c:pt idx="116">
                  <c:v>0.72499999999999998</c:v>
                </c:pt>
                <c:pt idx="117">
                  <c:v>0.73125000000000007</c:v>
                </c:pt>
                <c:pt idx="118">
                  <c:v>0.73750000000000004</c:v>
                </c:pt>
                <c:pt idx="119">
                  <c:v>0.74375000000000002</c:v>
                </c:pt>
                <c:pt idx="120">
                  <c:v>0.75000000000000011</c:v>
                </c:pt>
                <c:pt idx="121">
                  <c:v>0.75624999999999998</c:v>
                </c:pt>
                <c:pt idx="122">
                  <c:v>0.76249999999999996</c:v>
                </c:pt>
                <c:pt idx="123">
                  <c:v>0.76875000000000004</c:v>
                </c:pt>
                <c:pt idx="124">
                  <c:v>0.77500000000000002</c:v>
                </c:pt>
                <c:pt idx="125">
                  <c:v>0.78125</c:v>
                </c:pt>
                <c:pt idx="126">
                  <c:v>0.78750000000000009</c:v>
                </c:pt>
                <c:pt idx="127">
                  <c:v>0.79375000000000007</c:v>
                </c:pt>
                <c:pt idx="128">
                  <c:v>0.8</c:v>
                </c:pt>
                <c:pt idx="129">
                  <c:v>0.80625000000000002</c:v>
                </c:pt>
                <c:pt idx="130">
                  <c:v>0.8125</c:v>
                </c:pt>
                <c:pt idx="131">
                  <c:v>0.81875000000000009</c:v>
                </c:pt>
                <c:pt idx="132">
                  <c:v>0.82500000000000007</c:v>
                </c:pt>
                <c:pt idx="133">
                  <c:v>0.83125000000000004</c:v>
                </c:pt>
                <c:pt idx="134">
                  <c:v>0.83750000000000013</c:v>
                </c:pt>
                <c:pt idx="135">
                  <c:v>0.84375</c:v>
                </c:pt>
                <c:pt idx="136">
                  <c:v>0.85</c:v>
                </c:pt>
                <c:pt idx="137">
                  <c:v>0.85625000000000007</c:v>
                </c:pt>
                <c:pt idx="138">
                  <c:v>0.86250000000000004</c:v>
                </c:pt>
                <c:pt idx="139">
                  <c:v>0.86875000000000002</c:v>
                </c:pt>
                <c:pt idx="140">
                  <c:v>0.87500000000000011</c:v>
                </c:pt>
                <c:pt idx="141">
                  <c:v>0.88125000000000009</c:v>
                </c:pt>
                <c:pt idx="142">
                  <c:v>0.88749999999999996</c:v>
                </c:pt>
                <c:pt idx="143">
                  <c:v>0.89375000000000004</c:v>
                </c:pt>
                <c:pt idx="144">
                  <c:v>0.9</c:v>
                </c:pt>
                <c:pt idx="145">
                  <c:v>0.90625</c:v>
                </c:pt>
                <c:pt idx="146">
                  <c:v>0.91250000000000009</c:v>
                </c:pt>
                <c:pt idx="147">
                  <c:v>0.91875000000000007</c:v>
                </c:pt>
                <c:pt idx="148">
                  <c:v>0.92500000000000004</c:v>
                </c:pt>
                <c:pt idx="149">
                  <c:v>0.93125000000000013</c:v>
                </c:pt>
                <c:pt idx="150">
                  <c:v>0.9375</c:v>
                </c:pt>
                <c:pt idx="151">
                  <c:v>0.94374999999999998</c:v>
                </c:pt>
                <c:pt idx="152">
                  <c:v>0.95000000000000007</c:v>
                </c:pt>
                <c:pt idx="153">
                  <c:v>0.95625000000000004</c:v>
                </c:pt>
                <c:pt idx="154">
                  <c:v>0.96250000000000002</c:v>
                </c:pt>
                <c:pt idx="155">
                  <c:v>0.96875000000000011</c:v>
                </c:pt>
                <c:pt idx="156">
                  <c:v>0.97500000000000009</c:v>
                </c:pt>
                <c:pt idx="157">
                  <c:v>0.98124999999999996</c:v>
                </c:pt>
                <c:pt idx="158">
                  <c:v>0.98750000000000004</c:v>
                </c:pt>
                <c:pt idx="159">
                  <c:v>0.99375000000000002</c:v>
                </c:pt>
                <c:pt idx="160">
                  <c:v>1</c:v>
                </c:pt>
              </c:numCache>
            </c:numRef>
          </c:xVal>
          <c:yVal>
            <c:numRef>
              <c:f>A10000_IW1!$O$2:$O$162</c:f>
              <c:numCache>
                <c:formatCode>0.00%</c:formatCode>
                <c:ptCount val="1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4.0000000000000001E-3</c:v>
                </c:pt>
                <c:pt idx="46">
                  <c:v>4.0000000000000001E-3</c:v>
                </c:pt>
                <c:pt idx="47">
                  <c:v>1.6E-2</c:v>
                </c:pt>
                <c:pt idx="48">
                  <c:v>2.8000000000000001E-2</c:v>
                </c:pt>
                <c:pt idx="49">
                  <c:v>6.8000000000000005E-2</c:v>
                </c:pt>
                <c:pt idx="50">
                  <c:v>0.1</c:v>
                </c:pt>
                <c:pt idx="51">
                  <c:v>0.124</c:v>
                </c:pt>
                <c:pt idx="52">
                  <c:v>0.152</c:v>
                </c:pt>
                <c:pt idx="53">
                  <c:v>0.17199999999999999</c:v>
                </c:pt>
                <c:pt idx="54">
                  <c:v>0.19600000000000001</c:v>
                </c:pt>
                <c:pt idx="55">
                  <c:v>0.20799999999999999</c:v>
                </c:pt>
                <c:pt idx="56">
                  <c:v>0.23599999999999999</c:v>
                </c:pt>
                <c:pt idx="57">
                  <c:v>0.28000000000000003</c:v>
                </c:pt>
                <c:pt idx="58">
                  <c:v>0.308</c:v>
                </c:pt>
                <c:pt idx="59">
                  <c:v>0.32</c:v>
                </c:pt>
                <c:pt idx="60">
                  <c:v>0.34399999999999997</c:v>
                </c:pt>
                <c:pt idx="61">
                  <c:v>0.35599999999999998</c:v>
                </c:pt>
                <c:pt idx="62">
                  <c:v>0.38800000000000001</c:v>
                </c:pt>
                <c:pt idx="63">
                  <c:v>0.39200000000000002</c:v>
                </c:pt>
                <c:pt idx="64">
                  <c:v>0.39200000000000002</c:v>
                </c:pt>
                <c:pt idx="65">
                  <c:v>0.40799999999999997</c:v>
                </c:pt>
                <c:pt idx="66">
                  <c:v>0.42799999999999999</c:v>
                </c:pt>
                <c:pt idx="67">
                  <c:v>0.432</c:v>
                </c:pt>
                <c:pt idx="68">
                  <c:v>0.44800000000000001</c:v>
                </c:pt>
                <c:pt idx="69">
                  <c:v>0.45600000000000002</c:v>
                </c:pt>
                <c:pt idx="70">
                  <c:v>0.47599999999999998</c:v>
                </c:pt>
                <c:pt idx="71">
                  <c:v>0.49199999999999999</c:v>
                </c:pt>
                <c:pt idx="72">
                  <c:v>0.5</c:v>
                </c:pt>
                <c:pt idx="73">
                  <c:v>0.504</c:v>
                </c:pt>
                <c:pt idx="74">
                  <c:v>0.52</c:v>
                </c:pt>
                <c:pt idx="75">
                  <c:v>0.55600000000000005</c:v>
                </c:pt>
                <c:pt idx="76">
                  <c:v>0.56399999999999995</c:v>
                </c:pt>
                <c:pt idx="77">
                  <c:v>0.57199999999999995</c:v>
                </c:pt>
                <c:pt idx="78">
                  <c:v>0.58399999999999996</c:v>
                </c:pt>
                <c:pt idx="79">
                  <c:v>0.59599999999999997</c:v>
                </c:pt>
                <c:pt idx="80">
                  <c:v>0.61599999999999999</c:v>
                </c:pt>
                <c:pt idx="81">
                  <c:v>0.624</c:v>
                </c:pt>
                <c:pt idx="82">
                  <c:v>0.64800000000000002</c:v>
                </c:pt>
                <c:pt idx="83">
                  <c:v>0.66400000000000003</c:v>
                </c:pt>
                <c:pt idx="84">
                  <c:v>0.67200000000000004</c:v>
                </c:pt>
                <c:pt idx="85">
                  <c:v>0.67600000000000005</c:v>
                </c:pt>
                <c:pt idx="86">
                  <c:v>0.7</c:v>
                </c:pt>
                <c:pt idx="87">
                  <c:v>0.70799999999999996</c:v>
                </c:pt>
                <c:pt idx="88">
                  <c:v>0.73599999999999999</c:v>
                </c:pt>
                <c:pt idx="89">
                  <c:v>0.78</c:v>
                </c:pt>
                <c:pt idx="90">
                  <c:v>0.78800000000000003</c:v>
                </c:pt>
                <c:pt idx="91">
                  <c:v>0.80800000000000005</c:v>
                </c:pt>
                <c:pt idx="92">
                  <c:v>0.81200000000000006</c:v>
                </c:pt>
                <c:pt idx="93">
                  <c:v>0.81599999999999995</c:v>
                </c:pt>
                <c:pt idx="94">
                  <c:v>0.82799999999999996</c:v>
                </c:pt>
                <c:pt idx="95">
                  <c:v>0.84799999999999998</c:v>
                </c:pt>
                <c:pt idx="96">
                  <c:v>0.85599999999999998</c:v>
                </c:pt>
                <c:pt idx="97">
                  <c:v>0.876</c:v>
                </c:pt>
                <c:pt idx="98">
                  <c:v>0.90400000000000003</c:v>
                </c:pt>
                <c:pt idx="99">
                  <c:v>0.91600000000000004</c:v>
                </c:pt>
                <c:pt idx="100">
                  <c:v>0.91600000000000004</c:v>
                </c:pt>
                <c:pt idx="101">
                  <c:v>0.92800000000000005</c:v>
                </c:pt>
                <c:pt idx="102">
                  <c:v>0.94399999999999995</c:v>
                </c:pt>
                <c:pt idx="103">
                  <c:v>0.95599999999999996</c:v>
                </c:pt>
                <c:pt idx="104">
                  <c:v>0.96</c:v>
                </c:pt>
                <c:pt idx="105">
                  <c:v>0.96799999999999997</c:v>
                </c:pt>
                <c:pt idx="106">
                  <c:v>0.97199999999999998</c:v>
                </c:pt>
                <c:pt idx="107">
                  <c:v>0.98</c:v>
                </c:pt>
                <c:pt idx="108">
                  <c:v>0.98</c:v>
                </c:pt>
                <c:pt idx="109">
                  <c:v>0.98</c:v>
                </c:pt>
                <c:pt idx="110">
                  <c:v>0.98399999999999999</c:v>
                </c:pt>
                <c:pt idx="111">
                  <c:v>0.98799999999999999</c:v>
                </c:pt>
                <c:pt idx="112">
                  <c:v>0.99199999999999999</c:v>
                </c:pt>
                <c:pt idx="113">
                  <c:v>0.99199999999999999</c:v>
                </c:pt>
                <c:pt idx="114">
                  <c:v>0.99199999999999999</c:v>
                </c:pt>
                <c:pt idx="115">
                  <c:v>0.996</c:v>
                </c:pt>
                <c:pt idx="116">
                  <c:v>0.996</c:v>
                </c:pt>
                <c:pt idx="117">
                  <c:v>0.996</c:v>
                </c:pt>
                <c:pt idx="118">
                  <c:v>0.996</c:v>
                </c:pt>
                <c:pt idx="119">
                  <c:v>0.996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17-4315-A576-F764AE6640D7}"/>
            </c:ext>
          </c:extLst>
        </c:ser>
        <c:ser>
          <c:idx val="2"/>
          <c:order val="1"/>
          <c:tx>
            <c:strRef>
              <c:f>A10000_IW1!$Y$4</c:f>
              <c:strCache>
                <c:ptCount val="1"/>
                <c:pt idx="0">
                  <c:v>EBC</c:v>
                </c:pt>
              </c:strCache>
            </c:strRef>
          </c:tx>
          <c:spPr>
            <a:ln w="254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A10000_IW1!$AD$4:$AD$6</c:f>
              <c:numCache>
                <c:formatCode>General</c:formatCode>
                <c:ptCount val="3"/>
                <c:pt idx="0">
                  <c:v>0.34506987855676041</c:v>
                </c:pt>
                <c:pt idx="1">
                  <c:v>0.34506987855676041</c:v>
                </c:pt>
              </c:numCache>
            </c:numRef>
          </c:xVal>
          <c:yVal>
            <c:numRef>
              <c:f>A10000_IW1!$AE$4:$AE$5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117-4315-A576-F764AE6640D7}"/>
            </c:ext>
          </c:extLst>
        </c:ser>
        <c:ser>
          <c:idx val="3"/>
          <c:order val="2"/>
          <c:tx>
            <c:strRef>
              <c:f>A10000_IW1!$AD$7</c:f>
              <c:strCache>
                <c:ptCount val="1"/>
                <c:pt idx="0">
                  <c:v>Monte-Carlo - 99% Quantile</c:v>
                </c:pt>
              </c:strCache>
            </c:strRef>
          </c:tx>
          <c:spPr>
            <a:ln w="25400">
              <a:solidFill>
                <a:srgbClr val="C00000"/>
              </a:solidFill>
              <a:prstDash val="sysDot"/>
            </a:ln>
          </c:spPr>
          <c:marker>
            <c:symbol val="none"/>
          </c:marker>
          <c:xVal>
            <c:numRef>
              <c:f>A10000_IW1!$AD$8:$AD$9</c:f>
              <c:numCache>
                <c:formatCode>General</c:formatCode>
                <c:ptCount val="2"/>
                <c:pt idx="0" formatCode="0.0000">
                  <c:v>0.30050732600761448</c:v>
                </c:pt>
                <c:pt idx="1">
                  <c:v>0.30050732600761448</c:v>
                </c:pt>
              </c:numCache>
            </c:numRef>
          </c:xVal>
          <c:yVal>
            <c:numRef>
              <c:f>A10000_IW1!$AE$8:$AE$9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117-4315-A576-F764AE6640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8162175"/>
        <c:axId val="1278162655"/>
      </c:scatterChart>
      <c:valAx>
        <c:axId val="1278162175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strRef>
              <c:f>'[1]LR3_Rt330 (test)'!$O$7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txPr>
            <a:bodyPr/>
            <a:lstStyle/>
            <a:p>
              <a:pPr>
                <a:defRPr sz="1600" b="0"/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162655"/>
        <c:crosses val="autoZero"/>
        <c:crossBetween val="midCat"/>
        <c:majorUnit val="0.1"/>
      </c:valAx>
      <c:valAx>
        <c:axId val="127816265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strRef>
              <c:f>'[1]LR3_Rt330 (test)'!$O$9</c:f>
              <c:strCache>
                <c:ptCount val="1"/>
                <c:pt idx="0">
                  <c:v>Cumulative Frequency</c:v>
                </c:pt>
              </c:strCache>
            </c:strRef>
          </c:tx>
          <c:overlay val="0"/>
          <c:txPr>
            <a:bodyPr/>
            <a:lstStyle/>
            <a:p>
              <a:pPr>
                <a:defRPr sz="1600" b="0"/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162175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A10000_IW1!$K$3</c:f>
              <c:strCache>
                <c:ptCount val="1"/>
                <c:pt idx="0">
                  <c:v>A700 - IW1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A10000_IW1!$D$1:$D$2270</c:f>
              <c:numCache>
                <c:formatCode>General</c:formatCode>
                <c:ptCount val="2270"/>
                <c:pt idx="0">
                  <c:v>0.33069999999999999</c:v>
                </c:pt>
                <c:pt idx="1">
                  <c:v>0.95979999999999999</c:v>
                </c:pt>
                <c:pt idx="2">
                  <c:v>0.29559999999999997</c:v>
                </c:pt>
                <c:pt idx="3">
                  <c:v>0.5726</c:v>
                </c:pt>
                <c:pt idx="4">
                  <c:v>0.93259999999999998</c:v>
                </c:pt>
                <c:pt idx="5">
                  <c:v>0.95330000000000004</c:v>
                </c:pt>
                <c:pt idx="6">
                  <c:v>0.71009999999999995</c:v>
                </c:pt>
                <c:pt idx="7">
                  <c:v>0.12770000000000001</c:v>
                </c:pt>
                <c:pt idx="8">
                  <c:v>0.9254</c:v>
                </c:pt>
                <c:pt idx="9">
                  <c:v>0.35610000000000003</c:v>
                </c:pt>
                <c:pt idx="10">
                  <c:v>0.37</c:v>
                </c:pt>
                <c:pt idx="11">
                  <c:v>8.6400000000000005E-2</c:v>
                </c:pt>
                <c:pt idx="12">
                  <c:v>0.36130000000000001</c:v>
                </c:pt>
                <c:pt idx="13">
                  <c:v>0.71699999999999997</c:v>
                </c:pt>
                <c:pt idx="14">
                  <c:v>0.63400000000000001</c:v>
                </c:pt>
                <c:pt idx="15">
                  <c:v>0.1046</c:v>
                </c:pt>
                <c:pt idx="16">
                  <c:v>0.9113</c:v>
                </c:pt>
                <c:pt idx="17">
                  <c:v>0.96550000000000002</c:v>
                </c:pt>
                <c:pt idx="18">
                  <c:v>0.26679999999999998</c:v>
                </c:pt>
                <c:pt idx="19">
                  <c:v>0.49180000000000001</c:v>
                </c:pt>
                <c:pt idx="20">
                  <c:v>0.26979999999999998</c:v>
                </c:pt>
                <c:pt idx="21">
                  <c:v>0.69789999999999996</c:v>
                </c:pt>
                <c:pt idx="22">
                  <c:v>0.23319999999999999</c:v>
                </c:pt>
                <c:pt idx="23">
                  <c:v>0.12520000000000001</c:v>
                </c:pt>
                <c:pt idx="24">
                  <c:v>0.10589999999999999</c:v>
                </c:pt>
                <c:pt idx="25">
                  <c:v>0.57740000000000002</c:v>
                </c:pt>
                <c:pt idx="26">
                  <c:v>0.49049999999999999</c:v>
                </c:pt>
                <c:pt idx="27">
                  <c:v>0.91930000000000001</c:v>
                </c:pt>
                <c:pt idx="28">
                  <c:v>0.8871</c:v>
                </c:pt>
                <c:pt idx="29">
                  <c:v>0.94699999999999995</c:v>
                </c:pt>
                <c:pt idx="30">
                  <c:v>0.1343</c:v>
                </c:pt>
                <c:pt idx="31">
                  <c:v>0.85899999999999999</c:v>
                </c:pt>
                <c:pt idx="32">
                  <c:v>0.93720000000000003</c:v>
                </c:pt>
                <c:pt idx="33">
                  <c:v>0.16439999999999999</c:v>
                </c:pt>
                <c:pt idx="34">
                  <c:v>9.4000000000000004E-3</c:v>
                </c:pt>
                <c:pt idx="35">
                  <c:v>0.36349999999999999</c:v>
                </c:pt>
                <c:pt idx="36">
                  <c:v>0.36349999999999999</c:v>
                </c:pt>
                <c:pt idx="37">
                  <c:v>0.55359999999999998</c:v>
                </c:pt>
                <c:pt idx="38">
                  <c:v>7.7100000000000002E-2</c:v>
                </c:pt>
                <c:pt idx="39">
                  <c:v>0.75539999999999996</c:v>
                </c:pt>
                <c:pt idx="40">
                  <c:v>0.45789999999999997</c:v>
                </c:pt>
                <c:pt idx="41">
                  <c:v>0.81810000000000005</c:v>
                </c:pt>
                <c:pt idx="42">
                  <c:v>0.63049999999999995</c:v>
                </c:pt>
                <c:pt idx="43">
                  <c:v>0.61529999999999996</c:v>
                </c:pt>
                <c:pt idx="44">
                  <c:v>0.50539999999999996</c:v>
                </c:pt>
                <c:pt idx="45">
                  <c:v>0.1207</c:v>
                </c:pt>
                <c:pt idx="46">
                  <c:v>0.2465</c:v>
                </c:pt>
                <c:pt idx="47">
                  <c:v>0.24740000000000001</c:v>
                </c:pt>
                <c:pt idx="48">
                  <c:v>0.1042</c:v>
                </c:pt>
                <c:pt idx="49">
                  <c:v>0.9768</c:v>
                </c:pt>
                <c:pt idx="50">
                  <c:v>0.86650000000000005</c:v>
                </c:pt>
                <c:pt idx="51">
                  <c:v>0.99039999999999995</c:v>
                </c:pt>
                <c:pt idx="52">
                  <c:v>0.39910000000000001</c:v>
                </c:pt>
                <c:pt idx="53">
                  <c:v>0.16900000000000001</c:v>
                </c:pt>
                <c:pt idx="54">
                  <c:v>0.87929999999999997</c:v>
                </c:pt>
                <c:pt idx="55">
                  <c:v>3.73E-2</c:v>
                </c:pt>
                <c:pt idx="56">
                  <c:v>0.59060000000000001</c:v>
                </c:pt>
                <c:pt idx="57">
                  <c:v>0.68340000000000001</c:v>
                </c:pt>
                <c:pt idx="58">
                  <c:v>0.27</c:v>
                </c:pt>
                <c:pt idx="59">
                  <c:v>6.3E-3</c:v>
                </c:pt>
                <c:pt idx="60">
                  <c:v>0.9466</c:v>
                </c:pt>
                <c:pt idx="61">
                  <c:v>0.5635</c:v>
                </c:pt>
                <c:pt idx="62">
                  <c:v>0.17530000000000001</c:v>
                </c:pt>
                <c:pt idx="63">
                  <c:v>0.51959999999999995</c:v>
                </c:pt>
                <c:pt idx="64">
                  <c:v>0.38069999999999998</c:v>
                </c:pt>
                <c:pt idx="65">
                  <c:v>0.59870000000000001</c:v>
                </c:pt>
                <c:pt idx="66">
                  <c:v>0.48359999999999997</c:v>
                </c:pt>
                <c:pt idx="67">
                  <c:v>0.64139999999999997</c:v>
                </c:pt>
                <c:pt idx="68">
                  <c:v>0.85519999999999996</c:v>
                </c:pt>
                <c:pt idx="69">
                  <c:v>0.55659999999999998</c:v>
                </c:pt>
                <c:pt idx="70">
                  <c:v>8.9300000000000004E-2</c:v>
                </c:pt>
                <c:pt idx="71">
                  <c:v>0.4284</c:v>
                </c:pt>
                <c:pt idx="72">
                  <c:v>0.79090000000000005</c:v>
                </c:pt>
                <c:pt idx="73">
                  <c:v>0.32140000000000002</c:v>
                </c:pt>
                <c:pt idx="74">
                  <c:v>0.2084</c:v>
                </c:pt>
                <c:pt idx="75">
                  <c:v>0.74870000000000003</c:v>
                </c:pt>
                <c:pt idx="76">
                  <c:v>0.75729999999999997</c:v>
                </c:pt>
                <c:pt idx="77">
                  <c:v>0.98409999999999997</c:v>
                </c:pt>
                <c:pt idx="78">
                  <c:v>0.21490000000000001</c:v>
                </c:pt>
                <c:pt idx="79">
                  <c:v>0.32729999999999998</c:v>
                </c:pt>
                <c:pt idx="80">
                  <c:v>0.3417</c:v>
                </c:pt>
                <c:pt idx="81">
                  <c:v>0.3553</c:v>
                </c:pt>
                <c:pt idx="82">
                  <c:v>0.9859</c:v>
                </c:pt>
                <c:pt idx="83">
                  <c:v>1.9099999999999999E-2</c:v>
                </c:pt>
                <c:pt idx="84">
                  <c:v>0.86919999999999997</c:v>
                </c:pt>
                <c:pt idx="85">
                  <c:v>0.1709</c:v>
                </c:pt>
                <c:pt idx="86">
                  <c:v>2.69E-2</c:v>
                </c:pt>
                <c:pt idx="87">
                  <c:v>0.36409999999999998</c:v>
                </c:pt>
                <c:pt idx="88">
                  <c:v>0.2359</c:v>
                </c:pt>
                <c:pt idx="89">
                  <c:v>0.43509999999999999</c:v>
                </c:pt>
                <c:pt idx="90">
                  <c:v>0.4078</c:v>
                </c:pt>
                <c:pt idx="91">
                  <c:v>0.1784</c:v>
                </c:pt>
                <c:pt idx="92">
                  <c:v>0.1003</c:v>
                </c:pt>
                <c:pt idx="93">
                  <c:v>0.51719999999999999</c:v>
                </c:pt>
                <c:pt idx="94">
                  <c:v>0.22700000000000001</c:v>
                </c:pt>
                <c:pt idx="95">
                  <c:v>0.93410000000000004</c:v>
                </c:pt>
                <c:pt idx="96">
                  <c:v>0.41189999999999999</c:v>
                </c:pt>
                <c:pt idx="97">
                  <c:v>0.42220000000000002</c:v>
                </c:pt>
                <c:pt idx="98">
                  <c:v>0.53049999999999997</c:v>
                </c:pt>
                <c:pt idx="99">
                  <c:v>0.60329999999999995</c:v>
                </c:pt>
                <c:pt idx="100">
                  <c:v>4.9500000000000002E-2</c:v>
                </c:pt>
                <c:pt idx="101">
                  <c:v>4.4900000000000002E-2</c:v>
                </c:pt>
                <c:pt idx="102">
                  <c:v>0.41389999999999999</c:v>
                </c:pt>
                <c:pt idx="103">
                  <c:v>0.66539999999999999</c:v>
                </c:pt>
                <c:pt idx="104">
                  <c:v>0.36209999999999998</c:v>
                </c:pt>
                <c:pt idx="105">
                  <c:v>0.62109999999999999</c:v>
                </c:pt>
                <c:pt idx="106">
                  <c:v>0.63719999999999999</c:v>
                </c:pt>
                <c:pt idx="107">
                  <c:v>0.53869999999999996</c:v>
                </c:pt>
                <c:pt idx="108">
                  <c:v>0.50619999999999998</c:v>
                </c:pt>
                <c:pt idx="109">
                  <c:v>5.6399999999999999E-2</c:v>
                </c:pt>
                <c:pt idx="110">
                  <c:v>0.81659999999999999</c:v>
                </c:pt>
                <c:pt idx="111">
                  <c:v>0.65820000000000001</c:v>
                </c:pt>
                <c:pt idx="112">
                  <c:v>0.30759999999999998</c:v>
                </c:pt>
                <c:pt idx="113">
                  <c:v>0.6653</c:v>
                </c:pt>
                <c:pt idx="114">
                  <c:v>2.0199999999999999E-2</c:v>
                </c:pt>
                <c:pt idx="115">
                  <c:v>0.71130000000000004</c:v>
                </c:pt>
                <c:pt idx="116">
                  <c:v>0.26939999999999997</c:v>
                </c:pt>
                <c:pt idx="117">
                  <c:v>0.29720000000000002</c:v>
                </c:pt>
                <c:pt idx="118">
                  <c:v>0.2772</c:v>
                </c:pt>
                <c:pt idx="119">
                  <c:v>0.1226</c:v>
                </c:pt>
                <c:pt idx="120">
                  <c:v>0.8337</c:v>
                </c:pt>
                <c:pt idx="121">
                  <c:v>4.2299999999999997E-2</c:v>
                </c:pt>
                <c:pt idx="122">
                  <c:v>0.95920000000000005</c:v>
                </c:pt>
                <c:pt idx="123">
                  <c:v>0.91649999999999998</c:v>
                </c:pt>
                <c:pt idx="124">
                  <c:v>0.51790000000000003</c:v>
                </c:pt>
                <c:pt idx="125">
                  <c:v>0.32200000000000001</c:v>
                </c:pt>
                <c:pt idx="126">
                  <c:v>0.6462</c:v>
                </c:pt>
                <c:pt idx="127">
                  <c:v>0.29120000000000001</c:v>
                </c:pt>
                <c:pt idx="128">
                  <c:v>0.3856</c:v>
                </c:pt>
                <c:pt idx="129">
                  <c:v>0.8246</c:v>
                </c:pt>
                <c:pt idx="130">
                  <c:v>0.74490000000000001</c:v>
                </c:pt>
                <c:pt idx="131">
                  <c:v>0.70099999999999996</c:v>
                </c:pt>
                <c:pt idx="132">
                  <c:v>0.2006</c:v>
                </c:pt>
                <c:pt idx="133">
                  <c:v>0.26960000000000001</c:v>
                </c:pt>
                <c:pt idx="134">
                  <c:v>0.96209999999999996</c:v>
                </c:pt>
                <c:pt idx="135">
                  <c:v>0.85740000000000005</c:v>
                </c:pt>
                <c:pt idx="136">
                  <c:v>0.3261</c:v>
                </c:pt>
                <c:pt idx="137">
                  <c:v>0.32619999999999999</c:v>
                </c:pt>
                <c:pt idx="138">
                  <c:v>0.77090000000000003</c:v>
                </c:pt>
                <c:pt idx="139">
                  <c:v>0.78290000000000004</c:v>
                </c:pt>
                <c:pt idx="140">
                  <c:v>0.7107</c:v>
                </c:pt>
                <c:pt idx="141">
                  <c:v>0.60240000000000005</c:v>
                </c:pt>
                <c:pt idx="142">
                  <c:v>0.86370000000000002</c:v>
                </c:pt>
                <c:pt idx="143">
                  <c:v>2.7E-2</c:v>
                </c:pt>
                <c:pt idx="144">
                  <c:v>0.8236</c:v>
                </c:pt>
                <c:pt idx="145">
                  <c:v>0.62809999999999999</c:v>
                </c:pt>
                <c:pt idx="146">
                  <c:v>0.47939999999999999</c:v>
                </c:pt>
                <c:pt idx="147">
                  <c:v>0.25559999999999999</c:v>
                </c:pt>
                <c:pt idx="148">
                  <c:v>0.98380000000000001</c:v>
                </c:pt>
                <c:pt idx="149">
                  <c:v>0.57720000000000005</c:v>
                </c:pt>
                <c:pt idx="150">
                  <c:v>0.71719999999999995</c:v>
                </c:pt>
                <c:pt idx="151">
                  <c:v>0.82199999999999995</c:v>
                </c:pt>
                <c:pt idx="152">
                  <c:v>0.46239999999999998</c:v>
                </c:pt>
                <c:pt idx="153">
                  <c:v>0.87190000000000001</c:v>
                </c:pt>
                <c:pt idx="154">
                  <c:v>0.62350000000000005</c:v>
                </c:pt>
                <c:pt idx="155">
                  <c:v>0.80100000000000005</c:v>
                </c:pt>
                <c:pt idx="156">
                  <c:v>0.47539999999999999</c:v>
                </c:pt>
                <c:pt idx="157">
                  <c:v>8.8099999999999998E-2</c:v>
                </c:pt>
                <c:pt idx="158">
                  <c:v>0.29370000000000002</c:v>
                </c:pt>
                <c:pt idx="159">
                  <c:v>0.28720000000000001</c:v>
                </c:pt>
                <c:pt idx="160">
                  <c:v>0.59499999999999997</c:v>
                </c:pt>
                <c:pt idx="161">
                  <c:v>0.75509999999999999</c:v>
                </c:pt>
                <c:pt idx="162">
                  <c:v>0.34029999999999999</c:v>
                </c:pt>
                <c:pt idx="163">
                  <c:v>0.37819999999999998</c:v>
                </c:pt>
                <c:pt idx="164">
                  <c:v>0.1008</c:v>
                </c:pt>
                <c:pt idx="165">
                  <c:v>0.66379999999999995</c:v>
                </c:pt>
                <c:pt idx="166">
                  <c:v>0.49309999999999998</c:v>
                </c:pt>
                <c:pt idx="167">
                  <c:v>8.5900000000000004E-2</c:v>
                </c:pt>
                <c:pt idx="168">
                  <c:v>0.72719999999999996</c:v>
                </c:pt>
                <c:pt idx="169">
                  <c:v>0.45200000000000001</c:v>
                </c:pt>
                <c:pt idx="170">
                  <c:v>0.60489999999999999</c:v>
                </c:pt>
                <c:pt idx="171">
                  <c:v>0.10349999999999999</c:v>
                </c:pt>
                <c:pt idx="172">
                  <c:v>0.68130000000000002</c:v>
                </c:pt>
                <c:pt idx="173">
                  <c:v>0.50449999999999995</c:v>
                </c:pt>
                <c:pt idx="174">
                  <c:v>0.33329999999999999</c:v>
                </c:pt>
                <c:pt idx="175">
                  <c:v>0.56989999999999996</c:v>
                </c:pt>
                <c:pt idx="176">
                  <c:v>0.66320000000000001</c:v>
                </c:pt>
                <c:pt idx="177">
                  <c:v>0.2883</c:v>
                </c:pt>
                <c:pt idx="178">
                  <c:v>0.57840000000000003</c:v>
                </c:pt>
                <c:pt idx="179">
                  <c:v>0.60399999999999998</c:v>
                </c:pt>
                <c:pt idx="180">
                  <c:v>0.70809999999999995</c:v>
                </c:pt>
                <c:pt idx="181">
                  <c:v>0.25940000000000002</c:v>
                </c:pt>
                <c:pt idx="182">
                  <c:v>0.48120000000000002</c:v>
                </c:pt>
                <c:pt idx="183">
                  <c:v>0.68840000000000001</c:v>
                </c:pt>
                <c:pt idx="184">
                  <c:v>0.33339999999999997</c:v>
                </c:pt>
                <c:pt idx="185">
                  <c:v>0.74650000000000005</c:v>
                </c:pt>
                <c:pt idx="186">
                  <c:v>0.64049999999999996</c:v>
                </c:pt>
                <c:pt idx="187">
                  <c:v>0.46970000000000001</c:v>
                </c:pt>
                <c:pt idx="188">
                  <c:v>0.96479999999999999</c:v>
                </c:pt>
                <c:pt idx="189">
                  <c:v>0.1103</c:v>
                </c:pt>
                <c:pt idx="190">
                  <c:v>0.97299999999999998</c:v>
                </c:pt>
                <c:pt idx="191">
                  <c:v>0.8347</c:v>
                </c:pt>
                <c:pt idx="192">
                  <c:v>0.12609999999999999</c:v>
                </c:pt>
                <c:pt idx="193">
                  <c:v>0.79079999999999995</c:v>
                </c:pt>
                <c:pt idx="194">
                  <c:v>7.2700000000000001E-2</c:v>
                </c:pt>
                <c:pt idx="195">
                  <c:v>0.82620000000000005</c:v>
                </c:pt>
                <c:pt idx="196">
                  <c:v>0.42849999999999999</c:v>
                </c:pt>
                <c:pt idx="197">
                  <c:v>0.33050000000000002</c:v>
                </c:pt>
                <c:pt idx="198">
                  <c:v>0.1139</c:v>
                </c:pt>
                <c:pt idx="199">
                  <c:v>9.7299999999999998E-2</c:v>
                </c:pt>
                <c:pt idx="200">
                  <c:v>0.37690000000000001</c:v>
                </c:pt>
                <c:pt idx="201">
                  <c:v>0.1447</c:v>
                </c:pt>
                <c:pt idx="202">
                  <c:v>0.3034</c:v>
                </c:pt>
                <c:pt idx="203">
                  <c:v>3.8699999999999998E-2</c:v>
                </c:pt>
                <c:pt idx="204">
                  <c:v>0.53380000000000005</c:v>
                </c:pt>
                <c:pt idx="205">
                  <c:v>0.1298</c:v>
                </c:pt>
                <c:pt idx="206">
                  <c:v>0.32519999999999999</c:v>
                </c:pt>
                <c:pt idx="207">
                  <c:v>7.2400000000000006E-2</c:v>
                </c:pt>
                <c:pt idx="208">
                  <c:v>0.65</c:v>
                </c:pt>
                <c:pt idx="209">
                  <c:v>0.39200000000000002</c:v>
                </c:pt>
                <c:pt idx="210">
                  <c:v>0.89870000000000005</c:v>
                </c:pt>
                <c:pt idx="211">
                  <c:v>0.1227</c:v>
                </c:pt>
                <c:pt idx="212">
                  <c:v>7.2800000000000004E-2</c:v>
                </c:pt>
                <c:pt idx="213">
                  <c:v>0.61140000000000005</c:v>
                </c:pt>
                <c:pt idx="214">
                  <c:v>0.59330000000000005</c:v>
                </c:pt>
                <c:pt idx="215">
                  <c:v>0.78710000000000002</c:v>
                </c:pt>
                <c:pt idx="216">
                  <c:v>0.23860000000000001</c:v>
                </c:pt>
                <c:pt idx="217">
                  <c:v>0.31090000000000001</c:v>
                </c:pt>
                <c:pt idx="218">
                  <c:v>0.22159999999999999</c:v>
                </c:pt>
                <c:pt idx="219">
                  <c:v>4.5600000000000002E-2</c:v>
                </c:pt>
                <c:pt idx="220">
                  <c:v>0.2059</c:v>
                </c:pt>
                <c:pt idx="221">
                  <c:v>0.4551</c:v>
                </c:pt>
                <c:pt idx="222">
                  <c:v>0.47210000000000002</c:v>
                </c:pt>
                <c:pt idx="223">
                  <c:v>0.32229999999999998</c:v>
                </c:pt>
                <c:pt idx="224">
                  <c:v>0.34310000000000002</c:v>
                </c:pt>
                <c:pt idx="225">
                  <c:v>0.89439999999999997</c:v>
                </c:pt>
                <c:pt idx="226">
                  <c:v>0.60660000000000003</c:v>
                </c:pt>
                <c:pt idx="227">
                  <c:v>0.34250000000000003</c:v>
                </c:pt>
                <c:pt idx="228">
                  <c:v>0.43290000000000001</c:v>
                </c:pt>
                <c:pt idx="229">
                  <c:v>6.4000000000000001E-2</c:v>
                </c:pt>
                <c:pt idx="230">
                  <c:v>0.14199999999999999</c:v>
                </c:pt>
                <c:pt idx="231">
                  <c:v>0.3337</c:v>
                </c:pt>
                <c:pt idx="232">
                  <c:v>0.6502</c:v>
                </c:pt>
                <c:pt idx="233">
                  <c:v>0.9254</c:v>
                </c:pt>
                <c:pt idx="234">
                  <c:v>0.7792</c:v>
                </c:pt>
                <c:pt idx="235">
                  <c:v>0.75149999999999995</c:v>
                </c:pt>
                <c:pt idx="236">
                  <c:v>5.5199999999999999E-2</c:v>
                </c:pt>
                <c:pt idx="237">
                  <c:v>0.49130000000000001</c:v>
                </c:pt>
                <c:pt idx="238">
                  <c:v>0.51</c:v>
                </c:pt>
                <c:pt idx="239">
                  <c:v>0.59040000000000004</c:v>
                </c:pt>
                <c:pt idx="240">
                  <c:v>0.28170000000000001</c:v>
                </c:pt>
                <c:pt idx="241">
                  <c:v>0.56210000000000004</c:v>
                </c:pt>
                <c:pt idx="242">
                  <c:v>0.5081</c:v>
                </c:pt>
                <c:pt idx="243">
                  <c:v>0.34389999999999998</c:v>
                </c:pt>
                <c:pt idx="244">
                  <c:v>0.67020000000000002</c:v>
                </c:pt>
                <c:pt idx="245">
                  <c:v>0.48280000000000001</c:v>
                </c:pt>
                <c:pt idx="246">
                  <c:v>0.129</c:v>
                </c:pt>
                <c:pt idx="247">
                  <c:v>4.2000000000000003E-2</c:v>
                </c:pt>
                <c:pt idx="248">
                  <c:v>0.82089999999999996</c:v>
                </c:pt>
                <c:pt idx="249">
                  <c:v>0.55889999999999995</c:v>
                </c:pt>
              </c:numCache>
            </c:numRef>
          </c:xVal>
          <c:yVal>
            <c:numRef>
              <c:f>A10000_IW1!$C$1:$C$2270</c:f>
              <c:numCache>
                <c:formatCode>General</c:formatCode>
                <c:ptCount val="2270"/>
                <c:pt idx="0">
                  <c:v>0.31738058315171058</c:v>
                </c:pt>
                <c:pt idx="1">
                  <c:v>0.45718786061507899</c:v>
                </c:pt>
                <c:pt idx="2">
                  <c:v>0.34862274462647408</c:v>
                </c:pt>
                <c:pt idx="3">
                  <c:v>0.324960679120949</c:v>
                </c:pt>
                <c:pt idx="4">
                  <c:v>0.44370473350379874</c:v>
                </c:pt>
                <c:pt idx="5">
                  <c:v>0.42987492122045184</c:v>
                </c:pt>
                <c:pt idx="6">
                  <c:v>0.38797765395921774</c:v>
                </c:pt>
                <c:pt idx="7">
                  <c:v>0.45641763431666793</c:v>
                </c:pt>
                <c:pt idx="8">
                  <c:v>0.44277857295598594</c:v>
                </c:pt>
                <c:pt idx="9">
                  <c:v>0.33711796385632709</c:v>
                </c:pt>
                <c:pt idx="10">
                  <c:v>0.31957005187326903</c:v>
                </c:pt>
                <c:pt idx="11">
                  <c:v>0.48184034935789716</c:v>
                </c:pt>
                <c:pt idx="12">
                  <c:v>0.32142280509072596</c:v>
                </c:pt>
                <c:pt idx="13">
                  <c:v>0.33581888216811989</c:v>
                </c:pt>
                <c:pt idx="14">
                  <c:v>0.32048111902283283</c:v>
                </c:pt>
                <c:pt idx="15">
                  <c:v>0.40833738269841297</c:v>
                </c:pt>
                <c:pt idx="16">
                  <c:v>0.41099212316888056</c:v>
                </c:pt>
                <c:pt idx="17">
                  <c:v>0.43549025182039602</c:v>
                </c:pt>
                <c:pt idx="18">
                  <c:v>0.35831724358200862</c:v>
                </c:pt>
                <c:pt idx="19">
                  <c:v>0.32291529216427595</c:v>
                </c:pt>
                <c:pt idx="20">
                  <c:v>0.39868078700065063</c:v>
                </c:pt>
                <c:pt idx="21">
                  <c:v>0.33860504940698671</c:v>
                </c:pt>
                <c:pt idx="22">
                  <c:v>0.35550817388608519</c:v>
                </c:pt>
                <c:pt idx="23">
                  <c:v>0.40217032511745926</c:v>
                </c:pt>
                <c:pt idx="24">
                  <c:v>0.43629273292692816</c:v>
                </c:pt>
                <c:pt idx="25">
                  <c:v>0.30568276738636196</c:v>
                </c:pt>
                <c:pt idx="26">
                  <c:v>0.3016934186399875</c:v>
                </c:pt>
                <c:pt idx="27">
                  <c:v>0.41322693381687897</c:v>
                </c:pt>
                <c:pt idx="28">
                  <c:v>0.41586815504719526</c:v>
                </c:pt>
                <c:pt idx="29">
                  <c:v>0.41032832230434474</c:v>
                </c:pt>
                <c:pt idx="30">
                  <c:v>0.43059295337481268</c:v>
                </c:pt>
                <c:pt idx="31">
                  <c:v>0.40655876924086559</c:v>
                </c:pt>
                <c:pt idx="32">
                  <c:v>0.42490848328186381</c:v>
                </c:pt>
                <c:pt idx="33">
                  <c:v>0.40183018350455191</c:v>
                </c:pt>
                <c:pt idx="34">
                  <c:v>0.41785606980030809</c:v>
                </c:pt>
                <c:pt idx="35">
                  <c:v>0.31518367576148448</c:v>
                </c:pt>
                <c:pt idx="36">
                  <c:v>0.33978199494616662</c:v>
                </c:pt>
                <c:pt idx="37">
                  <c:v>0.31320943457774775</c:v>
                </c:pt>
                <c:pt idx="38">
                  <c:v>0.42034070859847633</c:v>
                </c:pt>
                <c:pt idx="39">
                  <c:v>0.34871179258956214</c:v>
                </c:pt>
                <c:pt idx="40">
                  <c:v>0.29976692691860785</c:v>
                </c:pt>
                <c:pt idx="41">
                  <c:v>0.40269785327591717</c:v>
                </c:pt>
                <c:pt idx="42">
                  <c:v>0.30872978188209566</c:v>
                </c:pt>
                <c:pt idx="43">
                  <c:v>0.32053457866653112</c:v>
                </c:pt>
                <c:pt idx="44">
                  <c:v>0.31026078953031971</c:v>
                </c:pt>
                <c:pt idx="45">
                  <c:v>0.3962219211831331</c:v>
                </c:pt>
                <c:pt idx="46">
                  <c:v>0.35044719386398154</c:v>
                </c:pt>
                <c:pt idx="47">
                  <c:v>0.35911608251881999</c:v>
                </c:pt>
                <c:pt idx="48">
                  <c:v>0.41608045032973401</c:v>
                </c:pt>
                <c:pt idx="49">
                  <c:v>0.41197933635828421</c:v>
                </c:pt>
                <c:pt idx="50">
                  <c:v>0.38150632087735292</c:v>
                </c:pt>
                <c:pt idx="51">
                  <c:v>0.43648092198444988</c:v>
                </c:pt>
                <c:pt idx="52">
                  <c:v>0.30620924610608674</c:v>
                </c:pt>
                <c:pt idx="53">
                  <c:v>0.38037894588538984</c:v>
                </c:pt>
                <c:pt idx="54">
                  <c:v>0.43842624187133655</c:v>
                </c:pt>
                <c:pt idx="55">
                  <c:v>0.47016555951298672</c:v>
                </c:pt>
                <c:pt idx="56">
                  <c:v>0.30886114691880473</c:v>
                </c:pt>
                <c:pt idx="57">
                  <c:v>0.33091652172394154</c:v>
                </c:pt>
                <c:pt idx="58">
                  <c:v>0.34934315345090755</c:v>
                </c:pt>
                <c:pt idx="59">
                  <c:v>0.46200956860603276</c:v>
                </c:pt>
                <c:pt idx="60">
                  <c:v>0.43896006666219184</c:v>
                </c:pt>
                <c:pt idx="61">
                  <c:v>0.31308056967449049</c:v>
                </c:pt>
                <c:pt idx="62">
                  <c:v>0.37632740246115559</c:v>
                </c:pt>
                <c:pt idx="63">
                  <c:v>0.30587086384634898</c:v>
                </c:pt>
                <c:pt idx="64">
                  <c:v>0.32095191575801146</c:v>
                </c:pt>
                <c:pt idx="65">
                  <c:v>0.30643231356856171</c:v>
                </c:pt>
                <c:pt idx="66">
                  <c:v>0.33733825339274509</c:v>
                </c:pt>
                <c:pt idx="67">
                  <c:v>0.33242049089186554</c:v>
                </c:pt>
                <c:pt idx="68">
                  <c:v>0.43755946720947958</c:v>
                </c:pt>
                <c:pt idx="69">
                  <c:v>0.31124037885598643</c:v>
                </c:pt>
                <c:pt idx="70">
                  <c:v>0.3996990820960607</c:v>
                </c:pt>
                <c:pt idx="71">
                  <c:v>0.31202261196813735</c:v>
                </c:pt>
                <c:pt idx="72">
                  <c:v>0.37409611051949765</c:v>
                </c:pt>
                <c:pt idx="73">
                  <c:v>0.35342753813431776</c:v>
                </c:pt>
                <c:pt idx="74">
                  <c:v>0.36637443291882554</c:v>
                </c:pt>
                <c:pt idx="75">
                  <c:v>0.36418376042930789</c:v>
                </c:pt>
                <c:pt idx="76">
                  <c:v>0.3418791439250573</c:v>
                </c:pt>
                <c:pt idx="77">
                  <c:v>0.42115646201839657</c:v>
                </c:pt>
                <c:pt idx="78">
                  <c:v>0.35817702004775898</c:v>
                </c:pt>
                <c:pt idx="79">
                  <c:v>0.34050496563574328</c:v>
                </c:pt>
                <c:pt idx="80">
                  <c:v>0.32243677896782447</c:v>
                </c:pt>
                <c:pt idx="81">
                  <c:v>0.3118319845088528</c:v>
                </c:pt>
                <c:pt idx="82">
                  <c:v>0.39863701923231104</c:v>
                </c:pt>
                <c:pt idx="83">
                  <c:v>0.42153916763168559</c:v>
                </c:pt>
                <c:pt idx="84">
                  <c:v>0.43155281942546531</c:v>
                </c:pt>
                <c:pt idx="85">
                  <c:v>0.36703792512491051</c:v>
                </c:pt>
                <c:pt idx="86">
                  <c:v>0.41169441374224475</c:v>
                </c:pt>
                <c:pt idx="87">
                  <c:v>0.31061991363795893</c:v>
                </c:pt>
                <c:pt idx="88">
                  <c:v>0.36618429931306251</c:v>
                </c:pt>
                <c:pt idx="89">
                  <c:v>0.33727155230150196</c:v>
                </c:pt>
                <c:pt idx="90">
                  <c:v>0.3106068573854846</c:v>
                </c:pt>
                <c:pt idx="91">
                  <c:v>0.39698304205724277</c:v>
                </c:pt>
                <c:pt idx="92">
                  <c:v>0.4127901821088355</c:v>
                </c:pt>
                <c:pt idx="93">
                  <c:v>0.30228462303686837</c:v>
                </c:pt>
                <c:pt idx="94">
                  <c:v>0.36225520069630651</c:v>
                </c:pt>
                <c:pt idx="95">
                  <c:v>0.43107458402161902</c:v>
                </c:pt>
                <c:pt idx="96">
                  <c:v>0.30790328714808363</c:v>
                </c:pt>
                <c:pt idx="97">
                  <c:v>0.30825697886698544</c:v>
                </c:pt>
                <c:pt idx="98">
                  <c:v>0.31079399700427446</c:v>
                </c:pt>
                <c:pt idx="99">
                  <c:v>0.30904927424463746</c:v>
                </c:pt>
                <c:pt idx="100">
                  <c:v>0.43738658761112198</c:v>
                </c:pt>
                <c:pt idx="101">
                  <c:v>0.47164529899251456</c:v>
                </c:pt>
                <c:pt idx="102">
                  <c:v>0.30873567725850876</c:v>
                </c:pt>
                <c:pt idx="103">
                  <c:v>0.33483481729491554</c:v>
                </c:pt>
                <c:pt idx="104">
                  <c:v>0.34319248563369675</c:v>
                </c:pt>
                <c:pt idx="105">
                  <c:v>0.31528473053831374</c:v>
                </c:pt>
                <c:pt idx="106">
                  <c:v>0.342872252490874</c:v>
                </c:pt>
                <c:pt idx="107">
                  <c:v>0.3363337553300903</c:v>
                </c:pt>
                <c:pt idx="108">
                  <c:v>0.30148559890498772</c:v>
                </c:pt>
                <c:pt idx="109">
                  <c:v>0.42258354436619849</c:v>
                </c:pt>
                <c:pt idx="110">
                  <c:v>0.39331806247693335</c:v>
                </c:pt>
                <c:pt idx="111">
                  <c:v>0.3222707824529229</c:v>
                </c:pt>
                <c:pt idx="112">
                  <c:v>0.34802487320705344</c:v>
                </c:pt>
                <c:pt idx="113">
                  <c:v>0.34021973436125297</c:v>
                </c:pt>
                <c:pt idx="114">
                  <c:v>0.4728685741651773</c:v>
                </c:pt>
                <c:pt idx="115">
                  <c:v>0.3771886521367418</c:v>
                </c:pt>
                <c:pt idx="116">
                  <c:v>0.39101911260283501</c:v>
                </c:pt>
                <c:pt idx="117">
                  <c:v>0.32266759375741805</c:v>
                </c:pt>
                <c:pt idx="118">
                  <c:v>0.35665280288545503</c:v>
                </c:pt>
                <c:pt idx="119">
                  <c:v>0.39543836083964257</c:v>
                </c:pt>
                <c:pt idx="120">
                  <c:v>0.38749991240889292</c:v>
                </c:pt>
                <c:pt idx="121">
                  <c:v>0.40426904825445026</c:v>
                </c:pt>
                <c:pt idx="122">
                  <c:v>0.44207430696853461</c:v>
                </c:pt>
                <c:pt idx="123">
                  <c:v>0.44216372532176507</c:v>
                </c:pt>
                <c:pt idx="124">
                  <c:v>0.31709624698672856</c:v>
                </c:pt>
                <c:pt idx="125">
                  <c:v>0.33490364812946943</c:v>
                </c:pt>
                <c:pt idx="126">
                  <c:v>0.32212855263874168</c:v>
                </c:pt>
                <c:pt idx="127">
                  <c:v>0.33644274262910745</c:v>
                </c:pt>
                <c:pt idx="128">
                  <c:v>0.30616692903246578</c:v>
                </c:pt>
                <c:pt idx="129">
                  <c:v>0.36546398308616362</c:v>
                </c:pt>
                <c:pt idx="130">
                  <c:v>0.3454756013292638</c:v>
                </c:pt>
                <c:pt idx="131">
                  <c:v>0.34983496982659407</c:v>
                </c:pt>
                <c:pt idx="132">
                  <c:v>0.36383312442906951</c:v>
                </c:pt>
                <c:pt idx="133">
                  <c:v>0.33826382748950057</c:v>
                </c:pt>
                <c:pt idx="134">
                  <c:v>0.4648280523847097</c:v>
                </c:pt>
                <c:pt idx="135">
                  <c:v>0.38912188170260198</c:v>
                </c:pt>
                <c:pt idx="136">
                  <c:v>0.32087407209669089</c:v>
                </c:pt>
                <c:pt idx="137">
                  <c:v>0.33368605227230352</c:v>
                </c:pt>
                <c:pt idx="138">
                  <c:v>0.34885562742768811</c:v>
                </c:pt>
                <c:pt idx="139">
                  <c:v>0.35660060874140481</c:v>
                </c:pt>
                <c:pt idx="140">
                  <c:v>0.32519010494751283</c:v>
                </c:pt>
                <c:pt idx="141">
                  <c:v>0.3058572211428186</c:v>
                </c:pt>
                <c:pt idx="142">
                  <c:v>0.38821053676043304</c:v>
                </c:pt>
                <c:pt idx="143">
                  <c:v>0.3998063717735984</c:v>
                </c:pt>
                <c:pt idx="144">
                  <c:v>0.42084783443332818</c:v>
                </c:pt>
                <c:pt idx="145">
                  <c:v>0.36621791221836641</c:v>
                </c:pt>
                <c:pt idx="146">
                  <c:v>0.30432883709142794</c:v>
                </c:pt>
                <c:pt idx="147">
                  <c:v>0.35374255494932072</c:v>
                </c:pt>
                <c:pt idx="148">
                  <c:v>0.44538951479226824</c:v>
                </c:pt>
                <c:pt idx="149">
                  <c:v>0.30814274437430278</c:v>
                </c:pt>
                <c:pt idx="150">
                  <c:v>0.37079155141232123</c:v>
                </c:pt>
                <c:pt idx="151">
                  <c:v>0.40342446613521338</c:v>
                </c:pt>
                <c:pt idx="152">
                  <c:v>0.32026132333993623</c:v>
                </c:pt>
                <c:pt idx="153">
                  <c:v>0.40581468631324763</c:v>
                </c:pt>
                <c:pt idx="154">
                  <c:v>0.3134725967729971</c:v>
                </c:pt>
                <c:pt idx="155">
                  <c:v>0.37255683082478908</c:v>
                </c:pt>
                <c:pt idx="156">
                  <c:v>0.30676328802547753</c:v>
                </c:pt>
                <c:pt idx="157">
                  <c:v>0.46574350248427643</c:v>
                </c:pt>
                <c:pt idx="158">
                  <c:v>0.3321954788811492</c:v>
                </c:pt>
                <c:pt idx="159">
                  <c:v>0.33174156576323494</c:v>
                </c:pt>
                <c:pt idx="160">
                  <c:v>0.31585059407637389</c:v>
                </c:pt>
                <c:pt idx="161">
                  <c:v>0.34873163932795653</c:v>
                </c:pt>
                <c:pt idx="162">
                  <c:v>0.31322150312317787</c:v>
                </c:pt>
                <c:pt idx="163">
                  <c:v>0.32358088324782713</c:v>
                </c:pt>
                <c:pt idx="164">
                  <c:v>0.40706737663628184</c:v>
                </c:pt>
                <c:pt idx="165">
                  <c:v>0.37202396287513101</c:v>
                </c:pt>
                <c:pt idx="166">
                  <c:v>0.32300174739637766</c:v>
                </c:pt>
                <c:pt idx="167">
                  <c:v>0.42044176337530564</c:v>
                </c:pt>
                <c:pt idx="168">
                  <c:v>0.34055465964634046</c:v>
                </c:pt>
                <c:pt idx="169">
                  <c:v>0.32829894373096524</c:v>
                </c:pt>
                <c:pt idx="170">
                  <c:v>0.31637306023623685</c:v>
                </c:pt>
                <c:pt idx="171">
                  <c:v>0.40285594813447534</c:v>
                </c:pt>
                <c:pt idx="172">
                  <c:v>0.32870050837560449</c:v>
                </c:pt>
                <c:pt idx="173">
                  <c:v>0.30438618583160776</c:v>
                </c:pt>
                <c:pt idx="174">
                  <c:v>0.33755434517422944</c:v>
                </c:pt>
                <c:pt idx="175">
                  <c:v>0.30521826728358198</c:v>
                </c:pt>
                <c:pt idx="176">
                  <c:v>0.32795969722756496</c:v>
                </c:pt>
                <c:pt idx="177">
                  <c:v>0.35667536581821624</c:v>
                </c:pt>
                <c:pt idx="178">
                  <c:v>0.31990121152525541</c:v>
                </c:pt>
                <c:pt idx="179">
                  <c:v>0.31145128517549536</c:v>
                </c:pt>
                <c:pt idx="180">
                  <c:v>0.33701481020203161</c:v>
                </c:pt>
                <c:pt idx="181">
                  <c:v>0.35900607664691425</c:v>
                </c:pt>
                <c:pt idx="182">
                  <c:v>0.30443825651227635</c:v>
                </c:pt>
                <c:pt idx="183">
                  <c:v>0.35862522298433069</c:v>
                </c:pt>
                <c:pt idx="184">
                  <c:v>0.34545084692150052</c:v>
                </c:pt>
                <c:pt idx="185">
                  <c:v>0.34616890994170701</c:v>
                </c:pt>
                <c:pt idx="186">
                  <c:v>0.37569079440614589</c:v>
                </c:pt>
                <c:pt idx="187">
                  <c:v>0.30001910087300465</c:v>
                </c:pt>
                <c:pt idx="188">
                  <c:v>0.42017085385293768</c:v>
                </c:pt>
                <c:pt idx="189">
                  <c:v>0.48357655314428893</c:v>
                </c:pt>
                <c:pt idx="190">
                  <c:v>0.47363346067238687</c:v>
                </c:pt>
                <c:pt idx="191">
                  <c:v>0.41160397681612693</c:v>
                </c:pt>
                <c:pt idx="192">
                  <c:v>0.4108331332008141</c:v>
                </c:pt>
                <c:pt idx="193">
                  <c:v>0.36157130616661548</c:v>
                </c:pt>
                <c:pt idx="194">
                  <c:v>0.42876208404152621</c:v>
                </c:pt>
                <c:pt idx="195">
                  <c:v>0.37020476083128906</c:v>
                </c:pt>
                <c:pt idx="196">
                  <c:v>0.30610106131904075</c:v>
                </c:pt>
                <c:pt idx="197">
                  <c:v>0.32320225192609142</c:v>
                </c:pt>
                <c:pt idx="198">
                  <c:v>0.42227528717126994</c:v>
                </c:pt>
                <c:pt idx="199">
                  <c:v>0.42728077040389928</c:v>
                </c:pt>
                <c:pt idx="200">
                  <c:v>0.31048101733504757</c:v>
                </c:pt>
                <c:pt idx="201">
                  <c:v>0.39461424277570195</c:v>
                </c:pt>
                <c:pt idx="202">
                  <c:v>0.33864560712743685</c:v>
                </c:pt>
                <c:pt idx="203">
                  <c:v>0.4082850959568281</c:v>
                </c:pt>
                <c:pt idx="204">
                  <c:v>0.33053943369446043</c:v>
                </c:pt>
                <c:pt idx="205">
                  <c:v>0.40585144753475089</c:v>
                </c:pt>
                <c:pt idx="206">
                  <c:v>0.32316792910634978</c:v>
                </c:pt>
                <c:pt idx="207">
                  <c:v>0.41182127236557048</c:v>
                </c:pt>
                <c:pt idx="208">
                  <c:v>0.35855024984660427</c:v>
                </c:pt>
                <c:pt idx="209">
                  <c:v>0.30507591400602041</c:v>
                </c:pt>
                <c:pt idx="210">
                  <c:v>0.41694648421130875</c:v>
                </c:pt>
                <c:pt idx="211">
                  <c:v>0.39773264997113272</c:v>
                </c:pt>
                <c:pt idx="212">
                  <c:v>0.42611552302000844</c:v>
                </c:pt>
                <c:pt idx="213">
                  <c:v>0.32780570752640453</c:v>
                </c:pt>
                <c:pt idx="214">
                  <c:v>0.30859739827249927</c:v>
                </c:pt>
                <c:pt idx="215">
                  <c:v>0.36472983896066513</c:v>
                </c:pt>
                <c:pt idx="216">
                  <c:v>0.36035550052846493</c:v>
                </c:pt>
                <c:pt idx="217">
                  <c:v>0.33113869407690955</c:v>
                </c:pt>
                <c:pt idx="218">
                  <c:v>0.36098670706058422</c:v>
                </c:pt>
                <c:pt idx="219">
                  <c:v>0.41113015522812935</c:v>
                </c:pt>
                <c:pt idx="220">
                  <c:v>0.4218278867466706</c:v>
                </c:pt>
                <c:pt idx="221">
                  <c:v>0.32699047882585025</c:v>
                </c:pt>
                <c:pt idx="222">
                  <c:v>0.32483017832790251</c:v>
                </c:pt>
                <c:pt idx="223">
                  <c:v>0.33207250935430499</c:v>
                </c:pt>
                <c:pt idx="224">
                  <c:v>0.3523198246856773</c:v>
                </c:pt>
                <c:pt idx="225">
                  <c:v>0.41854653875500292</c:v>
                </c:pt>
                <c:pt idx="226">
                  <c:v>0.31460534242200611</c:v>
                </c:pt>
                <c:pt idx="227">
                  <c:v>0.31605387653214595</c:v>
                </c:pt>
                <c:pt idx="228">
                  <c:v>0.30994317998432913</c:v>
                </c:pt>
                <c:pt idx="229">
                  <c:v>0.49023388380867455</c:v>
                </c:pt>
                <c:pt idx="230">
                  <c:v>0.42675172981903253</c:v>
                </c:pt>
                <c:pt idx="231">
                  <c:v>0.32079792605685103</c:v>
                </c:pt>
                <c:pt idx="232">
                  <c:v>0.3195214690330952</c:v>
                </c:pt>
                <c:pt idx="233">
                  <c:v>0.42274966434448047</c:v>
                </c:pt>
                <c:pt idx="234">
                  <c:v>0.34914357489654652</c:v>
                </c:pt>
                <c:pt idx="235">
                  <c:v>0.33839266152691211</c:v>
                </c:pt>
                <c:pt idx="236">
                  <c:v>0.49596261552348453</c:v>
                </c:pt>
                <c:pt idx="237">
                  <c:v>0.30097640505851408</c:v>
                </c:pt>
                <c:pt idx="238">
                  <c:v>0.31950958568273563</c:v>
                </c:pt>
                <c:pt idx="239">
                  <c:v>0.31828921189951148</c:v>
                </c:pt>
                <c:pt idx="240">
                  <c:v>0.33437686075129497</c:v>
                </c:pt>
                <c:pt idx="241">
                  <c:v>0.34162539581256146</c:v>
                </c:pt>
                <c:pt idx="242">
                  <c:v>0.33826354969689537</c:v>
                </c:pt>
                <c:pt idx="243">
                  <c:v>0.32534458850219594</c:v>
                </c:pt>
                <c:pt idx="244">
                  <c:v>0.3198268865702753</c:v>
                </c:pt>
                <c:pt idx="245">
                  <c:v>0.31800212867431565</c:v>
                </c:pt>
                <c:pt idx="246">
                  <c:v>0.43981045156030585</c:v>
                </c:pt>
                <c:pt idx="247">
                  <c:v>0.42009476954478803</c:v>
                </c:pt>
                <c:pt idx="248">
                  <c:v>0.37291882545602112</c:v>
                </c:pt>
                <c:pt idx="249">
                  <c:v>0.32386216369414578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46-459A-A01D-A1489352E262}"/>
            </c:ext>
          </c:extLst>
        </c:ser>
        <c:ser>
          <c:idx val="1"/>
          <c:order val="1"/>
          <c:tx>
            <c:strRef>
              <c:f>A10000_IW1!$AD$3</c:f>
              <c:strCache>
                <c:ptCount val="1"/>
                <c:pt idx="0">
                  <c:v>EBC</c:v>
                </c:pt>
              </c:strCache>
            </c:strRef>
          </c:tx>
          <c:spPr>
            <a:ln w="254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A10000_IW1!$AE$4:$AE$5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A10000_IW1!$AD$4:$AD$5</c:f>
              <c:numCache>
                <c:formatCode>General</c:formatCode>
                <c:ptCount val="2"/>
                <c:pt idx="0">
                  <c:v>0.34506987855676041</c:v>
                </c:pt>
                <c:pt idx="1">
                  <c:v>0.34506987855676041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346-459A-A01D-A1489352E262}"/>
            </c:ext>
          </c:extLst>
        </c:ser>
        <c:ser>
          <c:idx val="2"/>
          <c:order val="2"/>
          <c:tx>
            <c:strRef>
              <c:f>A10000_IW1!$AD$7</c:f>
              <c:strCache>
                <c:ptCount val="1"/>
                <c:pt idx="0">
                  <c:v>Monte-Carlo - 99% Quantile</c:v>
                </c:pt>
              </c:strCache>
            </c:strRef>
          </c:tx>
          <c:spPr>
            <a:ln w="25400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A10000_IW1!$AE$8:$AE$9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A10000_IW1!$AD$8:$AD$9</c:f>
              <c:numCache>
                <c:formatCode>General</c:formatCode>
                <c:ptCount val="2"/>
                <c:pt idx="0" formatCode="0.0000">
                  <c:v>0.30050732600761448</c:v>
                </c:pt>
                <c:pt idx="1">
                  <c:v>0.30050732600761448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346-459A-A01D-A1489352E2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028351"/>
        <c:axId val="634024991"/>
      </c:scatterChart>
      <c:valAx>
        <c:axId val="634028351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z_Pos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24991"/>
        <c:crosses val="autoZero"/>
        <c:crossBetween val="midCat"/>
      </c:valAx>
      <c:valAx>
        <c:axId val="634024991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strRef>
              <c:f>A10000_IW1!$Q$7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28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5"/>
          <c:order val="0"/>
          <c:tx>
            <c:strRef>
              <c:f>'IW1 (new) (MC)'!$B$5</c:f>
              <c:strCache>
                <c:ptCount val="1"/>
                <c:pt idx="0">
                  <c:v>0.5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'IW1 (new) (MC)'!$G$1:$Z$1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  <c:pt idx="16">
                  <c:v>5000</c:v>
                </c:pt>
                <c:pt idx="17">
                  <c:v>10000</c:v>
                </c:pt>
              </c:numCache>
            </c:numRef>
          </c:xVal>
          <c:yVal>
            <c:numRef>
              <c:f>'IW1 (new) (MC)'!$G$5:$Z$5</c:f>
              <c:numCache>
                <c:formatCode>General</c:formatCode>
                <c:ptCount val="20"/>
                <c:pt idx="0">
                  <c:v>0.65200000000000002</c:v>
                </c:pt>
                <c:pt idx="1">
                  <c:v>0.55100000000000005</c:v>
                </c:pt>
                <c:pt idx="2">
                  <c:v>0.53100000000000003</c:v>
                </c:pt>
                <c:pt idx="3">
                  <c:v>0.53300000000000003</c:v>
                </c:pt>
                <c:pt idx="4">
                  <c:v>0.53100000000000003</c:v>
                </c:pt>
                <c:pt idx="7">
                  <c:v>0.49099999999999999</c:v>
                </c:pt>
                <c:pt idx="9">
                  <c:v>0.45800000000000002</c:v>
                </c:pt>
                <c:pt idx="13">
                  <c:v>0.41099999999999998</c:v>
                </c:pt>
                <c:pt idx="16">
                  <c:v>0.33600000000000002</c:v>
                </c:pt>
                <c:pt idx="17" formatCode="0.000">
                  <c:v>0.30099999999999999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6-65F5-401B-98C8-C9150E3F7749}"/>
            </c:ext>
          </c:extLst>
        </c:ser>
        <c:ser>
          <c:idx val="6"/>
          <c:order val="1"/>
          <c:tx>
            <c:strRef>
              <c:f>'IW1 (new) (MC)'!$B$6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'IW1 (new) (MC)'!$G$1:$Z$1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  <c:pt idx="16">
                  <c:v>5000</c:v>
                </c:pt>
                <c:pt idx="17">
                  <c:v>10000</c:v>
                </c:pt>
              </c:numCache>
            </c:numRef>
          </c:xVal>
          <c:yVal>
            <c:numRef>
              <c:f>'IW1 (new) (MC)'!$G$6:$Z$6</c:f>
              <c:numCache>
                <c:formatCode>General</c:formatCode>
                <c:ptCount val="20"/>
                <c:pt idx="0">
                  <c:v>0.61799999999999999</c:v>
                </c:pt>
                <c:pt idx="1">
                  <c:v>0.47699999999999998</c:v>
                </c:pt>
                <c:pt idx="2">
                  <c:v>0.437</c:v>
                </c:pt>
                <c:pt idx="3">
                  <c:v>0.44600000000000001</c:v>
                </c:pt>
                <c:pt idx="4">
                  <c:v>0.45800000000000002</c:v>
                </c:pt>
                <c:pt idx="5">
                  <c:v>0.46400000000000002</c:v>
                </c:pt>
                <c:pt idx="6">
                  <c:v>0.46500000000000002</c:v>
                </c:pt>
                <c:pt idx="7">
                  <c:v>0.45800000000000002</c:v>
                </c:pt>
                <c:pt idx="8">
                  <c:v>0.46300000000000002</c:v>
                </c:pt>
                <c:pt idx="9">
                  <c:v>0.442</c:v>
                </c:pt>
                <c:pt idx="10">
                  <c:v>0.42599999999999999</c:v>
                </c:pt>
                <c:pt idx="13">
                  <c:v>0.40100000000000002</c:v>
                </c:pt>
                <c:pt idx="14">
                  <c:v>0.38400000000000001</c:v>
                </c:pt>
                <c:pt idx="15">
                  <c:v>0.36399999999999999</c:v>
                </c:pt>
                <c:pt idx="16">
                  <c:v>0.33100000000000002</c:v>
                </c:pt>
                <c:pt idx="17">
                  <c:v>0.29799999999999999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7-65F5-401B-98C8-C9150E3F7749}"/>
            </c:ext>
          </c:extLst>
        </c:ser>
        <c:ser>
          <c:idx val="7"/>
          <c:order val="2"/>
          <c:tx>
            <c:strRef>
              <c:f>'IW1 (new) (MC)'!$B$7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xVal>
            <c:numRef>
              <c:f>'IW1 (new) (MC)'!$G$1:$Z$1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  <c:pt idx="16">
                  <c:v>5000</c:v>
                </c:pt>
                <c:pt idx="17">
                  <c:v>10000</c:v>
                </c:pt>
              </c:numCache>
            </c:numRef>
          </c:xVal>
          <c:yVal>
            <c:numRef>
              <c:f>'IW1 (new) (MC)'!$G$7:$Z$7</c:f>
              <c:numCache>
                <c:formatCode>General</c:formatCode>
                <c:ptCount val="20"/>
                <c:pt idx="0">
                  <c:v>0.55900000000000005</c:v>
                </c:pt>
                <c:pt idx="1">
                  <c:v>0.40899999999999997</c:v>
                </c:pt>
                <c:pt idx="2">
                  <c:v>0.36049999999999999</c:v>
                </c:pt>
                <c:pt idx="3">
                  <c:v>0.35599999999999998</c:v>
                </c:pt>
                <c:pt idx="4">
                  <c:v>0.34699999999999998</c:v>
                </c:pt>
                <c:pt idx="5">
                  <c:v>0.34899999999999998</c:v>
                </c:pt>
                <c:pt idx="6">
                  <c:v>0.35099999999999998</c:v>
                </c:pt>
                <c:pt idx="7">
                  <c:v>0.35299999999999998</c:v>
                </c:pt>
                <c:pt idx="8">
                  <c:v>0.35499999999999998</c:v>
                </c:pt>
                <c:pt idx="9">
                  <c:v>0.36599999999999999</c:v>
                </c:pt>
                <c:pt idx="10">
                  <c:v>0.378</c:v>
                </c:pt>
                <c:pt idx="11">
                  <c:v>0.373</c:v>
                </c:pt>
                <c:pt idx="12">
                  <c:v>0.372</c:v>
                </c:pt>
                <c:pt idx="13">
                  <c:v>0.36899999999999999</c:v>
                </c:pt>
                <c:pt idx="14">
                  <c:v>0.34699999999999998</c:v>
                </c:pt>
                <c:pt idx="15">
                  <c:v>0.33600000000000002</c:v>
                </c:pt>
                <c:pt idx="16">
                  <c:v>0.315</c:v>
                </c:pt>
                <c:pt idx="17">
                  <c:v>0.28699999999999998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8-65F5-401B-98C8-C9150E3F7749}"/>
            </c:ext>
          </c:extLst>
        </c:ser>
        <c:ser>
          <c:idx val="12"/>
          <c:order val="3"/>
          <c:tx>
            <c:strRef>
              <c:f>'IW1 (new) (MC)'!$B$8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'IW1 (new) (MC)'!$G$1:$Z$1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  <c:pt idx="16">
                  <c:v>5000</c:v>
                </c:pt>
                <c:pt idx="17">
                  <c:v>10000</c:v>
                </c:pt>
              </c:numCache>
            </c:numRef>
          </c:xVal>
          <c:yVal>
            <c:numRef>
              <c:f>'IW1 (new) (MC)'!$G$8:$Z$8</c:f>
              <c:numCache>
                <c:formatCode>General</c:formatCode>
                <c:ptCount val="20"/>
                <c:pt idx="0">
                  <c:v>0.52080000000000004</c:v>
                </c:pt>
                <c:pt idx="1">
                  <c:v>0.36899999999999999</c:v>
                </c:pt>
                <c:pt idx="2">
                  <c:v>0.32500000000000001</c:v>
                </c:pt>
                <c:pt idx="3">
                  <c:v>0.31900000000000001</c:v>
                </c:pt>
                <c:pt idx="4">
                  <c:v>0.31280000000000002</c:v>
                </c:pt>
                <c:pt idx="5">
                  <c:v>0.30470000000000003</c:v>
                </c:pt>
                <c:pt idx="6">
                  <c:v>0.29699999999999999</c:v>
                </c:pt>
                <c:pt idx="7">
                  <c:v>0.29899999999999999</c:v>
                </c:pt>
                <c:pt idx="8">
                  <c:v>0.30299999999999999</c:v>
                </c:pt>
                <c:pt idx="9">
                  <c:v>0.30599999999999999</c:v>
                </c:pt>
                <c:pt idx="10">
                  <c:v>0.30299999999999999</c:v>
                </c:pt>
                <c:pt idx="11">
                  <c:v>0.31090000000000001</c:v>
                </c:pt>
                <c:pt idx="12">
                  <c:v>0.311</c:v>
                </c:pt>
                <c:pt idx="13">
                  <c:v>0.307</c:v>
                </c:pt>
                <c:pt idx="14">
                  <c:v>0.313</c:v>
                </c:pt>
                <c:pt idx="15">
                  <c:v>0.30399999999999999</c:v>
                </c:pt>
                <c:pt idx="16">
                  <c:v>0.30299999999999999</c:v>
                </c:pt>
                <c:pt idx="17">
                  <c:v>0.27600000000000002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9-65F5-401B-98C8-C9150E3F7749}"/>
            </c:ext>
          </c:extLst>
        </c:ser>
        <c:ser>
          <c:idx val="13"/>
          <c:order val="4"/>
          <c:tx>
            <c:strRef>
              <c:f>'IW1 (new) (MC)'!$B$9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'IW1 (new) (MC)'!$G$1:$Z$1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  <c:pt idx="16">
                  <c:v>5000</c:v>
                </c:pt>
                <c:pt idx="17">
                  <c:v>10000</c:v>
                </c:pt>
              </c:numCache>
            </c:numRef>
          </c:xVal>
          <c:yVal>
            <c:numRef>
              <c:f>'IW1 (new) (MC)'!$G$9:$Z$9</c:f>
              <c:numCache>
                <c:formatCode>General</c:formatCode>
                <c:ptCount val="20"/>
                <c:pt idx="0">
                  <c:v>0.47099999999999997</c:v>
                </c:pt>
                <c:pt idx="1">
                  <c:v>0.33900000000000002</c:v>
                </c:pt>
                <c:pt idx="2">
                  <c:v>0.28599999999999998</c:v>
                </c:pt>
                <c:pt idx="3">
                  <c:v>0.27200000000000002</c:v>
                </c:pt>
                <c:pt idx="4">
                  <c:v>0.26900000000000002</c:v>
                </c:pt>
                <c:pt idx="5">
                  <c:v>0.26800000000000002</c:v>
                </c:pt>
                <c:pt idx="6">
                  <c:v>0.26800000000000002</c:v>
                </c:pt>
                <c:pt idx="7">
                  <c:v>0.26900000000000002</c:v>
                </c:pt>
                <c:pt idx="8">
                  <c:v>0.26900000000000002</c:v>
                </c:pt>
                <c:pt idx="9">
                  <c:v>0.26700000000000002</c:v>
                </c:pt>
                <c:pt idx="10">
                  <c:v>0.27</c:v>
                </c:pt>
                <c:pt idx="11">
                  <c:v>0.27100000000000002</c:v>
                </c:pt>
                <c:pt idx="12">
                  <c:v>0.27300000000000002</c:v>
                </c:pt>
                <c:pt idx="13">
                  <c:v>0.27600000000000002</c:v>
                </c:pt>
                <c:pt idx="14">
                  <c:v>0.27600000000000002</c:v>
                </c:pt>
                <c:pt idx="15">
                  <c:v>0.28100000000000003</c:v>
                </c:pt>
                <c:pt idx="16">
                  <c:v>0.28299999999999997</c:v>
                </c:pt>
                <c:pt idx="17">
                  <c:v>0.27100000000000002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A-65F5-401B-98C8-C9150E3F7749}"/>
            </c:ext>
          </c:extLst>
        </c:ser>
        <c:ser>
          <c:idx val="14"/>
          <c:order val="5"/>
          <c:tx>
            <c:strRef>
              <c:f>'IW1 (new) (MC)'!$B$10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xVal>
            <c:numRef>
              <c:f>'IW1 (new) (MC)'!$G$1:$Z$1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  <c:pt idx="16">
                  <c:v>5000</c:v>
                </c:pt>
                <c:pt idx="17">
                  <c:v>10000</c:v>
                </c:pt>
              </c:numCache>
            </c:numRef>
          </c:xVal>
          <c:yVal>
            <c:numRef>
              <c:f>'IW1 (new) (MC)'!$G$10:$Z$10</c:f>
              <c:numCache>
                <c:formatCode>General</c:formatCode>
                <c:ptCount val="20"/>
                <c:pt idx="0">
                  <c:v>0.50700000000000001</c:v>
                </c:pt>
                <c:pt idx="1">
                  <c:v>0.36599999999999999</c:v>
                </c:pt>
                <c:pt idx="2">
                  <c:v>0.32</c:v>
                </c:pt>
                <c:pt idx="4">
                  <c:v>0.29799999999999999</c:v>
                </c:pt>
                <c:pt idx="7">
                  <c:v>0.28299999999999997</c:v>
                </c:pt>
                <c:pt idx="9">
                  <c:v>0.27800000000000002</c:v>
                </c:pt>
                <c:pt idx="11">
                  <c:v>0.28799999999999998</c:v>
                </c:pt>
                <c:pt idx="12">
                  <c:v>0.29299999999999998</c:v>
                </c:pt>
                <c:pt idx="13">
                  <c:v>0.29799999999999999</c:v>
                </c:pt>
                <c:pt idx="14">
                  <c:v>0.32600000000000001</c:v>
                </c:pt>
                <c:pt idx="15">
                  <c:v>0.38269999999999998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B-65F5-401B-98C8-C9150E3F7749}"/>
            </c:ext>
          </c:extLst>
        </c:ser>
        <c:ser>
          <c:idx val="15"/>
          <c:order val="6"/>
          <c:tx>
            <c:strRef>
              <c:f>'IW1 (new) (MC)'!$B$11</c:f>
              <c:strCache>
                <c:ptCount val="1"/>
                <c:pt idx="0">
                  <c:v>6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'IW1 (new) (MC)'!$G$1:$V$1</c:f>
              <c:numCache>
                <c:formatCode>General</c:formatCode>
                <c:ptCount val="1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</c:numCache>
            </c:numRef>
          </c:xVal>
          <c:yVal>
            <c:numRef>
              <c:f>'IW1 (new) (MC)'!$G$11:$V$11</c:f>
              <c:numCache>
                <c:formatCode>General</c:formatCode>
                <c:ptCount val="16"/>
                <c:pt idx="0">
                  <c:v>0.3402</c:v>
                </c:pt>
                <c:pt idx="1">
                  <c:v>0.32100000000000001</c:v>
                </c:pt>
                <c:pt idx="2">
                  <c:v>0.27400000000000002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C-65F5-401B-98C8-C9150E3F7749}"/>
            </c:ext>
          </c:extLst>
        </c:ser>
        <c:ser>
          <c:idx val="16"/>
          <c:order val="7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spPr>
            <a:ln w="38100">
              <a:noFill/>
            </a:ln>
          </c:spPr>
          <c:marker>
            <c:symbol val="none"/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[2]Analytic_Eq!$C$87:$O$87</c:f>
              <c:numCache>
                <c:formatCode>General</c:formatCode>
                <c:ptCount val="13"/>
                <c:pt idx="0">
                  <c:v>0.37</c:v>
                </c:pt>
                <c:pt idx="1">
                  <c:v>0.26500000000000001</c:v>
                </c:pt>
                <c:pt idx="2">
                  <c:v>0.23699999999999999</c:v>
                </c:pt>
                <c:pt idx="3">
                  <c:v>0.247</c:v>
                </c:pt>
                <c:pt idx="4">
                  <c:v>0.26400000000000001</c:v>
                </c:pt>
                <c:pt idx="5">
                  <c:v>0.22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D-65F5-401B-98C8-C9150E3F7749}"/>
            </c:ext>
          </c:extLst>
        </c:ser>
        <c:ser>
          <c:idx val="17"/>
          <c:order val="8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spPr>
            <a:ln w="38100">
              <a:noFill/>
            </a:ln>
          </c:spPr>
          <c:marker>
            <c:symbol val="none"/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[2]Analytic_Eq!$C$83:$O$83</c:f>
              <c:numCache>
                <c:formatCode>General</c:formatCode>
                <c:ptCount val="13"/>
                <c:pt idx="0">
                  <c:v>0.59</c:v>
                </c:pt>
                <c:pt idx="1">
                  <c:v>0.49</c:v>
                </c:pt>
                <c:pt idx="2">
                  <c:v>0.43</c:v>
                </c:pt>
                <c:pt idx="3">
                  <c:v>0.37</c:v>
                </c:pt>
                <c:pt idx="4">
                  <c:v>0.33</c:v>
                </c:pt>
                <c:pt idx="5">
                  <c:v>0.29599999999999999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E-65F5-401B-98C8-C9150E3F7749}"/>
            </c:ext>
          </c:extLst>
        </c:ser>
        <c:ser>
          <c:idx val="18"/>
          <c:order val="9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spPr>
            <a:ln w="38100">
              <a:noFill/>
            </a:ln>
          </c:spPr>
          <c:marker>
            <c:symbol val="none"/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[2]Analytic_Eq!$C$81:$O$81</c:f>
              <c:numCache>
                <c:formatCode>General</c:formatCode>
                <c:ptCount val="13"/>
                <c:pt idx="0">
                  <c:v>74.002556231132743</c:v>
                </c:pt>
                <c:pt idx="1">
                  <c:v>314.79993646759209</c:v>
                </c:pt>
                <c:pt idx="2">
                  <c:v>1259.1997458703684</c:v>
                </c:pt>
                <c:pt idx="3">
                  <c:v>2890.7248527786228</c:v>
                </c:pt>
                <c:pt idx="4">
                  <c:v>5036.7989834814734</c:v>
                </c:pt>
                <c:pt idx="5">
                  <c:v>31479.993646759202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F-65F5-401B-98C8-C9150E3F7749}"/>
            </c:ext>
          </c:extLst>
        </c:ser>
        <c:ser>
          <c:idx val="19"/>
          <c:order val="10"/>
          <c:tx>
            <c:strRef>
              <c:f>'IW1 (new) (MC)'!$B$3</c:f>
              <c:strCache>
                <c:ptCount val="1"/>
                <c:pt idx="0">
                  <c:v>SBPA</c:v>
                </c:pt>
              </c:strCache>
            </c:strRef>
          </c:tx>
          <c:spPr>
            <a:ln w="19050"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'IW1 (new) (MC)'!$G$1:$Z$1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  <c:pt idx="16">
                  <c:v>5000</c:v>
                </c:pt>
                <c:pt idx="17">
                  <c:v>10000</c:v>
                </c:pt>
              </c:numCache>
            </c:numRef>
          </c:xVal>
          <c:yVal>
            <c:numRef>
              <c:f>'IW1 (new) (MC)'!$G$3:$Z$3</c:f>
              <c:numCache>
                <c:formatCode>0.000</c:formatCode>
                <c:ptCount val="20"/>
                <c:pt idx="0">
                  <c:v>0.71688129830054526</c:v>
                </c:pt>
                <c:pt idx="1">
                  <c:v>0.65148603598673904</c:v>
                </c:pt>
                <c:pt idx="2">
                  <c:v>0.59205625267654149</c:v>
                </c:pt>
                <c:pt idx="3">
                  <c:v>0.55983800599036848</c:v>
                </c:pt>
                <c:pt idx="4">
                  <c:v>0.53804776613895644</c:v>
                </c:pt>
                <c:pt idx="5">
                  <c:v>0.52173173115327542</c:v>
                </c:pt>
                <c:pt idx="6">
                  <c:v>0.50876852860022237</c:v>
                </c:pt>
                <c:pt idx="7">
                  <c:v>0.49805990558550117</c:v>
                </c:pt>
                <c:pt idx="8">
                  <c:v>0.48896603547109468</c:v>
                </c:pt>
                <c:pt idx="9">
                  <c:v>0.47413837992889935</c:v>
                </c:pt>
                <c:pt idx="10">
                  <c:v>0.46235770512959506</c:v>
                </c:pt>
                <c:pt idx="11">
                  <c:v>0.45727865405724955</c:v>
                </c:pt>
                <c:pt idx="12">
                  <c:v>0.45262594287651942</c:v>
                </c:pt>
                <c:pt idx="13">
                  <c:v>0.44833693417290388</c:v>
                </c:pt>
                <c:pt idx="14">
                  <c:v>0.43088658384773798</c:v>
                </c:pt>
                <c:pt idx="15">
                  <c:v>0.40743879457195575</c:v>
                </c:pt>
                <c:pt idx="16">
                  <c:v>0.37970581731938957</c:v>
                </c:pt>
                <c:pt idx="17">
                  <c:v>0.3450683374680607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0-65F5-401B-98C8-C9150E3F7749}"/>
            </c:ext>
          </c:extLst>
        </c:ser>
        <c:ser>
          <c:idx val="21"/>
          <c:order val="11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marker>
            <c:symbol val="none"/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[2]Analytic_Eq!$C$87:$O$87</c:f>
              <c:numCache>
                <c:formatCode>General</c:formatCode>
                <c:ptCount val="13"/>
                <c:pt idx="0">
                  <c:v>0.37</c:v>
                </c:pt>
                <c:pt idx="1">
                  <c:v>0.26500000000000001</c:v>
                </c:pt>
                <c:pt idx="2">
                  <c:v>0.23699999999999999</c:v>
                </c:pt>
                <c:pt idx="3">
                  <c:v>0.247</c:v>
                </c:pt>
                <c:pt idx="4">
                  <c:v>0.26400000000000001</c:v>
                </c:pt>
                <c:pt idx="5">
                  <c:v>0.22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2-65F5-401B-98C8-C9150E3F7749}"/>
            </c:ext>
          </c:extLst>
        </c:ser>
        <c:ser>
          <c:idx val="22"/>
          <c:order val="12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marker>
            <c:symbol val="none"/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[2]Analytic_Eq!$C$83:$O$83</c:f>
              <c:numCache>
                <c:formatCode>General</c:formatCode>
                <c:ptCount val="13"/>
                <c:pt idx="0">
                  <c:v>0.59</c:v>
                </c:pt>
                <c:pt idx="1">
                  <c:v>0.49</c:v>
                </c:pt>
                <c:pt idx="2">
                  <c:v>0.43</c:v>
                </c:pt>
                <c:pt idx="3">
                  <c:v>0.37</c:v>
                </c:pt>
                <c:pt idx="4">
                  <c:v>0.33</c:v>
                </c:pt>
                <c:pt idx="5">
                  <c:v>0.29599999999999999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3-65F5-401B-98C8-C9150E3F7749}"/>
            </c:ext>
          </c:extLst>
        </c:ser>
        <c:ser>
          <c:idx val="23"/>
          <c:order val="13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marker>
            <c:symbol val="none"/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[2]Analytic_Eq!$C$81:$O$81</c:f>
              <c:numCache>
                <c:formatCode>General</c:formatCode>
                <c:ptCount val="13"/>
                <c:pt idx="0">
                  <c:v>74.002556231132743</c:v>
                </c:pt>
                <c:pt idx="1">
                  <c:v>314.79993646759209</c:v>
                </c:pt>
                <c:pt idx="2">
                  <c:v>1259.1997458703684</c:v>
                </c:pt>
                <c:pt idx="3">
                  <c:v>2890.7248527786228</c:v>
                </c:pt>
                <c:pt idx="4">
                  <c:v>5036.7989834814734</c:v>
                </c:pt>
                <c:pt idx="5">
                  <c:v>31479.993646759202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4-65F5-401B-98C8-C9150E3F7749}"/>
            </c:ext>
          </c:extLst>
        </c:ser>
        <c:ser>
          <c:idx val="25"/>
          <c:order val="14"/>
          <c:tx>
            <c:strRef>
              <c:f>'[3]IW1 (IW33)'!$B$11</c:f>
              <c:strCache>
                <c:ptCount val="1"/>
                <c:pt idx="0">
                  <c:v>8</c:v>
                </c:pt>
              </c:strCache>
            </c:strRef>
          </c:tx>
          <c:marker>
            <c:symbol val="none"/>
          </c:marker>
          <c:xVal>
            <c:numRef>
              <c:f>'[3]IW1 (IW33)'!$G$1:$Q$1</c:f>
              <c:numCache>
                <c:formatCode>General</c:formatCode>
                <c:ptCount val="11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600</c:v>
                </c:pt>
                <c:pt idx="6">
                  <c:v>800</c:v>
                </c:pt>
                <c:pt idx="7">
                  <c:v>1000</c:v>
                </c:pt>
                <c:pt idx="8">
                  <c:v>1200</c:v>
                </c:pt>
                <c:pt idx="9">
                  <c:v>1500</c:v>
                </c:pt>
                <c:pt idx="10">
                  <c:v>2000</c:v>
                </c:pt>
              </c:numCache>
            </c:numRef>
          </c:xVal>
          <c:yVal>
            <c:numRef>
              <c:f>'[3]IW1 (IW33)'!$G$11:$Q$11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6-65F5-401B-98C8-C9150E3F7749}"/>
            </c:ext>
          </c:extLst>
        </c:ser>
        <c:ser>
          <c:idx val="26"/>
          <c:order val="15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marker>
            <c:symbol val="none"/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[2]Analytic_Eq!$C$87:$O$87</c:f>
              <c:numCache>
                <c:formatCode>General</c:formatCode>
                <c:ptCount val="13"/>
                <c:pt idx="0">
                  <c:v>0.37</c:v>
                </c:pt>
                <c:pt idx="1">
                  <c:v>0.26500000000000001</c:v>
                </c:pt>
                <c:pt idx="2">
                  <c:v>0.23699999999999999</c:v>
                </c:pt>
                <c:pt idx="3">
                  <c:v>0.247</c:v>
                </c:pt>
                <c:pt idx="4">
                  <c:v>0.26400000000000001</c:v>
                </c:pt>
                <c:pt idx="5">
                  <c:v>0.22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7-65F5-401B-98C8-C9150E3F7749}"/>
            </c:ext>
          </c:extLst>
        </c:ser>
        <c:ser>
          <c:idx val="27"/>
          <c:order val="16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marker>
            <c:symbol val="none"/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[2]Analytic_Eq!$C$83:$O$83</c:f>
              <c:numCache>
                <c:formatCode>General</c:formatCode>
                <c:ptCount val="13"/>
                <c:pt idx="0">
                  <c:v>0.59</c:v>
                </c:pt>
                <c:pt idx="1">
                  <c:v>0.49</c:v>
                </c:pt>
                <c:pt idx="2">
                  <c:v>0.43</c:v>
                </c:pt>
                <c:pt idx="3">
                  <c:v>0.37</c:v>
                </c:pt>
                <c:pt idx="4">
                  <c:v>0.33</c:v>
                </c:pt>
                <c:pt idx="5">
                  <c:v>0.29599999999999999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8-65F5-401B-98C8-C9150E3F7749}"/>
            </c:ext>
          </c:extLst>
        </c:ser>
        <c:ser>
          <c:idx val="28"/>
          <c:order val="17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marker>
            <c:symbol val="none"/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[2]Analytic_Eq!$C$81:$O$81</c:f>
              <c:numCache>
                <c:formatCode>General</c:formatCode>
                <c:ptCount val="13"/>
                <c:pt idx="0">
                  <c:v>74.002556231132743</c:v>
                </c:pt>
                <c:pt idx="1">
                  <c:v>314.79993646759209</c:v>
                </c:pt>
                <c:pt idx="2">
                  <c:v>1259.1997458703684</c:v>
                </c:pt>
                <c:pt idx="3">
                  <c:v>2890.7248527786228</c:v>
                </c:pt>
                <c:pt idx="4">
                  <c:v>5036.7989834814734</c:v>
                </c:pt>
                <c:pt idx="5">
                  <c:v>31479.993646759202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9-65F5-401B-98C8-C9150E3F7749}"/>
            </c:ext>
          </c:extLst>
        </c:ser>
        <c:ser>
          <c:idx val="0"/>
          <c:order val="18"/>
          <c:tx>
            <c:strRef>
              <c:f>'[3]IW1 (IW17)'!$B$7</c:f>
              <c:strCache>
                <c:ptCount val="1"/>
                <c:pt idx="0">
                  <c:v>2</c:v>
                </c:pt>
              </c:strCache>
            </c:strRef>
          </c:tx>
          <c:spPr>
            <a:ln w="19050">
              <a:solidFill>
                <a:srgbClr val="92D050"/>
              </a:solidFill>
            </a:ln>
          </c:spPr>
          <c:marker>
            <c:symbol val="none"/>
          </c:marker>
          <c:xVal>
            <c:numRef>
              <c:f>'[3]IW1 (IW17)'!$G$1:$Q$1</c:f>
              <c:numCache>
                <c:formatCode>General</c:formatCode>
                <c:ptCount val="11"/>
                <c:pt idx="0">
                  <c:v>74.002556231132743</c:v>
                </c:pt>
                <c:pt idx="1">
                  <c:v>314.79993646759209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1259.1997458703684</c:v>
                </c:pt>
                <c:pt idx="7">
                  <c:v>2000</c:v>
                </c:pt>
                <c:pt idx="8">
                  <c:v>2890.7248527786228</c:v>
                </c:pt>
                <c:pt idx="9">
                  <c:v>5036.7989834814734</c:v>
                </c:pt>
                <c:pt idx="10">
                  <c:v>31479.993646759202</c:v>
                </c:pt>
              </c:numCache>
            </c:numRef>
          </c:xVal>
          <c:yVal>
            <c:numRef>
              <c:f>'[3]IW1 (IW17)'!$G$7:$Q$7</c:f>
              <c:numCache>
                <c:formatCode>General</c:formatCode>
                <c:ptCount val="11"/>
                <c:pt idx="0">
                  <c:v>0.48599999999999999</c:v>
                </c:pt>
                <c:pt idx="1">
                  <c:v>0.38300000000000001</c:v>
                </c:pt>
                <c:pt idx="2">
                  <c:v>0.35299999999999998</c:v>
                </c:pt>
                <c:pt idx="3">
                  <c:v>0.35699999999999998</c:v>
                </c:pt>
                <c:pt idx="4">
                  <c:v>0.375</c:v>
                </c:pt>
                <c:pt idx="5">
                  <c:v>0.38600000000000001</c:v>
                </c:pt>
                <c:pt idx="6">
                  <c:v>0.40400000000000003</c:v>
                </c:pt>
                <c:pt idx="7">
                  <c:v>0.38200000000000001</c:v>
                </c:pt>
                <c:pt idx="8">
                  <c:v>0.35699999999999998</c:v>
                </c:pt>
                <c:pt idx="9">
                  <c:v>0.32600000000000001</c:v>
                </c:pt>
                <c:pt idx="10">
                  <c:v>0.26100000000000001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65F5-401B-98C8-C9150E3F7749}"/>
            </c:ext>
          </c:extLst>
        </c:ser>
        <c:ser>
          <c:idx val="1"/>
          <c:order val="19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marker>
            <c:symbol val="none"/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[2]Analytic_Eq!$C$87:$O$87</c:f>
              <c:numCache>
                <c:formatCode>General</c:formatCode>
                <c:ptCount val="13"/>
                <c:pt idx="0">
                  <c:v>0.37</c:v>
                </c:pt>
                <c:pt idx="1">
                  <c:v>0.26500000000000001</c:v>
                </c:pt>
                <c:pt idx="2">
                  <c:v>0.23699999999999999</c:v>
                </c:pt>
                <c:pt idx="3">
                  <c:v>0.247</c:v>
                </c:pt>
                <c:pt idx="4">
                  <c:v>0.26400000000000001</c:v>
                </c:pt>
                <c:pt idx="5">
                  <c:v>0.22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65F5-401B-98C8-C9150E3F7749}"/>
            </c:ext>
          </c:extLst>
        </c:ser>
        <c:ser>
          <c:idx val="2"/>
          <c:order val="20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marker>
            <c:symbol val="none"/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[2]Analytic_Eq!$C$83:$O$83</c:f>
              <c:numCache>
                <c:formatCode>General</c:formatCode>
                <c:ptCount val="13"/>
                <c:pt idx="0">
                  <c:v>0.59</c:v>
                </c:pt>
                <c:pt idx="1">
                  <c:v>0.49</c:v>
                </c:pt>
                <c:pt idx="2">
                  <c:v>0.43</c:v>
                </c:pt>
                <c:pt idx="3">
                  <c:v>0.37</c:v>
                </c:pt>
                <c:pt idx="4">
                  <c:v>0.33</c:v>
                </c:pt>
                <c:pt idx="5">
                  <c:v>0.29599999999999999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65F5-401B-98C8-C9150E3F7749}"/>
            </c:ext>
          </c:extLst>
        </c:ser>
        <c:ser>
          <c:idx val="3"/>
          <c:order val="21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marker>
            <c:symbol val="none"/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[2]Analytic_Eq!$C$81:$O$81</c:f>
              <c:numCache>
                <c:formatCode>General</c:formatCode>
                <c:ptCount val="13"/>
                <c:pt idx="0">
                  <c:v>74.002556231132743</c:v>
                </c:pt>
                <c:pt idx="1">
                  <c:v>314.79993646759209</c:v>
                </c:pt>
                <c:pt idx="2">
                  <c:v>1259.1997458703684</c:v>
                </c:pt>
                <c:pt idx="3">
                  <c:v>2890.7248527786228</c:v>
                </c:pt>
                <c:pt idx="4">
                  <c:v>5036.7989834814734</c:v>
                </c:pt>
                <c:pt idx="5">
                  <c:v>31479.993646759202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65F5-401B-98C8-C9150E3F7749}"/>
            </c:ext>
          </c:extLst>
        </c:ser>
        <c:ser>
          <c:idx val="4"/>
          <c:order val="22"/>
          <c:tx>
            <c:strRef>
              <c:f>'IW1 (new) (MC)'!$B$7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xVal>
            <c:numRef>
              <c:f>'IW1 (new) (MC)'!$G$1:$Z$1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  <c:pt idx="16">
                  <c:v>5000</c:v>
                </c:pt>
                <c:pt idx="17">
                  <c:v>10000</c:v>
                </c:pt>
              </c:numCache>
            </c:numRef>
          </c:xVal>
          <c:yVal>
            <c:numRef>
              <c:f>'IW1 (new) (MC)'!$G$7:$Z$7</c:f>
              <c:numCache>
                <c:formatCode>General</c:formatCode>
                <c:ptCount val="20"/>
                <c:pt idx="0">
                  <c:v>0.55900000000000005</c:v>
                </c:pt>
                <c:pt idx="1">
                  <c:v>0.40899999999999997</c:v>
                </c:pt>
                <c:pt idx="2">
                  <c:v>0.36049999999999999</c:v>
                </c:pt>
                <c:pt idx="3">
                  <c:v>0.35599999999999998</c:v>
                </c:pt>
                <c:pt idx="4">
                  <c:v>0.34699999999999998</c:v>
                </c:pt>
                <c:pt idx="5">
                  <c:v>0.34899999999999998</c:v>
                </c:pt>
                <c:pt idx="6">
                  <c:v>0.35099999999999998</c:v>
                </c:pt>
                <c:pt idx="7">
                  <c:v>0.35299999999999998</c:v>
                </c:pt>
                <c:pt idx="8">
                  <c:v>0.35499999999999998</c:v>
                </c:pt>
                <c:pt idx="9">
                  <c:v>0.36599999999999999</c:v>
                </c:pt>
                <c:pt idx="10">
                  <c:v>0.378</c:v>
                </c:pt>
                <c:pt idx="11">
                  <c:v>0.373</c:v>
                </c:pt>
                <c:pt idx="12">
                  <c:v>0.372</c:v>
                </c:pt>
                <c:pt idx="13">
                  <c:v>0.36899999999999999</c:v>
                </c:pt>
                <c:pt idx="14">
                  <c:v>0.34699999999999998</c:v>
                </c:pt>
                <c:pt idx="15">
                  <c:v>0.33600000000000002</c:v>
                </c:pt>
                <c:pt idx="16">
                  <c:v>0.315</c:v>
                </c:pt>
                <c:pt idx="17">
                  <c:v>0.28699999999999998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65F5-401B-98C8-C9150E3F7749}"/>
            </c:ext>
          </c:extLst>
        </c:ser>
        <c:ser>
          <c:idx val="8"/>
          <c:order val="23"/>
          <c:tx>
            <c:strRef>
              <c:f>'IW1 (new) (MC)'!$B$11</c:f>
              <c:strCache>
                <c:ptCount val="1"/>
                <c:pt idx="0">
                  <c:v>6</c:v>
                </c:pt>
              </c:strCache>
            </c:strRef>
          </c:tx>
          <c:marker>
            <c:symbol val="none"/>
          </c:marker>
          <c:xVal>
            <c:numRef>
              <c:f>'IW1 (new) (MC)'!$G$1:$V$1</c:f>
              <c:numCache>
                <c:formatCode>General</c:formatCode>
                <c:ptCount val="1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</c:numCache>
            </c:numRef>
          </c:xVal>
          <c:yVal>
            <c:numRef>
              <c:f>'IW1 (new) (MC)'!$G$11:$V$11</c:f>
              <c:numCache>
                <c:formatCode>General</c:formatCode>
                <c:ptCount val="16"/>
                <c:pt idx="0">
                  <c:v>0.3402</c:v>
                </c:pt>
                <c:pt idx="1">
                  <c:v>0.32100000000000001</c:v>
                </c:pt>
                <c:pt idx="2">
                  <c:v>0.27400000000000002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65F5-401B-98C8-C9150E3F7749}"/>
            </c:ext>
          </c:extLst>
        </c:ser>
        <c:ser>
          <c:idx val="9"/>
          <c:order val="24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marker>
            <c:symbol val="none"/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[2]Analytic_Eq!$C$87:$O$87</c:f>
              <c:numCache>
                <c:formatCode>General</c:formatCode>
                <c:ptCount val="13"/>
                <c:pt idx="0">
                  <c:v>0.37</c:v>
                </c:pt>
                <c:pt idx="1">
                  <c:v>0.26500000000000001</c:v>
                </c:pt>
                <c:pt idx="2">
                  <c:v>0.23699999999999999</c:v>
                </c:pt>
                <c:pt idx="3">
                  <c:v>0.247</c:v>
                </c:pt>
                <c:pt idx="4">
                  <c:v>0.26400000000000001</c:v>
                </c:pt>
                <c:pt idx="5">
                  <c:v>0.22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65F5-401B-98C8-C9150E3F7749}"/>
            </c:ext>
          </c:extLst>
        </c:ser>
        <c:ser>
          <c:idx val="10"/>
          <c:order val="25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marker>
            <c:symbol val="none"/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[2]Analytic_Eq!$C$83:$O$83</c:f>
              <c:numCache>
                <c:formatCode>General</c:formatCode>
                <c:ptCount val="13"/>
                <c:pt idx="0">
                  <c:v>0.59</c:v>
                </c:pt>
                <c:pt idx="1">
                  <c:v>0.49</c:v>
                </c:pt>
                <c:pt idx="2">
                  <c:v>0.43</c:v>
                </c:pt>
                <c:pt idx="3">
                  <c:v>0.37</c:v>
                </c:pt>
                <c:pt idx="4">
                  <c:v>0.33</c:v>
                </c:pt>
                <c:pt idx="5">
                  <c:v>0.29599999999999999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65F5-401B-98C8-C9150E3F7749}"/>
            </c:ext>
          </c:extLst>
        </c:ser>
        <c:ser>
          <c:idx val="11"/>
          <c:order val="26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marker>
            <c:symbol val="none"/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[2]Analytic_Eq!$C$81:$O$81</c:f>
              <c:numCache>
                <c:formatCode>General</c:formatCode>
                <c:ptCount val="13"/>
                <c:pt idx="0">
                  <c:v>74.002556231132743</c:v>
                </c:pt>
                <c:pt idx="1">
                  <c:v>314.79993646759209</c:v>
                </c:pt>
                <c:pt idx="2">
                  <c:v>1259.1997458703684</c:v>
                </c:pt>
                <c:pt idx="3">
                  <c:v>2890.7248527786228</c:v>
                </c:pt>
                <c:pt idx="4">
                  <c:v>5036.7989834814734</c:v>
                </c:pt>
                <c:pt idx="5">
                  <c:v>31479.993646759202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65F5-401B-98C8-C9150E3F77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2833376"/>
        <c:axId val="1342837184"/>
      </c:scatterChart>
      <c:valAx>
        <c:axId val="1342833376"/>
        <c:scaling>
          <c:orientation val="minMax"/>
          <c:max val="5000"/>
          <c:min val="0"/>
        </c:scaling>
        <c:delete val="0"/>
        <c:axPos val="b"/>
        <c:majorGridlines>
          <c:spPr>
            <a:ln>
              <a:solidFill>
                <a:schemeClr val="tx2">
                  <a:lumMod val="20000"/>
                  <a:lumOff val="80000"/>
                </a:schemeClr>
              </a:solidFill>
            </a:ln>
          </c:spPr>
        </c:majorGridlines>
        <c:title>
          <c:tx>
            <c:strRef>
              <c:f>'[4]Data_FINAL (2)'!$AR$2</c:f>
              <c:strCache>
                <c:ptCount val="1"/>
                <c:pt idx="0">
                  <c:v>Batdorf Parameter Z</c:v>
                </c:pt>
              </c:strCache>
            </c:strRef>
          </c:tx>
          <c:overlay val="0"/>
          <c:txPr>
            <a:bodyPr/>
            <a:lstStyle/>
            <a:p>
              <a:pPr>
                <a:defRPr sz="1400"/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crossAx val="1342837184"/>
        <c:crosses val="autoZero"/>
        <c:crossBetween val="midCat"/>
        <c:minorUnit val="50"/>
      </c:valAx>
      <c:valAx>
        <c:axId val="1342837184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chemeClr val="tx2">
                  <a:lumMod val="20000"/>
                  <a:lumOff val="80000"/>
                </a:schemeClr>
              </a:solidFill>
            </a:ln>
          </c:spPr>
        </c:majorGridlines>
        <c:title>
          <c:tx>
            <c:strRef>
              <c:f>'[4]Data_FINAL (2)'!$AV$7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txPr>
            <a:bodyPr rot="-5400000" vert="horz"/>
            <a:lstStyle/>
            <a:p>
              <a:pPr>
                <a:defRPr sz="1400"/>
              </a:pPr>
              <a:endParaRPr lang="en-US"/>
            </a:p>
          </c:txPr>
        </c:title>
        <c:numFmt formatCode="0.00" sourceLinked="0"/>
        <c:majorTickMark val="out"/>
        <c:minorTickMark val="none"/>
        <c:tickLblPos val="nextTo"/>
        <c:crossAx val="1342833376"/>
        <c:crosses val="autoZero"/>
        <c:crossBetween val="midCat"/>
        <c:majorUnit val="0.1"/>
      </c:valAx>
    </c:plotArea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3"/>
          <c:order val="0"/>
          <c:tx>
            <c:strRef>
              <c:f>'IW1 (new) (MC)'!$B$4</c:f>
              <c:strCache>
                <c:ptCount val="1"/>
                <c:pt idx="0">
                  <c:v>0.25</c:v>
                </c:pt>
              </c:strCache>
            </c:strRef>
          </c:tx>
          <c:spPr>
            <a:ln w="19050">
              <a:solidFill>
                <a:srgbClr val="C00000"/>
              </a:solidFill>
            </a:ln>
          </c:spPr>
          <c:xVal>
            <c:numRef>
              <c:f>'IW1 (new) (MC)'!$G$1:$V$1</c:f>
              <c:numCache>
                <c:formatCode>General</c:formatCode>
                <c:ptCount val="1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</c:numCache>
            </c:numRef>
          </c:xVal>
          <c:yVal>
            <c:numRef>
              <c:f>'IW1 (new) (MC)'!$G$4:$V$4</c:f>
              <c:numCache>
                <c:formatCode>General</c:formatCode>
                <c:ptCount val="1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A-1216-4653-BA66-0879E330D69F}"/>
            </c:ext>
          </c:extLst>
        </c:ser>
        <c:ser>
          <c:idx val="14"/>
          <c:order val="1"/>
          <c:tx>
            <c:strRef>
              <c:f>'IW1 (new) (MC)'!$B$5</c:f>
              <c:strCache>
                <c:ptCount val="1"/>
                <c:pt idx="0">
                  <c:v>0.5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xVal>
            <c:numRef>
              <c:f>'IW1 (new) (MC)'!$G$1:$V$1</c:f>
              <c:numCache>
                <c:formatCode>General</c:formatCode>
                <c:ptCount val="1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</c:numCache>
            </c:numRef>
          </c:xVal>
          <c:yVal>
            <c:numRef>
              <c:f>'IW1 (new) (MC)'!$G$5:$V$5</c:f>
              <c:numCache>
                <c:formatCode>General</c:formatCode>
                <c:ptCount val="16"/>
                <c:pt idx="0">
                  <c:v>0.65200000000000002</c:v>
                </c:pt>
                <c:pt idx="1">
                  <c:v>0.55100000000000005</c:v>
                </c:pt>
                <c:pt idx="2">
                  <c:v>0.53100000000000003</c:v>
                </c:pt>
                <c:pt idx="3">
                  <c:v>0.53300000000000003</c:v>
                </c:pt>
                <c:pt idx="4">
                  <c:v>0.53100000000000003</c:v>
                </c:pt>
                <c:pt idx="7">
                  <c:v>0.49099999999999999</c:v>
                </c:pt>
                <c:pt idx="9">
                  <c:v>0.45800000000000002</c:v>
                </c:pt>
                <c:pt idx="13">
                  <c:v>0.41099999999999998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B-1216-4653-BA66-0879E330D69F}"/>
            </c:ext>
          </c:extLst>
        </c:ser>
        <c:ser>
          <c:idx val="15"/>
          <c:order val="2"/>
          <c:tx>
            <c:strRef>
              <c:f>'IW1 (new) (MC)'!$B$6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xVal>
            <c:numRef>
              <c:f>'IW1 (new) (MC)'!$G$1:$Y$1</c:f>
              <c:numCache>
                <c:formatCode>General</c:formatCode>
                <c:ptCount val="19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  <c:pt idx="16">
                  <c:v>5000</c:v>
                </c:pt>
                <c:pt idx="17">
                  <c:v>10000</c:v>
                </c:pt>
              </c:numCache>
            </c:numRef>
          </c:xVal>
          <c:yVal>
            <c:numRef>
              <c:f>'IW1 (new) (MC)'!$G$6:$Y$6</c:f>
              <c:numCache>
                <c:formatCode>General</c:formatCode>
                <c:ptCount val="19"/>
                <c:pt idx="0">
                  <c:v>0.61799999999999999</c:v>
                </c:pt>
                <c:pt idx="1">
                  <c:v>0.47699999999999998</c:v>
                </c:pt>
                <c:pt idx="2">
                  <c:v>0.437</c:v>
                </c:pt>
                <c:pt idx="3">
                  <c:v>0.44600000000000001</c:v>
                </c:pt>
                <c:pt idx="4">
                  <c:v>0.45800000000000002</c:v>
                </c:pt>
                <c:pt idx="5">
                  <c:v>0.46400000000000002</c:v>
                </c:pt>
                <c:pt idx="6">
                  <c:v>0.46500000000000002</c:v>
                </c:pt>
                <c:pt idx="7">
                  <c:v>0.45800000000000002</c:v>
                </c:pt>
                <c:pt idx="8">
                  <c:v>0.46300000000000002</c:v>
                </c:pt>
                <c:pt idx="9">
                  <c:v>0.442</c:v>
                </c:pt>
                <c:pt idx="10">
                  <c:v>0.42599999999999999</c:v>
                </c:pt>
                <c:pt idx="13">
                  <c:v>0.40100000000000002</c:v>
                </c:pt>
                <c:pt idx="14">
                  <c:v>0.38400000000000001</c:v>
                </c:pt>
                <c:pt idx="15">
                  <c:v>0.36399999999999999</c:v>
                </c:pt>
                <c:pt idx="16">
                  <c:v>0.33100000000000002</c:v>
                </c:pt>
                <c:pt idx="17">
                  <c:v>0.29799999999999999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C-1216-4653-BA66-0879E330D69F}"/>
            </c:ext>
          </c:extLst>
        </c:ser>
        <c:ser>
          <c:idx val="16"/>
          <c:order val="3"/>
          <c:tx>
            <c:strRef>
              <c:f>'IW1 (new) (MC)'!$B$7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xVal>
            <c:numRef>
              <c:f>'IW1 (new) (MC)'!$G$1:$V$1</c:f>
              <c:numCache>
                <c:formatCode>General</c:formatCode>
                <c:ptCount val="1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</c:numCache>
            </c:numRef>
          </c:xVal>
          <c:yVal>
            <c:numRef>
              <c:f>'IW1 (new) (MC)'!$G$7:$V$7</c:f>
              <c:numCache>
                <c:formatCode>General</c:formatCode>
                <c:ptCount val="16"/>
                <c:pt idx="0">
                  <c:v>0.55900000000000005</c:v>
                </c:pt>
                <c:pt idx="1">
                  <c:v>0.40899999999999997</c:v>
                </c:pt>
                <c:pt idx="2">
                  <c:v>0.36049999999999999</c:v>
                </c:pt>
                <c:pt idx="3">
                  <c:v>0.35599999999999998</c:v>
                </c:pt>
                <c:pt idx="4">
                  <c:v>0.34699999999999998</c:v>
                </c:pt>
                <c:pt idx="5">
                  <c:v>0.34899999999999998</c:v>
                </c:pt>
                <c:pt idx="6">
                  <c:v>0.35099999999999998</c:v>
                </c:pt>
                <c:pt idx="7">
                  <c:v>0.35299999999999998</c:v>
                </c:pt>
                <c:pt idx="8">
                  <c:v>0.35499999999999998</c:v>
                </c:pt>
                <c:pt idx="9">
                  <c:v>0.36599999999999999</c:v>
                </c:pt>
                <c:pt idx="10">
                  <c:v>0.378</c:v>
                </c:pt>
                <c:pt idx="11">
                  <c:v>0.373</c:v>
                </c:pt>
                <c:pt idx="12">
                  <c:v>0.372</c:v>
                </c:pt>
                <c:pt idx="13">
                  <c:v>0.36899999999999999</c:v>
                </c:pt>
                <c:pt idx="14">
                  <c:v>0.34699999999999998</c:v>
                </c:pt>
                <c:pt idx="15">
                  <c:v>0.33600000000000002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D-1216-4653-BA66-0879E330D69F}"/>
            </c:ext>
          </c:extLst>
        </c:ser>
        <c:ser>
          <c:idx val="17"/>
          <c:order val="4"/>
          <c:tx>
            <c:strRef>
              <c:f>'IW1 (new) (MC)'!$B$8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xVal>
            <c:numRef>
              <c:f>'IW1 (new) (MC)'!$G$1:$V$1</c:f>
              <c:numCache>
                <c:formatCode>General</c:formatCode>
                <c:ptCount val="1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</c:numCache>
            </c:numRef>
          </c:xVal>
          <c:yVal>
            <c:numRef>
              <c:f>'IW1 (new) (MC)'!$G$8:$V$8</c:f>
              <c:numCache>
                <c:formatCode>General</c:formatCode>
                <c:ptCount val="16"/>
                <c:pt idx="0">
                  <c:v>0.52080000000000004</c:v>
                </c:pt>
                <c:pt idx="1">
                  <c:v>0.36899999999999999</c:v>
                </c:pt>
                <c:pt idx="2">
                  <c:v>0.32500000000000001</c:v>
                </c:pt>
                <c:pt idx="3">
                  <c:v>0.31900000000000001</c:v>
                </c:pt>
                <c:pt idx="4">
                  <c:v>0.31280000000000002</c:v>
                </c:pt>
                <c:pt idx="5">
                  <c:v>0.30470000000000003</c:v>
                </c:pt>
                <c:pt idx="6">
                  <c:v>0.29699999999999999</c:v>
                </c:pt>
                <c:pt idx="7">
                  <c:v>0.29899999999999999</c:v>
                </c:pt>
                <c:pt idx="8">
                  <c:v>0.30299999999999999</c:v>
                </c:pt>
                <c:pt idx="9">
                  <c:v>0.30599999999999999</c:v>
                </c:pt>
                <c:pt idx="10">
                  <c:v>0.30299999999999999</c:v>
                </c:pt>
                <c:pt idx="11">
                  <c:v>0.31090000000000001</c:v>
                </c:pt>
                <c:pt idx="12">
                  <c:v>0.311</c:v>
                </c:pt>
                <c:pt idx="13">
                  <c:v>0.307</c:v>
                </c:pt>
                <c:pt idx="14">
                  <c:v>0.313</c:v>
                </c:pt>
                <c:pt idx="15">
                  <c:v>0.30399999999999999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E-1216-4653-BA66-0879E330D69F}"/>
            </c:ext>
          </c:extLst>
        </c:ser>
        <c:ser>
          <c:idx val="18"/>
          <c:order val="5"/>
          <c:tx>
            <c:strRef>
              <c:f>'IW1 (new) (MC)'!$B$9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xVal>
            <c:numRef>
              <c:f>'IW1 (new) (MC)'!$G$1:$V$1</c:f>
              <c:numCache>
                <c:formatCode>General</c:formatCode>
                <c:ptCount val="1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</c:numCache>
            </c:numRef>
          </c:xVal>
          <c:yVal>
            <c:numRef>
              <c:f>'IW1 (new) (MC)'!$G$9:$V$9</c:f>
              <c:numCache>
                <c:formatCode>General</c:formatCode>
                <c:ptCount val="16"/>
                <c:pt idx="0">
                  <c:v>0.47099999999999997</c:v>
                </c:pt>
                <c:pt idx="1">
                  <c:v>0.33900000000000002</c:v>
                </c:pt>
                <c:pt idx="2">
                  <c:v>0.28599999999999998</c:v>
                </c:pt>
                <c:pt idx="3">
                  <c:v>0.27200000000000002</c:v>
                </c:pt>
                <c:pt idx="4">
                  <c:v>0.26900000000000002</c:v>
                </c:pt>
                <c:pt idx="5">
                  <c:v>0.26800000000000002</c:v>
                </c:pt>
                <c:pt idx="6">
                  <c:v>0.26800000000000002</c:v>
                </c:pt>
                <c:pt idx="7">
                  <c:v>0.26900000000000002</c:v>
                </c:pt>
                <c:pt idx="8">
                  <c:v>0.26900000000000002</c:v>
                </c:pt>
                <c:pt idx="9">
                  <c:v>0.26700000000000002</c:v>
                </c:pt>
                <c:pt idx="10">
                  <c:v>0.27</c:v>
                </c:pt>
                <c:pt idx="11">
                  <c:v>0.27100000000000002</c:v>
                </c:pt>
                <c:pt idx="12">
                  <c:v>0.27300000000000002</c:v>
                </c:pt>
                <c:pt idx="13">
                  <c:v>0.27600000000000002</c:v>
                </c:pt>
                <c:pt idx="14">
                  <c:v>0.27600000000000002</c:v>
                </c:pt>
                <c:pt idx="15">
                  <c:v>0.28100000000000003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F-1216-4653-BA66-0879E330D69F}"/>
            </c:ext>
          </c:extLst>
        </c:ser>
        <c:ser>
          <c:idx val="19"/>
          <c:order val="6"/>
          <c:tx>
            <c:strRef>
              <c:f>'IW1 (new) (MC)'!$B$10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xVal>
            <c:numRef>
              <c:f>'IW1 (new) (MC)'!$G$1:$V$1</c:f>
              <c:numCache>
                <c:formatCode>General</c:formatCode>
                <c:ptCount val="1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</c:numCache>
            </c:numRef>
          </c:xVal>
          <c:yVal>
            <c:numRef>
              <c:f>'IW1 (new) (MC)'!$G$10:$V$10</c:f>
              <c:numCache>
                <c:formatCode>General</c:formatCode>
                <c:ptCount val="16"/>
                <c:pt idx="0">
                  <c:v>0.50700000000000001</c:v>
                </c:pt>
                <c:pt idx="1">
                  <c:v>0.36599999999999999</c:v>
                </c:pt>
                <c:pt idx="2">
                  <c:v>0.32</c:v>
                </c:pt>
                <c:pt idx="4">
                  <c:v>0.29799999999999999</c:v>
                </c:pt>
                <c:pt idx="7">
                  <c:v>0.28299999999999997</c:v>
                </c:pt>
                <c:pt idx="9">
                  <c:v>0.27800000000000002</c:v>
                </c:pt>
                <c:pt idx="11">
                  <c:v>0.28799999999999998</c:v>
                </c:pt>
                <c:pt idx="12">
                  <c:v>0.29299999999999998</c:v>
                </c:pt>
                <c:pt idx="13">
                  <c:v>0.29799999999999999</c:v>
                </c:pt>
                <c:pt idx="14">
                  <c:v>0.32600000000000001</c:v>
                </c:pt>
                <c:pt idx="15">
                  <c:v>0.38269999999999998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0-1216-4653-BA66-0879E330D69F}"/>
            </c:ext>
          </c:extLst>
        </c:ser>
        <c:ser>
          <c:idx val="20"/>
          <c:order val="7"/>
          <c:tx>
            <c:strRef>
              <c:f>'IW1 (new) (MC)'!$B$11</c:f>
              <c:strCache>
                <c:ptCount val="1"/>
                <c:pt idx="0">
                  <c:v>6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xVal>
            <c:numRef>
              <c:f>'IW1 (new) (MC)'!$G$1:$V$1</c:f>
              <c:numCache>
                <c:formatCode>General</c:formatCode>
                <c:ptCount val="1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</c:numCache>
            </c:numRef>
          </c:xVal>
          <c:yVal>
            <c:numRef>
              <c:f>'IW1 (new) (MC)'!$G$11:$V$11</c:f>
              <c:numCache>
                <c:formatCode>General</c:formatCode>
                <c:ptCount val="16"/>
                <c:pt idx="0">
                  <c:v>0.3402</c:v>
                </c:pt>
                <c:pt idx="1">
                  <c:v>0.32100000000000001</c:v>
                </c:pt>
                <c:pt idx="2">
                  <c:v>0.27400000000000002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1-1216-4653-BA66-0879E330D69F}"/>
            </c:ext>
          </c:extLst>
        </c:ser>
        <c:ser>
          <c:idx val="21"/>
          <c:order val="8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spPr>
            <a:ln w="38100">
              <a:noFill/>
            </a:ln>
          </c:spP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[2]Analytic_Eq!$C$87:$O$87</c:f>
              <c:numCache>
                <c:formatCode>General</c:formatCode>
                <c:ptCount val="13"/>
                <c:pt idx="0">
                  <c:v>0.37</c:v>
                </c:pt>
                <c:pt idx="1">
                  <c:v>0.26500000000000001</c:v>
                </c:pt>
                <c:pt idx="2">
                  <c:v>0.23699999999999999</c:v>
                </c:pt>
                <c:pt idx="3">
                  <c:v>0.247</c:v>
                </c:pt>
                <c:pt idx="4">
                  <c:v>0.26400000000000001</c:v>
                </c:pt>
                <c:pt idx="5">
                  <c:v>0.22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2-1216-4653-BA66-0879E330D69F}"/>
            </c:ext>
          </c:extLst>
        </c:ser>
        <c:ser>
          <c:idx val="22"/>
          <c:order val="9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spPr>
            <a:ln w="38100">
              <a:noFill/>
            </a:ln>
          </c:spP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[2]Analytic_Eq!$C$83:$O$83</c:f>
              <c:numCache>
                <c:formatCode>General</c:formatCode>
                <c:ptCount val="13"/>
                <c:pt idx="0">
                  <c:v>0.59</c:v>
                </c:pt>
                <c:pt idx="1">
                  <c:v>0.49</c:v>
                </c:pt>
                <c:pt idx="2">
                  <c:v>0.43</c:v>
                </c:pt>
                <c:pt idx="3">
                  <c:v>0.37</c:v>
                </c:pt>
                <c:pt idx="4">
                  <c:v>0.33</c:v>
                </c:pt>
                <c:pt idx="5">
                  <c:v>0.29599999999999999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3-1216-4653-BA66-0879E330D69F}"/>
            </c:ext>
          </c:extLst>
        </c:ser>
        <c:ser>
          <c:idx val="23"/>
          <c:order val="10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spPr>
            <a:ln w="38100">
              <a:noFill/>
            </a:ln>
          </c:spP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[2]Analytic_Eq!$C$81:$O$81</c:f>
              <c:numCache>
                <c:formatCode>General</c:formatCode>
                <c:ptCount val="13"/>
                <c:pt idx="0">
                  <c:v>74.002556231132743</c:v>
                </c:pt>
                <c:pt idx="1">
                  <c:v>314.79993646759209</c:v>
                </c:pt>
                <c:pt idx="2">
                  <c:v>1259.1997458703684</c:v>
                </c:pt>
                <c:pt idx="3">
                  <c:v>2890.7248527786228</c:v>
                </c:pt>
                <c:pt idx="4">
                  <c:v>5036.7989834814734</c:v>
                </c:pt>
                <c:pt idx="5">
                  <c:v>31479.993646759202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4-1216-4653-BA66-0879E330D69F}"/>
            </c:ext>
          </c:extLst>
        </c:ser>
        <c:ser>
          <c:idx val="24"/>
          <c:order val="11"/>
          <c:tx>
            <c:strRef>
              <c:f>'[5]Exp. Isotrop'!$BI$2</c:f>
              <c:strCache>
                <c:ptCount val="1"/>
                <c:pt idx="0">
                  <c:v>Weingarten [1965]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5"/>
            <c:spPr>
              <a:solidFill>
                <a:srgbClr val="FFFF0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'[5]Exp. Isotrop'!$BK$6:$BK$166</c:f>
              <c:numCache>
                <c:formatCode>General</c:formatCode>
                <c:ptCount val="161"/>
                <c:pt idx="0">
                  <c:v>763.15136113355652</c:v>
                </c:pt>
                <c:pt idx="1">
                  <c:v>763.15136113355652</c:v>
                </c:pt>
                <c:pt idx="2">
                  <c:v>763.15136113355652</c:v>
                </c:pt>
                <c:pt idx="3">
                  <c:v>763.15136113355652</c:v>
                </c:pt>
                <c:pt idx="4">
                  <c:v>763.15136113355652</c:v>
                </c:pt>
                <c:pt idx="5">
                  <c:v>560.91625043316412</c:v>
                </c:pt>
                <c:pt idx="6">
                  <c:v>572.36352085016745</c:v>
                </c:pt>
                <c:pt idx="7">
                  <c:v>381.57568056677826</c:v>
                </c:pt>
                <c:pt idx="8">
                  <c:v>381.57568056677826</c:v>
                </c:pt>
                <c:pt idx="9">
                  <c:v>190.78784028338913</c:v>
                </c:pt>
                <c:pt idx="10">
                  <c:v>190.78784028338913</c:v>
                </c:pt>
                <c:pt idx="11">
                  <c:v>508.44959435523202</c:v>
                </c:pt>
                <c:pt idx="12">
                  <c:v>508.44959435523202</c:v>
                </c:pt>
                <c:pt idx="13">
                  <c:v>508.44959435523202</c:v>
                </c:pt>
                <c:pt idx="14">
                  <c:v>508.44959435523202</c:v>
                </c:pt>
                <c:pt idx="15">
                  <c:v>482.69323591697452</c:v>
                </c:pt>
                <c:pt idx="16">
                  <c:v>489.37081032689309</c:v>
                </c:pt>
                <c:pt idx="17">
                  <c:v>465.52233029146942</c:v>
                </c:pt>
                <c:pt idx="18">
                  <c:v>465.52233029146942</c:v>
                </c:pt>
                <c:pt idx="19">
                  <c:v>357.72720053135458</c:v>
                </c:pt>
                <c:pt idx="20">
                  <c:v>357.72720053135458</c:v>
                </c:pt>
                <c:pt idx="21">
                  <c:v>349.14174771860206</c:v>
                </c:pt>
                <c:pt idx="22">
                  <c:v>352.95750452426984</c:v>
                </c:pt>
                <c:pt idx="23">
                  <c:v>254.70176677832447</c:v>
                </c:pt>
                <c:pt idx="24">
                  <c:v>254.70176677832447</c:v>
                </c:pt>
                <c:pt idx="25">
                  <c:v>254.70176677832447</c:v>
                </c:pt>
                <c:pt idx="26">
                  <c:v>250.88600997265669</c:v>
                </c:pt>
                <c:pt idx="27">
                  <c:v>238.4848003542364</c:v>
                </c:pt>
                <c:pt idx="28">
                  <c:v>238.4848003542364</c:v>
                </c:pt>
                <c:pt idx="29">
                  <c:v>126.87391378845378</c:v>
                </c:pt>
                <c:pt idx="30">
                  <c:v>126.87391378845378</c:v>
                </c:pt>
                <c:pt idx="31">
                  <c:v>190.78784028338913</c:v>
                </c:pt>
                <c:pt idx="32">
                  <c:v>190.78784028338913</c:v>
                </c:pt>
                <c:pt idx="33">
                  <c:v>190.78784028338913</c:v>
                </c:pt>
                <c:pt idx="34">
                  <c:v>95.393920141694565</c:v>
                </c:pt>
                <c:pt idx="35">
                  <c:v>95.393920141694565</c:v>
                </c:pt>
                <c:pt idx="36">
                  <c:v>95.393920141694565</c:v>
                </c:pt>
                <c:pt idx="37">
                  <c:v>95.393920141694565</c:v>
                </c:pt>
                <c:pt idx="38">
                  <c:v>286.18176042508372</c:v>
                </c:pt>
                <c:pt idx="39">
                  <c:v>286.18176042508372</c:v>
                </c:pt>
                <c:pt idx="40">
                  <c:v>763.15136113355652</c:v>
                </c:pt>
                <c:pt idx="41">
                  <c:v>763.15136113355652</c:v>
                </c:pt>
                <c:pt idx="42">
                  <c:v>381.57568056677826</c:v>
                </c:pt>
                <c:pt idx="43">
                  <c:v>381.57568056677826</c:v>
                </c:pt>
                <c:pt idx="44">
                  <c:v>286.18176042508372</c:v>
                </c:pt>
                <c:pt idx="45">
                  <c:v>1717.090562550502</c:v>
                </c:pt>
                <c:pt idx="46">
                  <c:v>3052.6054445342261</c:v>
                </c:pt>
                <c:pt idx="47">
                  <c:v>3052.6054445342261</c:v>
                </c:pt>
                <c:pt idx="48">
                  <c:v>3052.6054445342261</c:v>
                </c:pt>
                <c:pt idx="49">
                  <c:v>3113.6575534249109</c:v>
                </c:pt>
                <c:pt idx="50">
                  <c:v>3052.6054445342261</c:v>
                </c:pt>
                <c:pt idx="51">
                  <c:v>3052.6054445342261</c:v>
                </c:pt>
                <c:pt idx="52">
                  <c:v>3052.6054445342261</c:v>
                </c:pt>
                <c:pt idx="53">
                  <c:v>3052.6054445342261</c:v>
                </c:pt>
                <c:pt idx="54">
                  <c:v>3052.6054445342261</c:v>
                </c:pt>
                <c:pt idx="55">
                  <c:v>3052.6054445342261</c:v>
                </c:pt>
                <c:pt idx="56">
                  <c:v>3052.6054445342261</c:v>
                </c:pt>
                <c:pt idx="57">
                  <c:v>3052.6054445342261</c:v>
                </c:pt>
                <c:pt idx="58">
                  <c:v>3052.6054445342261</c:v>
                </c:pt>
                <c:pt idx="59">
                  <c:v>3052.6054445342261</c:v>
                </c:pt>
                <c:pt idx="60">
                  <c:v>3052.6054445342261</c:v>
                </c:pt>
                <c:pt idx="61">
                  <c:v>3052.6054445342261</c:v>
                </c:pt>
                <c:pt idx="62">
                  <c:v>3052.6054445342261</c:v>
                </c:pt>
                <c:pt idx="63">
                  <c:v>3052.6054445342261</c:v>
                </c:pt>
                <c:pt idx="64">
                  <c:v>3052.6054445342261</c:v>
                </c:pt>
                <c:pt idx="65">
                  <c:v>3052.6054445342261</c:v>
                </c:pt>
                <c:pt idx="66">
                  <c:v>3052.6054445342261</c:v>
                </c:pt>
                <c:pt idx="67">
                  <c:v>2289.4540834006698</c:v>
                </c:pt>
                <c:pt idx="68">
                  <c:v>2289.4540834006698</c:v>
                </c:pt>
                <c:pt idx="69">
                  <c:v>1526.302722267113</c:v>
                </c:pt>
                <c:pt idx="70">
                  <c:v>1526.302722267113</c:v>
                </c:pt>
                <c:pt idx="71">
                  <c:v>763.15136113355652</c:v>
                </c:pt>
                <c:pt idx="72">
                  <c:v>763.15136113355652</c:v>
                </c:pt>
                <c:pt idx="73">
                  <c:v>1930.7729436678981</c:v>
                </c:pt>
                <c:pt idx="74">
                  <c:v>1469.0663701820965</c:v>
                </c:pt>
                <c:pt idx="75">
                  <c:v>1469.0663701820965</c:v>
                </c:pt>
                <c:pt idx="76">
                  <c:v>1430.9088021254183</c:v>
                </c:pt>
                <c:pt idx="77">
                  <c:v>1430.9088021254183</c:v>
                </c:pt>
                <c:pt idx="78">
                  <c:v>1018.8070671132979</c:v>
                </c:pt>
                <c:pt idx="79">
                  <c:v>1018.8070671132979</c:v>
                </c:pt>
                <c:pt idx="80">
                  <c:v>1018.8070671132979</c:v>
                </c:pt>
                <c:pt idx="81">
                  <c:v>1018.8070671132979</c:v>
                </c:pt>
                <c:pt idx="82">
                  <c:v>976.83374225095235</c:v>
                </c:pt>
                <c:pt idx="83">
                  <c:v>976.83374225095235</c:v>
                </c:pt>
                <c:pt idx="84">
                  <c:v>507.49565515381511</c:v>
                </c:pt>
                <c:pt idx="85">
                  <c:v>507.49565515381511</c:v>
                </c:pt>
                <c:pt idx="86">
                  <c:v>778.41438835622773</c:v>
                </c:pt>
                <c:pt idx="87">
                  <c:v>381.57568056677826</c:v>
                </c:pt>
                <c:pt idx="88">
                  <c:v>381.57568056677826</c:v>
                </c:pt>
                <c:pt idx="89">
                  <c:v>381.57568056677826</c:v>
                </c:pt>
                <c:pt idx="90">
                  <c:v>381.57568056677826</c:v>
                </c:pt>
                <c:pt idx="91">
                  <c:v>2033.7983774209281</c:v>
                </c:pt>
                <c:pt idx="92">
                  <c:v>2033.7983774209281</c:v>
                </c:pt>
                <c:pt idx="93">
                  <c:v>2033.7983774209281</c:v>
                </c:pt>
                <c:pt idx="94">
                  <c:v>2033.7983774209281</c:v>
                </c:pt>
                <c:pt idx="95">
                  <c:v>2033.7983774209281</c:v>
                </c:pt>
                <c:pt idx="96">
                  <c:v>1907.8784028338912</c:v>
                </c:pt>
                <c:pt idx="97">
                  <c:v>1907.8784028338912</c:v>
                </c:pt>
                <c:pt idx="98">
                  <c:v>1907.8784028338912</c:v>
                </c:pt>
                <c:pt idx="99">
                  <c:v>1957.4832413075724</c:v>
                </c:pt>
                <c:pt idx="100">
                  <c:v>1884.9838619998845</c:v>
                </c:pt>
                <c:pt idx="101">
                  <c:v>1884.9838619998845</c:v>
                </c:pt>
                <c:pt idx="102">
                  <c:v>1957.4832413075724</c:v>
                </c:pt>
                <c:pt idx="103">
                  <c:v>1930.7729436678981</c:v>
                </c:pt>
                <c:pt idx="104">
                  <c:v>1930.7729436678981</c:v>
                </c:pt>
                <c:pt idx="105">
                  <c:v>1930.7729436678981</c:v>
                </c:pt>
                <c:pt idx="106">
                  <c:v>1930.7729436678981</c:v>
                </c:pt>
                <c:pt idx="107">
                  <c:v>1930.7729436678981</c:v>
                </c:pt>
                <c:pt idx="108">
                  <c:v>1930.7729436678981</c:v>
                </c:pt>
                <c:pt idx="109">
                  <c:v>1930.7729436678981</c:v>
                </c:pt>
                <c:pt idx="110">
                  <c:v>1930.7729436678981</c:v>
                </c:pt>
                <c:pt idx="111">
                  <c:v>1930.7729436678981</c:v>
                </c:pt>
                <c:pt idx="112">
                  <c:v>1930.7729436678981</c:v>
                </c:pt>
                <c:pt idx="113">
                  <c:v>1930.7729436678981</c:v>
                </c:pt>
                <c:pt idx="114">
                  <c:v>1930.7729436678981</c:v>
                </c:pt>
                <c:pt idx="115">
                  <c:v>1930.7729436678981</c:v>
                </c:pt>
                <c:pt idx="116">
                  <c:v>1526.302722267113</c:v>
                </c:pt>
                <c:pt idx="117">
                  <c:v>1526.302722267113</c:v>
                </c:pt>
                <c:pt idx="118">
                  <c:v>1526.302722267113</c:v>
                </c:pt>
                <c:pt idx="119">
                  <c:v>1526.302722267113</c:v>
                </c:pt>
                <c:pt idx="120">
                  <c:v>1526.302722267113</c:v>
                </c:pt>
                <c:pt idx="121">
                  <c:v>1526.302722267113</c:v>
                </c:pt>
                <c:pt idx="122">
                  <c:v>1591.1705879634653</c:v>
                </c:pt>
                <c:pt idx="123">
                  <c:v>1526.302722267113</c:v>
                </c:pt>
                <c:pt idx="124">
                  <c:v>1526.302722267113</c:v>
                </c:pt>
                <c:pt idx="125">
                  <c:v>1526.302722267113</c:v>
                </c:pt>
                <c:pt idx="126">
                  <c:v>1526.302722267113</c:v>
                </c:pt>
                <c:pt idx="127">
                  <c:v>1526.302722267113</c:v>
                </c:pt>
                <c:pt idx="128">
                  <c:v>1526.302722267113</c:v>
                </c:pt>
                <c:pt idx="129">
                  <c:v>1526.302722267113</c:v>
                </c:pt>
                <c:pt idx="130">
                  <c:v>1526.302722267113</c:v>
                </c:pt>
                <c:pt idx="131">
                  <c:v>1526.302722267113</c:v>
                </c:pt>
                <c:pt idx="132">
                  <c:v>1526.302722267113</c:v>
                </c:pt>
                <c:pt idx="133">
                  <c:v>1526.302722267113</c:v>
                </c:pt>
                <c:pt idx="134">
                  <c:v>1526.302722267113</c:v>
                </c:pt>
                <c:pt idx="135">
                  <c:v>1526.302722267113</c:v>
                </c:pt>
                <c:pt idx="136">
                  <c:v>1526.302722267113</c:v>
                </c:pt>
                <c:pt idx="137">
                  <c:v>1526.302722267113</c:v>
                </c:pt>
                <c:pt idx="138">
                  <c:v>1526.302722267113</c:v>
                </c:pt>
                <c:pt idx="139">
                  <c:v>1526.302722267113</c:v>
                </c:pt>
                <c:pt idx="140">
                  <c:v>1526.302722267113</c:v>
                </c:pt>
                <c:pt idx="141">
                  <c:v>1526.302722267113</c:v>
                </c:pt>
                <c:pt idx="142">
                  <c:v>1526.302722267113</c:v>
                </c:pt>
                <c:pt idx="143">
                  <c:v>1526.302722267113</c:v>
                </c:pt>
                <c:pt idx="144">
                  <c:v>1526.302722267113</c:v>
                </c:pt>
                <c:pt idx="145">
                  <c:v>1526.302722267113</c:v>
                </c:pt>
                <c:pt idx="146">
                  <c:v>1526.302722267113</c:v>
                </c:pt>
                <c:pt idx="147">
                  <c:v>1526.302722267113</c:v>
                </c:pt>
                <c:pt idx="148">
                  <c:v>1232.4894482306936</c:v>
                </c:pt>
                <c:pt idx="149">
                  <c:v>1144.7270417003349</c:v>
                </c:pt>
                <c:pt idx="150">
                  <c:v>805.12468599590204</c:v>
                </c:pt>
                <c:pt idx="151">
                  <c:v>3052.6054445342261</c:v>
                </c:pt>
                <c:pt idx="152">
                  <c:v>3052.6054445342261</c:v>
                </c:pt>
                <c:pt idx="153">
                  <c:v>1526.302722267113</c:v>
                </c:pt>
                <c:pt idx="154">
                  <c:v>1526.302722267113</c:v>
                </c:pt>
                <c:pt idx="155">
                  <c:v>1430.9088021254183</c:v>
                </c:pt>
                <c:pt idx="156">
                  <c:v>1144.7270417003349</c:v>
                </c:pt>
                <c:pt idx="157">
                  <c:v>950.12344461127782</c:v>
                </c:pt>
                <c:pt idx="158">
                  <c:v>4769.6960070847281</c:v>
                </c:pt>
                <c:pt idx="159">
                  <c:v>3800.4937784451113</c:v>
                </c:pt>
                <c:pt idx="160">
                  <c:v>7154.5440106270935</c:v>
                </c:pt>
              </c:numCache>
            </c:numRef>
          </c:xVal>
          <c:yVal>
            <c:numRef>
              <c:f>'[5]Exp. Isotrop'!$BM$6:$BM$166</c:f>
              <c:numCache>
                <c:formatCode>General</c:formatCode>
                <c:ptCount val="161"/>
                <c:pt idx="0">
                  <c:v>0.26234999999999997</c:v>
                </c:pt>
                <c:pt idx="1">
                  <c:v>0.34979999999999994</c:v>
                </c:pt>
                <c:pt idx="2">
                  <c:v>0.32340000000000002</c:v>
                </c:pt>
                <c:pt idx="3">
                  <c:v>0.34979999999999994</c:v>
                </c:pt>
                <c:pt idx="4">
                  <c:v>0.36629999999999996</c:v>
                </c:pt>
                <c:pt idx="5">
                  <c:v>0.44385000000000002</c:v>
                </c:pt>
                <c:pt idx="6">
                  <c:v>0.44219999999999998</c:v>
                </c:pt>
                <c:pt idx="7">
                  <c:v>0.4521</c:v>
                </c:pt>
                <c:pt idx="8">
                  <c:v>0.50654999999999994</c:v>
                </c:pt>
                <c:pt idx="9">
                  <c:v>0.60389999999999999</c:v>
                </c:pt>
                <c:pt idx="10">
                  <c:v>0.67154999999999987</c:v>
                </c:pt>
                <c:pt idx="11">
                  <c:v>0.31019999999999998</c:v>
                </c:pt>
                <c:pt idx="12">
                  <c:v>0.30359999999999998</c:v>
                </c:pt>
                <c:pt idx="13">
                  <c:v>0.42569999999999997</c:v>
                </c:pt>
                <c:pt idx="14">
                  <c:v>0.35309999999999997</c:v>
                </c:pt>
                <c:pt idx="15">
                  <c:v>0.44880000000000003</c:v>
                </c:pt>
                <c:pt idx="16">
                  <c:v>0.58739999999999992</c:v>
                </c:pt>
                <c:pt idx="17">
                  <c:v>0.63524999999999998</c:v>
                </c:pt>
                <c:pt idx="18">
                  <c:v>0.61874999999999991</c:v>
                </c:pt>
                <c:pt idx="19">
                  <c:v>0.58244999999999991</c:v>
                </c:pt>
                <c:pt idx="20">
                  <c:v>0.52800000000000002</c:v>
                </c:pt>
                <c:pt idx="21">
                  <c:v>0.59234999999999993</c:v>
                </c:pt>
                <c:pt idx="22">
                  <c:v>0.61380000000000001</c:v>
                </c:pt>
                <c:pt idx="23">
                  <c:v>0.59399999999999997</c:v>
                </c:pt>
                <c:pt idx="24">
                  <c:v>0.6863999999999999</c:v>
                </c:pt>
                <c:pt idx="25">
                  <c:v>0.60885</c:v>
                </c:pt>
                <c:pt idx="26">
                  <c:v>0.63195000000000001</c:v>
                </c:pt>
                <c:pt idx="27">
                  <c:v>0.60554999999999992</c:v>
                </c:pt>
                <c:pt idx="28">
                  <c:v>0.58244999999999991</c:v>
                </c:pt>
                <c:pt idx="29">
                  <c:v>0.71279999999999999</c:v>
                </c:pt>
                <c:pt idx="30">
                  <c:v>0.80684999999999996</c:v>
                </c:pt>
                <c:pt idx="31">
                  <c:v>0.65339999999999998</c:v>
                </c:pt>
                <c:pt idx="32">
                  <c:v>0.76065000000000005</c:v>
                </c:pt>
                <c:pt idx="33">
                  <c:v>0.80024999999999991</c:v>
                </c:pt>
                <c:pt idx="34">
                  <c:v>0.68969999999999998</c:v>
                </c:pt>
                <c:pt idx="35">
                  <c:v>0.82499999999999996</c:v>
                </c:pt>
                <c:pt idx="36">
                  <c:v>0.71444999999999992</c:v>
                </c:pt>
                <c:pt idx="37">
                  <c:v>0.81509999999999994</c:v>
                </c:pt>
                <c:pt idx="38">
                  <c:v>0.52469999999999994</c:v>
                </c:pt>
                <c:pt idx="39">
                  <c:v>0.5956499999999999</c:v>
                </c:pt>
                <c:pt idx="40">
                  <c:v>0.55274999999999996</c:v>
                </c:pt>
                <c:pt idx="41">
                  <c:v>0.43890000000000001</c:v>
                </c:pt>
                <c:pt idx="42">
                  <c:v>0.44219999999999998</c:v>
                </c:pt>
                <c:pt idx="43">
                  <c:v>0.57089999999999996</c:v>
                </c:pt>
                <c:pt idx="44">
                  <c:v>0.49994999999999995</c:v>
                </c:pt>
                <c:pt idx="45">
                  <c:v>0.29699999999999999</c:v>
                </c:pt>
                <c:pt idx="46">
                  <c:v>0.30854999999999999</c:v>
                </c:pt>
                <c:pt idx="47">
                  <c:v>0.30854999999999999</c:v>
                </c:pt>
                <c:pt idx="48">
                  <c:v>0.32340000000000002</c:v>
                </c:pt>
                <c:pt idx="49">
                  <c:v>0.28544999999999998</c:v>
                </c:pt>
                <c:pt idx="50">
                  <c:v>0.35199449999999999</c:v>
                </c:pt>
                <c:pt idx="51">
                  <c:v>0.56649999999999445</c:v>
                </c:pt>
                <c:pt idx="52">
                  <c:v>0.44385000000000002</c:v>
                </c:pt>
                <c:pt idx="53">
                  <c:v>0.46529999999999994</c:v>
                </c:pt>
                <c:pt idx="54">
                  <c:v>0.47189999999999993</c:v>
                </c:pt>
                <c:pt idx="55">
                  <c:v>0.43064999999999998</c:v>
                </c:pt>
                <c:pt idx="56">
                  <c:v>0.44055</c:v>
                </c:pt>
                <c:pt idx="57">
                  <c:v>0.3861</c:v>
                </c:pt>
                <c:pt idx="58">
                  <c:v>0.39269999999999994</c:v>
                </c:pt>
                <c:pt idx="59">
                  <c:v>0.39764999999999995</c:v>
                </c:pt>
                <c:pt idx="60">
                  <c:v>0.40754999999999997</c:v>
                </c:pt>
                <c:pt idx="61">
                  <c:v>0.42074999999999996</c:v>
                </c:pt>
                <c:pt idx="62">
                  <c:v>0.56100000000000005</c:v>
                </c:pt>
                <c:pt idx="63">
                  <c:v>0.49169999999999997</c:v>
                </c:pt>
                <c:pt idx="64">
                  <c:v>0.49169999999999997</c:v>
                </c:pt>
                <c:pt idx="65">
                  <c:v>0.43230000000000002</c:v>
                </c:pt>
                <c:pt idx="66">
                  <c:v>0.27389999999999998</c:v>
                </c:pt>
                <c:pt idx="67">
                  <c:v>0.44714999999999999</c:v>
                </c:pt>
                <c:pt idx="68">
                  <c:v>0.45540000000000003</c:v>
                </c:pt>
                <c:pt idx="69">
                  <c:v>0.50819999999999999</c:v>
                </c:pt>
                <c:pt idx="70">
                  <c:v>0.46694999999999992</c:v>
                </c:pt>
                <c:pt idx="71">
                  <c:v>0.66990000000000005</c:v>
                </c:pt>
                <c:pt idx="72">
                  <c:v>0.5956499999999999</c:v>
                </c:pt>
                <c:pt idx="73">
                  <c:v>0.44550000000000001</c:v>
                </c:pt>
                <c:pt idx="74">
                  <c:v>0.53295000000000003</c:v>
                </c:pt>
                <c:pt idx="75">
                  <c:v>0.56430000000000002</c:v>
                </c:pt>
                <c:pt idx="76">
                  <c:v>0.57419999999999993</c:v>
                </c:pt>
                <c:pt idx="77">
                  <c:v>0.56100000000000005</c:v>
                </c:pt>
                <c:pt idx="78">
                  <c:v>0.55769999999999997</c:v>
                </c:pt>
                <c:pt idx="79">
                  <c:v>0.64349999999999996</c:v>
                </c:pt>
                <c:pt idx="80">
                  <c:v>0.69299999999999995</c:v>
                </c:pt>
                <c:pt idx="81">
                  <c:v>0.69629999999999992</c:v>
                </c:pt>
                <c:pt idx="82">
                  <c:v>0.49829999999999997</c:v>
                </c:pt>
                <c:pt idx="83">
                  <c:v>0.56264999999999998</c:v>
                </c:pt>
                <c:pt idx="84">
                  <c:v>0.72599999999999998</c:v>
                </c:pt>
                <c:pt idx="85">
                  <c:v>0.65010000000000001</c:v>
                </c:pt>
                <c:pt idx="86">
                  <c:v>0.58079999999999998</c:v>
                </c:pt>
                <c:pt idx="87">
                  <c:v>0.5956499999999999</c:v>
                </c:pt>
                <c:pt idx="88">
                  <c:v>0.62864999999999993</c:v>
                </c:pt>
                <c:pt idx="89">
                  <c:v>0.65669999999999995</c:v>
                </c:pt>
                <c:pt idx="90">
                  <c:v>0.69299999999999995</c:v>
                </c:pt>
                <c:pt idx="91">
                  <c:v>0.35969999999999996</c:v>
                </c:pt>
                <c:pt idx="92">
                  <c:v>0.32174999999999998</c:v>
                </c:pt>
                <c:pt idx="93">
                  <c:v>0.35969999999999996</c:v>
                </c:pt>
                <c:pt idx="94">
                  <c:v>0.50324999999999998</c:v>
                </c:pt>
                <c:pt idx="95">
                  <c:v>0.42569999999999997</c:v>
                </c:pt>
                <c:pt idx="96">
                  <c:v>0.51974999999999993</c:v>
                </c:pt>
                <c:pt idx="97">
                  <c:v>0.47684999999999994</c:v>
                </c:pt>
                <c:pt idx="98">
                  <c:v>0.56759999999999988</c:v>
                </c:pt>
                <c:pt idx="99">
                  <c:v>0.43559999999999999</c:v>
                </c:pt>
                <c:pt idx="100">
                  <c:v>0.56430000000000002</c:v>
                </c:pt>
                <c:pt idx="101">
                  <c:v>0.34649999999999997</c:v>
                </c:pt>
                <c:pt idx="102">
                  <c:v>0.34154999999999996</c:v>
                </c:pt>
                <c:pt idx="103">
                  <c:v>0.36135</c:v>
                </c:pt>
                <c:pt idx="104">
                  <c:v>0.46035000000000004</c:v>
                </c:pt>
                <c:pt idx="105">
                  <c:v>0.47189999999999993</c:v>
                </c:pt>
                <c:pt idx="106">
                  <c:v>0.49499999999999994</c:v>
                </c:pt>
                <c:pt idx="107">
                  <c:v>0.49499999999999994</c:v>
                </c:pt>
                <c:pt idx="108">
                  <c:v>0.58409999999999995</c:v>
                </c:pt>
                <c:pt idx="109">
                  <c:v>0.56759999999999988</c:v>
                </c:pt>
                <c:pt idx="110">
                  <c:v>0.61544999999999994</c:v>
                </c:pt>
                <c:pt idx="111">
                  <c:v>0.54615000000000002</c:v>
                </c:pt>
                <c:pt idx="112">
                  <c:v>0.45540000000000003</c:v>
                </c:pt>
                <c:pt idx="113">
                  <c:v>0.47189999999999993</c:v>
                </c:pt>
                <c:pt idx="114">
                  <c:v>0.60059999999999991</c:v>
                </c:pt>
                <c:pt idx="115">
                  <c:v>0.65669999999999995</c:v>
                </c:pt>
                <c:pt idx="116">
                  <c:v>0.41744999999999999</c:v>
                </c:pt>
                <c:pt idx="117">
                  <c:v>0.52800000000000002</c:v>
                </c:pt>
                <c:pt idx="118">
                  <c:v>0.4521</c:v>
                </c:pt>
                <c:pt idx="119">
                  <c:v>0.42404999999999998</c:v>
                </c:pt>
                <c:pt idx="120">
                  <c:v>0.44880000000000003</c:v>
                </c:pt>
                <c:pt idx="121">
                  <c:v>0.58739999999999992</c:v>
                </c:pt>
                <c:pt idx="122">
                  <c:v>0.54779999999999995</c:v>
                </c:pt>
                <c:pt idx="123">
                  <c:v>0.50984999999999991</c:v>
                </c:pt>
                <c:pt idx="124">
                  <c:v>0.47849999999999993</c:v>
                </c:pt>
                <c:pt idx="125">
                  <c:v>0.50819999999999999</c:v>
                </c:pt>
                <c:pt idx="126">
                  <c:v>0.49004999999999993</c:v>
                </c:pt>
                <c:pt idx="127">
                  <c:v>0.47189999999999993</c:v>
                </c:pt>
                <c:pt idx="128">
                  <c:v>0.51315</c:v>
                </c:pt>
                <c:pt idx="129">
                  <c:v>0.49169999999999997</c:v>
                </c:pt>
                <c:pt idx="130">
                  <c:v>0.51315</c:v>
                </c:pt>
                <c:pt idx="131">
                  <c:v>0.47024999999999995</c:v>
                </c:pt>
                <c:pt idx="132">
                  <c:v>0.74414999999999998</c:v>
                </c:pt>
                <c:pt idx="133">
                  <c:v>0.68474999999999997</c:v>
                </c:pt>
                <c:pt idx="134">
                  <c:v>0.60224999999999995</c:v>
                </c:pt>
                <c:pt idx="135">
                  <c:v>0.48179999999999995</c:v>
                </c:pt>
                <c:pt idx="136">
                  <c:v>0.65339999999999998</c:v>
                </c:pt>
                <c:pt idx="137">
                  <c:v>0.54779999999999995</c:v>
                </c:pt>
                <c:pt idx="138">
                  <c:v>0.49664999999999998</c:v>
                </c:pt>
                <c:pt idx="139">
                  <c:v>0.49334999999999996</c:v>
                </c:pt>
                <c:pt idx="140">
                  <c:v>0.73754999999999993</c:v>
                </c:pt>
                <c:pt idx="141">
                  <c:v>0.67484999999999995</c:v>
                </c:pt>
                <c:pt idx="142">
                  <c:v>0.46035000000000004</c:v>
                </c:pt>
                <c:pt idx="143">
                  <c:v>0.44714999999999999</c:v>
                </c:pt>
                <c:pt idx="144">
                  <c:v>0.37619999999999998</c:v>
                </c:pt>
                <c:pt idx="145">
                  <c:v>0.57089999999999996</c:v>
                </c:pt>
                <c:pt idx="146">
                  <c:v>0.56924999999999992</c:v>
                </c:pt>
                <c:pt idx="147">
                  <c:v>0.60719999999999996</c:v>
                </c:pt>
                <c:pt idx="148">
                  <c:v>0.58079999999999998</c:v>
                </c:pt>
                <c:pt idx="149">
                  <c:v>0.53790000000000004</c:v>
                </c:pt>
                <c:pt idx="150">
                  <c:v>0.60719999999999996</c:v>
                </c:pt>
                <c:pt idx="151">
                  <c:v>0.51149999999999995</c:v>
                </c:pt>
                <c:pt idx="152">
                  <c:v>0.44055</c:v>
                </c:pt>
                <c:pt idx="153">
                  <c:v>0.59729999999999994</c:v>
                </c:pt>
                <c:pt idx="154">
                  <c:v>0.49169999999999997</c:v>
                </c:pt>
                <c:pt idx="155">
                  <c:v>0.53459999999999996</c:v>
                </c:pt>
                <c:pt idx="156">
                  <c:v>0.45045000000000002</c:v>
                </c:pt>
                <c:pt idx="157">
                  <c:v>0.42404999999999998</c:v>
                </c:pt>
                <c:pt idx="158">
                  <c:v>0.35309999999999997</c:v>
                </c:pt>
                <c:pt idx="159">
                  <c:v>0.41084999999999999</c:v>
                </c:pt>
                <c:pt idx="160">
                  <c:v>0.46365000000000001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5-1216-4653-BA66-0879E330D69F}"/>
            </c:ext>
          </c:extLst>
        </c:ser>
        <c:ser>
          <c:idx val="6"/>
          <c:order val="16"/>
          <c:tx>
            <c:strRef>
              <c:f>'[3]IW1 (IW33)'!$B$9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'[3]IW1 (IW33)'!$G$1:$Q$1</c:f>
              <c:numCache>
                <c:formatCode>General</c:formatCode>
                <c:ptCount val="11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600</c:v>
                </c:pt>
                <c:pt idx="6">
                  <c:v>800</c:v>
                </c:pt>
                <c:pt idx="7">
                  <c:v>1000</c:v>
                </c:pt>
                <c:pt idx="8">
                  <c:v>1200</c:v>
                </c:pt>
                <c:pt idx="9">
                  <c:v>1500</c:v>
                </c:pt>
                <c:pt idx="10">
                  <c:v>2000</c:v>
                </c:pt>
              </c:numCache>
            </c:numRef>
          </c:xVal>
          <c:yVal>
            <c:numRef>
              <c:f>'[3]IW1 (IW33)'!$G$9:$Q$9</c:f>
              <c:numCache>
                <c:formatCode>General</c:formatCode>
                <c:ptCount val="11"/>
                <c:pt idx="0">
                  <c:v>0.52600000000000002</c:v>
                </c:pt>
                <c:pt idx="1">
                  <c:v>0.38700000000000001</c:v>
                </c:pt>
                <c:pt idx="2">
                  <c:v>0.32800000000000001</c:v>
                </c:pt>
                <c:pt idx="3">
                  <c:v>0.311</c:v>
                </c:pt>
                <c:pt idx="4">
                  <c:v>0.29799999999999999</c:v>
                </c:pt>
                <c:pt idx="5">
                  <c:v>0.29699999999999999</c:v>
                </c:pt>
                <c:pt idx="6">
                  <c:v>0.29099999999999998</c:v>
                </c:pt>
                <c:pt idx="7">
                  <c:v>0.28799999999999998</c:v>
                </c:pt>
                <c:pt idx="8">
                  <c:v>0.27089999999999997</c:v>
                </c:pt>
                <c:pt idx="9">
                  <c:v>0.28100000000000003</c:v>
                </c:pt>
                <c:pt idx="10">
                  <c:v>0.28399999999999997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216-4653-BA66-0879E330D6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2833376"/>
        <c:axId val="1342837184"/>
      </c:scatterChart>
      <c:scatterChart>
        <c:scatterStyle val="lineMarker"/>
        <c:varyColors val="0"/>
        <c:ser>
          <c:idx val="2"/>
          <c:order val="12"/>
          <c:tx>
            <c:strRef>
              <c:f>'[3]IW1 (IW33)'!$B$5</c:f>
              <c:strCache>
                <c:ptCount val="1"/>
                <c:pt idx="0">
                  <c:v>0.5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'[3]IW1 (IW33)'!$G$1:$Q$1</c:f>
              <c:numCache>
                <c:formatCode>General</c:formatCode>
                <c:ptCount val="11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600</c:v>
                </c:pt>
                <c:pt idx="6">
                  <c:v>800</c:v>
                </c:pt>
                <c:pt idx="7">
                  <c:v>1000</c:v>
                </c:pt>
                <c:pt idx="8">
                  <c:v>1200</c:v>
                </c:pt>
                <c:pt idx="9">
                  <c:v>1500</c:v>
                </c:pt>
                <c:pt idx="10">
                  <c:v>2000</c:v>
                </c:pt>
              </c:numCache>
            </c:numRef>
          </c:xVal>
          <c:yVal>
            <c:numRef>
              <c:f>'[3]IW1 (IW33)'!$G$5:$Q$5</c:f>
              <c:numCache>
                <c:formatCode>General</c:formatCode>
                <c:ptCount val="11"/>
                <c:pt idx="0">
                  <c:v>0.753</c:v>
                </c:pt>
                <c:pt idx="1">
                  <c:v>0.64</c:v>
                </c:pt>
                <c:pt idx="2">
                  <c:v>0.57899999999999996</c:v>
                </c:pt>
                <c:pt idx="3">
                  <c:v>0.58199999999999996</c:v>
                </c:pt>
                <c:pt idx="4">
                  <c:v>0.56699999999999995</c:v>
                </c:pt>
                <c:pt idx="5">
                  <c:v>0.50700000000000001</c:v>
                </c:pt>
                <c:pt idx="6">
                  <c:v>0.47699999999999998</c:v>
                </c:pt>
                <c:pt idx="7">
                  <c:v>0.47599999999999998</c:v>
                </c:pt>
                <c:pt idx="8">
                  <c:v>0.435</c:v>
                </c:pt>
                <c:pt idx="9">
                  <c:v>0.42080000000000001</c:v>
                </c:pt>
                <c:pt idx="10">
                  <c:v>0.39900000000000002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216-4653-BA66-0879E330D69F}"/>
            </c:ext>
          </c:extLst>
        </c:ser>
        <c:ser>
          <c:idx val="3"/>
          <c:order val="13"/>
          <c:tx>
            <c:strRef>
              <c:f>'[3]IW1 (IW33)'!$B$6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'[3]IW1 (IW33)'!$G$1:$Q$1</c:f>
              <c:numCache>
                <c:formatCode>General</c:formatCode>
                <c:ptCount val="11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600</c:v>
                </c:pt>
                <c:pt idx="6">
                  <c:v>800</c:v>
                </c:pt>
                <c:pt idx="7">
                  <c:v>1000</c:v>
                </c:pt>
                <c:pt idx="8">
                  <c:v>1200</c:v>
                </c:pt>
                <c:pt idx="9">
                  <c:v>1500</c:v>
                </c:pt>
                <c:pt idx="10">
                  <c:v>2000</c:v>
                </c:pt>
              </c:numCache>
            </c:numRef>
          </c:xVal>
          <c:yVal>
            <c:numRef>
              <c:f>'[3]IW1 (IW33)'!$G$6:$Q$6</c:f>
              <c:numCache>
                <c:formatCode>General</c:formatCode>
                <c:ptCount val="11"/>
                <c:pt idx="0">
                  <c:v>0.65900000000000003</c:v>
                </c:pt>
                <c:pt idx="1">
                  <c:v>0.53100000000000003</c:v>
                </c:pt>
                <c:pt idx="2">
                  <c:v>0.46600000000000003</c:v>
                </c:pt>
                <c:pt idx="3">
                  <c:v>0.46100000000000002</c:v>
                </c:pt>
                <c:pt idx="4">
                  <c:v>0.46899999999999997</c:v>
                </c:pt>
                <c:pt idx="5">
                  <c:v>0.49099999999999999</c:v>
                </c:pt>
                <c:pt idx="6">
                  <c:v>0.45700000000000002</c:v>
                </c:pt>
                <c:pt idx="7">
                  <c:v>0.45400000000000001</c:v>
                </c:pt>
                <c:pt idx="8">
                  <c:v>0.41799999999999998</c:v>
                </c:pt>
                <c:pt idx="9">
                  <c:v>0.40500000000000003</c:v>
                </c:pt>
                <c:pt idx="10">
                  <c:v>0.38700000000000001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216-4653-BA66-0879E330D69F}"/>
            </c:ext>
          </c:extLst>
        </c:ser>
        <c:ser>
          <c:idx val="4"/>
          <c:order val="14"/>
          <c:tx>
            <c:strRef>
              <c:f>'[3]IW1 (IW33)'!$B$7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xVal>
            <c:numRef>
              <c:f>'[3]IW1 (IW33)'!$G$1:$Q$1</c:f>
              <c:numCache>
                <c:formatCode>General</c:formatCode>
                <c:ptCount val="11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600</c:v>
                </c:pt>
                <c:pt idx="6">
                  <c:v>800</c:v>
                </c:pt>
                <c:pt idx="7">
                  <c:v>1000</c:v>
                </c:pt>
                <c:pt idx="8">
                  <c:v>1200</c:v>
                </c:pt>
                <c:pt idx="9">
                  <c:v>1500</c:v>
                </c:pt>
                <c:pt idx="10">
                  <c:v>2000</c:v>
                </c:pt>
              </c:numCache>
            </c:numRef>
          </c:xVal>
          <c:yVal>
            <c:numRef>
              <c:f>'[3]IW1 (IW33)'!$G$7:$Q$7</c:f>
              <c:numCache>
                <c:formatCode>General</c:formatCode>
                <c:ptCount val="11"/>
                <c:pt idx="0">
                  <c:v>0.62009999999999998</c:v>
                </c:pt>
                <c:pt idx="1">
                  <c:v>0.44800000000000001</c:v>
                </c:pt>
                <c:pt idx="2">
                  <c:v>0.39040000000000002</c:v>
                </c:pt>
                <c:pt idx="3">
                  <c:v>0.371</c:v>
                </c:pt>
                <c:pt idx="4">
                  <c:v>0.36899999999999999</c:v>
                </c:pt>
                <c:pt idx="5">
                  <c:v>0.375</c:v>
                </c:pt>
                <c:pt idx="6">
                  <c:v>0.36099999999999999</c:v>
                </c:pt>
                <c:pt idx="7">
                  <c:v>0.35799999999999998</c:v>
                </c:pt>
                <c:pt idx="8">
                  <c:v>0.38400000000000001</c:v>
                </c:pt>
                <c:pt idx="9">
                  <c:v>0.374</c:v>
                </c:pt>
                <c:pt idx="10">
                  <c:v>0.36099999999999999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1216-4653-BA66-0879E330D69F}"/>
            </c:ext>
          </c:extLst>
        </c:ser>
        <c:ser>
          <c:idx val="5"/>
          <c:order val="15"/>
          <c:tx>
            <c:strRef>
              <c:f>'[3]IW1 (IW33)'!$B$8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'[3]IW1 (IW33)'!$G$1:$S$1</c:f>
              <c:numCache>
                <c:formatCode>General</c:formatCode>
                <c:ptCount val="13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600</c:v>
                </c:pt>
                <c:pt idx="6">
                  <c:v>800</c:v>
                </c:pt>
                <c:pt idx="7">
                  <c:v>1000</c:v>
                </c:pt>
                <c:pt idx="8">
                  <c:v>1200</c:v>
                </c:pt>
                <c:pt idx="9">
                  <c:v>1500</c:v>
                </c:pt>
                <c:pt idx="10">
                  <c:v>2000</c:v>
                </c:pt>
                <c:pt idx="11">
                  <c:v>2500</c:v>
                </c:pt>
                <c:pt idx="12">
                  <c:v>3000</c:v>
                </c:pt>
              </c:numCache>
            </c:numRef>
          </c:xVal>
          <c:yVal>
            <c:numRef>
              <c:f>'[3]IW1 (IW33)'!$G$8:$S$8</c:f>
              <c:numCache>
                <c:formatCode>General</c:formatCode>
                <c:ptCount val="13"/>
                <c:pt idx="0">
                  <c:v>0.56010000000000004</c:v>
                </c:pt>
                <c:pt idx="1">
                  <c:v>0.40400000000000003</c:v>
                </c:pt>
                <c:pt idx="2">
                  <c:v>0.34499999999999997</c:v>
                </c:pt>
                <c:pt idx="3">
                  <c:v>0.34399999999999997</c:v>
                </c:pt>
                <c:pt idx="4">
                  <c:v>0.32500000000000001</c:v>
                </c:pt>
                <c:pt idx="5">
                  <c:v>0.31900000000000001</c:v>
                </c:pt>
                <c:pt idx="6">
                  <c:v>0.30299999999999999</c:v>
                </c:pt>
                <c:pt idx="7">
                  <c:v>0.30199999999999999</c:v>
                </c:pt>
                <c:pt idx="8">
                  <c:v>0.30599999999999999</c:v>
                </c:pt>
                <c:pt idx="9">
                  <c:v>0.315</c:v>
                </c:pt>
                <c:pt idx="10">
                  <c:v>0.33400000000000002</c:v>
                </c:pt>
                <c:pt idx="11">
                  <c:v>0.32200000000000001</c:v>
                </c:pt>
                <c:pt idx="12">
                  <c:v>0.316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1216-4653-BA66-0879E330D69F}"/>
            </c:ext>
          </c:extLst>
        </c:ser>
        <c:ser>
          <c:idx val="8"/>
          <c:order val="17"/>
          <c:tx>
            <c:strRef>
              <c:f>'[3]IW1 (IW33)'!$B$11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'[3]IW1 (IW33)'!$G$1:$Q$1</c:f>
              <c:numCache>
                <c:formatCode>General</c:formatCode>
                <c:ptCount val="11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600</c:v>
                </c:pt>
                <c:pt idx="6">
                  <c:v>800</c:v>
                </c:pt>
                <c:pt idx="7">
                  <c:v>1000</c:v>
                </c:pt>
                <c:pt idx="8">
                  <c:v>1200</c:v>
                </c:pt>
                <c:pt idx="9">
                  <c:v>1500</c:v>
                </c:pt>
                <c:pt idx="10">
                  <c:v>2000</c:v>
                </c:pt>
              </c:numCache>
            </c:numRef>
          </c:xVal>
          <c:yVal>
            <c:numRef>
              <c:f>'[3]IW1 (IW33)'!$G$11:$Q$11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1216-4653-BA66-0879E330D69F}"/>
            </c:ext>
          </c:extLst>
        </c:ser>
        <c:ser>
          <c:idx val="9"/>
          <c:order val="18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spPr>
            <a:ln w="38100">
              <a:noFill/>
            </a:ln>
          </c:spPr>
          <c:marker>
            <c:symbol val="none"/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[2]Analytic_Eq!$C$87:$O$87</c:f>
              <c:numCache>
                <c:formatCode>General</c:formatCode>
                <c:ptCount val="13"/>
                <c:pt idx="0">
                  <c:v>0.37</c:v>
                </c:pt>
                <c:pt idx="1">
                  <c:v>0.26500000000000001</c:v>
                </c:pt>
                <c:pt idx="2">
                  <c:v>0.23699999999999999</c:v>
                </c:pt>
                <c:pt idx="3">
                  <c:v>0.247</c:v>
                </c:pt>
                <c:pt idx="4">
                  <c:v>0.26400000000000001</c:v>
                </c:pt>
                <c:pt idx="5">
                  <c:v>0.22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1216-4653-BA66-0879E330D69F}"/>
            </c:ext>
          </c:extLst>
        </c:ser>
        <c:ser>
          <c:idx val="10"/>
          <c:order val="19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spPr>
            <a:ln w="38100">
              <a:noFill/>
            </a:ln>
          </c:spPr>
          <c:marker>
            <c:symbol val="none"/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[2]Analytic_Eq!$C$83:$O$83</c:f>
              <c:numCache>
                <c:formatCode>General</c:formatCode>
                <c:ptCount val="13"/>
                <c:pt idx="0">
                  <c:v>0.59</c:v>
                </c:pt>
                <c:pt idx="1">
                  <c:v>0.49</c:v>
                </c:pt>
                <c:pt idx="2">
                  <c:v>0.43</c:v>
                </c:pt>
                <c:pt idx="3">
                  <c:v>0.37</c:v>
                </c:pt>
                <c:pt idx="4">
                  <c:v>0.33</c:v>
                </c:pt>
                <c:pt idx="5">
                  <c:v>0.29599999999999999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1216-4653-BA66-0879E330D69F}"/>
            </c:ext>
          </c:extLst>
        </c:ser>
        <c:ser>
          <c:idx val="11"/>
          <c:order val="20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spPr>
            <a:ln w="38100">
              <a:noFill/>
            </a:ln>
          </c:spPr>
          <c:marker>
            <c:symbol val="none"/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[2]Analytic_Eq!$C$81:$O$81</c:f>
              <c:numCache>
                <c:formatCode>General</c:formatCode>
                <c:ptCount val="13"/>
                <c:pt idx="0">
                  <c:v>74.002556231132743</c:v>
                </c:pt>
                <c:pt idx="1">
                  <c:v>314.79993646759209</c:v>
                </c:pt>
                <c:pt idx="2">
                  <c:v>1259.1997458703684</c:v>
                </c:pt>
                <c:pt idx="3">
                  <c:v>2890.7248527786228</c:v>
                </c:pt>
                <c:pt idx="4">
                  <c:v>5036.7989834814734</c:v>
                </c:pt>
                <c:pt idx="5">
                  <c:v>31479.993646759202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1216-4653-BA66-0879E330D69F}"/>
            </c:ext>
          </c:extLst>
        </c:ser>
        <c:ser>
          <c:idx val="0"/>
          <c:order val="21"/>
          <c:tx>
            <c:strRef>
              <c:f>'[3]IW1 (IW33)'!$B$3</c:f>
              <c:strCache>
                <c:ptCount val="1"/>
                <c:pt idx="0">
                  <c:v>SBPA</c:v>
                </c:pt>
              </c:strCache>
            </c:strRef>
          </c:tx>
          <c:spPr>
            <a:ln w="19050"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'[3]IW1 (IW33)'!$G$1:$S$1</c:f>
              <c:numCache>
                <c:formatCode>General</c:formatCode>
                <c:ptCount val="13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600</c:v>
                </c:pt>
                <c:pt idx="6">
                  <c:v>800</c:v>
                </c:pt>
                <c:pt idx="7">
                  <c:v>1000</c:v>
                </c:pt>
                <c:pt idx="8">
                  <c:v>1200</c:v>
                </c:pt>
                <c:pt idx="9">
                  <c:v>1500</c:v>
                </c:pt>
                <c:pt idx="10">
                  <c:v>2000</c:v>
                </c:pt>
                <c:pt idx="11">
                  <c:v>2500</c:v>
                </c:pt>
                <c:pt idx="12">
                  <c:v>3000</c:v>
                </c:pt>
              </c:numCache>
            </c:numRef>
          </c:xVal>
          <c:yVal>
            <c:numRef>
              <c:f>'[3]IW1 (IW33)'!$G$3:$S$3</c:f>
              <c:numCache>
                <c:formatCode>General</c:formatCode>
                <c:ptCount val="13"/>
                <c:pt idx="0">
                  <c:v>0.71688129830054526</c:v>
                </c:pt>
                <c:pt idx="1">
                  <c:v>0.65148603598673904</c:v>
                </c:pt>
                <c:pt idx="2">
                  <c:v>0.59205625267654149</c:v>
                </c:pt>
                <c:pt idx="3">
                  <c:v>0.55983800599036848</c:v>
                </c:pt>
                <c:pt idx="4">
                  <c:v>0.53804776613895644</c:v>
                </c:pt>
                <c:pt idx="5">
                  <c:v>0.50876852860022237</c:v>
                </c:pt>
                <c:pt idx="6">
                  <c:v>0.48896603547109468</c:v>
                </c:pt>
                <c:pt idx="7">
                  <c:v>0.47413837992889935</c:v>
                </c:pt>
                <c:pt idx="8">
                  <c:v>0.46235770512959506</c:v>
                </c:pt>
                <c:pt idx="9">
                  <c:v>0.44833693417290388</c:v>
                </c:pt>
                <c:pt idx="10">
                  <c:v>0.43088658384773798</c:v>
                </c:pt>
                <c:pt idx="11">
                  <c:v>0.41782015923014243</c:v>
                </c:pt>
                <c:pt idx="12">
                  <c:v>0.40743879457195575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1216-4653-BA66-0879E330D6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2833376"/>
        <c:axId val="1342837184"/>
      </c:scatterChart>
      <c:valAx>
        <c:axId val="1342833376"/>
        <c:scaling>
          <c:orientation val="minMax"/>
          <c:max val="2000"/>
          <c:min val="0"/>
        </c:scaling>
        <c:delete val="0"/>
        <c:axPos val="b"/>
        <c:majorGridlines>
          <c:spPr>
            <a:ln>
              <a:solidFill>
                <a:schemeClr val="tx2">
                  <a:lumMod val="20000"/>
                  <a:lumOff val="80000"/>
                </a:schemeClr>
              </a:solidFill>
            </a:ln>
          </c:spPr>
        </c:majorGridlines>
        <c:title>
          <c:tx>
            <c:strRef>
              <c:f>'[4]Data_FINAL (2)'!$AR$2</c:f>
              <c:strCache>
                <c:ptCount val="1"/>
                <c:pt idx="0">
                  <c:v>Batdorf Parameter Z</c:v>
                </c:pt>
              </c:strCache>
            </c:strRef>
          </c:tx>
          <c:overlay val="0"/>
          <c:txPr>
            <a:bodyPr/>
            <a:lstStyle/>
            <a:p>
              <a:pPr>
                <a:defRPr sz="1400"/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crossAx val="1342837184"/>
        <c:crosses val="autoZero"/>
        <c:crossBetween val="midCat"/>
        <c:minorUnit val="50"/>
      </c:valAx>
      <c:valAx>
        <c:axId val="1342837184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chemeClr val="tx2">
                  <a:lumMod val="20000"/>
                  <a:lumOff val="80000"/>
                </a:schemeClr>
              </a:solidFill>
            </a:ln>
          </c:spPr>
        </c:majorGridlines>
        <c:title>
          <c:tx>
            <c:strRef>
              <c:f>'[4]Data_FINAL (2)'!$AV$7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txPr>
            <a:bodyPr rot="-5400000" vert="horz"/>
            <a:lstStyle/>
            <a:p>
              <a:pPr>
                <a:defRPr sz="1400"/>
              </a:pPr>
              <a:endParaRPr lang="en-US"/>
            </a:p>
          </c:txPr>
        </c:title>
        <c:numFmt formatCode="0.00" sourceLinked="0"/>
        <c:majorTickMark val="out"/>
        <c:minorTickMark val="none"/>
        <c:tickLblPos val="nextTo"/>
        <c:crossAx val="1342833376"/>
        <c:crosses val="autoZero"/>
        <c:crossBetween val="midCat"/>
        <c:majorUnit val="0.1"/>
      </c:valAx>
    </c:plotArea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4"/>
          <c:order val="0"/>
          <c:tx>
            <c:strRef>
              <c:f>'IW1 (new) (MC)'!$B$4</c:f>
              <c:strCache>
                <c:ptCount val="1"/>
                <c:pt idx="0">
                  <c:v>0.25</c:v>
                </c:pt>
              </c:strCache>
            </c:strRef>
          </c:tx>
          <c:spPr>
            <a:ln w="19050"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'IW1 (new) (MC)'!$G$1:$V$1</c:f>
              <c:numCache>
                <c:formatCode>General</c:formatCode>
                <c:ptCount val="1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</c:numCache>
            </c:numRef>
          </c:xVal>
          <c:yVal>
            <c:numRef>
              <c:f>'IW1 (new) (MC)'!$G$4:$V$4</c:f>
              <c:numCache>
                <c:formatCode>General</c:formatCode>
                <c:ptCount val="1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A9-451B-912D-0D3DECEFD72A}"/>
            </c:ext>
          </c:extLst>
        </c:ser>
        <c:ser>
          <c:idx val="6"/>
          <c:order val="1"/>
          <c:tx>
            <c:strRef>
              <c:f>'IW1 (new) (MC)'!$B$5</c:f>
              <c:strCache>
                <c:ptCount val="1"/>
                <c:pt idx="0">
                  <c:v>0.5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'IW1 (new) (MC)'!$G$1:$V$1</c:f>
              <c:numCache>
                <c:formatCode>General</c:formatCode>
                <c:ptCount val="1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</c:numCache>
            </c:numRef>
          </c:xVal>
          <c:yVal>
            <c:numRef>
              <c:f>'IW1 (new) (MC)'!$G$5:$V$5</c:f>
              <c:numCache>
                <c:formatCode>General</c:formatCode>
                <c:ptCount val="16"/>
                <c:pt idx="0">
                  <c:v>0.65200000000000002</c:v>
                </c:pt>
                <c:pt idx="1">
                  <c:v>0.55100000000000005</c:v>
                </c:pt>
                <c:pt idx="2">
                  <c:v>0.53100000000000003</c:v>
                </c:pt>
                <c:pt idx="3">
                  <c:v>0.53300000000000003</c:v>
                </c:pt>
                <c:pt idx="4">
                  <c:v>0.53100000000000003</c:v>
                </c:pt>
                <c:pt idx="7">
                  <c:v>0.49099999999999999</c:v>
                </c:pt>
                <c:pt idx="9">
                  <c:v>0.45800000000000002</c:v>
                </c:pt>
                <c:pt idx="13">
                  <c:v>0.41099999999999998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A9-451B-912D-0D3DECEFD72A}"/>
            </c:ext>
          </c:extLst>
        </c:ser>
        <c:ser>
          <c:idx val="7"/>
          <c:order val="2"/>
          <c:tx>
            <c:strRef>
              <c:f>'IW1 (new) (MC)'!$B$6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'IW1 (new) (MC)'!$G$1:$Y$1</c:f>
              <c:numCache>
                <c:formatCode>General</c:formatCode>
                <c:ptCount val="19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  <c:pt idx="16">
                  <c:v>5000</c:v>
                </c:pt>
                <c:pt idx="17">
                  <c:v>10000</c:v>
                </c:pt>
              </c:numCache>
            </c:numRef>
          </c:xVal>
          <c:yVal>
            <c:numRef>
              <c:f>'IW1 (new) (MC)'!$G$6:$Y$6</c:f>
              <c:numCache>
                <c:formatCode>General</c:formatCode>
                <c:ptCount val="19"/>
                <c:pt idx="0">
                  <c:v>0.61799999999999999</c:v>
                </c:pt>
                <c:pt idx="1">
                  <c:v>0.47699999999999998</c:v>
                </c:pt>
                <c:pt idx="2">
                  <c:v>0.437</c:v>
                </c:pt>
                <c:pt idx="3">
                  <c:v>0.44600000000000001</c:v>
                </c:pt>
                <c:pt idx="4">
                  <c:v>0.45800000000000002</c:v>
                </c:pt>
                <c:pt idx="5">
                  <c:v>0.46400000000000002</c:v>
                </c:pt>
                <c:pt idx="6">
                  <c:v>0.46500000000000002</c:v>
                </c:pt>
                <c:pt idx="7">
                  <c:v>0.45800000000000002</c:v>
                </c:pt>
                <c:pt idx="8">
                  <c:v>0.46300000000000002</c:v>
                </c:pt>
                <c:pt idx="9">
                  <c:v>0.442</c:v>
                </c:pt>
                <c:pt idx="10">
                  <c:v>0.42599999999999999</c:v>
                </c:pt>
                <c:pt idx="13">
                  <c:v>0.40100000000000002</c:v>
                </c:pt>
                <c:pt idx="14">
                  <c:v>0.38400000000000001</c:v>
                </c:pt>
                <c:pt idx="15">
                  <c:v>0.36399999999999999</c:v>
                </c:pt>
                <c:pt idx="16">
                  <c:v>0.33100000000000002</c:v>
                </c:pt>
                <c:pt idx="17">
                  <c:v>0.29799999999999999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CA9-451B-912D-0D3DECEFD72A}"/>
            </c:ext>
          </c:extLst>
        </c:ser>
        <c:ser>
          <c:idx val="8"/>
          <c:order val="3"/>
          <c:tx>
            <c:strRef>
              <c:f>'IW1 (new) (MC)'!$B$7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xVal>
            <c:numRef>
              <c:f>'IW1 (new) (MC)'!$G$1:$V$1</c:f>
              <c:numCache>
                <c:formatCode>General</c:formatCode>
                <c:ptCount val="1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</c:numCache>
            </c:numRef>
          </c:xVal>
          <c:yVal>
            <c:numRef>
              <c:f>'IW1 (new) (MC)'!$G$7:$V$7</c:f>
              <c:numCache>
                <c:formatCode>General</c:formatCode>
                <c:ptCount val="16"/>
                <c:pt idx="0">
                  <c:v>0.55900000000000005</c:v>
                </c:pt>
                <c:pt idx="1">
                  <c:v>0.40899999999999997</c:v>
                </c:pt>
                <c:pt idx="2">
                  <c:v>0.36049999999999999</c:v>
                </c:pt>
                <c:pt idx="3">
                  <c:v>0.35599999999999998</c:v>
                </c:pt>
                <c:pt idx="4">
                  <c:v>0.34699999999999998</c:v>
                </c:pt>
                <c:pt idx="5">
                  <c:v>0.34899999999999998</c:v>
                </c:pt>
                <c:pt idx="6">
                  <c:v>0.35099999999999998</c:v>
                </c:pt>
                <c:pt idx="7">
                  <c:v>0.35299999999999998</c:v>
                </c:pt>
                <c:pt idx="8">
                  <c:v>0.35499999999999998</c:v>
                </c:pt>
                <c:pt idx="9">
                  <c:v>0.36599999999999999</c:v>
                </c:pt>
                <c:pt idx="10">
                  <c:v>0.378</c:v>
                </c:pt>
                <c:pt idx="11">
                  <c:v>0.373</c:v>
                </c:pt>
                <c:pt idx="12">
                  <c:v>0.372</c:v>
                </c:pt>
                <c:pt idx="13">
                  <c:v>0.36899999999999999</c:v>
                </c:pt>
                <c:pt idx="14">
                  <c:v>0.34699999999999998</c:v>
                </c:pt>
                <c:pt idx="15">
                  <c:v>0.33600000000000002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CA9-451B-912D-0D3DECEFD72A}"/>
            </c:ext>
          </c:extLst>
        </c:ser>
        <c:ser>
          <c:idx val="9"/>
          <c:order val="4"/>
          <c:tx>
            <c:strRef>
              <c:f>'IW1 (new) (MC)'!$B$8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'IW1 (new) (MC)'!$G$1:$V$1</c:f>
              <c:numCache>
                <c:formatCode>General</c:formatCode>
                <c:ptCount val="1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</c:numCache>
            </c:numRef>
          </c:xVal>
          <c:yVal>
            <c:numRef>
              <c:f>'IW1 (new) (MC)'!$G$8:$V$8</c:f>
              <c:numCache>
                <c:formatCode>General</c:formatCode>
                <c:ptCount val="16"/>
                <c:pt idx="0">
                  <c:v>0.52080000000000004</c:v>
                </c:pt>
                <c:pt idx="1">
                  <c:v>0.36899999999999999</c:v>
                </c:pt>
                <c:pt idx="2">
                  <c:v>0.32500000000000001</c:v>
                </c:pt>
                <c:pt idx="3">
                  <c:v>0.31900000000000001</c:v>
                </c:pt>
                <c:pt idx="4">
                  <c:v>0.31280000000000002</c:v>
                </c:pt>
                <c:pt idx="5">
                  <c:v>0.30470000000000003</c:v>
                </c:pt>
                <c:pt idx="6">
                  <c:v>0.29699999999999999</c:v>
                </c:pt>
                <c:pt idx="7">
                  <c:v>0.29899999999999999</c:v>
                </c:pt>
                <c:pt idx="8">
                  <c:v>0.30299999999999999</c:v>
                </c:pt>
                <c:pt idx="9">
                  <c:v>0.30599999999999999</c:v>
                </c:pt>
                <c:pt idx="10">
                  <c:v>0.30299999999999999</c:v>
                </c:pt>
                <c:pt idx="11">
                  <c:v>0.31090000000000001</c:v>
                </c:pt>
                <c:pt idx="12">
                  <c:v>0.311</c:v>
                </c:pt>
                <c:pt idx="13">
                  <c:v>0.307</c:v>
                </c:pt>
                <c:pt idx="14">
                  <c:v>0.313</c:v>
                </c:pt>
                <c:pt idx="15">
                  <c:v>0.30399999999999999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CA9-451B-912D-0D3DECEFD72A}"/>
            </c:ext>
          </c:extLst>
        </c:ser>
        <c:ser>
          <c:idx val="10"/>
          <c:order val="5"/>
          <c:tx>
            <c:strRef>
              <c:f>'IW1 (new) (MC)'!$B$9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'IW1 (new) (MC)'!$G$1:$V$1</c:f>
              <c:numCache>
                <c:formatCode>General</c:formatCode>
                <c:ptCount val="1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</c:numCache>
            </c:numRef>
          </c:xVal>
          <c:yVal>
            <c:numRef>
              <c:f>'IW1 (new) (MC)'!$G$9:$V$9</c:f>
              <c:numCache>
                <c:formatCode>General</c:formatCode>
                <c:ptCount val="16"/>
                <c:pt idx="0">
                  <c:v>0.47099999999999997</c:v>
                </c:pt>
                <c:pt idx="1">
                  <c:v>0.33900000000000002</c:v>
                </c:pt>
                <c:pt idx="2">
                  <c:v>0.28599999999999998</c:v>
                </c:pt>
                <c:pt idx="3">
                  <c:v>0.27200000000000002</c:v>
                </c:pt>
                <c:pt idx="4">
                  <c:v>0.26900000000000002</c:v>
                </c:pt>
                <c:pt idx="5">
                  <c:v>0.26800000000000002</c:v>
                </c:pt>
                <c:pt idx="6">
                  <c:v>0.26800000000000002</c:v>
                </c:pt>
                <c:pt idx="7">
                  <c:v>0.26900000000000002</c:v>
                </c:pt>
                <c:pt idx="8">
                  <c:v>0.26900000000000002</c:v>
                </c:pt>
                <c:pt idx="9">
                  <c:v>0.26700000000000002</c:v>
                </c:pt>
                <c:pt idx="10">
                  <c:v>0.27</c:v>
                </c:pt>
                <c:pt idx="11">
                  <c:v>0.27100000000000002</c:v>
                </c:pt>
                <c:pt idx="12">
                  <c:v>0.27300000000000002</c:v>
                </c:pt>
                <c:pt idx="13">
                  <c:v>0.27600000000000002</c:v>
                </c:pt>
                <c:pt idx="14">
                  <c:v>0.27600000000000002</c:v>
                </c:pt>
                <c:pt idx="15">
                  <c:v>0.28100000000000003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CA9-451B-912D-0D3DECEFD72A}"/>
            </c:ext>
          </c:extLst>
        </c:ser>
        <c:ser>
          <c:idx val="11"/>
          <c:order val="6"/>
          <c:tx>
            <c:strRef>
              <c:f>'IW1 (new) (MC)'!$B$10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xVal>
            <c:numRef>
              <c:f>'IW1 (new) (MC)'!$G$1:$V$1</c:f>
              <c:numCache>
                <c:formatCode>General</c:formatCode>
                <c:ptCount val="1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</c:numCache>
            </c:numRef>
          </c:xVal>
          <c:yVal>
            <c:numRef>
              <c:f>'IW1 (new) (MC)'!$G$10:$V$10</c:f>
              <c:numCache>
                <c:formatCode>General</c:formatCode>
                <c:ptCount val="16"/>
                <c:pt idx="0">
                  <c:v>0.50700000000000001</c:v>
                </c:pt>
                <c:pt idx="1">
                  <c:v>0.36599999999999999</c:v>
                </c:pt>
                <c:pt idx="2">
                  <c:v>0.32</c:v>
                </c:pt>
                <c:pt idx="4">
                  <c:v>0.29799999999999999</c:v>
                </c:pt>
                <c:pt idx="7">
                  <c:v>0.28299999999999997</c:v>
                </c:pt>
                <c:pt idx="9">
                  <c:v>0.27800000000000002</c:v>
                </c:pt>
                <c:pt idx="11">
                  <c:v>0.28799999999999998</c:v>
                </c:pt>
                <c:pt idx="12">
                  <c:v>0.29299999999999998</c:v>
                </c:pt>
                <c:pt idx="13">
                  <c:v>0.29799999999999999</c:v>
                </c:pt>
                <c:pt idx="14">
                  <c:v>0.32600000000000001</c:v>
                </c:pt>
                <c:pt idx="15">
                  <c:v>0.38269999999999998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CA9-451B-912D-0D3DECEFD72A}"/>
            </c:ext>
          </c:extLst>
        </c:ser>
        <c:ser>
          <c:idx val="12"/>
          <c:order val="7"/>
          <c:tx>
            <c:strRef>
              <c:f>'IW1 (new) (MC)'!$B$11</c:f>
              <c:strCache>
                <c:ptCount val="1"/>
                <c:pt idx="0">
                  <c:v>6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'IW1 (new) (MC)'!$G$1:$V$1</c:f>
              <c:numCache>
                <c:formatCode>General</c:formatCode>
                <c:ptCount val="1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</c:numCache>
            </c:numRef>
          </c:xVal>
          <c:yVal>
            <c:numRef>
              <c:f>'IW1 (new) (MC)'!$G$11:$V$11</c:f>
              <c:numCache>
                <c:formatCode>General</c:formatCode>
                <c:ptCount val="16"/>
                <c:pt idx="0">
                  <c:v>0.3402</c:v>
                </c:pt>
                <c:pt idx="1">
                  <c:v>0.32100000000000001</c:v>
                </c:pt>
                <c:pt idx="2">
                  <c:v>0.27400000000000002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CA9-451B-912D-0D3DECEFD72A}"/>
            </c:ext>
          </c:extLst>
        </c:ser>
        <c:ser>
          <c:idx val="2"/>
          <c:order val="8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spPr>
            <a:ln w="38100">
              <a:noFill/>
            </a:ln>
          </c:spP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[2]Analytic_Eq!$C$87:$O$87</c:f>
              <c:numCache>
                <c:formatCode>General</c:formatCode>
                <c:ptCount val="13"/>
                <c:pt idx="0">
                  <c:v>0.37</c:v>
                </c:pt>
                <c:pt idx="1">
                  <c:v>0.26500000000000001</c:v>
                </c:pt>
                <c:pt idx="2">
                  <c:v>0.23699999999999999</c:v>
                </c:pt>
                <c:pt idx="3">
                  <c:v>0.247</c:v>
                </c:pt>
                <c:pt idx="4">
                  <c:v>0.26400000000000001</c:v>
                </c:pt>
                <c:pt idx="5">
                  <c:v>0.22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2CA9-451B-912D-0D3DECEFD72A}"/>
            </c:ext>
          </c:extLst>
        </c:ser>
        <c:ser>
          <c:idx val="3"/>
          <c:order val="9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spPr>
            <a:ln w="38100">
              <a:noFill/>
            </a:ln>
          </c:spP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[2]Analytic_Eq!$C$83:$O$83</c:f>
              <c:numCache>
                <c:formatCode>General</c:formatCode>
                <c:ptCount val="13"/>
                <c:pt idx="0">
                  <c:v>0.59</c:v>
                </c:pt>
                <c:pt idx="1">
                  <c:v>0.49</c:v>
                </c:pt>
                <c:pt idx="2">
                  <c:v>0.43</c:v>
                </c:pt>
                <c:pt idx="3">
                  <c:v>0.37</c:v>
                </c:pt>
                <c:pt idx="4">
                  <c:v>0.33</c:v>
                </c:pt>
                <c:pt idx="5">
                  <c:v>0.29599999999999999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2CA9-451B-912D-0D3DECEFD72A}"/>
            </c:ext>
          </c:extLst>
        </c:ser>
        <c:ser>
          <c:idx val="5"/>
          <c:order val="10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spPr>
            <a:ln w="38100">
              <a:noFill/>
            </a:ln>
          </c:spPr>
          <c:marker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[2]Analytic_Eq!$C$81:$O$81</c:f>
              <c:numCache>
                <c:formatCode>General</c:formatCode>
                <c:ptCount val="13"/>
                <c:pt idx="0">
                  <c:v>74.002556231132743</c:v>
                </c:pt>
                <c:pt idx="1">
                  <c:v>314.79993646759209</c:v>
                </c:pt>
                <c:pt idx="2">
                  <c:v>1259.1997458703684</c:v>
                </c:pt>
                <c:pt idx="3">
                  <c:v>2890.7248527786228</c:v>
                </c:pt>
                <c:pt idx="4">
                  <c:v>5036.7989834814734</c:v>
                </c:pt>
                <c:pt idx="5">
                  <c:v>31479.993646759202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2CA9-451B-912D-0D3DECEFD72A}"/>
            </c:ext>
          </c:extLst>
        </c:ser>
        <c:ser>
          <c:idx val="0"/>
          <c:order val="11"/>
          <c:tx>
            <c:strRef>
              <c:f>'[5]Exp. Isotrop'!$BP$2</c:f>
              <c:strCache>
                <c:ptCount val="1"/>
                <c:pt idx="0">
                  <c:v>Lundquist [1933]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5"/>
            <c:spPr>
              <a:solidFill>
                <a:srgbClr val="C0000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'[5]Exp. Isotrop'!$BR$6:$BR$166</c:f>
              <c:numCache>
                <c:formatCode>General</c:formatCode>
                <c:ptCount val="161"/>
                <c:pt idx="0">
                  <c:v>317.66175407184289</c:v>
                </c:pt>
                <c:pt idx="1">
                  <c:v>317.66175407184289</c:v>
                </c:pt>
                <c:pt idx="2">
                  <c:v>317.66175407184289</c:v>
                </c:pt>
                <c:pt idx="3">
                  <c:v>345.32599091293434</c:v>
                </c:pt>
                <c:pt idx="4">
                  <c:v>438.81203265179505</c:v>
                </c:pt>
                <c:pt idx="5">
                  <c:v>438.81203265179505</c:v>
                </c:pt>
                <c:pt idx="6">
                  <c:v>438.81203265179494</c:v>
                </c:pt>
                <c:pt idx="7">
                  <c:v>434.0423366447103</c:v>
                </c:pt>
                <c:pt idx="8">
                  <c:v>596.21200088559101</c:v>
                </c:pt>
                <c:pt idx="9">
                  <c:v>596.21200088559101</c:v>
                </c:pt>
                <c:pt idx="10">
                  <c:v>596.21200088559112</c:v>
                </c:pt>
                <c:pt idx="11">
                  <c:v>681.11258981169919</c:v>
                </c:pt>
                <c:pt idx="12">
                  <c:v>639.13926494935356</c:v>
                </c:pt>
                <c:pt idx="13">
                  <c:v>722.13197547262791</c:v>
                </c:pt>
                <c:pt idx="14">
                  <c:v>867.13073408800369</c:v>
                </c:pt>
                <c:pt idx="15">
                  <c:v>877.62406530358999</c:v>
                </c:pt>
                <c:pt idx="16">
                  <c:v>1211.502785799521</c:v>
                </c:pt>
                <c:pt idx="17">
                  <c:v>1349.8239700049783</c:v>
                </c:pt>
                <c:pt idx="18">
                  <c:v>1532.5033270763233</c:v>
                </c:pt>
                <c:pt idx="19">
                  <c:v>1341.4770019925797</c:v>
                </c:pt>
                <c:pt idx="20">
                  <c:v>1341.47700199258</c:v>
                </c:pt>
                <c:pt idx="21">
                  <c:v>1341.4770019925797</c:v>
                </c:pt>
                <c:pt idx="22">
                  <c:v>1438.0633461360455</c:v>
                </c:pt>
                <c:pt idx="23">
                  <c:v>1438.0633461360455</c:v>
                </c:pt>
                <c:pt idx="24">
                  <c:v>2384.8480035423645</c:v>
                </c:pt>
                <c:pt idx="25">
                  <c:v>2384.848003542364</c:v>
                </c:pt>
                <c:pt idx="26">
                  <c:v>2384.848003542364</c:v>
                </c:pt>
                <c:pt idx="27">
                  <c:v>4256.9536863231206</c:v>
                </c:pt>
                <c:pt idx="28">
                  <c:v>3726.3250055349436</c:v>
                </c:pt>
                <c:pt idx="29">
                  <c:v>5365.9080079703199</c:v>
                </c:pt>
                <c:pt idx="30">
                  <c:v>5365.9080079703199</c:v>
                </c:pt>
                <c:pt idx="31">
                  <c:v>5365.908007970319</c:v>
                </c:pt>
                <c:pt idx="32">
                  <c:v>79.415438517960737</c:v>
                </c:pt>
                <c:pt idx="33">
                  <c:v>149.05300022139778</c:v>
                </c:pt>
                <c:pt idx="34">
                  <c:v>0</c:v>
                </c:pt>
                <c:pt idx="35">
                  <c:v>149.05300022139778</c:v>
                </c:pt>
                <c:pt idx="36">
                  <c:v>149.05300022139778</c:v>
                </c:pt>
                <c:pt idx="37">
                  <c:v>159.78481623733839</c:v>
                </c:pt>
                <c:pt idx="38">
                  <c:v>180.53299386815695</c:v>
                </c:pt>
                <c:pt idx="39">
                  <c:v>180.53299386815695</c:v>
                </c:pt>
                <c:pt idx="40">
                  <c:v>302.87569644988025</c:v>
                </c:pt>
                <c:pt idx="41">
                  <c:v>337.45599250124451</c:v>
                </c:pt>
                <c:pt idx="42">
                  <c:v>75.718924112470063</c:v>
                </c:pt>
                <c:pt idx="43">
                  <c:v>220.55074336759787</c:v>
                </c:pt>
                <c:pt idx="44">
                  <c:v>392.00939058227607</c:v>
                </c:pt>
                <c:pt idx="45">
                  <c:v>625.78411612951629</c:v>
                </c:pt>
                <c:pt idx="46">
                  <c:v>988.98597373780274</c:v>
                </c:pt>
              </c:numCache>
            </c:numRef>
          </c:xVal>
          <c:yVal>
            <c:numRef>
              <c:f>'[5]Exp. Isotrop'!$BS$6:$BS$166</c:f>
              <c:numCache>
                <c:formatCode>General</c:formatCode>
                <c:ptCount val="161"/>
                <c:pt idx="0">
                  <c:v>0.58139534883720934</c:v>
                </c:pt>
                <c:pt idx="1">
                  <c:v>0.57803468208092479</c:v>
                </c:pt>
                <c:pt idx="2">
                  <c:v>0.57803468208092479</c:v>
                </c:pt>
                <c:pt idx="3">
                  <c:v>0.53254437869822491</c:v>
                </c:pt>
                <c:pt idx="4">
                  <c:v>0.51282051282051277</c:v>
                </c:pt>
                <c:pt idx="5">
                  <c:v>0.51282051282051277</c:v>
                </c:pt>
                <c:pt idx="6">
                  <c:v>0.51282051282051277</c:v>
                </c:pt>
                <c:pt idx="7">
                  <c:v>0.51282051282051277</c:v>
                </c:pt>
                <c:pt idx="8">
                  <c:v>0.55319148936170215</c:v>
                </c:pt>
                <c:pt idx="9">
                  <c:v>0.51063829787234039</c:v>
                </c:pt>
                <c:pt idx="10">
                  <c:v>0.47413793103448276</c:v>
                </c:pt>
                <c:pt idx="11">
                  <c:v>0.4098360655737705</c:v>
                </c:pt>
                <c:pt idx="12">
                  <c:v>0.46610169491525422</c:v>
                </c:pt>
                <c:pt idx="13">
                  <c:v>0.46025104602510464</c:v>
                </c:pt>
                <c:pt idx="14">
                  <c:v>0.47272727272727272</c:v>
                </c:pt>
                <c:pt idx="15">
                  <c:v>0.39711191335740076</c:v>
                </c:pt>
                <c:pt idx="16">
                  <c:v>0.43859649122807015</c:v>
                </c:pt>
                <c:pt idx="17">
                  <c:v>0.34883720930232559</c:v>
                </c:pt>
                <c:pt idx="18">
                  <c:v>0.33613445378151258</c:v>
                </c:pt>
                <c:pt idx="19">
                  <c:v>0.4329004329004329</c:v>
                </c:pt>
                <c:pt idx="20">
                  <c:v>0.47826086956521741</c:v>
                </c:pt>
                <c:pt idx="21">
                  <c:v>0.52173913043478259</c:v>
                </c:pt>
                <c:pt idx="22">
                  <c:v>0.42016806722689076</c:v>
                </c:pt>
                <c:pt idx="23">
                  <c:v>0.42016806722689076</c:v>
                </c:pt>
                <c:pt idx="24">
                  <c:v>0.34188034188034189</c:v>
                </c:pt>
                <c:pt idx="25">
                  <c:v>0.38135593220338981</c:v>
                </c:pt>
                <c:pt idx="26">
                  <c:v>0.43859649122807015</c:v>
                </c:pt>
                <c:pt idx="27">
                  <c:v>0.30172413793103448</c:v>
                </c:pt>
                <c:pt idx="28">
                  <c:v>0.4366812227074236</c:v>
                </c:pt>
                <c:pt idx="29">
                  <c:v>0.34782608695652173</c:v>
                </c:pt>
                <c:pt idx="30">
                  <c:v>0.39130434782608697</c:v>
                </c:pt>
                <c:pt idx="31">
                  <c:v>0.43478260869565216</c:v>
                </c:pt>
                <c:pt idx="32">
                  <c:v>0.69767441860465118</c:v>
                </c:pt>
                <c:pt idx="33">
                  <c:v>0.71129707112970719</c:v>
                </c:pt>
                <c:pt idx="34">
                  <c:v>0.64655172413793105</c:v>
                </c:pt>
                <c:pt idx="35">
                  <c:v>0.60085836909871237</c:v>
                </c:pt>
                <c:pt idx="36">
                  <c:v>0.57017543859649122</c:v>
                </c:pt>
                <c:pt idx="37">
                  <c:v>0.49180327868852464</c:v>
                </c:pt>
                <c:pt idx="38">
                  <c:v>0.47619047619047622</c:v>
                </c:pt>
                <c:pt idx="39">
                  <c:v>0.48</c:v>
                </c:pt>
                <c:pt idx="40">
                  <c:v>0.4281345565749235</c:v>
                </c:pt>
                <c:pt idx="41">
                  <c:v>0.37681159420289856</c:v>
                </c:pt>
                <c:pt idx="42">
                  <c:v>0.48929663608562685</c:v>
                </c:pt>
                <c:pt idx="43">
                  <c:v>0.59113300492610832</c:v>
                </c:pt>
                <c:pt idx="44">
                  <c:v>0.54421768707482998</c:v>
                </c:pt>
                <c:pt idx="45">
                  <c:v>0.68965517241379315</c:v>
                </c:pt>
                <c:pt idx="46">
                  <c:v>0.73684210526315785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2CA9-451B-912D-0D3DECEFD7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2833376"/>
        <c:axId val="1342837184"/>
      </c:scatterChart>
      <c:valAx>
        <c:axId val="1342833376"/>
        <c:scaling>
          <c:orientation val="minMax"/>
          <c:max val="2000"/>
          <c:min val="0"/>
        </c:scaling>
        <c:delete val="0"/>
        <c:axPos val="b"/>
        <c:majorGridlines>
          <c:spPr>
            <a:ln>
              <a:solidFill>
                <a:schemeClr val="tx2">
                  <a:lumMod val="20000"/>
                  <a:lumOff val="80000"/>
                </a:schemeClr>
              </a:solidFill>
            </a:ln>
          </c:spPr>
        </c:majorGridlines>
        <c:title>
          <c:tx>
            <c:strRef>
              <c:f>'[4]Data_FINAL (2)'!$AR$2</c:f>
              <c:strCache>
                <c:ptCount val="1"/>
                <c:pt idx="0">
                  <c:v>Batdorf Parameter Z</c:v>
                </c:pt>
              </c:strCache>
            </c:strRef>
          </c:tx>
          <c:overlay val="0"/>
          <c:txPr>
            <a:bodyPr/>
            <a:lstStyle/>
            <a:p>
              <a:pPr>
                <a:defRPr sz="1400"/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crossAx val="1342837184"/>
        <c:crosses val="autoZero"/>
        <c:crossBetween val="midCat"/>
        <c:minorUnit val="50"/>
      </c:valAx>
      <c:valAx>
        <c:axId val="1342837184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chemeClr val="tx2">
                  <a:lumMod val="20000"/>
                  <a:lumOff val="80000"/>
                </a:schemeClr>
              </a:solidFill>
            </a:ln>
          </c:spPr>
        </c:majorGridlines>
        <c:title>
          <c:tx>
            <c:strRef>
              <c:f>'[4]Data_FINAL (2)'!$AV$7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txPr>
            <a:bodyPr rot="-5400000" vert="horz"/>
            <a:lstStyle/>
            <a:p>
              <a:pPr>
                <a:defRPr sz="1400"/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1342833376"/>
        <c:crosses val="autoZero"/>
        <c:crossBetween val="midCat"/>
        <c:majorUnit val="0.1"/>
      </c:valAx>
    </c:plotArea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'IW1 (new) (MC)'!$B$3</c:f>
              <c:strCache>
                <c:ptCount val="1"/>
                <c:pt idx="0">
                  <c:v>SBPA</c:v>
                </c:pt>
              </c:strCache>
            </c:strRef>
          </c:tx>
          <c:spPr>
            <a:ln w="19050"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'IW1 (new) (MC)'!$G$1:$U$1</c:f>
              <c:numCache>
                <c:formatCode>General</c:formatCode>
                <c:ptCount val="1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</c:numCache>
            </c:numRef>
          </c:xVal>
          <c:yVal>
            <c:numRef>
              <c:f>'IW1 (new) (MC)'!$G$3:$U$3</c:f>
              <c:numCache>
                <c:formatCode>0.000</c:formatCode>
                <c:ptCount val="15"/>
                <c:pt idx="0">
                  <c:v>0.71688129830054526</c:v>
                </c:pt>
                <c:pt idx="1">
                  <c:v>0.65148603598673904</c:v>
                </c:pt>
                <c:pt idx="2">
                  <c:v>0.59205625267654149</c:v>
                </c:pt>
                <c:pt idx="3">
                  <c:v>0.55983800599036848</c:v>
                </c:pt>
                <c:pt idx="4">
                  <c:v>0.53804776613895644</c:v>
                </c:pt>
                <c:pt idx="5">
                  <c:v>0.52173173115327542</c:v>
                </c:pt>
                <c:pt idx="6">
                  <c:v>0.50876852860022237</c:v>
                </c:pt>
                <c:pt idx="7">
                  <c:v>0.49805990558550117</c:v>
                </c:pt>
                <c:pt idx="8">
                  <c:v>0.48896603547109468</c:v>
                </c:pt>
                <c:pt idx="9">
                  <c:v>0.47413837992889935</c:v>
                </c:pt>
                <c:pt idx="10">
                  <c:v>0.46235770512959506</c:v>
                </c:pt>
                <c:pt idx="11">
                  <c:v>0.45727865405724955</c:v>
                </c:pt>
                <c:pt idx="12">
                  <c:v>0.45262594287651942</c:v>
                </c:pt>
                <c:pt idx="13">
                  <c:v>0.44833693417290388</c:v>
                </c:pt>
                <c:pt idx="14">
                  <c:v>0.43088658384773798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88-4048-8E7C-6ABD0A475A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2833376"/>
        <c:axId val="1342837184"/>
      </c:scatterChart>
      <c:valAx>
        <c:axId val="1342833376"/>
        <c:scaling>
          <c:orientation val="minMax"/>
          <c:max val="1500"/>
          <c:min val="0"/>
        </c:scaling>
        <c:delete val="0"/>
        <c:axPos val="b"/>
        <c:majorGridlines>
          <c:spPr>
            <a:ln>
              <a:solidFill>
                <a:schemeClr val="tx2">
                  <a:lumMod val="20000"/>
                  <a:lumOff val="80000"/>
                </a:schemeClr>
              </a:solidFill>
            </a:ln>
          </c:spPr>
        </c:majorGridlines>
        <c:title>
          <c:tx>
            <c:strRef>
              <c:f>'[4]Data_FINAL (2)'!$AR$2</c:f>
              <c:strCache>
                <c:ptCount val="1"/>
                <c:pt idx="0">
                  <c:v>Batdorf Parameter Z</c:v>
                </c:pt>
              </c:strCache>
            </c:strRef>
          </c:tx>
          <c:overlay val="0"/>
          <c:txPr>
            <a:bodyPr/>
            <a:lstStyle/>
            <a:p>
              <a:pPr>
                <a:defRPr sz="1400"/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crossAx val="1342837184"/>
        <c:crosses val="autoZero"/>
        <c:crossBetween val="midCat"/>
        <c:minorUnit val="50"/>
      </c:valAx>
      <c:valAx>
        <c:axId val="1342837184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chemeClr val="tx2">
                  <a:lumMod val="20000"/>
                  <a:lumOff val="80000"/>
                </a:schemeClr>
              </a:solidFill>
            </a:ln>
          </c:spPr>
        </c:majorGridlines>
        <c:title>
          <c:tx>
            <c:strRef>
              <c:f>'[4]Data_FINAL (2)'!$AV$7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txPr>
            <a:bodyPr rot="-5400000" vert="horz"/>
            <a:lstStyle/>
            <a:p>
              <a:pPr>
                <a:defRPr sz="1400"/>
              </a:pPr>
              <a:endParaRPr lang="en-US"/>
            </a:p>
          </c:txPr>
        </c:title>
        <c:numFmt formatCode="0.00" sourceLinked="0"/>
        <c:majorTickMark val="out"/>
        <c:minorTickMark val="none"/>
        <c:tickLblPos val="nextTo"/>
        <c:crossAx val="1342833376"/>
        <c:crosses val="autoZero"/>
        <c:crossBetween val="midCat"/>
        <c:majorUnit val="0.1"/>
      </c:valAx>
    </c:plotArea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marker>
            <c:symbol val="none"/>
          </c:marker>
          <c:xVal>
            <c:numRef>
              <c:f>'[3]SBPA_MC_Summary (old)'!$Q$2:$U$2</c:f>
              <c:numCache>
                <c:formatCode>General</c:formatCode>
                <c:ptCount val="5"/>
                <c:pt idx="0">
                  <c:v>74.002556231132743</c:v>
                </c:pt>
                <c:pt idx="1">
                  <c:v>314.79993646759209</c:v>
                </c:pt>
                <c:pt idx="2">
                  <c:v>1259.1997458703684</c:v>
                </c:pt>
                <c:pt idx="3">
                  <c:v>2890.7248527786228</c:v>
                </c:pt>
                <c:pt idx="4">
                  <c:v>5036.7989834814734</c:v>
                </c:pt>
              </c:numCache>
            </c:numRef>
          </c:xVal>
          <c:yVal>
            <c:numRef>
              <c:f>'[3]SBPA_MC_Summary (old)'!$Q$5:$U$5</c:f>
              <c:numCache>
                <c:formatCode>General</c:formatCode>
                <c:ptCount val="5"/>
                <c:pt idx="0">
                  <c:v>0.43832068068112395</c:v>
                </c:pt>
                <c:pt idx="1">
                  <c:v>0.40689105240961332</c:v>
                </c:pt>
                <c:pt idx="2">
                  <c:v>0.36276820338806376</c:v>
                </c:pt>
                <c:pt idx="3">
                  <c:v>0.37930478978353271</c:v>
                </c:pt>
                <c:pt idx="4">
                  <c:v>0.36284405928896041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50-447C-98AC-E9113051EA93}"/>
            </c:ext>
          </c:extLst>
        </c:ser>
        <c:ser>
          <c:idx val="0"/>
          <c:order val="1"/>
          <c:tx>
            <c:strRef>
              <c:f>'IW1 (new) (MC)'!$B$3</c:f>
              <c:strCache>
                <c:ptCount val="1"/>
                <c:pt idx="0">
                  <c:v>SBPA</c:v>
                </c:pt>
              </c:strCache>
            </c:strRef>
          </c:tx>
          <c:spPr>
            <a:ln w="19050"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'IW1 (new) (MC)'!$G$1:$U$1</c:f>
              <c:numCache>
                <c:formatCode>General</c:formatCode>
                <c:ptCount val="1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</c:numCache>
            </c:numRef>
          </c:xVal>
          <c:yVal>
            <c:numRef>
              <c:f>'IW1 (new) (MC)'!$G$3:$U$3</c:f>
              <c:numCache>
                <c:formatCode>0.000</c:formatCode>
                <c:ptCount val="15"/>
                <c:pt idx="0">
                  <c:v>0.71688129830054526</c:v>
                </c:pt>
                <c:pt idx="1">
                  <c:v>0.65148603598673904</c:v>
                </c:pt>
                <c:pt idx="2">
                  <c:v>0.59205625267654149</c:v>
                </c:pt>
                <c:pt idx="3">
                  <c:v>0.55983800599036848</c:v>
                </c:pt>
                <c:pt idx="4">
                  <c:v>0.53804776613895644</c:v>
                </c:pt>
                <c:pt idx="5">
                  <c:v>0.52173173115327542</c:v>
                </c:pt>
                <c:pt idx="6">
                  <c:v>0.50876852860022237</c:v>
                </c:pt>
                <c:pt idx="7">
                  <c:v>0.49805990558550117</c:v>
                </c:pt>
                <c:pt idx="8">
                  <c:v>0.48896603547109468</c:v>
                </c:pt>
                <c:pt idx="9">
                  <c:v>0.47413837992889935</c:v>
                </c:pt>
                <c:pt idx="10">
                  <c:v>0.46235770512959506</c:v>
                </c:pt>
                <c:pt idx="11">
                  <c:v>0.45727865405724955</c:v>
                </c:pt>
                <c:pt idx="12">
                  <c:v>0.45262594287651942</c:v>
                </c:pt>
                <c:pt idx="13">
                  <c:v>0.44833693417290388</c:v>
                </c:pt>
                <c:pt idx="14">
                  <c:v>0.43088658384773798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C50-447C-98AC-E9113051EA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2833376"/>
        <c:axId val="1342837184"/>
      </c:scatterChart>
      <c:valAx>
        <c:axId val="1342833376"/>
        <c:scaling>
          <c:orientation val="minMax"/>
          <c:max val="1500"/>
          <c:min val="0"/>
        </c:scaling>
        <c:delete val="0"/>
        <c:axPos val="b"/>
        <c:majorGridlines>
          <c:spPr>
            <a:ln>
              <a:solidFill>
                <a:schemeClr val="tx2">
                  <a:lumMod val="20000"/>
                  <a:lumOff val="80000"/>
                </a:schemeClr>
              </a:solidFill>
            </a:ln>
          </c:spPr>
        </c:majorGridlines>
        <c:title>
          <c:tx>
            <c:strRef>
              <c:f>'[4]Data_FINAL (2)'!$AR$2</c:f>
              <c:strCache>
                <c:ptCount val="1"/>
                <c:pt idx="0">
                  <c:v>Batdorf Parameter Z</c:v>
                </c:pt>
              </c:strCache>
            </c:strRef>
          </c:tx>
          <c:overlay val="0"/>
          <c:txPr>
            <a:bodyPr/>
            <a:lstStyle/>
            <a:p>
              <a:pPr>
                <a:defRPr sz="1400"/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crossAx val="1342837184"/>
        <c:crosses val="autoZero"/>
        <c:crossBetween val="midCat"/>
        <c:minorUnit val="50"/>
      </c:valAx>
      <c:valAx>
        <c:axId val="1342837184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chemeClr val="tx2">
                  <a:lumMod val="20000"/>
                  <a:lumOff val="80000"/>
                </a:schemeClr>
              </a:solidFill>
            </a:ln>
          </c:spPr>
        </c:majorGridlines>
        <c:title>
          <c:tx>
            <c:strRef>
              <c:f>'[4]Data_FINAL (2)'!$AV$7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txPr>
            <a:bodyPr rot="-5400000" vert="horz"/>
            <a:lstStyle/>
            <a:p>
              <a:pPr>
                <a:defRPr sz="1400"/>
              </a:pPr>
              <a:endParaRPr lang="en-US"/>
            </a:p>
          </c:txPr>
        </c:title>
        <c:numFmt formatCode="0.00" sourceLinked="0"/>
        <c:majorTickMark val="out"/>
        <c:minorTickMark val="none"/>
        <c:tickLblPos val="nextTo"/>
        <c:crossAx val="1342833376"/>
        <c:crosses val="autoZero"/>
        <c:crossBetween val="midCat"/>
        <c:majorUnit val="0.1"/>
      </c:valAx>
    </c:plotArea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Histogramm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Häufigkeit</c:v>
          </c:tx>
          <c:invertIfNegative val="0"/>
          <c:cat>
            <c:numRef>
              <c:f>A100_IW1!$AK$2:$AK$123</c:f>
              <c:numCache>
                <c:formatCode>General</c:formatCode>
                <c:ptCount val="122"/>
              </c:numCache>
            </c:numRef>
          </c:cat>
          <c:val>
            <c:numRef>
              <c:f>A100_IW1!$AL$2:$AL$123</c:f>
              <c:numCache>
                <c:formatCode>General</c:formatCode>
                <c:ptCount val="122"/>
              </c:numCache>
            </c:numRef>
          </c:val>
          <c:extLst>
            <c:ext xmlns:c16="http://schemas.microsoft.com/office/drawing/2014/chart" uri="{C3380CC4-5D6E-409C-BE32-E72D297353CC}">
              <c16:uniqueId val="{00000000-3346-40BA-B3AF-B26FC693B1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5181631"/>
        <c:axId val="1245180671"/>
      </c:barChart>
      <c:lineChart>
        <c:grouping val="standard"/>
        <c:varyColors val="0"/>
        <c:ser>
          <c:idx val="1"/>
          <c:order val="1"/>
          <c:tx>
            <c:v>Kumuliert %</c:v>
          </c:tx>
          <c:cat>
            <c:numRef>
              <c:f>A100_IW1!$AK$2:$AK$123</c:f>
              <c:numCache>
                <c:formatCode>General</c:formatCode>
                <c:ptCount val="122"/>
              </c:numCache>
            </c:numRef>
          </c:cat>
          <c:val>
            <c:numRef>
              <c:f>A100_IW1!$AM$2:$AM$123</c:f>
              <c:numCache>
                <c:formatCode>General</c:formatCode>
                <c:ptCount val="12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46-40BA-B3AF-B26FC693B1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2584752"/>
        <c:axId val="1032584272"/>
      </c:lineChart>
      <c:catAx>
        <c:axId val="12451816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Klasse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45180671"/>
        <c:crosses val="autoZero"/>
        <c:auto val="1"/>
        <c:lblAlgn val="ctr"/>
        <c:lblOffset val="100"/>
        <c:noMultiLvlLbl val="0"/>
      </c:catAx>
      <c:valAx>
        <c:axId val="124518067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Häufigkeit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45181631"/>
        <c:crosses val="autoZero"/>
        <c:crossBetween val="between"/>
      </c:valAx>
      <c:valAx>
        <c:axId val="10325842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032584752"/>
        <c:crosses val="max"/>
        <c:crossBetween val="between"/>
      </c:valAx>
      <c:catAx>
        <c:axId val="1032584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32584272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6"/>
          <c:order val="0"/>
          <c:tx>
            <c:strRef>
              <c:f>'IW1 (new) (MC)'!$A$11</c:f>
              <c:strCache>
                <c:ptCount val="1"/>
                <c:pt idx="0">
                  <c:v>w/t =</c:v>
                </c:pt>
              </c:strCache>
            </c:strRef>
          </c:tx>
          <c:marker>
            <c:symbol val="triangle"/>
            <c:size val="5"/>
            <c:spPr>
              <a:solidFill>
                <a:srgbClr val="00B0F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'IW1 (new) (MC)'!$G$1:$X$1</c:f>
              <c:numCache>
                <c:formatCode>General</c:formatCode>
                <c:ptCount val="18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  <c:pt idx="16">
                  <c:v>5000</c:v>
                </c:pt>
                <c:pt idx="17">
                  <c:v>10000</c:v>
                </c:pt>
              </c:numCache>
            </c:numRef>
          </c:xVal>
          <c:yVal>
            <c:numRef>
              <c:f>'IW1 (new) (MC)'!$G$11:$X$11</c:f>
              <c:numCache>
                <c:formatCode>General</c:formatCode>
                <c:ptCount val="18"/>
                <c:pt idx="0">
                  <c:v>0.3402</c:v>
                </c:pt>
                <c:pt idx="1">
                  <c:v>0.32100000000000001</c:v>
                </c:pt>
                <c:pt idx="2">
                  <c:v>0.27400000000000002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853-4479-A6F9-2F83C89D06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2833376"/>
        <c:axId val="1342837184"/>
      </c:scatterChart>
      <c:scatterChart>
        <c:scatterStyle val="lineMarker"/>
        <c:varyColors val="0"/>
        <c:ser>
          <c:idx val="0"/>
          <c:order val="1"/>
          <c:tx>
            <c:strRef>
              <c:f>'IW1 (new) (MC)'!$B$3</c:f>
              <c:strCache>
                <c:ptCount val="1"/>
                <c:pt idx="0">
                  <c:v>SBPA</c:v>
                </c:pt>
              </c:strCache>
            </c:strRef>
          </c:tx>
          <c:spPr>
            <a:ln w="19050"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'IW1 (new) (MC)'!$G$1:$Y$1</c:f>
              <c:numCache>
                <c:formatCode>General</c:formatCode>
                <c:ptCount val="19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  <c:pt idx="16">
                  <c:v>5000</c:v>
                </c:pt>
                <c:pt idx="17">
                  <c:v>10000</c:v>
                </c:pt>
              </c:numCache>
            </c:numRef>
          </c:xVal>
          <c:yVal>
            <c:numRef>
              <c:f>'IW1 (new) (MC)'!$G$3:$Y$3</c:f>
              <c:numCache>
                <c:formatCode>0.000</c:formatCode>
                <c:ptCount val="19"/>
                <c:pt idx="0">
                  <c:v>0.71688129830054526</c:v>
                </c:pt>
                <c:pt idx="1">
                  <c:v>0.65148603598673904</c:v>
                </c:pt>
                <c:pt idx="2">
                  <c:v>0.59205625267654149</c:v>
                </c:pt>
                <c:pt idx="3">
                  <c:v>0.55983800599036848</c:v>
                </c:pt>
                <c:pt idx="4">
                  <c:v>0.53804776613895644</c:v>
                </c:pt>
                <c:pt idx="5">
                  <c:v>0.52173173115327542</c:v>
                </c:pt>
                <c:pt idx="6">
                  <c:v>0.50876852860022237</c:v>
                </c:pt>
                <c:pt idx="7">
                  <c:v>0.49805990558550117</c:v>
                </c:pt>
                <c:pt idx="8">
                  <c:v>0.48896603547109468</c:v>
                </c:pt>
                <c:pt idx="9">
                  <c:v>0.47413837992889935</c:v>
                </c:pt>
                <c:pt idx="10">
                  <c:v>0.46235770512959506</c:v>
                </c:pt>
                <c:pt idx="11">
                  <c:v>0.45727865405724955</c:v>
                </c:pt>
                <c:pt idx="12">
                  <c:v>0.45262594287651942</c:v>
                </c:pt>
                <c:pt idx="13">
                  <c:v>0.44833693417290388</c:v>
                </c:pt>
                <c:pt idx="14">
                  <c:v>0.43088658384773798</c:v>
                </c:pt>
                <c:pt idx="15">
                  <c:v>0.40743879457195575</c:v>
                </c:pt>
                <c:pt idx="16">
                  <c:v>0.37970581731938957</c:v>
                </c:pt>
                <c:pt idx="17">
                  <c:v>0.3450683374680607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D853-4479-A6F9-2F83C89D06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2833376"/>
        <c:axId val="1342837184"/>
      </c:scatterChart>
      <c:valAx>
        <c:axId val="1342833376"/>
        <c:scaling>
          <c:orientation val="minMax"/>
          <c:max val="2000"/>
          <c:min val="0"/>
        </c:scaling>
        <c:delete val="0"/>
        <c:axPos val="b"/>
        <c:majorGridlines>
          <c:spPr>
            <a:ln>
              <a:solidFill>
                <a:schemeClr val="tx2">
                  <a:lumMod val="20000"/>
                  <a:lumOff val="80000"/>
                </a:schemeClr>
              </a:solidFill>
            </a:ln>
          </c:spPr>
        </c:majorGridlines>
        <c:title>
          <c:tx>
            <c:strRef>
              <c:f>'[4]Data_FINAL (2)'!$AR$2</c:f>
              <c:strCache>
                <c:ptCount val="1"/>
                <c:pt idx="0">
                  <c:v>Batdorf Parameter Z</c:v>
                </c:pt>
              </c:strCache>
            </c:strRef>
          </c:tx>
          <c:overlay val="0"/>
          <c:txPr>
            <a:bodyPr/>
            <a:lstStyle/>
            <a:p>
              <a:pPr>
                <a:defRPr sz="1400"/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crossAx val="1342837184"/>
        <c:crosses val="autoZero"/>
        <c:crossBetween val="midCat"/>
        <c:minorUnit val="50"/>
      </c:valAx>
      <c:valAx>
        <c:axId val="1342837184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chemeClr val="tx2">
                  <a:lumMod val="20000"/>
                  <a:lumOff val="80000"/>
                </a:schemeClr>
              </a:solidFill>
            </a:ln>
          </c:spPr>
        </c:majorGridlines>
        <c:title>
          <c:tx>
            <c:strRef>
              <c:f>'[4]Data_FINAL (2)'!$AV$7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txPr>
            <a:bodyPr rot="-5400000" vert="horz"/>
            <a:lstStyle/>
            <a:p>
              <a:pPr>
                <a:defRPr sz="1400"/>
              </a:pPr>
              <a:endParaRPr lang="en-US"/>
            </a:p>
          </c:txPr>
        </c:title>
        <c:numFmt formatCode="0.00" sourceLinked="0"/>
        <c:majorTickMark val="out"/>
        <c:minorTickMark val="none"/>
        <c:tickLblPos val="nextTo"/>
        <c:crossAx val="1342833376"/>
        <c:crosses val="autoZero"/>
        <c:crossBetween val="midCat"/>
        <c:majorUnit val="0.1"/>
      </c:valAx>
    </c:plotArea>
    <c:legend>
      <c:legendPos val="t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'[3]IW1 (IW17)'!$B$8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'[3]IW1 (IW17)'!$G$1:$Q$1</c:f>
              <c:numCache>
                <c:formatCode>General</c:formatCode>
                <c:ptCount val="11"/>
                <c:pt idx="0">
                  <c:v>74.002556231132743</c:v>
                </c:pt>
                <c:pt idx="1">
                  <c:v>314.79993646759209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1259.1997458703684</c:v>
                </c:pt>
                <c:pt idx="7">
                  <c:v>2000</c:v>
                </c:pt>
                <c:pt idx="8">
                  <c:v>2890.7248527786228</c:v>
                </c:pt>
                <c:pt idx="9">
                  <c:v>5036.7989834814734</c:v>
                </c:pt>
                <c:pt idx="10">
                  <c:v>31479.993646759202</c:v>
                </c:pt>
              </c:numCache>
            </c:numRef>
          </c:xVal>
          <c:yVal>
            <c:numRef>
              <c:f>'[3]IW1 (IW17)'!$G$8:$Q$8</c:f>
              <c:numCache>
                <c:formatCode>General</c:formatCode>
                <c:ptCount val="11"/>
                <c:pt idx="0">
                  <c:v>0.44009999999999999</c:v>
                </c:pt>
                <c:pt idx="1">
                  <c:v>0.34699999999999998</c:v>
                </c:pt>
                <c:pt idx="2">
                  <c:v>0.33500000000000002</c:v>
                </c:pt>
                <c:pt idx="3">
                  <c:v>0.33200000000000002</c:v>
                </c:pt>
                <c:pt idx="4">
                  <c:v>0.32500000000000001</c:v>
                </c:pt>
                <c:pt idx="5">
                  <c:v>0.315</c:v>
                </c:pt>
                <c:pt idx="6">
                  <c:v>0.315</c:v>
                </c:pt>
                <c:pt idx="7">
                  <c:v>0.34399999999999997</c:v>
                </c:pt>
                <c:pt idx="8">
                  <c:v>0.34300000000000003</c:v>
                </c:pt>
                <c:pt idx="9">
                  <c:v>0.318</c:v>
                </c:pt>
                <c:pt idx="10">
                  <c:v>0.25800000000000001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A1-4A74-B698-05F38EF5E176}"/>
            </c:ext>
          </c:extLst>
        </c:ser>
        <c:ser>
          <c:idx val="1"/>
          <c:order val="1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spPr>
            <a:ln w="38100">
              <a:noFill/>
            </a:ln>
          </c:spPr>
          <c:marker>
            <c:symbol val="none"/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[2]Analytic_Eq!$C$87:$O$87</c:f>
              <c:numCache>
                <c:formatCode>General</c:formatCode>
                <c:ptCount val="13"/>
                <c:pt idx="0">
                  <c:v>0.37</c:v>
                </c:pt>
                <c:pt idx="1">
                  <c:v>0.26500000000000001</c:v>
                </c:pt>
                <c:pt idx="2">
                  <c:v>0.23699999999999999</c:v>
                </c:pt>
                <c:pt idx="3">
                  <c:v>0.247</c:v>
                </c:pt>
                <c:pt idx="4">
                  <c:v>0.26400000000000001</c:v>
                </c:pt>
                <c:pt idx="5">
                  <c:v>0.22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FA1-4A74-B698-05F38EF5E176}"/>
            </c:ext>
          </c:extLst>
        </c:ser>
        <c:ser>
          <c:idx val="2"/>
          <c:order val="2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spPr>
            <a:ln w="38100">
              <a:noFill/>
            </a:ln>
          </c:spPr>
          <c:marker>
            <c:symbol val="none"/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[2]Analytic_Eq!$C$83:$O$83</c:f>
              <c:numCache>
                <c:formatCode>General</c:formatCode>
                <c:ptCount val="13"/>
                <c:pt idx="0">
                  <c:v>0.59</c:v>
                </c:pt>
                <c:pt idx="1">
                  <c:v>0.49</c:v>
                </c:pt>
                <c:pt idx="2">
                  <c:v>0.43</c:v>
                </c:pt>
                <c:pt idx="3">
                  <c:v>0.37</c:v>
                </c:pt>
                <c:pt idx="4">
                  <c:v>0.33</c:v>
                </c:pt>
                <c:pt idx="5">
                  <c:v>0.29599999999999999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FA1-4A74-B698-05F38EF5E176}"/>
            </c:ext>
          </c:extLst>
        </c:ser>
        <c:ser>
          <c:idx val="3"/>
          <c:order val="3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spPr>
            <a:ln w="38100">
              <a:noFill/>
            </a:ln>
          </c:spPr>
          <c:marker>
            <c:symbol val="none"/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[2]Analytic_Eq!$C$81:$O$81</c:f>
              <c:numCache>
                <c:formatCode>General</c:formatCode>
                <c:ptCount val="13"/>
                <c:pt idx="0">
                  <c:v>74.002556231132743</c:v>
                </c:pt>
                <c:pt idx="1">
                  <c:v>314.79993646759209</c:v>
                </c:pt>
                <c:pt idx="2">
                  <c:v>1259.1997458703684</c:v>
                </c:pt>
                <c:pt idx="3">
                  <c:v>2890.7248527786228</c:v>
                </c:pt>
                <c:pt idx="4">
                  <c:v>5036.7989834814734</c:v>
                </c:pt>
                <c:pt idx="5">
                  <c:v>31479.993646759202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FA1-4A74-B698-05F38EF5E176}"/>
            </c:ext>
          </c:extLst>
        </c:ser>
        <c:ser>
          <c:idx val="5"/>
          <c:order val="4"/>
          <c:tx>
            <c:strRef>
              <c:f>'IW1 (new) (MC)'!$B$8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'IW1 (new) (MC)'!$G$1:$Z$1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  <c:pt idx="16">
                  <c:v>5000</c:v>
                </c:pt>
                <c:pt idx="17">
                  <c:v>10000</c:v>
                </c:pt>
              </c:numCache>
            </c:numRef>
          </c:xVal>
          <c:yVal>
            <c:numRef>
              <c:f>'IW1 (new) (MC)'!$G$8:$Z$8</c:f>
              <c:numCache>
                <c:formatCode>General</c:formatCode>
                <c:ptCount val="20"/>
                <c:pt idx="0">
                  <c:v>0.52080000000000004</c:v>
                </c:pt>
                <c:pt idx="1">
                  <c:v>0.36899999999999999</c:v>
                </c:pt>
                <c:pt idx="2">
                  <c:v>0.32500000000000001</c:v>
                </c:pt>
                <c:pt idx="3">
                  <c:v>0.31900000000000001</c:v>
                </c:pt>
                <c:pt idx="4">
                  <c:v>0.31280000000000002</c:v>
                </c:pt>
                <c:pt idx="5">
                  <c:v>0.30470000000000003</c:v>
                </c:pt>
                <c:pt idx="6">
                  <c:v>0.29699999999999999</c:v>
                </c:pt>
                <c:pt idx="7">
                  <c:v>0.29899999999999999</c:v>
                </c:pt>
                <c:pt idx="8">
                  <c:v>0.30299999999999999</c:v>
                </c:pt>
                <c:pt idx="9">
                  <c:v>0.30599999999999999</c:v>
                </c:pt>
                <c:pt idx="10">
                  <c:v>0.30299999999999999</c:v>
                </c:pt>
                <c:pt idx="11">
                  <c:v>0.31090000000000001</c:v>
                </c:pt>
                <c:pt idx="12">
                  <c:v>0.311</c:v>
                </c:pt>
                <c:pt idx="13">
                  <c:v>0.307</c:v>
                </c:pt>
                <c:pt idx="14">
                  <c:v>0.313</c:v>
                </c:pt>
                <c:pt idx="15">
                  <c:v>0.30399999999999999</c:v>
                </c:pt>
                <c:pt idx="16">
                  <c:v>0.30299999999999999</c:v>
                </c:pt>
                <c:pt idx="17">
                  <c:v>0.27600000000000002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FA1-4A74-B698-05F38EF5E176}"/>
            </c:ext>
          </c:extLst>
        </c:ser>
        <c:ser>
          <c:idx val="8"/>
          <c:order val="5"/>
          <c:tx>
            <c:strRef>
              <c:f>'IW1 (new) (MC)'!$B$11</c:f>
              <c:strCache>
                <c:ptCount val="1"/>
                <c:pt idx="0">
                  <c:v>6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'IW1 (new) (MC)'!$G$1:$V$1</c:f>
              <c:numCache>
                <c:formatCode>General</c:formatCode>
                <c:ptCount val="1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</c:numCache>
            </c:numRef>
          </c:xVal>
          <c:yVal>
            <c:numRef>
              <c:f>'IW1 (new) (MC)'!$G$11:$V$11</c:f>
              <c:numCache>
                <c:formatCode>General</c:formatCode>
                <c:ptCount val="16"/>
                <c:pt idx="0">
                  <c:v>0.3402</c:v>
                </c:pt>
                <c:pt idx="1">
                  <c:v>0.32100000000000001</c:v>
                </c:pt>
                <c:pt idx="2">
                  <c:v>0.27400000000000002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FA1-4A74-B698-05F38EF5E176}"/>
            </c:ext>
          </c:extLst>
        </c:ser>
        <c:ser>
          <c:idx val="9"/>
          <c:order val="6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spPr>
            <a:ln w="38100">
              <a:noFill/>
            </a:ln>
          </c:spPr>
          <c:marker>
            <c:symbol val="none"/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[2]Analytic_Eq!$C$87:$O$87</c:f>
              <c:numCache>
                <c:formatCode>General</c:formatCode>
                <c:ptCount val="13"/>
                <c:pt idx="0">
                  <c:v>0.37</c:v>
                </c:pt>
                <c:pt idx="1">
                  <c:v>0.26500000000000001</c:v>
                </c:pt>
                <c:pt idx="2">
                  <c:v>0.23699999999999999</c:v>
                </c:pt>
                <c:pt idx="3">
                  <c:v>0.247</c:v>
                </c:pt>
                <c:pt idx="4">
                  <c:v>0.26400000000000001</c:v>
                </c:pt>
                <c:pt idx="5">
                  <c:v>0.22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FA1-4A74-B698-05F38EF5E176}"/>
            </c:ext>
          </c:extLst>
        </c:ser>
        <c:ser>
          <c:idx val="10"/>
          <c:order val="7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spPr>
            <a:ln w="38100">
              <a:noFill/>
            </a:ln>
          </c:spPr>
          <c:marker>
            <c:symbol val="none"/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[2]Analytic_Eq!$C$83:$O$83</c:f>
              <c:numCache>
                <c:formatCode>General</c:formatCode>
                <c:ptCount val="13"/>
                <c:pt idx="0">
                  <c:v>0.59</c:v>
                </c:pt>
                <c:pt idx="1">
                  <c:v>0.49</c:v>
                </c:pt>
                <c:pt idx="2">
                  <c:v>0.43</c:v>
                </c:pt>
                <c:pt idx="3">
                  <c:v>0.37</c:v>
                </c:pt>
                <c:pt idx="4">
                  <c:v>0.33</c:v>
                </c:pt>
                <c:pt idx="5">
                  <c:v>0.29599999999999999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FA1-4A74-B698-05F38EF5E176}"/>
            </c:ext>
          </c:extLst>
        </c:ser>
        <c:ser>
          <c:idx val="11"/>
          <c:order val="8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spPr>
            <a:ln w="38100">
              <a:noFill/>
            </a:ln>
          </c:spPr>
          <c:marker>
            <c:symbol val="none"/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[2]Analytic_Eq!$C$81:$O$81</c:f>
              <c:numCache>
                <c:formatCode>General</c:formatCode>
                <c:ptCount val="13"/>
                <c:pt idx="0">
                  <c:v>74.002556231132743</c:v>
                </c:pt>
                <c:pt idx="1">
                  <c:v>314.79993646759209</c:v>
                </c:pt>
                <c:pt idx="2">
                  <c:v>1259.1997458703684</c:v>
                </c:pt>
                <c:pt idx="3">
                  <c:v>2890.7248527786228</c:v>
                </c:pt>
                <c:pt idx="4">
                  <c:v>5036.7989834814734</c:v>
                </c:pt>
                <c:pt idx="5">
                  <c:v>31479.993646759202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FA1-4A74-B698-05F38EF5E1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2833376"/>
        <c:axId val="1342837184"/>
      </c:scatterChart>
      <c:valAx>
        <c:axId val="1342833376"/>
        <c:scaling>
          <c:orientation val="minMax"/>
          <c:max val="5000"/>
          <c:min val="0"/>
        </c:scaling>
        <c:delete val="0"/>
        <c:axPos val="b"/>
        <c:majorGridlines>
          <c:spPr>
            <a:ln>
              <a:solidFill>
                <a:schemeClr val="tx2">
                  <a:lumMod val="20000"/>
                  <a:lumOff val="80000"/>
                </a:schemeClr>
              </a:solidFill>
            </a:ln>
          </c:spPr>
        </c:majorGridlines>
        <c:title>
          <c:tx>
            <c:strRef>
              <c:f>'[4]Data_FINAL (2)'!$AR$2</c:f>
              <c:strCache>
                <c:ptCount val="1"/>
                <c:pt idx="0">
                  <c:v>Batdorf Parameter Z</c:v>
                </c:pt>
              </c:strCache>
            </c:strRef>
          </c:tx>
          <c:overlay val="0"/>
          <c:txPr>
            <a:bodyPr/>
            <a:lstStyle/>
            <a:p>
              <a:pPr>
                <a:defRPr sz="1400"/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crossAx val="1342837184"/>
        <c:crosses val="autoZero"/>
        <c:crossBetween val="midCat"/>
        <c:minorUnit val="50"/>
      </c:valAx>
      <c:valAx>
        <c:axId val="1342837184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chemeClr val="tx2">
                  <a:lumMod val="20000"/>
                  <a:lumOff val="80000"/>
                </a:schemeClr>
              </a:solidFill>
            </a:ln>
          </c:spPr>
        </c:majorGridlines>
        <c:title>
          <c:tx>
            <c:strRef>
              <c:f>'[4]Data_FINAL (2)'!$AV$7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txPr>
            <a:bodyPr rot="-5400000" vert="horz"/>
            <a:lstStyle/>
            <a:p>
              <a:pPr>
                <a:defRPr sz="1400"/>
              </a:pPr>
              <a:endParaRPr lang="en-US"/>
            </a:p>
          </c:txPr>
        </c:title>
        <c:numFmt formatCode="0.00" sourceLinked="0"/>
        <c:majorTickMark val="out"/>
        <c:minorTickMark val="none"/>
        <c:tickLblPos val="nextTo"/>
        <c:crossAx val="1342833376"/>
        <c:crosses val="autoZero"/>
        <c:crossBetween val="midCat"/>
        <c:majorUnit val="0.1"/>
      </c:valAx>
    </c:plotArea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'[3]IW1 (IW17)'!$B$6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'[3]IW1 (IW17)'!$G$1:$Q$1</c:f>
              <c:numCache>
                <c:formatCode>General</c:formatCode>
                <c:ptCount val="11"/>
                <c:pt idx="0">
                  <c:v>74.002556231132743</c:v>
                </c:pt>
                <c:pt idx="1">
                  <c:v>314.79993646759209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1259.1997458703684</c:v>
                </c:pt>
                <c:pt idx="7">
                  <c:v>2000</c:v>
                </c:pt>
                <c:pt idx="8">
                  <c:v>2890.7248527786228</c:v>
                </c:pt>
                <c:pt idx="9">
                  <c:v>5036.7989834814734</c:v>
                </c:pt>
                <c:pt idx="10">
                  <c:v>31479.993646759202</c:v>
                </c:pt>
              </c:numCache>
            </c:numRef>
          </c:xVal>
          <c:yVal>
            <c:numRef>
              <c:f>'[3]IW1 (IW17)'!$G$6:$Q$6</c:f>
              <c:numCache>
                <c:formatCode>General</c:formatCode>
                <c:ptCount val="11"/>
                <c:pt idx="0">
                  <c:v>0.55900000000000005</c:v>
                </c:pt>
                <c:pt idx="1">
                  <c:v>0.46200000000000002</c:v>
                </c:pt>
                <c:pt idx="2">
                  <c:v>0.46079999999999999</c:v>
                </c:pt>
                <c:pt idx="3">
                  <c:v>0.503</c:v>
                </c:pt>
                <c:pt idx="4">
                  <c:v>0.47399999999999998</c:v>
                </c:pt>
                <c:pt idx="5">
                  <c:v>0.45500000000000002</c:v>
                </c:pt>
                <c:pt idx="6">
                  <c:v>0.42599999999999999</c:v>
                </c:pt>
                <c:pt idx="7">
                  <c:v>0.40007999999999999</c:v>
                </c:pt>
                <c:pt idx="8">
                  <c:v>0.37009999999999998</c:v>
                </c:pt>
                <c:pt idx="9">
                  <c:v>0.33300000000000002</c:v>
                </c:pt>
                <c:pt idx="10">
                  <c:v>0.26200000000000001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60-4C9A-A689-DAA98FEC52DE}"/>
            </c:ext>
          </c:extLst>
        </c:ser>
        <c:ser>
          <c:idx val="1"/>
          <c:order val="1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spPr>
            <a:ln w="38100">
              <a:noFill/>
            </a:ln>
          </c:spPr>
          <c:marker>
            <c:symbol val="none"/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[2]Analytic_Eq!$C$87:$O$87</c:f>
              <c:numCache>
                <c:formatCode>General</c:formatCode>
                <c:ptCount val="13"/>
                <c:pt idx="0">
                  <c:v>0.37</c:v>
                </c:pt>
                <c:pt idx="1">
                  <c:v>0.26500000000000001</c:v>
                </c:pt>
                <c:pt idx="2">
                  <c:v>0.23699999999999999</c:v>
                </c:pt>
                <c:pt idx="3">
                  <c:v>0.247</c:v>
                </c:pt>
                <c:pt idx="4">
                  <c:v>0.26400000000000001</c:v>
                </c:pt>
                <c:pt idx="5">
                  <c:v>0.22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F60-4C9A-A689-DAA98FEC52DE}"/>
            </c:ext>
          </c:extLst>
        </c:ser>
        <c:ser>
          <c:idx val="2"/>
          <c:order val="2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spPr>
            <a:ln w="38100">
              <a:noFill/>
            </a:ln>
          </c:spPr>
          <c:marker>
            <c:symbol val="none"/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[2]Analytic_Eq!$C$83:$O$83</c:f>
              <c:numCache>
                <c:formatCode>General</c:formatCode>
                <c:ptCount val="13"/>
                <c:pt idx="0">
                  <c:v>0.59</c:v>
                </c:pt>
                <c:pt idx="1">
                  <c:v>0.49</c:v>
                </c:pt>
                <c:pt idx="2">
                  <c:v>0.43</c:v>
                </c:pt>
                <c:pt idx="3">
                  <c:v>0.37</c:v>
                </c:pt>
                <c:pt idx="4">
                  <c:v>0.33</c:v>
                </c:pt>
                <c:pt idx="5">
                  <c:v>0.29599999999999999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F60-4C9A-A689-DAA98FEC52DE}"/>
            </c:ext>
          </c:extLst>
        </c:ser>
        <c:ser>
          <c:idx val="4"/>
          <c:order val="3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spPr>
            <a:ln w="38100">
              <a:noFill/>
            </a:ln>
          </c:spPr>
          <c:marker>
            <c:symbol val="none"/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[2]Analytic_Eq!$C$81:$O$81</c:f>
              <c:numCache>
                <c:formatCode>General</c:formatCode>
                <c:ptCount val="13"/>
                <c:pt idx="0">
                  <c:v>74.002556231132743</c:v>
                </c:pt>
                <c:pt idx="1">
                  <c:v>314.79993646759209</c:v>
                </c:pt>
                <c:pt idx="2">
                  <c:v>1259.1997458703684</c:v>
                </c:pt>
                <c:pt idx="3">
                  <c:v>2890.7248527786228</c:v>
                </c:pt>
                <c:pt idx="4">
                  <c:v>5036.7989834814734</c:v>
                </c:pt>
                <c:pt idx="5">
                  <c:v>31479.993646759202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F60-4C9A-A689-DAA98FEC52DE}"/>
            </c:ext>
          </c:extLst>
        </c:ser>
        <c:ser>
          <c:idx val="3"/>
          <c:order val="4"/>
          <c:tx>
            <c:strRef>
              <c:f>'IW1 (new) (MC)'!$B$6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'IW1 (new) (MC)'!$G$1:$Z$1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  <c:pt idx="16">
                  <c:v>5000</c:v>
                </c:pt>
                <c:pt idx="17">
                  <c:v>10000</c:v>
                </c:pt>
              </c:numCache>
            </c:numRef>
          </c:xVal>
          <c:yVal>
            <c:numRef>
              <c:f>'IW1 (new) (MC)'!$G$6:$Z$6</c:f>
              <c:numCache>
                <c:formatCode>General</c:formatCode>
                <c:ptCount val="20"/>
                <c:pt idx="0">
                  <c:v>0.61799999999999999</c:v>
                </c:pt>
                <c:pt idx="1">
                  <c:v>0.47699999999999998</c:v>
                </c:pt>
                <c:pt idx="2">
                  <c:v>0.437</c:v>
                </c:pt>
                <c:pt idx="3">
                  <c:v>0.44600000000000001</c:v>
                </c:pt>
                <c:pt idx="4">
                  <c:v>0.45800000000000002</c:v>
                </c:pt>
                <c:pt idx="5">
                  <c:v>0.46400000000000002</c:v>
                </c:pt>
                <c:pt idx="6">
                  <c:v>0.46500000000000002</c:v>
                </c:pt>
                <c:pt idx="7">
                  <c:v>0.45800000000000002</c:v>
                </c:pt>
                <c:pt idx="8">
                  <c:v>0.46300000000000002</c:v>
                </c:pt>
                <c:pt idx="9">
                  <c:v>0.442</c:v>
                </c:pt>
                <c:pt idx="10">
                  <c:v>0.42599999999999999</c:v>
                </c:pt>
                <c:pt idx="13">
                  <c:v>0.40100000000000002</c:v>
                </c:pt>
                <c:pt idx="14">
                  <c:v>0.38400000000000001</c:v>
                </c:pt>
                <c:pt idx="15">
                  <c:v>0.36399999999999999</c:v>
                </c:pt>
                <c:pt idx="16">
                  <c:v>0.33100000000000002</c:v>
                </c:pt>
                <c:pt idx="17">
                  <c:v>0.29799999999999999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F60-4C9A-A689-DAA98FEC52DE}"/>
            </c:ext>
          </c:extLst>
        </c:ser>
        <c:ser>
          <c:idx val="8"/>
          <c:order val="5"/>
          <c:tx>
            <c:strRef>
              <c:f>'IW1 (new) (MC)'!$B$11</c:f>
              <c:strCache>
                <c:ptCount val="1"/>
                <c:pt idx="0">
                  <c:v>6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'IW1 (new) (MC)'!$G$1:$V$1</c:f>
              <c:numCache>
                <c:formatCode>General</c:formatCode>
                <c:ptCount val="1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</c:numCache>
            </c:numRef>
          </c:xVal>
          <c:yVal>
            <c:numRef>
              <c:f>'IW1 (new) (MC)'!$G$11:$V$11</c:f>
              <c:numCache>
                <c:formatCode>General</c:formatCode>
                <c:ptCount val="16"/>
                <c:pt idx="0">
                  <c:v>0.3402</c:v>
                </c:pt>
                <c:pt idx="1">
                  <c:v>0.32100000000000001</c:v>
                </c:pt>
                <c:pt idx="2">
                  <c:v>0.27400000000000002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F60-4C9A-A689-DAA98FEC52DE}"/>
            </c:ext>
          </c:extLst>
        </c:ser>
        <c:ser>
          <c:idx val="9"/>
          <c:order val="6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spPr>
            <a:ln w="38100">
              <a:noFill/>
            </a:ln>
          </c:spPr>
          <c:marker>
            <c:symbol val="none"/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[2]Analytic_Eq!$C$87:$O$87</c:f>
              <c:numCache>
                <c:formatCode>General</c:formatCode>
                <c:ptCount val="13"/>
                <c:pt idx="0">
                  <c:v>0.37</c:v>
                </c:pt>
                <c:pt idx="1">
                  <c:v>0.26500000000000001</c:v>
                </c:pt>
                <c:pt idx="2">
                  <c:v>0.23699999999999999</c:v>
                </c:pt>
                <c:pt idx="3">
                  <c:v>0.247</c:v>
                </c:pt>
                <c:pt idx="4">
                  <c:v>0.26400000000000001</c:v>
                </c:pt>
                <c:pt idx="5">
                  <c:v>0.22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F60-4C9A-A689-DAA98FEC52DE}"/>
            </c:ext>
          </c:extLst>
        </c:ser>
        <c:ser>
          <c:idx val="10"/>
          <c:order val="7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spPr>
            <a:ln w="38100">
              <a:noFill/>
            </a:ln>
          </c:spPr>
          <c:marker>
            <c:symbol val="none"/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[2]Analytic_Eq!$C$83:$O$83</c:f>
              <c:numCache>
                <c:formatCode>General</c:formatCode>
                <c:ptCount val="13"/>
                <c:pt idx="0">
                  <c:v>0.59</c:v>
                </c:pt>
                <c:pt idx="1">
                  <c:v>0.49</c:v>
                </c:pt>
                <c:pt idx="2">
                  <c:v>0.43</c:v>
                </c:pt>
                <c:pt idx="3">
                  <c:v>0.37</c:v>
                </c:pt>
                <c:pt idx="4">
                  <c:v>0.33</c:v>
                </c:pt>
                <c:pt idx="5">
                  <c:v>0.29599999999999999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F60-4C9A-A689-DAA98FEC52DE}"/>
            </c:ext>
          </c:extLst>
        </c:ser>
        <c:ser>
          <c:idx val="11"/>
          <c:order val="8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spPr>
            <a:ln w="38100">
              <a:noFill/>
            </a:ln>
          </c:spPr>
          <c:marker>
            <c:symbol val="none"/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[2]Analytic_Eq!$C$81:$O$81</c:f>
              <c:numCache>
                <c:formatCode>General</c:formatCode>
                <c:ptCount val="13"/>
                <c:pt idx="0">
                  <c:v>74.002556231132743</c:v>
                </c:pt>
                <c:pt idx="1">
                  <c:v>314.79993646759209</c:v>
                </c:pt>
                <c:pt idx="2">
                  <c:v>1259.1997458703684</c:v>
                </c:pt>
                <c:pt idx="3">
                  <c:v>2890.7248527786228</c:v>
                </c:pt>
                <c:pt idx="4">
                  <c:v>5036.7989834814734</c:v>
                </c:pt>
                <c:pt idx="5">
                  <c:v>31479.993646759202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F60-4C9A-A689-DAA98FEC52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2833376"/>
        <c:axId val="1342837184"/>
      </c:scatterChart>
      <c:valAx>
        <c:axId val="1342833376"/>
        <c:scaling>
          <c:orientation val="minMax"/>
          <c:max val="5000"/>
          <c:min val="0"/>
        </c:scaling>
        <c:delete val="0"/>
        <c:axPos val="b"/>
        <c:majorGridlines>
          <c:spPr>
            <a:ln>
              <a:solidFill>
                <a:schemeClr val="tx2">
                  <a:lumMod val="20000"/>
                  <a:lumOff val="80000"/>
                </a:schemeClr>
              </a:solidFill>
            </a:ln>
          </c:spPr>
        </c:majorGridlines>
        <c:title>
          <c:tx>
            <c:strRef>
              <c:f>'[4]Data_FINAL (2)'!$AR$2</c:f>
              <c:strCache>
                <c:ptCount val="1"/>
                <c:pt idx="0">
                  <c:v>Batdorf Parameter Z</c:v>
                </c:pt>
              </c:strCache>
            </c:strRef>
          </c:tx>
          <c:overlay val="0"/>
          <c:txPr>
            <a:bodyPr/>
            <a:lstStyle/>
            <a:p>
              <a:pPr>
                <a:defRPr sz="1400"/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crossAx val="1342837184"/>
        <c:crosses val="autoZero"/>
        <c:crossBetween val="midCat"/>
        <c:minorUnit val="50"/>
      </c:valAx>
      <c:valAx>
        <c:axId val="1342837184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chemeClr val="tx2">
                  <a:lumMod val="20000"/>
                  <a:lumOff val="80000"/>
                </a:schemeClr>
              </a:solidFill>
            </a:ln>
          </c:spPr>
        </c:majorGridlines>
        <c:title>
          <c:tx>
            <c:strRef>
              <c:f>'[4]Data_FINAL (2)'!$AV$7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txPr>
            <a:bodyPr rot="-5400000" vert="horz"/>
            <a:lstStyle/>
            <a:p>
              <a:pPr>
                <a:defRPr sz="1400"/>
              </a:pPr>
              <a:endParaRPr lang="en-US"/>
            </a:p>
          </c:txPr>
        </c:title>
        <c:numFmt formatCode="0.00" sourceLinked="0"/>
        <c:majorTickMark val="out"/>
        <c:minorTickMark val="none"/>
        <c:tickLblPos val="nextTo"/>
        <c:crossAx val="1342833376"/>
        <c:crosses val="autoZero"/>
        <c:crossBetween val="midCat"/>
        <c:majorUnit val="0.1"/>
      </c:valAx>
    </c:plotArea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'[3]IW1 (IW17)'!$B$7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xVal>
            <c:numRef>
              <c:f>'[3]IW1 (IW17)'!$G$1:$Q$1</c:f>
              <c:numCache>
                <c:formatCode>General</c:formatCode>
                <c:ptCount val="11"/>
                <c:pt idx="0">
                  <c:v>74.002556231132743</c:v>
                </c:pt>
                <c:pt idx="1">
                  <c:v>314.79993646759209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1259.1997458703684</c:v>
                </c:pt>
                <c:pt idx="7">
                  <c:v>2000</c:v>
                </c:pt>
                <c:pt idx="8">
                  <c:v>2890.7248527786228</c:v>
                </c:pt>
                <c:pt idx="9">
                  <c:v>5036.7989834814734</c:v>
                </c:pt>
                <c:pt idx="10">
                  <c:v>31479.993646759202</c:v>
                </c:pt>
              </c:numCache>
            </c:numRef>
          </c:xVal>
          <c:yVal>
            <c:numRef>
              <c:f>'[3]IW1 (IW17)'!$G$7:$Q$7</c:f>
              <c:numCache>
                <c:formatCode>General</c:formatCode>
                <c:ptCount val="11"/>
                <c:pt idx="0">
                  <c:v>0.48599999999999999</c:v>
                </c:pt>
                <c:pt idx="1">
                  <c:v>0.38300000000000001</c:v>
                </c:pt>
                <c:pt idx="2">
                  <c:v>0.35299999999999998</c:v>
                </c:pt>
                <c:pt idx="3">
                  <c:v>0.35699999999999998</c:v>
                </c:pt>
                <c:pt idx="4">
                  <c:v>0.375</c:v>
                </c:pt>
                <c:pt idx="5">
                  <c:v>0.38600000000000001</c:v>
                </c:pt>
                <c:pt idx="6">
                  <c:v>0.40400000000000003</c:v>
                </c:pt>
                <c:pt idx="7">
                  <c:v>0.38200000000000001</c:v>
                </c:pt>
                <c:pt idx="8">
                  <c:v>0.35699999999999998</c:v>
                </c:pt>
                <c:pt idx="9">
                  <c:v>0.32600000000000001</c:v>
                </c:pt>
                <c:pt idx="10">
                  <c:v>0.26100000000000001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CC-4F28-A715-5BDD21CFF77A}"/>
            </c:ext>
          </c:extLst>
        </c:ser>
        <c:ser>
          <c:idx val="1"/>
          <c:order val="1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spPr>
            <a:ln w="38100">
              <a:noFill/>
            </a:ln>
          </c:spPr>
          <c:marker>
            <c:symbol val="none"/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[2]Analytic_Eq!$C$87:$O$87</c:f>
              <c:numCache>
                <c:formatCode>General</c:formatCode>
                <c:ptCount val="13"/>
                <c:pt idx="0">
                  <c:v>0.37</c:v>
                </c:pt>
                <c:pt idx="1">
                  <c:v>0.26500000000000001</c:v>
                </c:pt>
                <c:pt idx="2">
                  <c:v>0.23699999999999999</c:v>
                </c:pt>
                <c:pt idx="3">
                  <c:v>0.247</c:v>
                </c:pt>
                <c:pt idx="4">
                  <c:v>0.26400000000000001</c:v>
                </c:pt>
                <c:pt idx="5">
                  <c:v>0.22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CC-4F28-A715-5BDD21CFF77A}"/>
            </c:ext>
          </c:extLst>
        </c:ser>
        <c:ser>
          <c:idx val="2"/>
          <c:order val="2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spPr>
            <a:ln w="38100">
              <a:noFill/>
            </a:ln>
          </c:spPr>
          <c:marker>
            <c:symbol val="none"/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[2]Analytic_Eq!$C$83:$O$83</c:f>
              <c:numCache>
                <c:formatCode>General</c:formatCode>
                <c:ptCount val="13"/>
                <c:pt idx="0">
                  <c:v>0.59</c:v>
                </c:pt>
                <c:pt idx="1">
                  <c:v>0.49</c:v>
                </c:pt>
                <c:pt idx="2">
                  <c:v>0.43</c:v>
                </c:pt>
                <c:pt idx="3">
                  <c:v>0.37</c:v>
                </c:pt>
                <c:pt idx="4">
                  <c:v>0.33</c:v>
                </c:pt>
                <c:pt idx="5">
                  <c:v>0.29599999999999999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6CC-4F28-A715-5BDD21CFF77A}"/>
            </c:ext>
          </c:extLst>
        </c:ser>
        <c:ser>
          <c:idx val="3"/>
          <c:order val="3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spPr>
            <a:ln w="38100">
              <a:noFill/>
            </a:ln>
          </c:spPr>
          <c:marker>
            <c:symbol val="none"/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[2]Analytic_Eq!$C$81:$O$81</c:f>
              <c:numCache>
                <c:formatCode>General</c:formatCode>
                <c:ptCount val="13"/>
                <c:pt idx="0">
                  <c:v>74.002556231132743</c:v>
                </c:pt>
                <c:pt idx="1">
                  <c:v>314.79993646759209</c:v>
                </c:pt>
                <c:pt idx="2">
                  <c:v>1259.1997458703684</c:v>
                </c:pt>
                <c:pt idx="3">
                  <c:v>2890.7248527786228</c:v>
                </c:pt>
                <c:pt idx="4">
                  <c:v>5036.7989834814734</c:v>
                </c:pt>
                <c:pt idx="5">
                  <c:v>31479.993646759202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6CC-4F28-A715-5BDD21CFF77A}"/>
            </c:ext>
          </c:extLst>
        </c:ser>
        <c:ser>
          <c:idx val="4"/>
          <c:order val="4"/>
          <c:tx>
            <c:strRef>
              <c:f>'IW1 (new) (MC)'!$B$7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xVal>
            <c:numRef>
              <c:f>'IW1 (new) (MC)'!$G$1:$Z$1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  <c:pt idx="16">
                  <c:v>5000</c:v>
                </c:pt>
                <c:pt idx="17">
                  <c:v>10000</c:v>
                </c:pt>
              </c:numCache>
            </c:numRef>
          </c:xVal>
          <c:yVal>
            <c:numRef>
              <c:f>'IW1 (new) (MC)'!$G$7:$Z$7</c:f>
              <c:numCache>
                <c:formatCode>General</c:formatCode>
                <c:ptCount val="20"/>
                <c:pt idx="0">
                  <c:v>0.55900000000000005</c:v>
                </c:pt>
                <c:pt idx="1">
                  <c:v>0.40899999999999997</c:v>
                </c:pt>
                <c:pt idx="2">
                  <c:v>0.36049999999999999</c:v>
                </c:pt>
                <c:pt idx="3">
                  <c:v>0.35599999999999998</c:v>
                </c:pt>
                <c:pt idx="4">
                  <c:v>0.34699999999999998</c:v>
                </c:pt>
                <c:pt idx="5">
                  <c:v>0.34899999999999998</c:v>
                </c:pt>
                <c:pt idx="6">
                  <c:v>0.35099999999999998</c:v>
                </c:pt>
                <c:pt idx="7">
                  <c:v>0.35299999999999998</c:v>
                </c:pt>
                <c:pt idx="8">
                  <c:v>0.35499999999999998</c:v>
                </c:pt>
                <c:pt idx="9">
                  <c:v>0.36599999999999999</c:v>
                </c:pt>
                <c:pt idx="10">
                  <c:v>0.378</c:v>
                </c:pt>
                <c:pt idx="11">
                  <c:v>0.373</c:v>
                </c:pt>
                <c:pt idx="12">
                  <c:v>0.372</c:v>
                </c:pt>
                <c:pt idx="13">
                  <c:v>0.36899999999999999</c:v>
                </c:pt>
                <c:pt idx="14">
                  <c:v>0.34699999999999998</c:v>
                </c:pt>
                <c:pt idx="15">
                  <c:v>0.33600000000000002</c:v>
                </c:pt>
                <c:pt idx="16">
                  <c:v>0.315</c:v>
                </c:pt>
                <c:pt idx="17">
                  <c:v>0.28699999999999998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6CC-4F28-A715-5BDD21CFF77A}"/>
            </c:ext>
          </c:extLst>
        </c:ser>
        <c:ser>
          <c:idx val="8"/>
          <c:order val="5"/>
          <c:tx>
            <c:strRef>
              <c:f>'IW1 (new) (MC)'!$B$11</c:f>
              <c:strCache>
                <c:ptCount val="1"/>
                <c:pt idx="0">
                  <c:v>6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'IW1 (new) (MC)'!$G$1:$V$1</c:f>
              <c:numCache>
                <c:formatCode>General</c:formatCode>
                <c:ptCount val="1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</c:numCache>
            </c:numRef>
          </c:xVal>
          <c:yVal>
            <c:numRef>
              <c:f>'IW1 (new) (MC)'!$G$11:$V$11</c:f>
              <c:numCache>
                <c:formatCode>General</c:formatCode>
                <c:ptCount val="16"/>
                <c:pt idx="0">
                  <c:v>0.3402</c:v>
                </c:pt>
                <c:pt idx="1">
                  <c:v>0.32100000000000001</c:v>
                </c:pt>
                <c:pt idx="2">
                  <c:v>0.27400000000000002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6CC-4F28-A715-5BDD21CFF77A}"/>
            </c:ext>
          </c:extLst>
        </c:ser>
        <c:ser>
          <c:idx val="9"/>
          <c:order val="6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spPr>
            <a:ln w="38100">
              <a:noFill/>
            </a:ln>
          </c:spPr>
          <c:marker>
            <c:symbol val="none"/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[2]Analytic_Eq!$C$87:$O$87</c:f>
              <c:numCache>
                <c:formatCode>General</c:formatCode>
                <c:ptCount val="13"/>
                <c:pt idx="0">
                  <c:v>0.37</c:v>
                </c:pt>
                <c:pt idx="1">
                  <c:v>0.26500000000000001</c:v>
                </c:pt>
                <c:pt idx="2">
                  <c:v>0.23699999999999999</c:v>
                </c:pt>
                <c:pt idx="3">
                  <c:v>0.247</c:v>
                </c:pt>
                <c:pt idx="4">
                  <c:v>0.26400000000000001</c:v>
                </c:pt>
                <c:pt idx="5">
                  <c:v>0.22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6CC-4F28-A715-5BDD21CFF77A}"/>
            </c:ext>
          </c:extLst>
        </c:ser>
        <c:ser>
          <c:idx val="10"/>
          <c:order val="7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spPr>
            <a:ln w="38100">
              <a:noFill/>
            </a:ln>
          </c:spPr>
          <c:marker>
            <c:symbol val="none"/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[2]Analytic_Eq!$C$83:$O$83</c:f>
              <c:numCache>
                <c:formatCode>General</c:formatCode>
                <c:ptCount val="13"/>
                <c:pt idx="0">
                  <c:v>0.59</c:v>
                </c:pt>
                <c:pt idx="1">
                  <c:v>0.49</c:v>
                </c:pt>
                <c:pt idx="2">
                  <c:v>0.43</c:v>
                </c:pt>
                <c:pt idx="3">
                  <c:v>0.37</c:v>
                </c:pt>
                <c:pt idx="4">
                  <c:v>0.33</c:v>
                </c:pt>
                <c:pt idx="5">
                  <c:v>0.29599999999999999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6CC-4F28-A715-5BDD21CFF77A}"/>
            </c:ext>
          </c:extLst>
        </c:ser>
        <c:ser>
          <c:idx val="11"/>
          <c:order val="8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spPr>
            <a:ln w="38100">
              <a:noFill/>
            </a:ln>
          </c:spPr>
          <c:marker>
            <c:symbol val="none"/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[2]Analytic_Eq!$C$81:$O$81</c:f>
              <c:numCache>
                <c:formatCode>General</c:formatCode>
                <c:ptCount val="13"/>
                <c:pt idx="0">
                  <c:v>74.002556231132743</c:v>
                </c:pt>
                <c:pt idx="1">
                  <c:v>314.79993646759209</c:v>
                </c:pt>
                <c:pt idx="2">
                  <c:v>1259.1997458703684</c:v>
                </c:pt>
                <c:pt idx="3">
                  <c:v>2890.7248527786228</c:v>
                </c:pt>
                <c:pt idx="4">
                  <c:v>5036.7989834814734</c:v>
                </c:pt>
                <c:pt idx="5">
                  <c:v>31479.993646759202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26CC-4F28-A715-5BDD21CFF7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2833376"/>
        <c:axId val="1342837184"/>
      </c:scatterChart>
      <c:valAx>
        <c:axId val="1342833376"/>
        <c:scaling>
          <c:orientation val="minMax"/>
          <c:max val="5000"/>
          <c:min val="0"/>
        </c:scaling>
        <c:delete val="0"/>
        <c:axPos val="b"/>
        <c:majorGridlines>
          <c:spPr>
            <a:ln>
              <a:solidFill>
                <a:schemeClr val="tx2">
                  <a:lumMod val="20000"/>
                  <a:lumOff val="80000"/>
                </a:schemeClr>
              </a:solidFill>
            </a:ln>
          </c:spPr>
        </c:majorGridlines>
        <c:title>
          <c:tx>
            <c:strRef>
              <c:f>'[4]Data_FINAL (2)'!$AR$2</c:f>
              <c:strCache>
                <c:ptCount val="1"/>
                <c:pt idx="0">
                  <c:v>Batdorf Parameter Z</c:v>
                </c:pt>
              </c:strCache>
            </c:strRef>
          </c:tx>
          <c:overlay val="0"/>
          <c:txPr>
            <a:bodyPr/>
            <a:lstStyle/>
            <a:p>
              <a:pPr>
                <a:defRPr sz="1400"/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crossAx val="1342837184"/>
        <c:crosses val="autoZero"/>
        <c:crossBetween val="midCat"/>
        <c:minorUnit val="50"/>
      </c:valAx>
      <c:valAx>
        <c:axId val="1342837184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chemeClr val="tx2">
                  <a:lumMod val="20000"/>
                  <a:lumOff val="80000"/>
                </a:schemeClr>
              </a:solidFill>
            </a:ln>
          </c:spPr>
        </c:majorGridlines>
        <c:title>
          <c:tx>
            <c:strRef>
              <c:f>'[4]Data_FINAL (2)'!$AV$7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txPr>
            <a:bodyPr rot="-5400000" vert="horz"/>
            <a:lstStyle/>
            <a:p>
              <a:pPr>
                <a:defRPr sz="1400"/>
              </a:pPr>
              <a:endParaRPr lang="en-US"/>
            </a:p>
          </c:txPr>
        </c:title>
        <c:numFmt formatCode="0.00" sourceLinked="0"/>
        <c:majorTickMark val="out"/>
        <c:minorTickMark val="none"/>
        <c:tickLblPos val="nextTo"/>
        <c:crossAx val="1342833376"/>
        <c:crosses val="autoZero"/>
        <c:crossBetween val="midCat"/>
        <c:majorUnit val="0.1"/>
      </c:valAx>
    </c:plotArea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'IW1 (new) (MC)'!$B$5</c:f>
              <c:strCache>
                <c:ptCount val="1"/>
                <c:pt idx="0">
                  <c:v>0.5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'IW1 (new) (MC)'!$G$1:$Z$1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  <c:pt idx="16">
                  <c:v>5000</c:v>
                </c:pt>
                <c:pt idx="17">
                  <c:v>10000</c:v>
                </c:pt>
              </c:numCache>
            </c:numRef>
          </c:xVal>
          <c:yVal>
            <c:numRef>
              <c:f>'IW1 (new) (MC)'!$G$5:$Z$5</c:f>
              <c:numCache>
                <c:formatCode>General</c:formatCode>
                <c:ptCount val="20"/>
                <c:pt idx="0">
                  <c:v>0.65200000000000002</c:v>
                </c:pt>
                <c:pt idx="1">
                  <c:v>0.55100000000000005</c:v>
                </c:pt>
                <c:pt idx="2">
                  <c:v>0.53100000000000003</c:v>
                </c:pt>
                <c:pt idx="3">
                  <c:v>0.53300000000000003</c:v>
                </c:pt>
                <c:pt idx="4">
                  <c:v>0.53100000000000003</c:v>
                </c:pt>
                <c:pt idx="7">
                  <c:v>0.49099999999999999</c:v>
                </c:pt>
                <c:pt idx="9">
                  <c:v>0.45800000000000002</c:v>
                </c:pt>
                <c:pt idx="13">
                  <c:v>0.41099999999999998</c:v>
                </c:pt>
                <c:pt idx="16">
                  <c:v>0.33600000000000002</c:v>
                </c:pt>
                <c:pt idx="17" formatCode="0.000">
                  <c:v>0.30099999999999999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39-4AC3-986A-2099A095C543}"/>
            </c:ext>
          </c:extLst>
        </c:ser>
        <c:ser>
          <c:idx val="1"/>
          <c:order val="1"/>
          <c:tx>
            <c:strRef>
              <c:f>'IW1 (new) (MC)'!$B$11</c:f>
              <c:strCache>
                <c:ptCount val="1"/>
                <c:pt idx="0">
                  <c:v>6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'IW1 (new) (MC)'!$G$1:$V$1</c:f>
              <c:numCache>
                <c:formatCode>General</c:formatCode>
                <c:ptCount val="1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</c:numCache>
            </c:numRef>
          </c:xVal>
          <c:yVal>
            <c:numRef>
              <c:f>'IW1 (new) (MC)'!$G$11:$V$11</c:f>
              <c:numCache>
                <c:formatCode>General</c:formatCode>
                <c:ptCount val="16"/>
                <c:pt idx="0">
                  <c:v>0.3402</c:v>
                </c:pt>
                <c:pt idx="1">
                  <c:v>0.32100000000000001</c:v>
                </c:pt>
                <c:pt idx="2">
                  <c:v>0.27400000000000002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39-4AC3-986A-2099A095C543}"/>
            </c:ext>
          </c:extLst>
        </c:ser>
        <c:ser>
          <c:idx val="4"/>
          <c:order val="2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spPr>
            <a:ln w="38100">
              <a:noFill/>
            </a:ln>
          </c:spPr>
          <c:marker>
            <c:symbol val="none"/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[2]Analytic_Eq!$C$87:$O$87</c:f>
              <c:numCache>
                <c:formatCode>General</c:formatCode>
                <c:ptCount val="13"/>
                <c:pt idx="0">
                  <c:v>0.37</c:v>
                </c:pt>
                <c:pt idx="1">
                  <c:v>0.26500000000000001</c:v>
                </c:pt>
                <c:pt idx="2">
                  <c:v>0.23699999999999999</c:v>
                </c:pt>
                <c:pt idx="3">
                  <c:v>0.247</c:v>
                </c:pt>
                <c:pt idx="4">
                  <c:v>0.26400000000000001</c:v>
                </c:pt>
                <c:pt idx="5">
                  <c:v>0.22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139-4AC3-986A-2099A095C543}"/>
            </c:ext>
          </c:extLst>
        </c:ser>
        <c:ser>
          <c:idx val="7"/>
          <c:order val="3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spPr>
            <a:ln w="38100">
              <a:noFill/>
            </a:ln>
          </c:spPr>
          <c:marker>
            <c:symbol val="none"/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[2]Analytic_Eq!$C$83:$O$83</c:f>
              <c:numCache>
                <c:formatCode>General</c:formatCode>
                <c:ptCount val="13"/>
                <c:pt idx="0">
                  <c:v>0.59</c:v>
                </c:pt>
                <c:pt idx="1">
                  <c:v>0.49</c:v>
                </c:pt>
                <c:pt idx="2">
                  <c:v>0.43</c:v>
                </c:pt>
                <c:pt idx="3">
                  <c:v>0.37</c:v>
                </c:pt>
                <c:pt idx="4">
                  <c:v>0.33</c:v>
                </c:pt>
                <c:pt idx="5">
                  <c:v>0.29599999999999999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139-4AC3-986A-2099A095C543}"/>
            </c:ext>
          </c:extLst>
        </c:ser>
        <c:ser>
          <c:idx val="8"/>
          <c:order val="4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spPr>
            <a:ln w="38100">
              <a:noFill/>
            </a:ln>
          </c:spPr>
          <c:marker>
            <c:symbol val="none"/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[2]Analytic_Eq!$C$81:$O$81</c:f>
              <c:numCache>
                <c:formatCode>General</c:formatCode>
                <c:ptCount val="13"/>
                <c:pt idx="0">
                  <c:v>74.002556231132743</c:v>
                </c:pt>
                <c:pt idx="1">
                  <c:v>314.79993646759209</c:v>
                </c:pt>
                <c:pt idx="2">
                  <c:v>1259.1997458703684</c:v>
                </c:pt>
                <c:pt idx="3">
                  <c:v>2890.7248527786228</c:v>
                </c:pt>
                <c:pt idx="4">
                  <c:v>5036.7989834814734</c:v>
                </c:pt>
                <c:pt idx="5">
                  <c:v>31479.993646759202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139-4AC3-986A-2099A095C543}"/>
            </c:ext>
          </c:extLst>
        </c:ser>
        <c:ser>
          <c:idx val="6"/>
          <c:order val="5"/>
          <c:tx>
            <c:strRef>
              <c:f>'[3]IW1 (IW17)'!$B$5</c:f>
              <c:strCache>
                <c:ptCount val="1"/>
                <c:pt idx="0">
                  <c:v>0.5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'[3]IW1 (IW17)'!$G$1:$Q$1</c:f>
              <c:numCache>
                <c:formatCode>General</c:formatCode>
                <c:ptCount val="11"/>
                <c:pt idx="0">
                  <c:v>74.002556231132743</c:v>
                </c:pt>
                <c:pt idx="1">
                  <c:v>314.79993646759209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1259.1997458703684</c:v>
                </c:pt>
                <c:pt idx="7">
                  <c:v>2000</c:v>
                </c:pt>
                <c:pt idx="8">
                  <c:v>2890.7248527786228</c:v>
                </c:pt>
                <c:pt idx="9">
                  <c:v>5036.7989834814734</c:v>
                </c:pt>
                <c:pt idx="10">
                  <c:v>31479.993646759202</c:v>
                </c:pt>
              </c:numCache>
            </c:numRef>
          </c:xVal>
          <c:yVal>
            <c:numRef>
              <c:f>'[3]IW1 (IW17)'!$G$5:$Q$5</c:f>
              <c:numCache>
                <c:formatCode>General</c:formatCode>
                <c:ptCount val="11"/>
                <c:pt idx="0">
                  <c:v>0.68400000000000005</c:v>
                </c:pt>
                <c:pt idx="1">
                  <c:v>0.59399999999999997</c:v>
                </c:pt>
                <c:pt idx="2">
                  <c:v>0.57010000000000005</c:v>
                </c:pt>
                <c:pt idx="3">
                  <c:v>0.51400000000000001</c:v>
                </c:pt>
                <c:pt idx="4">
                  <c:v>0.48199999999999998</c:v>
                </c:pt>
                <c:pt idx="5">
                  <c:v>0.45900000000000002</c:v>
                </c:pt>
                <c:pt idx="6">
                  <c:v>0.437</c:v>
                </c:pt>
                <c:pt idx="7">
                  <c:v>0.40500000000000003</c:v>
                </c:pt>
                <c:pt idx="8">
                  <c:v>0.378</c:v>
                </c:pt>
                <c:pt idx="9">
                  <c:v>0.33700000000000002</c:v>
                </c:pt>
                <c:pt idx="10">
                  <c:v>0.26300000000000001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139-4AC3-986A-2099A095C543}"/>
            </c:ext>
          </c:extLst>
        </c:ser>
        <c:ser>
          <c:idx val="2"/>
          <c:order val="6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spPr>
            <a:ln w="38100">
              <a:noFill/>
            </a:ln>
          </c:spP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[2]Analytic_Eq!$C$87:$O$87</c:f>
              <c:numCache>
                <c:formatCode>General</c:formatCode>
                <c:ptCount val="13"/>
                <c:pt idx="0">
                  <c:v>0.37</c:v>
                </c:pt>
                <c:pt idx="1">
                  <c:v>0.26500000000000001</c:v>
                </c:pt>
                <c:pt idx="2">
                  <c:v>0.23699999999999999</c:v>
                </c:pt>
                <c:pt idx="3">
                  <c:v>0.247</c:v>
                </c:pt>
                <c:pt idx="4">
                  <c:v>0.26400000000000001</c:v>
                </c:pt>
                <c:pt idx="5">
                  <c:v>0.22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139-4AC3-986A-2099A095C543}"/>
            </c:ext>
          </c:extLst>
        </c:ser>
        <c:ser>
          <c:idx val="3"/>
          <c:order val="7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spPr>
            <a:ln w="38100">
              <a:noFill/>
            </a:ln>
          </c:spP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[2]Analytic_Eq!$C$83:$O$83</c:f>
              <c:numCache>
                <c:formatCode>General</c:formatCode>
                <c:ptCount val="13"/>
                <c:pt idx="0">
                  <c:v>0.59</c:v>
                </c:pt>
                <c:pt idx="1">
                  <c:v>0.49</c:v>
                </c:pt>
                <c:pt idx="2">
                  <c:v>0.43</c:v>
                </c:pt>
                <c:pt idx="3">
                  <c:v>0.37</c:v>
                </c:pt>
                <c:pt idx="4">
                  <c:v>0.33</c:v>
                </c:pt>
                <c:pt idx="5">
                  <c:v>0.29599999999999999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139-4AC3-986A-2099A095C543}"/>
            </c:ext>
          </c:extLst>
        </c:ser>
        <c:ser>
          <c:idx val="5"/>
          <c:order val="8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spPr>
            <a:ln w="38100">
              <a:noFill/>
            </a:ln>
          </c:spPr>
          <c:marker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[2]Analytic_Eq!$C$81:$O$81</c:f>
              <c:numCache>
                <c:formatCode>General</c:formatCode>
                <c:ptCount val="13"/>
                <c:pt idx="0">
                  <c:v>74.002556231132743</c:v>
                </c:pt>
                <c:pt idx="1">
                  <c:v>314.79993646759209</c:v>
                </c:pt>
                <c:pt idx="2">
                  <c:v>1259.1997458703684</c:v>
                </c:pt>
                <c:pt idx="3">
                  <c:v>2890.7248527786228</c:v>
                </c:pt>
                <c:pt idx="4">
                  <c:v>5036.7989834814734</c:v>
                </c:pt>
                <c:pt idx="5">
                  <c:v>31479.993646759202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139-4AC3-986A-2099A095C5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2833376"/>
        <c:axId val="1342837184"/>
      </c:scatterChart>
      <c:valAx>
        <c:axId val="1342833376"/>
        <c:scaling>
          <c:orientation val="minMax"/>
          <c:max val="5000"/>
          <c:min val="0"/>
        </c:scaling>
        <c:delete val="0"/>
        <c:axPos val="b"/>
        <c:majorGridlines>
          <c:spPr>
            <a:ln>
              <a:solidFill>
                <a:schemeClr val="tx2">
                  <a:lumMod val="20000"/>
                  <a:lumOff val="80000"/>
                </a:schemeClr>
              </a:solidFill>
            </a:ln>
          </c:spPr>
        </c:majorGridlines>
        <c:title>
          <c:tx>
            <c:strRef>
              <c:f>'[4]Data_FINAL (2)'!$AR$2</c:f>
              <c:strCache>
                <c:ptCount val="1"/>
                <c:pt idx="0">
                  <c:v>Batdorf Parameter Z</c:v>
                </c:pt>
              </c:strCache>
            </c:strRef>
          </c:tx>
          <c:overlay val="0"/>
          <c:txPr>
            <a:bodyPr/>
            <a:lstStyle/>
            <a:p>
              <a:pPr>
                <a:defRPr sz="1400"/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crossAx val="1342837184"/>
        <c:crosses val="autoZero"/>
        <c:crossBetween val="midCat"/>
        <c:minorUnit val="50"/>
      </c:valAx>
      <c:valAx>
        <c:axId val="1342837184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chemeClr val="tx2">
                  <a:lumMod val="20000"/>
                  <a:lumOff val="80000"/>
                </a:schemeClr>
              </a:solidFill>
            </a:ln>
          </c:spPr>
        </c:majorGridlines>
        <c:title>
          <c:tx>
            <c:strRef>
              <c:f>'[4]Data_FINAL (2)'!$AV$7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txPr>
            <a:bodyPr rot="-5400000" vert="horz"/>
            <a:lstStyle/>
            <a:p>
              <a:pPr>
                <a:defRPr sz="1400"/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1342833376"/>
        <c:crosses val="autoZero"/>
        <c:crossBetween val="midCat"/>
        <c:majorUnit val="0.1"/>
      </c:valAx>
      <c:spPr>
        <a:noFill/>
        <a:ln w="25400"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'IW1 (new) (MC)'!$B$10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xVal>
            <c:numRef>
              <c:f>'IW1 (new) (MC)'!$G$1:$Z$1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  <c:pt idx="16">
                  <c:v>5000</c:v>
                </c:pt>
                <c:pt idx="17">
                  <c:v>10000</c:v>
                </c:pt>
              </c:numCache>
            </c:numRef>
          </c:xVal>
          <c:yVal>
            <c:numRef>
              <c:f>'IW1 (new) (MC)'!$G$10:$Z$10</c:f>
              <c:numCache>
                <c:formatCode>General</c:formatCode>
                <c:ptCount val="20"/>
                <c:pt idx="0">
                  <c:v>0.50700000000000001</c:v>
                </c:pt>
                <c:pt idx="1">
                  <c:v>0.36599999999999999</c:v>
                </c:pt>
                <c:pt idx="2">
                  <c:v>0.32</c:v>
                </c:pt>
                <c:pt idx="4">
                  <c:v>0.29799999999999999</c:v>
                </c:pt>
                <c:pt idx="7">
                  <c:v>0.28299999999999997</c:v>
                </c:pt>
                <c:pt idx="9">
                  <c:v>0.27800000000000002</c:v>
                </c:pt>
                <c:pt idx="11">
                  <c:v>0.28799999999999998</c:v>
                </c:pt>
                <c:pt idx="12">
                  <c:v>0.29299999999999998</c:v>
                </c:pt>
                <c:pt idx="13">
                  <c:v>0.29799999999999999</c:v>
                </c:pt>
                <c:pt idx="14">
                  <c:v>0.32600000000000001</c:v>
                </c:pt>
                <c:pt idx="15">
                  <c:v>0.38269999999999998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5F-4803-BEC5-6AD8AD05E265}"/>
            </c:ext>
          </c:extLst>
        </c:ser>
        <c:ser>
          <c:idx val="1"/>
          <c:order val="1"/>
          <c:tx>
            <c:strRef>
              <c:f>'IW1 (new) (MC)'!$B$11</c:f>
              <c:strCache>
                <c:ptCount val="1"/>
                <c:pt idx="0">
                  <c:v>6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'IW1 (new) (MC)'!$G$1:$V$1</c:f>
              <c:numCache>
                <c:formatCode>General</c:formatCode>
                <c:ptCount val="1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</c:numCache>
            </c:numRef>
          </c:xVal>
          <c:yVal>
            <c:numRef>
              <c:f>'IW1 (new) (MC)'!$G$11:$V$11</c:f>
              <c:numCache>
                <c:formatCode>General</c:formatCode>
                <c:ptCount val="16"/>
                <c:pt idx="0">
                  <c:v>0.3402</c:v>
                </c:pt>
                <c:pt idx="1">
                  <c:v>0.32100000000000001</c:v>
                </c:pt>
                <c:pt idx="2">
                  <c:v>0.27400000000000002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85F-4803-BEC5-6AD8AD05E265}"/>
            </c:ext>
          </c:extLst>
        </c:ser>
        <c:ser>
          <c:idx val="4"/>
          <c:order val="2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spPr>
            <a:ln w="38100">
              <a:noFill/>
            </a:ln>
          </c:spPr>
          <c:marker>
            <c:symbol val="none"/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[2]Analytic_Eq!$C$87:$O$87</c:f>
              <c:numCache>
                <c:formatCode>General</c:formatCode>
                <c:ptCount val="13"/>
                <c:pt idx="0">
                  <c:v>0.37</c:v>
                </c:pt>
                <c:pt idx="1">
                  <c:v>0.26500000000000001</c:v>
                </c:pt>
                <c:pt idx="2">
                  <c:v>0.23699999999999999</c:v>
                </c:pt>
                <c:pt idx="3">
                  <c:v>0.247</c:v>
                </c:pt>
                <c:pt idx="4">
                  <c:v>0.26400000000000001</c:v>
                </c:pt>
                <c:pt idx="5">
                  <c:v>0.22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85F-4803-BEC5-6AD8AD05E265}"/>
            </c:ext>
          </c:extLst>
        </c:ser>
        <c:ser>
          <c:idx val="6"/>
          <c:order val="3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spPr>
            <a:ln w="38100">
              <a:noFill/>
            </a:ln>
          </c:spPr>
          <c:marker>
            <c:symbol val="none"/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[2]Analytic_Eq!$C$83:$O$83</c:f>
              <c:numCache>
                <c:formatCode>General</c:formatCode>
                <c:ptCount val="13"/>
                <c:pt idx="0">
                  <c:v>0.59</c:v>
                </c:pt>
                <c:pt idx="1">
                  <c:v>0.49</c:v>
                </c:pt>
                <c:pt idx="2">
                  <c:v>0.43</c:v>
                </c:pt>
                <c:pt idx="3">
                  <c:v>0.37</c:v>
                </c:pt>
                <c:pt idx="4">
                  <c:v>0.33</c:v>
                </c:pt>
                <c:pt idx="5">
                  <c:v>0.29599999999999999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85F-4803-BEC5-6AD8AD05E265}"/>
            </c:ext>
          </c:extLst>
        </c:ser>
        <c:ser>
          <c:idx val="7"/>
          <c:order val="4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spPr>
            <a:ln w="38100">
              <a:noFill/>
            </a:ln>
          </c:spPr>
          <c:marker>
            <c:symbol val="none"/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[2]Analytic_Eq!$C$81:$O$81</c:f>
              <c:numCache>
                <c:formatCode>General</c:formatCode>
                <c:ptCount val="13"/>
                <c:pt idx="0">
                  <c:v>74.002556231132743</c:v>
                </c:pt>
                <c:pt idx="1">
                  <c:v>314.79993646759209</c:v>
                </c:pt>
                <c:pt idx="2">
                  <c:v>1259.1997458703684</c:v>
                </c:pt>
                <c:pt idx="3">
                  <c:v>2890.7248527786228</c:v>
                </c:pt>
                <c:pt idx="4">
                  <c:v>5036.7989834814734</c:v>
                </c:pt>
                <c:pt idx="5">
                  <c:v>31479.993646759202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85F-4803-BEC5-6AD8AD05E265}"/>
            </c:ext>
          </c:extLst>
        </c:ser>
        <c:ser>
          <c:idx val="11"/>
          <c:order val="5"/>
          <c:tx>
            <c:strRef>
              <c:f>'[3]IW1 (IW17)'!$B$10</c:f>
              <c:strCache>
                <c:ptCount val="1"/>
                <c:pt idx="0">
                  <c:v>6</c:v>
                </c:pt>
              </c:strCache>
            </c:strRef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xVal>
            <c:numRef>
              <c:f>'[3]IW1 (IW17)'!$G$1:$Q$1</c:f>
              <c:numCache>
                <c:formatCode>General</c:formatCode>
                <c:ptCount val="11"/>
                <c:pt idx="0">
                  <c:v>74.002556231132743</c:v>
                </c:pt>
                <c:pt idx="1">
                  <c:v>314.79993646759209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1259.1997458703684</c:v>
                </c:pt>
                <c:pt idx="7">
                  <c:v>2000</c:v>
                </c:pt>
                <c:pt idx="8">
                  <c:v>2890.7248527786228</c:v>
                </c:pt>
                <c:pt idx="9">
                  <c:v>5036.7989834814734</c:v>
                </c:pt>
                <c:pt idx="10">
                  <c:v>31479.993646759202</c:v>
                </c:pt>
              </c:numCache>
            </c:numRef>
          </c:xVal>
          <c:yVal>
            <c:numRef>
              <c:f>'[3]IW1 (IW17)'!$G$10:$Q$10</c:f>
              <c:numCache>
                <c:formatCode>General</c:formatCode>
                <c:ptCount val="11"/>
                <c:pt idx="0">
                  <c:v>0.38100000000000001</c:v>
                </c:pt>
                <c:pt idx="1">
                  <c:v>0.27900000000000003</c:v>
                </c:pt>
                <c:pt idx="2">
                  <c:v>0.26400000000000001</c:v>
                </c:pt>
                <c:pt idx="3">
                  <c:v>0.255</c:v>
                </c:pt>
                <c:pt idx="4">
                  <c:v>0.252</c:v>
                </c:pt>
                <c:pt idx="5">
                  <c:v>0.255</c:v>
                </c:pt>
                <c:pt idx="6">
                  <c:v>0.25800000000000001</c:v>
                </c:pt>
                <c:pt idx="7">
                  <c:v>0.27900000000000003</c:v>
                </c:pt>
                <c:pt idx="8">
                  <c:v>0.26800000000000002</c:v>
                </c:pt>
                <c:pt idx="9">
                  <c:v>0.27900000000000003</c:v>
                </c:pt>
                <c:pt idx="10">
                  <c:v>0.249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85F-4803-BEC5-6AD8AD05E265}"/>
            </c:ext>
          </c:extLst>
        </c:ser>
        <c:ser>
          <c:idx val="2"/>
          <c:order val="6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spPr>
            <a:ln w="38100">
              <a:noFill/>
            </a:ln>
          </c:spP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[2]Analytic_Eq!$C$87:$O$87</c:f>
              <c:numCache>
                <c:formatCode>General</c:formatCode>
                <c:ptCount val="13"/>
                <c:pt idx="0">
                  <c:v>0.37</c:v>
                </c:pt>
                <c:pt idx="1">
                  <c:v>0.26500000000000001</c:v>
                </c:pt>
                <c:pt idx="2">
                  <c:v>0.23699999999999999</c:v>
                </c:pt>
                <c:pt idx="3">
                  <c:v>0.247</c:v>
                </c:pt>
                <c:pt idx="4">
                  <c:v>0.26400000000000001</c:v>
                </c:pt>
                <c:pt idx="5">
                  <c:v>0.22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85F-4803-BEC5-6AD8AD05E265}"/>
            </c:ext>
          </c:extLst>
        </c:ser>
        <c:ser>
          <c:idx val="3"/>
          <c:order val="7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spPr>
            <a:ln w="38100">
              <a:noFill/>
            </a:ln>
          </c:spP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[2]Analytic_Eq!$C$83:$O$83</c:f>
              <c:numCache>
                <c:formatCode>General</c:formatCode>
                <c:ptCount val="13"/>
                <c:pt idx="0">
                  <c:v>0.59</c:v>
                </c:pt>
                <c:pt idx="1">
                  <c:v>0.49</c:v>
                </c:pt>
                <c:pt idx="2">
                  <c:v>0.43</c:v>
                </c:pt>
                <c:pt idx="3">
                  <c:v>0.37</c:v>
                </c:pt>
                <c:pt idx="4">
                  <c:v>0.33</c:v>
                </c:pt>
                <c:pt idx="5">
                  <c:v>0.29599999999999999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85F-4803-BEC5-6AD8AD05E265}"/>
            </c:ext>
          </c:extLst>
        </c:ser>
        <c:ser>
          <c:idx val="5"/>
          <c:order val="8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spPr>
            <a:ln w="38100">
              <a:noFill/>
            </a:ln>
          </c:spPr>
          <c:marker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[2]Analytic_Eq!$C$81:$O$81</c:f>
              <c:numCache>
                <c:formatCode>General</c:formatCode>
                <c:ptCount val="13"/>
                <c:pt idx="0">
                  <c:v>74.002556231132743</c:v>
                </c:pt>
                <c:pt idx="1">
                  <c:v>314.79993646759209</c:v>
                </c:pt>
                <c:pt idx="2">
                  <c:v>1259.1997458703684</c:v>
                </c:pt>
                <c:pt idx="3">
                  <c:v>2890.7248527786228</c:v>
                </c:pt>
                <c:pt idx="4">
                  <c:v>5036.7989834814734</c:v>
                </c:pt>
                <c:pt idx="5">
                  <c:v>31479.993646759202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85F-4803-BEC5-6AD8AD05E2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2833376"/>
        <c:axId val="1342837184"/>
      </c:scatterChart>
      <c:valAx>
        <c:axId val="1342833376"/>
        <c:scaling>
          <c:orientation val="minMax"/>
          <c:max val="5000"/>
          <c:min val="0"/>
        </c:scaling>
        <c:delete val="0"/>
        <c:axPos val="b"/>
        <c:majorGridlines>
          <c:spPr>
            <a:ln>
              <a:solidFill>
                <a:schemeClr val="tx2">
                  <a:lumMod val="20000"/>
                  <a:lumOff val="80000"/>
                </a:schemeClr>
              </a:solidFill>
            </a:ln>
          </c:spPr>
        </c:majorGridlines>
        <c:title>
          <c:tx>
            <c:strRef>
              <c:f>'[4]Data_FINAL (2)'!$AR$2</c:f>
              <c:strCache>
                <c:ptCount val="1"/>
                <c:pt idx="0">
                  <c:v>Batdorf Parameter Z</c:v>
                </c:pt>
              </c:strCache>
            </c:strRef>
          </c:tx>
          <c:overlay val="0"/>
          <c:txPr>
            <a:bodyPr/>
            <a:lstStyle/>
            <a:p>
              <a:pPr>
                <a:defRPr sz="1400"/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crossAx val="1342837184"/>
        <c:crosses val="autoZero"/>
        <c:crossBetween val="midCat"/>
        <c:minorUnit val="50"/>
      </c:valAx>
      <c:valAx>
        <c:axId val="1342837184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chemeClr val="tx2">
                  <a:lumMod val="20000"/>
                  <a:lumOff val="80000"/>
                </a:schemeClr>
              </a:solidFill>
            </a:ln>
          </c:spPr>
        </c:majorGridlines>
        <c:title>
          <c:tx>
            <c:strRef>
              <c:f>'[4]Data_FINAL (2)'!$AV$7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txPr>
            <a:bodyPr rot="-5400000" vert="horz"/>
            <a:lstStyle/>
            <a:p>
              <a:pPr>
                <a:defRPr sz="1400"/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1342833376"/>
        <c:crosses val="autoZero"/>
        <c:crossBetween val="midCat"/>
        <c:majorUnit val="0.1"/>
      </c:valAx>
    </c:plotArea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'IW1 (new) (MC)'!$B$9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'IW1 (new) (MC)'!$G$1:$Z$1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  <c:pt idx="16">
                  <c:v>5000</c:v>
                </c:pt>
                <c:pt idx="17">
                  <c:v>10000</c:v>
                </c:pt>
              </c:numCache>
            </c:numRef>
          </c:xVal>
          <c:yVal>
            <c:numRef>
              <c:f>'IW1 (new) (MC)'!$G$9:$Z$9</c:f>
              <c:numCache>
                <c:formatCode>General</c:formatCode>
                <c:ptCount val="20"/>
                <c:pt idx="0">
                  <c:v>0.47099999999999997</c:v>
                </c:pt>
                <c:pt idx="1">
                  <c:v>0.33900000000000002</c:v>
                </c:pt>
                <c:pt idx="2">
                  <c:v>0.28599999999999998</c:v>
                </c:pt>
                <c:pt idx="3">
                  <c:v>0.27200000000000002</c:v>
                </c:pt>
                <c:pt idx="4">
                  <c:v>0.26900000000000002</c:v>
                </c:pt>
                <c:pt idx="5">
                  <c:v>0.26800000000000002</c:v>
                </c:pt>
                <c:pt idx="6">
                  <c:v>0.26800000000000002</c:v>
                </c:pt>
                <c:pt idx="7">
                  <c:v>0.26900000000000002</c:v>
                </c:pt>
                <c:pt idx="8">
                  <c:v>0.26900000000000002</c:v>
                </c:pt>
                <c:pt idx="9">
                  <c:v>0.26700000000000002</c:v>
                </c:pt>
                <c:pt idx="10">
                  <c:v>0.27</c:v>
                </c:pt>
                <c:pt idx="11">
                  <c:v>0.27100000000000002</c:v>
                </c:pt>
                <c:pt idx="12">
                  <c:v>0.27300000000000002</c:v>
                </c:pt>
                <c:pt idx="13">
                  <c:v>0.27600000000000002</c:v>
                </c:pt>
                <c:pt idx="14">
                  <c:v>0.27600000000000002</c:v>
                </c:pt>
                <c:pt idx="15">
                  <c:v>0.28100000000000003</c:v>
                </c:pt>
                <c:pt idx="16">
                  <c:v>0.28299999999999997</c:v>
                </c:pt>
                <c:pt idx="17">
                  <c:v>0.27100000000000002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71-4F9E-A6FE-D0BABA190DBC}"/>
            </c:ext>
          </c:extLst>
        </c:ser>
        <c:ser>
          <c:idx val="1"/>
          <c:order val="1"/>
          <c:tx>
            <c:strRef>
              <c:f>'IW1 (new) (MC)'!$B$11</c:f>
              <c:strCache>
                <c:ptCount val="1"/>
                <c:pt idx="0">
                  <c:v>6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'IW1 (new) (MC)'!$G$1:$V$1</c:f>
              <c:numCache>
                <c:formatCode>General</c:formatCode>
                <c:ptCount val="1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</c:numCache>
            </c:numRef>
          </c:xVal>
          <c:yVal>
            <c:numRef>
              <c:f>'IW1 (new) (MC)'!$G$11:$V$11</c:f>
              <c:numCache>
                <c:formatCode>General</c:formatCode>
                <c:ptCount val="16"/>
                <c:pt idx="0">
                  <c:v>0.3402</c:v>
                </c:pt>
                <c:pt idx="1">
                  <c:v>0.32100000000000001</c:v>
                </c:pt>
                <c:pt idx="2">
                  <c:v>0.27400000000000002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71-4F9E-A6FE-D0BABA190DBC}"/>
            </c:ext>
          </c:extLst>
        </c:ser>
        <c:ser>
          <c:idx val="4"/>
          <c:order val="2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spPr>
            <a:ln w="38100">
              <a:noFill/>
            </a:ln>
          </c:spPr>
          <c:marker>
            <c:symbol val="none"/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[2]Analytic_Eq!$C$87:$O$87</c:f>
              <c:numCache>
                <c:formatCode>General</c:formatCode>
                <c:ptCount val="13"/>
                <c:pt idx="0">
                  <c:v>0.37</c:v>
                </c:pt>
                <c:pt idx="1">
                  <c:v>0.26500000000000001</c:v>
                </c:pt>
                <c:pt idx="2">
                  <c:v>0.23699999999999999</c:v>
                </c:pt>
                <c:pt idx="3">
                  <c:v>0.247</c:v>
                </c:pt>
                <c:pt idx="4">
                  <c:v>0.26400000000000001</c:v>
                </c:pt>
                <c:pt idx="5">
                  <c:v>0.22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571-4F9E-A6FE-D0BABA190DBC}"/>
            </c:ext>
          </c:extLst>
        </c:ser>
        <c:ser>
          <c:idx val="6"/>
          <c:order val="3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spPr>
            <a:ln w="38100">
              <a:noFill/>
            </a:ln>
          </c:spPr>
          <c:marker>
            <c:symbol val="none"/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[2]Analytic_Eq!$C$83:$O$83</c:f>
              <c:numCache>
                <c:formatCode>General</c:formatCode>
                <c:ptCount val="13"/>
                <c:pt idx="0">
                  <c:v>0.59</c:v>
                </c:pt>
                <c:pt idx="1">
                  <c:v>0.49</c:v>
                </c:pt>
                <c:pt idx="2">
                  <c:v>0.43</c:v>
                </c:pt>
                <c:pt idx="3">
                  <c:v>0.37</c:v>
                </c:pt>
                <c:pt idx="4">
                  <c:v>0.33</c:v>
                </c:pt>
                <c:pt idx="5">
                  <c:v>0.29599999999999999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571-4F9E-A6FE-D0BABA190DBC}"/>
            </c:ext>
          </c:extLst>
        </c:ser>
        <c:ser>
          <c:idx val="7"/>
          <c:order val="4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spPr>
            <a:ln w="38100">
              <a:noFill/>
            </a:ln>
          </c:spPr>
          <c:marker>
            <c:symbol val="none"/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[2]Analytic_Eq!$C$81:$O$81</c:f>
              <c:numCache>
                <c:formatCode>General</c:formatCode>
                <c:ptCount val="13"/>
                <c:pt idx="0">
                  <c:v>74.002556231132743</c:v>
                </c:pt>
                <c:pt idx="1">
                  <c:v>314.79993646759209</c:v>
                </c:pt>
                <c:pt idx="2">
                  <c:v>1259.1997458703684</c:v>
                </c:pt>
                <c:pt idx="3">
                  <c:v>2890.7248527786228</c:v>
                </c:pt>
                <c:pt idx="4">
                  <c:v>5036.7989834814734</c:v>
                </c:pt>
                <c:pt idx="5">
                  <c:v>31479.993646759202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71-4F9E-A6FE-D0BABA190DBC}"/>
            </c:ext>
          </c:extLst>
        </c:ser>
        <c:ser>
          <c:idx val="10"/>
          <c:order val="5"/>
          <c:tx>
            <c:strRef>
              <c:f>'[3]IW1 (IW17)'!$B$9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'[3]IW1 (IW17)'!$G$1:$Q$1</c:f>
              <c:numCache>
                <c:formatCode>General</c:formatCode>
                <c:ptCount val="11"/>
                <c:pt idx="0">
                  <c:v>74.002556231132743</c:v>
                </c:pt>
                <c:pt idx="1">
                  <c:v>314.79993646759209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1259.1997458703684</c:v>
                </c:pt>
                <c:pt idx="7">
                  <c:v>2000</c:v>
                </c:pt>
                <c:pt idx="8">
                  <c:v>2890.7248527786228</c:v>
                </c:pt>
                <c:pt idx="9">
                  <c:v>5036.7989834814734</c:v>
                </c:pt>
                <c:pt idx="10">
                  <c:v>31479.993646759202</c:v>
                </c:pt>
              </c:numCache>
            </c:numRef>
          </c:xVal>
          <c:yVal>
            <c:numRef>
              <c:f>'[3]IW1 (IW17)'!$G$9:$Q$9</c:f>
              <c:numCache>
                <c:formatCode>General</c:formatCode>
                <c:ptCount val="11"/>
                <c:pt idx="0">
                  <c:v>0.41299999999999998</c:v>
                </c:pt>
                <c:pt idx="1">
                  <c:v>0.317</c:v>
                </c:pt>
                <c:pt idx="2">
                  <c:v>0.308</c:v>
                </c:pt>
                <c:pt idx="3">
                  <c:v>0.29399999999999998</c:v>
                </c:pt>
                <c:pt idx="4">
                  <c:v>0.27700000000000002</c:v>
                </c:pt>
                <c:pt idx="5">
                  <c:v>0.27800000000000002</c:v>
                </c:pt>
                <c:pt idx="6">
                  <c:v>0.28299999999999997</c:v>
                </c:pt>
                <c:pt idx="7">
                  <c:v>0.29399999999999998</c:v>
                </c:pt>
                <c:pt idx="8">
                  <c:v>0.318</c:v>
                </c:pt>
                <c:pt idx="9">
                  <c:v>0.31059999999999999</c:v>
                </c:pt>
                <c:pt idx="10">
                  <c:v>0.253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571-4F9E-A6FE-D0BABA190DBC}"/>
            </c:ext>
          </c:extLst>
        </c:ser>
        <c:ser>
          <c:idx val="2"/>
          <c:order val="6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spPr>
            <a:ln w="38100">
              <a:noFill/>
            </a:ln>
          </c:spP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[2]Analytic_Eq!$C$87:$O$87</c:f>
              <c:numCache>
                <c:formatCode>General</c:formatCode>
                <c:ptCount val="13"/>
                <c:pt idx="0">
                  <c:v>0.37</c:v>
                </c:pt>
                <c:pt idx="1">
                  <c:v>0.26500000000000001</c:v>
                </c:pt>
                <c:pt idx="2">
                  <c:v>0.23699999999999999</c:v>
                </c:pt>
                <c:pt idx="3">
                  <c:v>0.247</c:v>
                </c:pt>
                <c:pt idx="4">
                  <c:v>0.26400000000000001</c:v>
                </c:pt>
                <c:pt idx="5">
                  <c:v>0.22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571-4F9E-A6FE-D0BABA190DBC}"/>
            </c:ext>
          </c:extLst>
        </c:ser>
        <c:ser>
          <c:idx val="3"/>
          <c:order val="7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spPr>
            <a:ln w="38100">
              <a:noFill/>
            </a:ln>
          </c:spP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[2]Analytic_Eq!$C$83:$O$83</c:f>
              <c:numCache>
                <c:formatCode>General</c:formatCode>
                <c:ptCount val="13"/>
                <c:pt idx="0">
                  <c:v>0.59</c:v>
                </c:pt>
                <c:pt idx="1">
                  <c:v>0.49</c:v>
                </c:pt>
                <c:pt idx="2">
                  <c:v>0.43</c:v>
                </c:pt>
                <c:pt idx="3">
                  <c:v>0.37</c:v>
                </c:pt>
                <c:pt idx="4">
                  <c:v>0.33</c:v>
                </c:pt>
                <c:pt idx="5">
                  <c:v>0.29599999999999999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571-4F9E-A6FE-D0BABA190DBC}"/>
            </c:ext>
          </c:extLst>
        </c:ser>
        <c:ser>
          <c:idx val="5"/>
          <c:order val="8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spPr>
            <a:ln w="38100">
              <a:noFill/>
            </a:ln>
          </c:spPr>
          <c:marker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[2]Analytic_Eq!$C$81:$O$81</c:f>
              <c:numCache>
                <c:formatCode>General</c:formatCode>
                <c:ptCount val="13"/>
                <c:pt idx="0">
                  <c:v>74.002556231132743</c:v>
                </c:pt>
                <c:pt idx="1">
                  <c:v>314.79993646759209</c:v>
                </c:pt>
                <c:pt idx="2">
                  <c:v>1259.1997458703684</c:v>
                </c:pt>
                <c:pt idx="3">
                  <c:v>2890.7248527786228</c:v>
                </c:pt>
                <c:pt idx="4">
                  <c:v>5036.7989834814734</c:v>
                </c:pt>
                <c:pt idx="5">
                  <c:v>31479.993646759202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571-4F9E-A6FE-D0BABA190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2833376"/>
        <c:axId val="1342837184"/>
      </c:scatterChart>
      <c:valAx>
        <c:axId val="1342833376"/>
        <c:scaling>
          <c:orientation val="minMax"/>
          <c:max val="5000"/>
          <c:min val="0"/>
        </c:scaling>
        <c:delete val="0"/>
        <c:axPos val="b"/>
        <c:majorGridlines>
          <c:spPr>
            <a:ln>
              <a:solidFill>
                <a:schemeClr val="tx2">
                  <a:lumMod val="20000"/>
                  <a:lumOff val="80000"/>
                </a:schemeClr>
              </a:solidFill>
            </a:ln>
          </c:spPr>
        </c:majorGridlines>
        <c:title>
          <c:tx>
            <c:strRef>
              <c:f>'[4]Data_FINAL (2)'!$AR$2</c:f>
              <c:strCache>
                <c:ptCount val="1"/>
                <c:pt idx="0">
                  <c:v>Batdorf Parameter Z</c:v>
                </c:pt>
              </c:strCache>
            </c:strRef>
          </c:tx>
          <c:overlay val="0"/>
          <c:txPr>
            <a:bodyPr/>
            <a:lstStyle/>
            <a:p>
              <a:pPr>
                <a:defRPr sz="1400"/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crossAx val="1342837184"/>
        <c:crosses val="autoZero"/>
        <c:crossBetween val="midCat"/>
        <c:minorUnit val="50"/>
      </c:valAx>
      <c:valAx>
        <c:axId val="1342837184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chemeClr val="tx2">
                  <a:lumMod val="20000"/>
                  <a:lumOff val="80000"/>
                </a:schemeClr>
              </a:solidFill>
            </a:ln>
          </c:spPr>
        </c:majorGridlines>
        <c:title>
          <c:tx>
            <c:strRef>
              <c:f>'[4]Data_FINAL (2)'!$AV$7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txPr>
            <a:bodyPr rot="-5400000" vert="horz"/>
            <a:lstStyle/>
            <a:p>
              <a:pPr>
                <a:defRPr sz="1400"/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1342833376"/>
        <c:crosses val="autoZero"/>
        <c:crossBetween val="midCat"/>
        <c:majorUnit val="0.1"/>
      </c:valAx>
    </c:plotArea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spPr>
            <a:ln w="38100">
              <a:noFill/>
            </a:ln>
          </c:spPr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7-E1EE-490D-A59E-81B20E76F3DE}"/>
            </c:ext>
          </c:extLst>
        </c:ser>
        <c:ser>
          <c:idx val="6"/>
          <c:order val="5"/>
          <c:tx>
            <c:strRef>
              <c:f>'[3]IW1 (IW33)'!$B$9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'[3]IW1 (IW33)'!$G$1:$Q$1</c:f>
              <c:numCache>
                <c:formatCode>General</c:formatCode>
                <c:ptCount val="11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600</c:v>
                </c:pt>
                <c:pt idx="6">
                  <c:v>800</c:v>
                </c:pt>
                <c:pt idx="7">
                  <c:v>1000</c:v>
                </c:pt>
                <c:pt idx="8">
                  <c:v>1200</c:v>
                </c:pt>
                <c:pt idx="9">
                  <c:v>1500</c:v>
                </c:pt>
                <c:pt idx="10">
                  <c:v>2000</c:v>
                </c:pt>
              </c:numCache>
            </c:numRef>
          </c:xVal>
          <c:yVal>
            <c:numRef>
              <c:f>'[3]IW1 (IW33)'!$G$9:$Q$9</c:f>
              <c:numCache>
                <c:formatCode>General</c:formatCode>
                <c:ptCount val="11"/>
                <c:pt idx="0">
                  <c:v>0.52600000000000002</c:v>
                </c:pt>
                <c:pt idx="1">
                  <c:v>0.38700000000000001</c:v>
                </c:pt>
                <c:pt idx="2">
                  <c:v>0.32800000000000001</c:v>
                </c:pt>
                <c:pt idx="3">
                  <c:v>0.311</c:v>
                </c:pt>
                <c:pt idx="4">
                  <c:v>0.29799999999999999</c:v>
                </c:pt>
                <c:pt idx="5">
                  <c:v>0.29699999999999999</c:v>
                </c:pt>
                <c:pt idx="6">
                  <c:v>0.29099999999999998</c:v>
                </c:pt>
                <c:pt idx="7">
                  <c:v>0.28799999999999998</c:v>
                </c:pt>
                <c:pt idx="8">
                  <c:v>0.27089999999999997</c:v>
                </c:pt>
                <c:pt idx="9">
                  <c:v>0.28100000000000003</c:v>
                </c:pt>
                <c:pt idx="10">
                  <c:v>0.28399999999999997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1EE-490D-A59E-81B20E76F3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2833376"/>
        <c:axId val="1342837184"/>
      </c:scatterChart>
      <c:scatterChart>
        <c:scatterStyle val="lineMarker"/>
        <c:varyColors val="0"/>
        <c:ser>
          <c:idx val="2"/>
          <c:order val="1"/>
          <c:tx>
            <c:strRef>
              <c:f>'[3]IW1 (IW33)'!$B$5</c:f>
              <c:strCache>
                <c:ptCount val="1"/>
                <c:pt idx="0">
                  <c:v>0.5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'[3]IW1 (IW33)'!$G$1:$Q$1</c:f>
              <c:numCache>
                <c:formatCode>General</c:formatCode>
                <c:ptCount val="11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600</c:v>
                </c:pt>
                <c:pt idx="6">
                  <c:v>800</c:v>
                </c:pt>
                <c:pt idx="7">
                  <c:v>1000</c:v>
                </c:pt>
                <c:pt idx="8">
                  <c:v>1200</c:v>
                </c:pt>
                <c:pt idx="9">
                  <c:v>1500</c:v>
                </c:pt>
                <c:pt idx="10">
                  <c:v>2000</c:v>
                </c:pt>
              </c:numCache>
            </c:numRef>
          </c:xVal>
          <c:yVal>
            <c:numRef>
              <c:f>'[3]IW1 (IW33)'!$G$5:$Q$5</c:f>
              <c:numCache>
                <c:formatCode>General</c:formatCode>
                <c:ptCount val="11"/>
                <c:pt idx="0">
                  <c:v>0.753</c:v>
                </c:pt>
                <c:pt idx="1">
                  <c:v>0.64</c:v>
                </c:pt>
                <c:pt idx="2">
                  <c:v>0.57899999999999996</c:v>
                </c:pt>
                <c:pt idx="3">
                  <c:v>0.58199999999999996</c:v>
                </c:pt>
                <c:pt idx="4">
                  <c:v>0.56699999999999995</c:v>
                </c:pt>
                <c:pt idx="5">
                  <c:v>0.50700000000000001</c:v>
                </c:pt>
                <c:pt idx="6">
                  <c:v>0.47699999999999998</c:v>
                </c:pt>
                <c:pt idx="7">
                  <c:v>0.47599999999999998</c:v>
                </c:pt>
                <c:pt idx="8">
                  <c:v>0.435</c:v>
                </c:pt>
                <c:pt idx="9">
                  <c:v>0.42080000000000001</c:v>
                </c:pt>
                <c:pt idx="10">
                  <c:v>0.39900000000000002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1EE-490D-A59E-81B20E76F3DE}"/>
            </c:ext>
          </c:extLst>
        </c:ser>
        <c:ser>
          <c:idx val="3"/>
          <c:order val="2"/>
          <c:tx>
            <c:strRef>
              <c:f>'[3]IW1 (IW33)'!$B$6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'[3]IW1 (IW33)'!$G$1:$Q$1</c:f>
              <c:numCache>
                <c:formatCode>General</c:formatCode>
                <c:ptCount val="11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600</c:v>
                </c:pt>
                <c:pt idx="6">
                  <c:v>800</c:v>
                </c:pt>
                <c:pt idx="7">
                  <c:v>1000</c:v>
                </c:pt>
                <c:pt idx="8">
                  <c:v>1200</c:v>
                </c:pt>
                <c:pt idx="9">
                  <c:v>1500</c:v>
                </c:pt>
                <c:pt idx="10">
                  <c:v>2000</c:v>
                </c:pt>
              </c:numCache>
            </c:numRef>
          </c:xVal>
          <c:yVal>
            <c:numRef>
              <c:f>'[3]IW1 (IW33)'!$G$6:$Q$6</c:f>
              <c:numCache>
                <c:formatCode>General</c:formatCode>
                <c:ptCount val="11"/>
                <c:pt idx="0">
                  <c:v>0.65900000000000003</c:v>
                </c:pt>
                <c:pt idx="1">
                  <c:v>0.53100000000000003</c:v>
                </c:pt>
                <c:pt idx="2">
                  <c:v>0.46600000000000003</c:v>
                </c:pt>
                <c:pt idx="3">
                  <c:v>0.46100000000000002</c:v>
                </c:pt>
                <c:pt idx="4">
                  <c:v>0.46899999999999997</c:v>
                </c:pt>
                <c:pt idx="5">
                  <c:v>0.49099999999999999</c:v>
                </c:pt>
                <c:pt idx="6">
                  <c:v>0.45700000000000002</c:v>
                </c:pt>
                <c:pt idx="7">
                  <c:v>0.45400000000000001</c:v>
                </c:pt>
                <c:pt idx="8">
                  <c:v>0.41799999999999998</c:v>
                </c:pt>
                <c:pt idx="9">
                  <c:v>0.40500000000000003</c:v>
                </c:pt>
                <c:pt idx="10">
                  <c:v>0.38700000000000001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1EE-490D-A59E-81B20E76F3DE}"/>
            </c:ext>
          </c:extLst>
        </c:ser>
        <c:ser>
          <c:idx val="4"/>
          <c:order val="3"/>
          <c:tx>
            <c:strRef>
              <c:f>'[3]IW1 (IW33)'!$B$7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xVal>
            <c:numRef>
              <c:f>'[3]IW1 (IW33)'!$G$1:$Q$1</c:f>
              <c:numCache>
                <c:formatCode>General</c:formatCode>
                <c:ptCount val="11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600</c:v>
                </c:pt>
                <c:pt idx="6">
                  <c:v>800</c:v>
                </c:pt>
                <c:pt idx="7">
                  <c:v>1000</c:v>
                </c:pt>
                <c:pt idx="8">
                  <c:v>1200</c:v>
                </c:pt>
                <c:pt idx="9">
                  <c:v>1500</c:v>
                </c:pt>
                <c:pt idx="10">
                  <c:v>2000</c:v>
                </c:pt>
              </c:numCache>
            </c:numRef>
          </c:xVal>
          <c:yVal>
            <c:numRef>
              <c:f>'[3]IW1 (IW33)'!$G$7:$Q$7</c:f>
              <c:numCache>
                <c:formatCode>General</c:formatCode>
                <c:ptCount val="11"/>
                <c:pt idx="0">
                  <c:v>0.62009999999999998</c:v>
                </c:pt>
                <c:pt idx="1">
                  <c:v>0.44800000000000001</c:v>
                </c:pt>
                <c:pt idx="2">
                  <c:v>0.39040000000000002</c:v>
                </c:pt>
                <c:pt idx="3">
                  <c:v>0.371</c:v>
                </c:pt>
                <c:pt idx="4">
                  <c:v>0.36899999999999999</c:v>
                </c:pt>
                <c:pt idx="5">
                  <c:v>0.375</c:v>
                </c:pt>
                <c:pt idx="6">
                  <c:v>0.36099999999999999</c:v>
                </c:pt>
                <c:pt idx="7">
                  <c:v>0.35799999999999998</c:v>
                </c:pt>
                <c:pt idx="8">
                  <c:v>0.38400000000000001</c:v>
                </c:pt>
                <c:pt idx="9">
                  <c:v>0.374</c:v>
                </c:pt>
                <c:pt idx="10">
                  <c:v>0.36099999999999999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E1EE-490D-A59E-81B20E76F3DE}"/>
            </c:ext>
          </c:extLst>
        </c:ser>
        <c:ser>
          <c:idx val="5"/>
          <c:order val="4"/>
          <c:tx>
            <c:strRef>
              <c:f>'[3]IW1 (IW33)'!$B$8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'[3]IW1 (IW33)'!$G$1:$S$1</c:f>
              <c:numCache>
                <c:formatCode>General</c:formatCode>
                <c:ptCount val="13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600</c:v>
                </c:pt>
                <c:pt idx="6">
                  <c:v>800</c:v>
                </c:pt>
                <c:pt idx="7">
                  <c:v>1000</c:v>
                </c:pt>
                <c:pt idx="8">
                  <c:v>1200</c:v>
                </c:pt>
                <c:pt idx="9">
                  <c:v>1500</c:v>
                </c:pt>
                <c:pt idx="10">
                  <c:v>2000</c:v>
                </c:pt>
                <c:pt idx="11">
                  <c:v>2500</c:v>
                </c:pt>
                <c:pt idx="12">
                  <c:v>3000</c:v>
                </c:pt>
              </c:numCache>
            </c:numRef>
          </c:xVal>
          <c:yVal>
            <c:numRef>
              <c:f>'[3]IW1 (IW33)'!$G$8:$S$8</c:f>
              <c:numCache>
                <c:formatCode>General</c:formatCode>
                <c:ptCount val="13"/>
                <c:pt idx="0">
                  <c:v>0.56010000000000004</c:v>
                </c:pt>
                <c:pt idx="1">
                  <c:v>0.40400000000000003</c:v>
                </c:pt>
                <c:pt idx="2">
                  <c:v>0.34499999999999997</c:v>
                </c:pt>
                <c:pt idx="3">
                  <c:v>0.34399999999999997</c:v>
                </c:pt>
                <c:pt idx="4">
                  <c:v>0.32500000000000001</c:v>
                </c:pt>
                <c:pt idx="5">
                  <c:v>0.31900000000000001</c:v>
                </c:pt>
                <c:pt idx="6">
                  <c:v>0.30299999999999999</c:v>
                </c:pt>
                <c:pt idx="7">
                  <c:v>0.30199999999999999</c:v>
                </c:pt>
                <c:pt idx="8">
                  <c:v>0.30599999999999999</c:v>
                </c:pt>
                <c:pt idx="9">
                  <c:v>0.315</c:v>
                </c:pt>
                <c:pt idx="10">
                  <c:v>0.33400000000000002</c:v>
                </c:pt>
                <c:pt idx="11">
                  <c:v>0.32200000000000001</c:v>
                </c:pt>
                <c:pt idx="12">
                  <c:v>0.316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E1EE-490D-A59E-81B20E76F3DE}"/>
            </c:ext>
          </c:extLst>
        </c:ser>
        <c:ser>
          <c:idx val="7"/>
          <c:order val="6"/>
          <c:tx>
            <c:strRef>
              <c:f>'[3]IW1 (IW33)'!$B$10</c:f>
              <c:strCache>
                <c:ptCount val="1"/>
                <c:pt idx="0">
                  <c:v>6</c:v>
                </c:pt>
              </c:strCache>
            </c:strRef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xVal>
            <c:numRef>
              <c:f>'[3]IW1 (IW33)'!$G$1:$Q$1</c:f>
              <c:numCache>
                <c:formatCode>General</c:formatCode>
                <c:ptCount val="11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600</c:v>
                </c:pt>
                <c:pt idx="6">
                  <c:v>800</c:v>
                </c:pt>
                <c:pt idx="7">
                  <c:v>1000</c:v>
                </c:pt>
                <c:pt idx="8">
                  <c:v>1200</c:v>
                </c:pt>
                <c:pt idx="9">
                  <c:v>1500</c:v>
                </c:pt>
                <c:pt idx="10">
                  <c:v>2000</c:v>
                </c:pt>
              </c:numCache>
            </c:numRef>
          </c:xVal>
          <c:yVal>
            <c:numRef>
              <c:f>'[3]IW1 (IW33)'!$G$10:$Q$10</c:f>
              <c:numCache>
                <c:formatCode>General</c:formatCode>
                <c:ptCount val="11"/>
                <c:pt idx="0">
                  <c:v>0.48080000000000001</c:v>
                </c:pt>
                <c:pt idx="1">
                  <c:v>0.371</c:v>
                </c:pt>
                <c:pt idx="2">
                  <c:v>0.318</c:v>
                </c:pt>
                <c:pt idx="3">
                  <c:v>0.28599999999999998</c:v>
                </c:pt>
                <c:pt idx="4">
                  <c:v>0.2707</c:v>
                </c:pt>
                <c:pt idx="5">
                  <c:v>0.253</c:v>
                </c:pt>
                <c:pt idx="6">
                  <c:v>0.255</c:v>
                </c:pt>
                <c:pt idx="7">
                  <c:v>0.254</c:v>
                </c:pt>
                <c:pt idx="8">
                  <c:v>0.254</c:v>
                </c:pt>
                <c:pt idx="9">
                  <c:v>0.252</c:v>
                </c:pt>
                <c:pt idx="10">
                  <c:v>0.25700000000000001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E1EE-490D-A59E-81B20E76F3DE}"/>
            </c:ext>
          </c:extLst>
        </c:ser>
        <c:ser>
          <c:idx val="8"/>
          <c:order val="7"/>
          <c:tx>
            <c:strRef>
              <c:f>'[3]IW1 (IW33)'!$B$11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'[3]IW1 (IW33)'!$G$1:$Q$1</c:f>
              <c:numCache>
                <c:formatCode>General</c:formatCode>
                <c:ptCount val="11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600</c:v>
                </c:pt>
                <c:pt idx="6">
                  <c:v>800</c:v>
                </c:pt>
                <c:pt idx="7">
                  <c:v>1000</c:v>
                </c:pt>
                <c:pt idx="8">
                  <c:v>1200</c:v>
                </c:pt>
                <c:pt idx="9">
                  <c:v>1500</c:v>
                </c:pt>
                <c:pt idx="10">
                  <c:v>2000</c:v>
                </c:pt>
              </c:numCache>
            </c:numRef>
          </c:xVal>
          <c:yVal>
            <c:numRef>
              <c:f>'[3]IW1 (IW33)'!$G$11:$Q$11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E1EE-490D-A59E-81B20E76F3DE}"/>
            </c:ext>
          </c:extLst>
        </c:ser>
        <c:ser>
          <c:idx val="9"/>
          <c:order val="8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spPr>
            <a:ln w="38100">
              <a:noFill/>
            </a:ln>
          </c:spPr>
          <c:marker>
            <c:symbol val="none"/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[2]Analytic_Eq!$C$87:$O$87</c:f>
              <c:numCache>
                <c:formatCode>General</c:formatCode>
                <c:ptCount val="13"/>
                <c:pt idx="0">
                  <c:v>0.37</c:v>
                </c:pt>
                <c:pt idx="1">
                  <c:v>0.26500000000000001</c:v>
                </c:pt>
                <c:pt idx="2">
                  <c:v>0.23699999999999999</c:v>
                </c:pt>
                <c:pt idx="3">
                  <c:v>0.247</c:v>
                </c:pt>
                <c:pt idx="4">
                  <c:v>0.26400000000000001</c:v>
                </c:pt>
                <c:pt idx="5">
                  <c:v>0.22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E1EE-490D-A59E-81B20E76F3DE}"/>
            </c:ext>
          </c:extLst>
        </c:ser>
        <c:ser>
          <c:idx val="10"/>
          <c:order val="9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spPr>
            <a:ln w="38100">
              <a:noFill/>
            </a:ln>
          </c:spPr>
          <c:marker>
            <c:symbol val="none"/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[2]Analytic_Eq!$C$83:$O$83</c:f>
              <c:numCache>
                <c:formatCode>General</c:formatCode>
                <c:ptCount val="13"/>
                <c:pt idx="0">
                  <c:v>0.59</c:v>
                </c:pt>
                <c:pt idx="1">
                  <c:v>0.49</c:v>
                </c:pt>
                <c:pt idx="2">
                  <c:v>0.43</c:v>
                </c:pt>
                <c:pt idx="3">
                  <c:v>0.37</c:v>
                </c:pt>
                <c:pt idx="4">
                  <c:v>0.33</c:v>
                </c:pt>
                <c:pt idx="5">
                  <c:v>0.29599999999999999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E1EE-490D-A59E-81B20E76F3DE}"/>
            </c:ext>
          </c:extLst>
        </c:ser>
        <c:ser>
          <c:idx val="11"/>
          <c:order val="10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spPr>
            <a:ln w="38100">
              <a:noFill/>
            </a:ln>
          </c:spPr>
          <c:marker>
            <c:symbol val="none"/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[2]Analytic_Eq!$C$81:$O$81</c:f>
              <c:numCache>
                <c:formatCode>General</c:formatCode>
                <c:ptCount val="13"/>
                <c:pt idx="0">
                  <c:v>74.002556231132743</c:v>
                </c:pt>
                <c:pt idx="1">
                  <c:v>314.79993646759209</c:v>
                </c:pt>
                <c:pt idx="2">
                  <c:v>1259.1997458703684</c:v>
                </c:pt>
                <c:pt idx="3">
                  <c:v>2890.7248527786228</c:v>
                </c:pt>
                <c:pt idx="4">
                  <c:v>5036.7989834814734</c:v>
                </c:pt>
                <c:pt idx="5">
                  <c:v>31479.993646759202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E1EE-490D-A59E-81B20E76F3DE}"/>
            </c:ext>
          </c:extLst>
        </c:ser>
        <c:ser>
          <c:idx val="0"/>
          <c:order val="11"/>
          <c:tx>
            <c:strRef>
              <c:f>'[3]IW1 (IW33)'!$B$3</c:f>
              <c:strCache>
                <c:ptCount val="1"/>
                <c:pt idx="0">
                  <c:v>SBPA</c:v>
                </c:pt>
              </c:strCache>
            </c:strRef>
          </c:tx>
          <c:spPr>
            <a:ln w="19050"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'[3]IW1 (IW33)'!$G$1:$S$1</c:f>
              <c:numCache>
                <c:formatCode>General</c:formatCode>
                <c:ptCount val="13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600</c:v>
                </c:pt>
                <c:pt idx="6">
                  <c:v>800</c:v>
                </c:pt>
                <c:pt idx="7">
                  <c:v>1000</c:v>
                </c:pt>
                <c:pt idx="8">
                  <c:v>1200</c:v>
                </c:pt>
                <c:pt idx="9">
                  <c:v>1500</c:v>
                </c:pt>
                <c:pt idx="10">
                  <c:v>2000</c:v>
                </c:pt>
                <c:pt idx="11">
                  <c:v>2500</c:v>
                </c:pt>
                <c:pt idx="12">
                  <c:v>3000</c:v>
                </c:pt>
              </c:numCache>
            </c:numRef>
          </c:xVal>
          <c:yVal>
            <c:numRef>
              <c:f>'[3]IW1 (IW33)'!$G$3:$S$3</c:f>
              <c:numCache>
                <c:formatCode>General</c:formatCode>
                <c:ptCount val="13"/>
                <c:pt idx="0">
                  <c:v>0.71688129830054526</c:v>
                </c:pt>
                <c:pt idx="1">
                  <c:v>0.65148603598673904</c:v>
                </c:pt>
                <c:pt idx="2">
                  <c:v>0.59205625267654149</c:v>
                </c:pt>
                <c:pt idx="3">
                  <c:v>0.55983800599036848</c:v>
                </c:pt>
                <c:pt idx="4">
                  <c:v>0.53804776613895644</c:v>
                </c:pt>
                <c:pt idx="5">
                  <c:v>0.50876852860022237</c:v>
                </c:pt>
                <c:pt idx="6">
                  <c:v>0.48896603547109468</c:v>
                </c:pt>
                <c:pt idx="7">
                  <c:v>0.47413837992889935</c:v>
                </c:pt>
                <c:pt idx="8">
                  <c:v>0.46235770512959506</c:v>
                </c:pt>
                <c:pt idx="9">
                  <c:v>0.44833693417290388</c:v>
                </c:pt>
                <c:pt idx="10">
                  <c:v>0.43088658384773798</c:v>
                </c:pt>
                <c:pt idx="11">
                  <c:v>0.41782015923014243</c:v>
                </c:pt>
                <c:pt idx="12">
                  <c:v>0.40743879457195575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E1EE-490D-A59E-81B20E76F3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2833376"/>
        <c:axId val="1342837184"/>
      </c:scatterChart>
      <c:valAx>
        <c:axId val="1342833376"/>
        <c:scaling>
          <c:orientation val="minMax"/>
          <c:max val="3000"/>
          <c:min val="0"/>
        </c:scaling>
        <c:delete val="0"/>
        <c:axPos val="b"/>
        <c:majorGridlines>
          <c:spPr>
            <a:ln>
              <a:solidFill>
                <a:schemeClr val="tx2">
                  <a:lumMod val="20000"/>
                  <a:lumOff val="80000"/>
                </a:schemeClr>
              </a:solidFill>
            </a:ln>
          </c:spPr>
        </c:majorGridlines>
        <c:title>
          <c:tx>
            <c:strRef>
              <c:f>'[4]Data_FINAL (2)'!$AR$2</c:f>
              <c:strCache>
                <c:ptCount val="1"/>
                <c:pt idx="0">
                  <c:v>Batdorf Parameter Z</c:v>
                </c:pt>
              </c:strCache>
            </c:strRef>
          </c:tx>
          <c:overlay val="0"/>
          <c:txPr>
            <a:bodyPr/>
            <a:lstStyle/>
            <a:p>
              <a:pPr>
                <a:defRPr sz="1400"/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crossAx val="1342837184"/>
        <c:crosses val="autoZero"/>
        <c:crossBetween val="midCat"/>
        <c:minorUnit val="50"/>
      </c:valAx>
      <c:valAx>
        <c:axId val="1342837184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chemeClr val="tx2">
                  <a:lumMod val="20000"/>
                  <a:lumOff val="80000"/>
                </a:schemeClr>
              </a:solidFill>
            </a:ln>
          </c:spPr>
        </c:majorGridlines>
        <c:title>
          <c:tx>
            <c:strRef>
              <c:f>'[4]Data_FINAL (2)'!$AV$7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txPr>
            <a:bodyPr rot="-5400000" vert="horz"/>
            <a:lstStyle/>
            <a:p>
              <a:pPr>
                <a:defRPr sz="1400"/>
              </a:pPr>
              <a:endParaRPr lang="en-US"/>
            </a:p>
          </c:txPr>
        </c:title>
        <c:numFmt formatCode="0.00" sourceLinked="0"/>
        <c:majorTickMark val="out"/>
        <c:minorTickMark val="none"/>
        <c:tickLblPos val="nextTo"/>
        <c:crossAx val="1342833376"/>
        <c:crosses val="autoZero"/>
        <c:crossBetween val="midCat"/>
        <c:majorUnit val="0.1"/>
      </c:valAx>
    </c:plotArea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2"/>
          <c:order val="0"/>
          <c:spPr>
            <a:ln w="38100">
              <a:noFill/>
            </a:ln>
          </c:spPr>
          <c:marker>
            <c:symbol val="square"/>
            <c:size val="5"/>
            <c:spPr>
              <a:solidFill>
                <a:srgbClr val="FFFF0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39B-4C19-802A-1083A88F9878}"/>
            </c:ext>
          </c:extLst>
        </c:ser>
        <c:ser>
          <c:idx val="1"/>
          <c:order val="1"/>
          <c:spPr>
            <a:ln w="38100">
              <a:noFill/>
            </a:ln>
          </c:spPr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39B-4C19-802A-1083A88F9878}"/>
            </c:ext>
          </c:extLst>
        </c:ser>
        <c:ser>
          <c:idx val="6"/>
          <c:order val="6"/>
          <c:tx>
            <c:strRef>
              <c:f>'[3]IW1 (IW33)'!$B$9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'[3]IW1 (IW33)'!$G$1:$Q$1</c:f>
              <c:numCache>
                <c:formatCode>General</c:formatCode>
                <c:ptCount val="11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600</c:v>
                </c:pt>
                <c:pt idx="6">
                  <c:v>800</c:v>
                </c:pt>
                <c:pt idx="7">
                  <c:v>1000</c:v>
                </c:pt>
                <c:pt idx="8">
                  <c:v>1200</c:v>
                </c:pt>
                <c:pt idx="9">
                  <c:v>1500</c:v>
                </c:pt>
                <c:pt idx="10">
                  <c:v>2000</c:v>
                </c:pt>
              </c:numCache>
            </c:numRef>
          </c:xVal>
          <c:yVal>
            <c:numRef>
              <c:f>'[3]IW1 (IW33)'!$G$9:$Q$9</c:f>
              <c:numCache>
                <c:formatCode>General</c:formatCode>
                <c:ptCount val="11"/>
                <c:pt idx="0">
                  <c:v>0.52600000000000002</c:v>
                </c:pt>
                <c:pt idx="1">
                  <c:v>0.38700000000000001</c:v>
                </c:pt>
                <c:pt idx="2">
                  <c:v>0.32800000000000001</c:v>
                </c:pt>
                <c:pt idx="3">
                  <c:v>0.311</c:v>
                </c:pt>
                <c:pt idx="4">
                  <c:v>0.29799999999999999</c:v>
                </c:pt>
                <c:pt idx="5">
                  <c:v>0.29699999999999999</c:v>
                </c:pt>
                <c:pt idx="6">
                  <c:v>0.29099999999999998</c:v>
                </c:pt>
                <c:pt idx="7">
                  <c:v>0.28799999999999998</c:v>
                </c:pt>
                <c:pt idx="8">
                  <c:v>0.27089999999999997</c:v>
                </c:pt>
                <c:pt idx="9">
                  <c:v>0.28100000000000003</c:v>
                </c:pt>
                <c:pt idx="10">
                  <c:v>0.28399999999999997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39B-4C19-802A-1083A88F98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2833376"/>
        <c:axId val="1342837184"/>
      </c:scatterChart>
      <c:scatterChart>
        <c:scatterStyle val="lineMarker"/>
        <c:varyColors val="0"/>
        <c:ser>
          <c:idx val="2"/>
          <c:order val="2"/>
          <c:tx>
            <c:strRef>
              <c:f>'[3]IW1 (IW33)'!$B$5</c:f>
              <c:strCache>
                <c:ptCount val="1"/>
                <c:pt idx="0">
                  <c:v>0.5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'[3]IW1 (IW33)'!$G$1:$Q$1</c:f>
              <c:numCache>
                <c:formatCode>General</c:formatCode>
                <c:ptCount val="11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600</c:v>
                </c:pt>
                <c:pt idx="6">
                  <c:v>800</c:v>
                </c:pt>
                <c:pt idx="7">
                  <c:v>1000</c:v>
                </c:pt>
                <c:pt idx="8">
                  <c:v>1200</c:v>
                </c:pt>
                <c:pt idx="9">
                  <c:v>1500</c:v>
                </c:pt>
                <c:pt idx="10">
                  <c:v>2000</c:v>
                </c:pt>
              </c:numCache>
            </c:numRef>
          </c:xVal>
          <c:yVal>
            <c:numRef>
              <c:f>'[3]IW1 (IW33)'!$G$5:$Q$5</c:f>
              <c:numCache>
                <c:formatCode>General</c:formatCode>
                <c:ptCount val="11"/>
                <c:pt idx="0">
                  <c:v>0.753</c:v>
                </c:pt>
                <c:pt idx="1">
                  <c:v>0.64</c:v>
                </c:pt>
                <c:pt idx="2">
                  <c:v>0.57899999999999996</c:v>
                </c:pt>
                <c:pt idx="3">
                  <c:v>0.58199999999999996</c:v>
                </c:pt>
                <c:pt idx="4">
                  <c:v>0.56699999999999995</c:v>
                </c:pt>
                <c:pt idx="5">
                  <c:v>0.50700000000000001</c:v>
                </c:pt>
                <c:pt idx="6">
                  <c:v>0.47699999999999998</c:v>
                </c:pt>
                <c:pt idx="7">
                  <c:v>0.47599999999999998</c:v>
                </c:pt>
                <c:pt idx="8">
                  <c:v>0.435</c:v>
                </c:pt>
                <c:pt idx="9">
                  <c:v>0.42080000000000001</c:v>
                </c:pt>
                <c:pt idx="10">
                  <c:v>0.39900000000000002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39B-4C19-802A-1083A88F9878}"/>
            </c:ext>
          </c:extLst>
        </c:ser>
        <c:ser>
          <c:idx val="3"/>
          <c:order val="3"/>
          <c:tx>
            <c:strRef>
              <c:f>'[3]IW1 (IW33)'!$B$6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'[3]IW1 (IW33)'!$G$1:$Q$1</c:f>
              <c:numCache>
                <c:formatCode>General</c:formatCode>
                <c:ptCount val="11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600</c:v>
                </c:pt>
                <c:pt idx="6">
                  <c:v>800</c:v>
                </c:pt>
                <c:pt idx="7">
                  <c:v>1000</c:v>
                </c:pt>
                <c:pt idx="8">
                  <c:v>1200</c:v>
                </c:pt>
                <c:pt idx="9">
                  <c:v>1500</c:v>
                </c:pt>
                <c:pt idx="10">
                  <c:v>2000</c:v>
                </c:pt>
              </c:numCache>
            </c:numRef>
          </c:xVal>
          <c:yVal>
            <c:numRef>
              <c:f>'[3]IW1 (IW33)'!$G$6:$Q$6</c:f>
              <c:numCache>
                <c:formatCode>General</c:formatCode>
                <c:ptCount val="11"/>
                <c:pt idx="0">
                  <c:v>0.65900000000000003</c:v>
                </c:pt>
                <c:pt idx="1">
                  <c:v>0.53100000000000003</c:v>
                </c:pt>
                <c:pt idx="2">
                  <c:v>0.46600000000000003</c:v>
                </c:pt>
                <c:pt idx="3">
                  <c:v>0.46100000000000002</c:v>
                </c:pt>
                <c:pt idx="4">
                  <c:v>0.46899999999999997</c:v>
                </c:pt>
                <c:pt idx="5">
                  <c:v>0.49099999999999999</c:v>
                </c:pt>
                <c:pt idx="6">
                  <c:v>0.45700000000000002</c:v>
                </c:pt>
                <c:pt idx="7">
                  <c:v>0.45400000000000001</c:v>
                </c:pt>
                <c:pt idx="8">
                  <c:v>0.41799999999999998</c:v>
                </c:pt>
                <c:pt idx="9">
                  <c:v>0.40500000000000003</c:v>
                </c:pt>
                <c:pt idx="10">
                  <c:v>0.38700000000000001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39B-4C19-802A-1083A88F9878}"/>
            </c:ext>
          </c:extLst>
        </c:ser>
        <c:ser>
          <c:idx val="4"/>
          <c:order val="4"/>
          <c:tx>
            <c:strRef>
              <c:f>'[3]IW1 (IW33)'!$B$7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xVal>
            <c:numRef>
              <c:f>'[3]IW1 (IW33)'!$G$1:$Q$1</c:f>
              <c:numCache>
                <c:formatCode>General</c:formatCode>
                <c:ptCount val="11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600</c:v>
                </c:pt>
                <c:pt idx="6">
                  <c:v>800</c:v>
                </c:pt>
                <c:pt idx="7">
                  <c:v>1000</c:v>
                </c:pt>
                <c:pt idx="8">
                  <c:v>1200</c:v>
                </c:pt>
                <c:pt idx="9">
                  <c:v>1500</c:v>
                </c:pt>
                <c:pt idx="10">
                  <c:v>2000</c:v>
                </c:pt>
              </c:numCache>
            </c:numRef>
          </c:xVal>
          <c:yVal>
            <c:numRef>
              <c:f>'[3]IW1 (IW33)'!$G$7:$Q$7</c:f>
              <c:numCache>
                <c:formatCode>General</c:formatCode>
                <c:ptCount val="11"/>
                <c:pt idx="0">
                  <c:v>0.62009999999999998</c:v>
                </c:pt>
                <c:pt idx="1">
                  <c:v>0.44800000000000001</c:v>
                </c:pt>
                <c:pt idx="2">
                  <c:v>0.39040000000000002</c:v>
                </c:pt>
                <c:pt idx="3">
                  <c:v>0.371</c:v>
                </c:pt>
                <c:pt idx="4">
                  <c:v>0.36899999999999999</c:v>
                </c:pt>
                <c:pt idx="5">
                  <c:v>0.375</c:v>
                </c:pt>
                <c:pt idx="6">
                  <c:v>0.36099999999999999</c:v>
                </c:pt>
                <c:pt idx="7">
                  <c:v>0.35799999999999998</c:v>
                </c:pt>
                <c:pt idx="8">
                  <c:v>0.38400000000000001</c:v>
                </c:pt>
                <c:pt idx="9">
                  <c:v>0.374</c:v>
                </c:pt>
                <c:pt idx="10">
                  <c:v>0.36099999999999999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39B-4C19-802A-1083A88F9878}"/>
            </c:ext>
          </c:extLst>
        </c:ser>
        <c:ser>
          <c:idx val="5"/>
          <c:order val="5"/>
          <c:tx>
            <c:strRef>
              <c:f>'[3]IW1 (IW33)'!$B$8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'[3]IW1 (IW33)'!$G$1:$S$1</c:f>
              <c:numCache>
                <c:formatCode>General</c:formatCode>
                <c:ptCount val="13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600</c:v>
                </c:pt>
                <c:pt idx="6">
                  <c:v>800</c:v>
                </c:pt>
                <c:pt idx="7">
                  <c:v>1000</c:v>
                </c:pt>
                <c:pt idx="8">
                  <c:v>1200</c:v>
                </c:pt>
                <c:pt idx="9">
                  <c:v>1500</c:v>
                </c:pt>
                <c:pt idx="10">
                  <c:v>2000</c:v>
                </c:pt>
                <c:pt idx="11">
                  <c:v>2500</c:v>
                </c:pt>
                <c:pt idx="12">
                  <c:v>3000</c:v>
                </c:pt>
              </c:numCache>
            </c:numRef>
          </c:xVal>
          <c:yVal>
            <c:numRef>
              <c:f>'[3]IW1 (IW33)'!$G$8:$S$8</c:f>
              <c:numCache>
                <c:formatCode>General</c:formatCode>
                <c:ptCount val="13"/>
                <c:pt idx="0">
                  <c:v>0.56010000000000004</c:v>
                </c:pt>
                <c:pt idx="1">
                  <c:v>0.40400000000000003</c:v>
                </c:pt>
                <c:pt idx="2">
                  <c:v>0.34499999999999997</c:v>
                </c:pt>
                <c:pt idx="3">
                  <c:v>0.34399999999999997</c:v>
                </c:pt>
                <c:pt idx="4">
                  <c:v>0.32500000000000001</c:v>
                </c:pt>
                <c:pt idx="5">
                  <c:v>0.31900000000000001</c:v>
                </c:pt>
                <c:pt idx="6">
                  <c:v>0.30299999999999999</c:v>
                </c:pt>
                <c:pt idx="7">
                  <c:v>0.30199999999999999</c:v>
                </c:pt>
                <c:pt idx="8">
                  <c:v>0.30599999999999999</c:v>
                </c:pt>
                <c:pt idx="9">
                  <c:v>0.315</c:v>
                </c:pt>
                <c:pt idx="10">
                  <c:v>0.33400000000000002</c:v>
                </c:pt>
                <c:pt idx="11">
                  <c:v>0.32200000000000001</c:v>
                </c:pt>
                <c:pt idx="12">
                  <c:v>0.316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39B-4C19-802A-1083A88F9878}"/>
            </c:ext>
          </c:extLst>
        </c:ser>
        <c:ser>
          <c:idx val="7"/>
          <c:order val="7"/>
          <c:tx>
            <c:strRef>
              <c:f>'[3]IW1 (IW33)'!$B$10</c:f>
              <c:strCache>
                <c:ptCount val="1"/>
                <c:pt idx="0">
                  <c:v>6</c:v>
                </c:pt>
              </c:strCache>
            </c:strRef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xVal>
            <c:numRef>
              <c:f>'[3]IW1 (IW33)'!$G$1:$Q$1</c:f>
              <c:numCache>
                <c:formatCode>General</c:formatCode>
                <c:ptCount val="11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600</c:v>
                </c:pt>
                <c:pt idx="6">
                  <c:v>800</c:v>
                </c:pt>
                <c:pt idx="7">
                  <c:v>1000</c:v>
                </c:pt>
                <c:pt idx="8">
                  <c:v>1200</c:v>
                </c:pt>
                <c:pt idx="9">
                  <c:v>1500</c:v>
                </c:pt>
                <c:pt idx="10">
                  <c:v>2000</c:v>
                </c:pt>
              </c:numCache>
            </c:numRef>
          </c:xVal>
          <c:yVal>
            <c:numRef>
              <c:f>'[3]IW1 (IW33)'!$G$10:$Q$10</c:f>
              <c:numCache>
                <c:formatCode>General</c:formatCode>
                <c:ptCount val="11"/>
                <c:pt idx="0">
                  <c:v>0.48080000000000001</c:v>
                </c:pt>
                <c:pt idx="1">
                  <c:v>0.371</c:v>
                </c:pt>
                <c:pt idx="2">
                  <c:v>0.318</c:v>
                </c:pt>
                <c:pt idx="3">
                  <c:v>0.28599999999999998</c:v>
                </c:pt>
                <c:pt idx="4">
                  <c:v>0.2707</c:v>
                </c:pt>
                <c:pt idx="5">
                  <c:v>0.253</c:v>
                </c:pt>
                <c:pt idx="6">
                  <c:v>0.255</c:v>
                </c:pt>
                <c:pt idx="7">
                  <c:v>0.254</c:v>
                </c:pt>
                <c:pt idx="8">
                  <c:v>0.254</c:v>
                </c:pt>
                <c:pt idx="9">
                  <c:v>0.252</c:v>
                </c:pt>
                <c:pt idx="10">
                  <c:v>0.25700000000000001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39B-4C19-802A-1083A88F9878}"/>
            </c:ext>
          </c:extLst>
        </c:ser>
        <c:ser>
          <c:idx val="8"/>
          <c:order val="8"/>
          <c:tx>
            <c:strRef>
              <c:f>'[3]IW1 (IW33)'!$B$11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'[3]IW1 (IW33)'!$G$1:$Q$1</c:f>
              <c:numCache>
                <c:formatCode>General</c:formatCode>
                <c:ptCount val="11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600</c:v>
                </c:pt>
                <c:pt idx="6">
                  <c:v>800</c:v>
                </c:pt>
                <c:pt idx="7">
                  <c:v>1000</c:v>
                </c:pt>
                <c:pt idx="8">
                  <c:v>1200</c:v>
                </c:pt>
                <c:pt idx="9">
                  <c:v>1500</c:v>
                </c:pt>
                <c:pt idx="10">
                  <c:v>2000</c:v>
                </c:pt>
              </c:numCache>
            </c:numRef>
          </c:xVal>
          <c:yVal>
            <c:numRef>
              <c:f>'[3]IW1 (IW33)'!$G$11:$Q$11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39B-4C19-802A-1083A88F9878}"/>
            </c:ext>
          </c:extLst>
        </c:ser>
        <c:ser>
          <c:idx val="9"/>
          <c:order val="9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spPr>
            <a:ln w="38100">
              <a:noFill/>
            </a:ln>
          </c:spPr>
          <c:marker>
            <c:symbol val="none"/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[2]Analytic_Eq!$C$87:$O$87</c:f>
              <c:numCache>
                <c:formatCode>General</c:formatCode>
                <c:ptCount val="13"/>
                <c:pt idx="0">
                  <c:v>0.37</c:v>
                </c:pt>
                <c:pt idx="1">
                  <c:v>0.26500000000000001</c:v>
                </c:pt>
                <c:pt idx="2">
                  <c:v>0.23699999999999999</c:v>
                </c:pt>
                <c:pt idx="3">
                  <c:v>0.247</c:v>
                </c:pt>
                <c:pt idx="4">
                  <c:v>0.26400000000000001</c:v>
                </c:pt>
                <c:pt idx="5">
                  <c:v>0.22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39B-4C19-802A-1083A88F9878}"/>
            </c:ext>
          </c:extLst>
        </c:ser>
        <c:ser>
          <c:idx val="10"/>
          <c:order val="10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spPr>
            <a:ln w="38100">
              <a:noFill/>
            </a:ln>
          </c:spPr>
          <c:marker>
            <c:symbol val="none"/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[2]Analytic_Eq!$C$83:$O$83</c:f>
              <c:numCache>
                <c:formatCode>General</c:formatCode>
                <c:ptCount val="13"/>
                <c:pt idx="0">
                  <c:v>0.59</c:v>
                </c:pt>
                <c:pt idx="1">
                  <c:v>0.49</c:v>
                </c:pt>
                <c:pt idx="2">
                  <c:v>0.43</c:v>
                </c:pt>
                <c:pt idx="3">
                  <c:v>0.37</c:v>
                </c:pt>
                <c:pt idx="4">
                  <c:v>0.33</c:v>
                </c:pt>
                <c:pt idx="5">
                  <c:v>0.29599999999999999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139B-4C19-802A-1083A88F9878}"/>
            </c:ext>
          </c:extLst>
        </c:ser>
        <c:ser>
          <c:idx val="11"/>
          <c:order val="11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spPr>
            <a:ln w="38100">
              <a:noFill/>
            </a:ln>
          </c:spPr>
          <c:marker>
            <c:symbol val="none"/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[2]Analytic_Eq!$C$81:$O$81</c:f>
              <c:numCache>
                <c:formatCode>General</c:formatCode>
                <c:ptCount val="13"/>
                <c:pt idx="0">
                  <c:v>74.002556231132743</c:v>
                </c:pt>
                <c:pt idx="1">
                  <c:v>314.79993646759209</c:v>
                </c:pt>
                <c:pt idx="2">
                  <c:v>1259.1997458703684</c:v>
                </c:pt>
                <c:pt idx="3">
                  <c:v>2890.7248527786228</c:v>
                </c:pt>
                <c:pt idx="4">
                  <c:v>5036.7989834814734</c:v>
                </c:pt>
                <c:pt idx="5">
                  <c:v>31479.993646759202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139B-4C19-802A-1083A88F9878}"/>
            </c:ext>
          </c:extLst>
        </c:ser>
        <c:ser>
          <c:idx val="0"/>
          <c:order val="12"/>
          <c:tx>
            <c:strRef>
              <c:f>'[3]IW1 (IW33)'!$B$3</c:f>
              <c:strCache>
                <c:ptCount val="1"/>
                <c:pt idx="0">
                  <c:v>SBPA</c:v>
                </c:pt>
              </c:strCache>
            </c:strRef>
          </c:tx>
          <c:spPr>
            <a:ln w="19050"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'[3]IW1 (IW33)'!$G$1:$S$1</c:f>
              <c:numCache>
                <c:formatCode>General</c:formatCode>
                <c:ptCount val="13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600</c:v>
                </c:pt>
                <c:pt idx="6">
                  <c:v>800</c:v>
                </c:pt>
                <c:pt idx="7">
                  <c:v>1000</c:v>
                </c:pt>
                <c:pt idx="8">
                  <c:v>1200</c:v>
                </c:pt>
                <c:pt idx="9">
                  <c:v>1500</c:v>
                </c:pt>
                <c:pt idx="10">
                  <c:v>2000</c:v>
                </c:pt>
                <c:pt idx="11">
                  <c:v>2500</c:v>
                </c:pt>
                <c:pt idx="12">
                  <c:v>3000</c:v>
                </c:pt>
              </c:numCache>
            </c:numRef>
          </c:xVal>
          <c:yVal>
            <c:numRef>
              <c:f>'[3]IW1 (IW33)'!$G$3:$S$3</c:f>
              <c:numCache>
                <c:formatCode>General</c:formatCode>
                <c:ptCount val="13"/>
                <c:pt idx="0">
                  <c:v>0.71688129830054526</c:v>
                </c:pt>
                <c:pt idx="1">
                  <c:v>0.65148603598673904</c:v>
                </c:pt>
                <c:pt idx="2">
                  <c:v>0.59205625267654149</c:v>
                </c:pt>
                <c:pt idx="3">
                  <c:v>0.55983800599036848</c:v>
                </c:pt>
                <c:pt idx="4">
                  <c:v>0.53804776613895644</c:v>
                </c:pt>
                <c:pt idx="5">
                  <c:v>0.50876852860022237</c:v>
                </c:pt>
                <c:pt idx="6">
                  <c:v>0.48896603547109468</c:v>
                </c:pt>
                <c:pt idx="7">
                  <c:v>0.47413837992889935</c:v>
                </c:pt>
                <c:pt idx="8">
                  <c:v>0.46235770512959506</c:v>
                </c:pt>
                <c:pt idx="9">
                  <c:v>0.44833693417290388</c:v>
                </c:pt>
                <c:pt idx="10">
                  <c:v>0.43088658384773798</c:v>
                </c:pt>
                <c:pt idx="11">
                  <c:v>0.41782015923014243</c:v>
                </c:pt>
                <c:pt idx="12">
                  <c:v>0.40743879457195575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139B-4C19-802A-1083A88F98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2833376"/>
        <c:axId val="1342837184"/>
      </c:scatterChart>
      <c:valAx>
        <c:axId val="1342833376"/>
        <c:scaling>
          <c:orientation val="minMax"/>
          <c:max val="2000"/>
          <c:min val="0"/>
        </c:scaling>
        <c:delete val="0"/>
        <c:axPos val="b"/>
        <c:majorGridlines>
          <c:spPr>
            <a:ln>
              <a:solidFill>
                <a:schemeClr val="tx2">
                  <a:lumMod val="20000"/>
                  <a:lumOff val="80000"/>
                </a:schemeClr>
              </a:solidFill>
            </a:ln>
          </c:spPr>
        </c:majorGridlines>
        <c:title>
          <c:tx>
            <c:strRef>
              <c:f>'[4]Data_FINAL (2)'!$AR$2</c:f>
              <c:strCache>
                <c:ptCount val="1"/>
                <c:pt idx="0">
                  <c:v>Batdorf Parameter Z</c:v>
                </c:pt>
              </c:strCache>
            </c:strRef>
          </c:tx>
          <c:overlay val="0"/>
          <c:txPr>
            <a:bodyPr/>
            <a:lstStyle/>
            <a:p>
              <a:pPr>
                <a:defRPr sz="1400"/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crossAx val="1342837184"/>
        <c:crosses val="autoZero"/>
        <c:crossBetween val="midCat"/>
        <c:minorUnit val="50"/>
      </c:valAx>
      <c:valAx>
        <c:axId val="1342837184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chemeClr val="tx2">
                  <a:lumMod val="20000"/>
                  <a:lumOff val="80000"/>
                </a:schemeClr>
              </a:solidFill>
            </a:ln>
          </c:spPr>
        </c:majorGridlines>
        <c:title>
          <c:tx>
            <c:strRef>
              <c:f>'[4]Data_FINAL (2)'!$AV$7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txPr>
            <a:bodyPr rot="-5400000" vert="horz"/>
            <a:lstStyle/>
            <a:p>
              <a:pPr>
                <a:defRPr sz="1400"/>
              </a:pPr>
              <a:endParaRPr lang="en-US"/>
            </a:p>
          </c:txPr>
        </c:title>
        <c:numFmt formatCode="0.00" sourceLinked="0"/>
        <c:majorTickMark val="out"/>
        <c:minorTickMark val="none"/>
        <c:tickLblPos val="nextTo"/>
        <c:crossAx val="1342833376"/>
        <c:crosses val="autoZero"/>
        <c:crossBetween val="midCat"/>
        <c:majorUnit val="0.1"/>
      </c:valAx>
    </c:plotArea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'[6]IW1 (new) (MC)'!$B$4</c:f>
              <c:strCache>
                <c:ptCount val="1"/>
                <c:pt idx="0">
                  <c:v>0.25</c:v>
                </c:pt>
              </c:strCache>
            </c:strRef>
          </c:tx>
          <c:spPr>
            <a:ln w="19050"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'[6]IW1 (new) (MC)'!$G$1:$S$1</c:f>
              <c:numCache>
                <c:formatCode>General</c:formatCode>
                <c:ptCount val="13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1500</c:v>
                </c:pt>
                <c:pt idx="12">
                  <c:v>2000</c:v>
                </c:pt>
              </c:numCache>
            </c:numRef>
          </c:xVal>
          <c:yVal>
            <c:numRef>
              <c:f>'[6]IW1 (new) (MC)'!$G$4:$S$4</c:f>
              <c:numCache>
                <c:formatCode>General</c:formatCode>
                <c:ptCount val="1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D0-4AE6-ACA8-6359233E997B}"/>
            </c:ext>
          </c:extLst>
        </c:ser>
        <c:ser>
          <c:idx val="1"/>
          <c:order val="1"/>
          <c:tx>
            <c:strRef>
              <c:f>'[6]IW1 (new) (MC)'!$B$5</c:f>
              <c:strCache>
                <c:ptCount val="1"/>
                <c:pt idx="0">
                  <c:v>0.5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'[6]IW1 (new) (MC)'!$G$1:$S$1</c:f>
              <c:numCache>
                <c:formatCode>General</c:formatCode>
                <c:ptCount val="13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1500</c:v>
                </c:pt>
                <c:pt idx="12">
                  <c:v>2000</c:v>
                </c:pt>
              </c:numCache>
            </c:numRef>
          </c:xVal>
          <c:yVal>
            <c:numRef>
              <c:f>'[6]IW1 (new) (MC)'!$G$5:$S$5</c:f>
              <c:numCache>
                <c:formatCode>General</c:formatCode>
                <c:ptCount val="1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2D0-4AE6-ACA8-6359233E997B}"/>
            </c:ext>
          </c:extLst>
        </c:ser>
        <c:ser>
          <c:idx val="2"/>
          <c:order val="2"/>
          <c:tx>
            <c:strRef>
              <c:f>'[6]IW1 (new) (MC)'!$B$6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'[6]IW1 (new) (MC)'!$G$1:$V$1</c:f>
              <c:numCache>
                <c:formatCode>General</c:formatCode>
                <c:ptCount val="1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1500</c:v>
                </c:pt>
                <c:pt idx="12">
                  <c:v>2000</c:v>
                </c:pt>
                <c:pt idx="13">
                  <c:v>3000</c:v>
                </c:pt>
                <c:pt idx="14">
                  <c:v>5000</c:v>
                </c:pt>
                <c:pt idx="15">
                  <c:v>10000</c:v>
                </c:pt>
              </c:numCache>
            </c:numRef>
          </c:xVal>
          <c:yVal>
            <c:numRef>
              <c:f>'[6]IW1 (new) (MC)'!$G$6:$V$6</c:f>
              <c:numCache>
                <c:formatCode>General</c:formatCode>
                <c:ptCount val="16"/>
                <c:pt idx="0">
                  <c:v>0.61799999999999999</c:v>
                </c:pt>
                <c:pt idx="1">
                  <c:v>0.47699999999999998</c:v>
                </c:pt>
                <c:pt idx="2">
                  <c:v>0.437</c:v>
                </c:pt>
                <c:pt idx="3">
                  <c:v>0.44600000000000001</c:v>
                </c:pt>
                <c:pt idx="4">
                  <c:v>0.45800000000000002</c:v>
                </c:pt>
                <c:pt idx="5">
                  <c:v>0.46400000000000002</c:v>
                </c:pt>
                <c:pt idx="6">
                  <c:v>0.46500000000000002</c:v>
                </c:pt>
                <c:pt idx="7">
                  <c:v>0.45800000000000002</c:v>
                </c:pt>
                <c:pt idx="8">
                  <c:v>0.46300000000000002</c:v>
                </c:pt>
                <c:pt idx="9">
                  <c:v>0.442</c:v>
                </c:pt>
                <c:pt idx="10">
                  <c:v>0.42599999999999999</c:v>
                </c:pt>
                <c:pt idx="11">
                  <c:v>0.40100000000000002</c:v>
                </c:pt>
                <c:pt idx="12">
                  <c:v>0.38400000000000001</c:v>
                </c:pt>
                <c:pt idx="13">
                  <c:v>0.36399999999999999</c:v>
                </c:pt>
                <c:pt idx="14">
                  <c:v>0.33100000000000002</c:v>
                </c:pt>
                <c:pt idx="15">
                  <c:v>0.29799999999999999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2D0-4AE6-ACA8-6359233E997B}"/>
            </c:ext>
          </c:extLst>
        </c:ser>
        <c:ser>
          <c:idx val="5"/>
          <c:order val="3"/>
          <c:tx>
            <c:strRef>
              <c:f>'[6]IW1 (new) (MC)'!$B$7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xVal>
            <c:numRef>
              <c:f>'[6]IW1 (new) (MC)'!$G$1:$S$1</c:f>
              <c:numCache>
                <c:formatCode>General</c:formatCode>
                <c:ptCount val="13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1500</c:v>
                </c:pt>
                <c:pt idx="12">
                  <c:v>2000</c:v>
                </c:pt>
              </c:numCache>
            </c:numRef>
          </c:xVal>
          <c:yVal>
            <c:numRef>
              <c:f>'[6]IW1 (new) (MC)'!$G$7:$S$7</c:f>
              <c:numCache>
                <c:formatCode>General</c:formatCode>
                <c:ptCount val="13"/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2D0-4AE6-ACA8-6359233E997B}"/>
            </c:ext>
          </c:extLst>
        </c:ser>
        <c:ser>
          <c:idx val="6"/>
          <c:order val="4"/>
          <c:tx>
            <c:strRef>
              <c:f>'[6]IW1 (new) (MC)'!$B$8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'[6]IW1 (new) (MC)'!$G$1:$S$1</c:f>
              <c:numCache>
                <c:formatCode>General</c:formatCode>
                <c:ptCount val="13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1500</c:v>
                </c:pt>
                <c:pt idx="12">
                  <c:v>2000</c:v>
                </c:pt>
              </c:numCache>
            </c:numRef>
          </c:xVal>
          <c:yVal>
            <c:numRef>
              <c:f>'[6]IW1 (new) (MC)'!$G$8:$S$8</c:f>
              <c:numCache>
                <c:formatCode>General</c:formatCode>
                <c:ptCount val="1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2D0-4AE6-ACA8-6359233E997B}"/>
            </c:ext>
          </c:extLst>
        </c:ser>
        <c:ser>
          <c:idx val="7"/>
          <c:order val="5"/>
          <c:tx>
            <c:strRef>
              <c:f>'[6]IW1 (new) (MC)'!$B$9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'[6]IW1 (new) (MC)'!$G$1:$S$1</c:f>
              <c:numCache>
                <c:formatCode>General</c:formatCode>
                <c:ptCount val="13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1500</c:v>
                </c:pt>
                <c:pt idx="12">
                  <c:v>2000</c:v>
                </c:pt>
              </c:numCache>
            </c:numRef>
          </c:xVal>
          <c:yVal>
            <c:numRef>
              <c:f>'[6]IW1 (new) (MC)'!$G$9:$S$9</c:f>
              <c:numCache>
                <c:formatCode>General</c:formatCode>
                <c:ptCount val="1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2D0-4AE6-ACA8-6359233E997B}"/>
            </c:ext>
          </c:extLst>
        </c:ser>
        <c:ser>
          <c:idx val="8"/>
          <c:order val="6"/>
          <c:tx>
            <c:strRef>
              <c:f>'[6]IW1 (new) (MC)'!$B$10</c:f>
              <c:strCache>
                <c:ptCount val="1"/>
                <c:pt idx="0">
                  <c:v>6</c:v>
                </c:pt>
              </c:strCache>
            </c:strRef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xVal>
            <c:numRef>
              <c:f>'[6]IW1 (new) (MC)'!$G$1:$S$1</c:f>
              <c:numCache>
                <c:formatCode>General</c:formatCode>
                <c:ptCount val="13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1500</c:v>
                </c:pt>
                <c:pt idx="12">
                  <c:v>2000</c:v>
                </c:pt>
              </c:numCache>
            </c:numRef>
          </c:xVal>
          <c:yVal>
            <c:numRef>
              <c:f>'[6]IW1 (new) (MC)'!$G$10:$S$10</c:f>
              <c:numCache>
                <c:formatCode>General</c:formatCode>
                <c:ptCount val="1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2D0-4AE6-ACA8-6359233E997B}"/>
            </c:ext>
          </c:extLst>
        </c:ser>
        <c:ser>
          <c:idx val="9"/>
          <c:order val="7"/>
          <c:tx>
            <c:strRef>
              <c:f>'[6]IW1 (new) (MC)'!$B$11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'[6]IW1 (new) (MC)'!$G$1:$S$1</c:f>
              <c:numCache>
                <c:formatCode>General</c:formatCode>
                <c:ptCount val="13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1500</c:v>
                </c:pt>
                <c:pt idx="12">
                  <c:v>2000</c:v>
                </c:pt>
              </c:numCache>
            </c:numRef>
          </c:xVal>
          <c:yVal>
            <c:numRef>
              <c:f>'[6]IW1 (new) (MC)'!$G$11:$S$11</c:f>
              <c:numCache>
                <c:formatCode>General</c:formatCode>
                <c:ptCount val="1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2D0-4AE6-ACA8-6359233E997B}"/>
            </c:ext>
          </c:extLst>
        </c:ser>
        <c:ser>
          <c:idx val="4"/>
          <c:order val="8"/>
          <c:tx>
            <c:strRef>
              <c:f>'[7]Data_FINAL (2)'!$B$16</c:f>
              <c:strCache>
                <c:ptCount val="1"/>
                <c:pt idx="0">
                  <c:v>L/Ra &lt;= 0.5</c:v>
                </c:pt>
              </c:strCache>
            </c:strRef>
          </c:tx>
          <c:spPr>
            <a:ln w="38100">
              <a:noFill/>
            </a:ln>
          </c:spPr>
          <c:marker>
            <c:symbol val="diamond"/>
            <c:size val="5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'[7]Data_FINAL (2)'!$N$5:$N$29</c:f>
              <c:numCache>
                <c:formatCode>General</c:formatCode>
                <c:ptCount val="25"/>
                <c:pt idx="0">
                  <c:v>20.268712401732198</c:v>
                </c:pt>
                <c:pt idx="1">
                  <c:v>20.268712401732198</c:v>
                </c:pt>
                <c:pt idx="2">
                  <c:v>58.879870511008114</c:v>
                </c:pt>
                <c:pt idx="3">
                  <c:v>58.879870511008114</c:v>
                </c:pt>
                <c:pt idx="4">
                  <c:v>58.879870511008114</c:v>
                </c:pt>
                <c:pt idx="5">
                  <c:v>58.879870511008114</c:v>
                </c:pt>
                <c:pt idx="6">
                  <c:v>103.75190538844571</c:v>
                </c:pt>
                <c:pt idx="7">
                  <c:v>207.50381077689141</c:v>
                </c:pt>
                <c:pt idx="8">
                  <c:v>207.50381077689141</c:v>
                </c:pt>
                <c:pt idx="9">
                  <c:v>207.50381077689141</c:v>
                </c:pt>
                <c:pt idx="10">
                  <c:v>207.50381077689141</c:v>
                </c:pt>
                <c:pt idx="11">
                  <c:v>120.14705937621831</c:v>
                </c:pt>
                <c:pt idx="12">
                  <c:v>402.37022360292826</c:v>
                </c:pt>
                <c:pt idx="13">
                  <c:v>402.37022360292826</c:v>
                </c:pt>
                <c:pt idx="14">
                  <c:v>402.37022360292826</c:v>
                </c:pt>
                <c:pt idx="15">
                  <c:v>402.37022360292826</c:v>
                </c:pt>
                <c:pt idx="16">
                  <c:v>402.37022360292826</c:v>
                </c:pt>
                <c:pt idx="17">
                  <c:v>402.37022360292826</c:v>
                </c:pt>
                <c:pt idx="18">
                  <c:v>241.11001763407532</c:v>
                </c:pt>
                <c:pt idx="19">
                  <c:v>843.40741087580602</c:v>
                </c:pt>
                <c:pt idx="20">
                  <c:v>843.40741087580602</c:v>
                </c:pt>
                <c:pt idx="21">
                  <c:v>843.40741087580602</c:v>
                </c:pt>
                <c:pt idx="22">
                  <c:v>219.25171666006818</c:v>
                </c:pt>
                <c:pt idx="23">
                  <c:v>1535.4910646551612</c:v>
                </c:pt>
                <c:pt idx="24">
                  <c:v>309.93484654036558</c:v>
                </c:pt>
              </c:numCache>
            </c:numRef>
          </c:xVal>
          <c:yVal>
            <c:numRef>
              <c:f>'[7]Data_FINAL (2)'!$C$5:$C$29</c:f>
              <c:numCache>
                <c:formatCode>General</c:formatCode>
                <c:ptCount val="25"/>
                <c:pt idx="0">
                  <c:v>0.78869999999999996</c:v>
                </c:pt>
                <c:pt idx="1">
                  <c:v>0.78374999999999995</c:v>
                </c:pt>
                <c:pt idx="2">
                  <c:v>0.58574999999999999</c:v>
                </c:pt>
                <c:pt idx="3">
                  <c:v>0.5774999999999999</c:v>
                </c:pt>
                <c:pt idx="4">
                  <c:v>0.65834999999999999</c:v>
                </c:pt>
                <c:pt idx="5">
                  <c:v>0.65174999999999994</c:v>
                </c:pt>
                <c:pt idx="6">
                  <c:v>0.64844999999999997</c:v>
                </c:pt>
                <c:pt idx="7">
                  <c:v>0.49829999999999997</c:v>
                </c:pt>
                <c:pt idx="8">
                  <c:v>0.48344999999999994</c:v>
                </c:pt>
                <c:pt idx="9">
                  <c:v>0.73424999999999996</c:v>
                </c:pt>
                <c:pt idx="10">
                  <c:v>0.68144999999999989</c:v>
                </c:pt>
                <c:pt idx="11">
                  <c:v>0.54449999999999998</c:v>
                </c:pt>
                <c:pt idx="12">
                  <c:v>0.43559999999999999</c:v>
                </c:pt>
                <c:pt idx="13">
                  <c:v>0.39929999999999999</c:v>
                </c:pt>
                <c:pt idx="14">
                  <c:v>0.57254999999999989</c:v>
                </c:pt>
                <c:pt idx="15">
                  <c:v>0.5544</c:v>
                </c:pt>
                <c:pt idx="16">
                  <c:v>0.57089999999999996</c:v>
                </c:pt>
                <c:pt idx="17">
                  <c:v>0.39269999999999994</c:v>
                </c:pt>
                <c:pt idx="18">
                  <c:v>0.43724999999999997</c:v>
                </c:pt>
                <c:pt idx="19">
                  <c:v>0.40094999999999997</c:v>
                </c:pt>
                <c:pt idx="20">
                  <c:v>0.55605000000000004</c:v>
                </c:pt>
                <c:pt idx="21">
                  <c:v>0.53790000000000004</c:v>
                </c:pt>
                <c:pt idx="22">
                  <c:v>0.39269999999999994</c:v>
                </c:pt>
                <c:pt idx="23">
                  <c:v>0.47189999999999993</c:v>
                </c:pt>
                <c:pt idx="24">
                  <c:v>0.41414999999999996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2D0-4AE6-ACA8-6359233E997B}"/>
            </c:ext>
          </c:extLst>
        </c:ser>
        <c:ser>
          <c:idx val="3"/>
          <c:order val="9"/>
          <c:tx>
            <c:strRef>
              <c:f>'[7]Data_FINAL (2)'!$B$17</c:f>
              <c:strCache>
                <c:ptCount val="1"/>
                <c:pt idx="0">
                  <c:v>L/Ra &gt; 0.5</c:v>
                </c:pt>
              </c:strCache>
            </c:strRef>
          </c:tx>
          <c:spPr>
            <a:ln w="38100">
              <a:noFill/>
            </a:ln>
          </c:spPr>
          <c:marker>
            <c:symbol val="square"/>
            <c:size val="5"/>
            <c:spPr>
              <a:solidFill>
                <a:srgbClr val="00B05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'[7]Data_FINAL (2)'!$N$30:$N$185</c:f>
              <c:numCache>
                <c:formatCode>General</c:formatCode>
                <c:ptCount val="156"/>
                <c:pt idx="0">
                  <c:v>560.13516261010557</c:v>
                </c:pt>
                <c:pt idx="1">
                  <c:v>560.13516261010557</c:v>
                </c:pt>
                <c:pt idx="2">
                  <c:v>232.66793147932736</c:v>
                </c:pt>
                <c:pt idx="3">
                  <c:v>475.69927640927182</c:v>
                </c:pt>
                <c:pt idx="4">
                  <c:v>475.69927640927182</c:v>
                </c:pt>
                <c:pt idx="5">
                  <c:v>475.69927640927182</c:v>
                </c:pt>
                <c:pt idx="6">
                  <c:v>475.69927640927182</c:v>
                </c:pt>
                <c:pt idx="7">
                  <c:v>475.69927640927182</c:v>
                </c:pt>
                <c:pt idx="8">
                  <c:v>756.55141562646781</c:v>
                </c:pt>
                <c:pt idx="9">
                  <c:v>756.55141562646781</c:v>
                </c:pt>
                <c:pt idx="10">
                  <c:v>452.959718439006</c:v>
                </c:pt>
                <c:pt idx="11">
                  <c:v>452.959718439006</c:v>
                </c:pt>
                <c:pt idx="12">
                  <c:v>339.29566924270114</c:v>
                </c:pt>
                <c:pt idx="13">
                  <c:v>339.29566924270114</c:v>
                </c:pt>
                <c:pt idx="14">
                  <c:v>339.29566924270114</c:v>
                </c:pt>
                <c:pt idx="15">
                  <c:v>678.59133848540228</c:v>
                </c:pt>
                <c:pt idx="16">
                  <c:v>678.59133848540228</c:v>
                </c:pt>
                <c:pt idx="17">
                  <c:v>678.59133848540228</c:v>
                </c:pt>
                <c:pt idx="18">
                  <c:v>678.59133848540228</c:v>
                </c:pt>
                <c:pt idx="19">
                  <c:v>678.59133848540228</c:v>
                </c:pt>
                <c:pt idx="20">
                  <c:v>1131.5510569244082</c:v>
                </c:pt>
                <c:pt idx="21">
                  <c:v>1131.5510569244082</c:v>
                </c:pt>
                <c:pt idx="22">
                  <c:v>2691.4587394109153</c:v>
                </c:pt>
                <c:pt idx="23">
                  <c:v>2691.4587394109153</c:v>
                </c:pt>
                <c:pt idx="24">
                  <c:v>443.06876516210343</c:v>
                </c:pt>
                <c:pt idx="25">
                  <c:v>1020.6069789410774</c:v>
                </c:pt>
                <c:pt idx="26">
                  <c:v>1020.6069789410774</c:v>
                </c:pt>
                <c:pt idx="27">
                  <c:v>511.38657430030293</c:v>
                </c:pt>
                <c:pt idx="28">
                  <c:v>511.38657430030293</c:v>
                </c:pt>
                <c:pt idx="29">
                  <c:v>511.38657430030293</c:v>
                </c:pt>
                <c:pt idx="30">
                  <c:v>1733.1387864711044</c:v>
                </c:pt>
                <c:pt idx="31">
                  <c:v>1733.1387864711044</c:v>
                </c:pt>
                <c:pt idx="32">
                  <c:v>547.00753024186849</c:v>
                </c:pt>
                <c:pt idx="33">
                  <c:v>684.35876424132539</c:v>
                </c:pt>
                <c:pt idx="34">
                  <c:v>1825.5660728195096</c:v>
                </c:pt>
                <c:pt idx="35">
                  <c:v>1825.5660728195096</c:v>
                </c:pt>
                <c:pt idx="36">
                  <c:v>1825.5660728195096</c:v>
                </c:pt>
                <c:pt idx="37">
                  <c:v>1825.5660728195096</c:v>
                </c:pt>
                <c:pt idx="38">
                  <c:v>1093.0016722003684</c:v>
                </c:pt>
                <c:pt idx="39">
                  <c:v>2515.0100155071977</c:v>
                </c:pt>
                <c:pt idx="40">
                  <c:v>889.83157401517099</c:v>
                </c:pt>
                <c:pt idx="41">
                  <c:v>889.83157401517099</c:v>
                </c:pt>
                <c:pt idx="42">
                  <c:v>2968.6522288251981</c:v>
                </c:pt>
                <c:pt idx="43">
                  <c:v>2968.6522288251981</c:v>
                </c:pt>
                <c:pt idx="44">
                  <c:v>843.30913861037607</c:v>
                </c:pt>
                <c:pt idx="45">
                  <c:v>843.30913861037607</c:v>
                </c:pt>
                <c:pt idx="46">
                  <c:v>843.30913861037607</c:v>
                </c:pt>
                <c:pt idx="47">
                  <c:v>1321.0636720720486</c:v>
                </c:pt>
                <c:pt idx="48">
                  <c:v>1682.9989246945277</c:v>
                </c:pt>
                <c:pt idx="49">
                  <c:v>1682.9989246945277</c:v>
                </c:pt>
                <c:pt idx="50">
                  <c:v>2812.2369128766632</c:v>
                </c:pt>
                <c:pt idx="51">
                  <c:v>2812.2369128766632</c:v>
                </c:pt>
                <c:pt idx="52">
                  <c:v>1695.3419427368569</c:v>
                </c:pt>
                <c:pt idx="53">
                  <c:v>1695.3419427368569</c:v>
                </c:pt>
                <c:pt idx="54">
                  <c:v>1695.3419427368569</c:v>
                </c:pt>
                <c:pt idx="55">
                  <c:v>1695.3419427368569</c:v>
                </c:pt>
                <c:pt idx="56">
                  <c:v>1695.3419427368569</c:v>
                </c:pt>
                <c:pt idx="57">
                  <c:v>1031.9212688946534</c:v>
                </c:pt>
                <c:pt idx="58">
                  <c:v>849.76135377914238</c:v>
                </c:pt>
                <c:pt idx="59">
                  <c:v>849.76135377914238</c:v>
                </c:pt>
                <c:pt idx="60">
                  <c:v>849.76135377914238</c:v>
                </c:pt>
                <c:pt idx="61">
                  <c:v>849.76135377914238</c:v>
                </c:pt>
                <c:pt idx="62">
                  <c:v>849.76135377914238</c:v>
                </c:pt>
                <c:pt idx="63">
                  <c:v>2836.7992486947987</c:v>
                </c:pt>
                <c:pt idx="64">
                  <c:v>2836.7992486947987</c:v>
                </c:pt>
                <c:pt idx="65">
                  <c:v>2836.7992486947987</c:v>
                </c:pt>
                <c:pt idx="66">
                  <c:v>2836.7992486947987</c:v>
                </c:pt>
                <c:pt idx="67">
                  <c:v>2836.7992486947987</c:v>
                </c:pt>
                <c:pt idx="68">
                  <c:v>2836.7992486947987</c:v>
                </c:pt>
                <c:pt idx="69">
                  <c:v>2836.7992486947987</c:v>
                </c:pt>
                <c:pt idx="70">
                  <c:v>4236.3261190466919</c:v>
                </c:pt>
                <c:pt idx="71">
                  <c:v>4236.3261190466919</c:v>
                </c:pt>
                <c:pt idx="72">
                  <c:v>1272.9501298375824</c:v>
                </c:pt>
                <c:pt idx="73">
                  <c:v>1272.9501298375824</c:v>
                </c:pt>
                <c:pt idx="74">
                  <c:v>1272.9501298375824</c:v>
                </c:pt>
                <c:pt idx="75">
                  <c:v>1272.9501298375824</c:v>
                </c:pt>
                <c:pt idx="76">
                  <c:v>1272.9501298375824</c:v>
                </c:pt>
                <c:pt idx="77">
                  <c:v>2545.9002596751648</c:v>
                </c:pt>
                <c:pt idx="78">
                  <c:v>2545.9002596751648</c:v>
                </c:pt>
                <c:pt idx="79">
                  <c:v>2545.9002596751648</c:v>
                </c:pt>
                <c:pt idx="80">
                  <c:v>2545.9002596751648</c:v>
                </c:pt>
                <c:pt idx="81">
                  <c:v>2545.9002596751648</c:v>
                </c:pt>
                <c:pt idx="82">
                  <c:v>6364.7506491879121</c:v>
                </c:pt>
                <c:pt idx="83">
                  <c:v>6364.7506491879121</c:v>
                </c:pt>
                <c:pt idx="84">
                  <c:v>4241.5838281528395</c:v>
                </c:pt>
                <c:pt idx="85">
                  <c:v>4241.5838281528395</c:v>
                </c:pt>
                <c:pt idx="86">
                  <c:v>2397.4156591160963</c:v>
                </c:pt>
                <c:pt idx="87">
                  <c:v>1202.1823450060429</c:v>
                </c:pt>
                <c:pt idx="88">
                  <c:v>6027.2976101741506</c:v>
                </c:pt>
                <c:pt idx="89">
                  <c:v>1580.8900440655286</c:v>
                </c:pt>
                <c:pt idx="90">
                  <c:v>1508.7032840625368</c:v>
                </c:pt>
                <c:pt idx="91">
                  <c:v>2888.031705668669</c:v>
                </c:pt>
                <c:pt idx="92">
                  <c:v>2888.031705668669</c:v>
                </c:pt>
                <c:pt idx="93">
                  <c:v>2888.031705668669</c:v>
                </c:pt>
                <c:pt idx="94">
                  <c:v>5776.063411337338</c:v>
                </c:pt>
                <c:pt idx="95">
                  <c:v>5776.063411337338</c:v>
                </c:pt>
                <c:pt idx="96">
                  <c:v>5776.063411337338</c:v>
                </c:pt>
                <c:pt idx="97">
                  <c:v>14440.158528343343</c:v>
                </c:pt>
                <c:pt idx="98">
                  <c:v>14440.158528343343</c:v>
                </c:pt>
                <c:pt idx="99">
                  <c:v>4089.354643824403</c:v>
                </c:pt>
                <c:pt idx="100">
                  <c:v>4089.354643824403</c:v>
                </c:pt>
                <c:pt idx="101">
                  <c:v>4089.354643824403</c:v>
                </c:pt>
                <c:pt idx="102">
                  <c:v>4089.354643824403</c:v>
                </c:pt>
                <c:pt idx="103">
                  <c:v>8178.7092876488059</c:v>
                </c:pt>
                <c:pt idx="104">
                  <c:v>8178.7092876488059</c:v>
                </c:pt>
                <c:pt idx="105">
                  <c:v>8178.7092876488059</c:v>
                </c:pt>
                <c:pt idx="106">
                  <c:v>8178.7092876488059</c:v>
                </c:pt>
                <c:pt idx="107">
                  <c:v>8178.7092876488059</c:v>
                </c:pt>
                <c:pt idx="108">
                  <c:v>13606.665631430116</c:v>
                </c:pt>
                <c:pt idx="109">
                  <c:v>13606.665631430116</c:v>
                </c:pt>
                <c:pt idx="110">
                  <c:v>16327.973150477628</c:v>
                </c:pt>
                <c:pt idx="111">
                  <c:v>16327.973150477628</c:v>
                </c:pt>
                <c:pt idx="112">
                  <c:v>10432.876322148222</c:v>
                </c:pt>
                <c:pt idx="113">
                  <c:v>10432.876322148222</c:v>
                </c:pt>
                <c:pt idx="114">
                  <c:v>2932.0934132860707</c:v>
                </c:pt>
                <c:pt idx="115">
                  <c:v>2932.0934132860707</c:v>
                </c:pt>
                <c:pt idx="116">
                  <c:v>2932.0934132860707</c:v>
                </c:pt>
                <c:pt idx="117">
                  <c:v>1469.1994952594719</c:v>
                </c:pt>
                <c:pt idx="118">
                  <c:v>1469.1994952594719</c:v>
                </c:pt>
                <c:pt idx="119">
                  <c:v>1469.1994952594719</c:v>
                </c:pt>
                <c:pt idx="120">
                  <c:v>1469.1994952594719</c:v>
                </c:pt>
                <c:pt idx="121">
                  <c:v>1027.7359380385606</c:v>
                </c:pt>
                <c:pt idx="122">
                  <c:v>1027.7359380385606</c:v>
                </c:pt>
                <c:pt idx="123">
                  <c:v>1027.7359380385606</c:v>
                </c:pt>
                <c:pt idx="124">
                  <c:v>2036.1259890723857</c:v>
                </c:pt>
                <c:pt idx="125">
                  <c:v>2036.1259890723857</c:v>
                </c:pt>
                <c:pt idx="126">
                  <c:v>3639.0958436555929</c:v>
                </c:pt>
                <c:pt idx="127">
                  <c:v>4595.5953554321386</c:v>
                </c:pt>
                <c:pt idx="128">
                  <c:v>4034.8595826207893</c:v>
                </c:pt>
                <c:pt idx="129">
                  <c:v>4144.8012606213561</c:v>
                </c:pt>
                <c:pt idx="130">
                  <c:v>3920.4692336289636</c:v>
                </c:pt>
                <c:pt idx="131">
                  <c:v>3920.4692336289636</c:v>
                </c:pt>
                <c:pt idx="132">
                  <c:v>3750.200325875433</c:v>
                </c:pt>
                <c:pt idx="133">
                  <c:v>4452.7444502478756</c:v>
                </c:pt>
                <c:pt idx="134">
                  <c:v>4294.1225105443873</c:v>
                </c:pt>
                <c:pt idx="135">
                  <c:v>4305.0769047039412</c:v>
                </c:pt>
                <c:pt idx="136">
                  <c:v>4452.7444502478756</c:v>
                </c:pt>
                <c:pt idx="137">
                  <c:v>4327.1542221639602</c:v>
                </c:pt>
                <c:pt idx="138">
                  <c:v>4826.520904861145</c:v>
                </c:pt>
                <c:pt idx="139">
                  <c:v>5003.4091055628633</c:v>
                </c:pt>
                <c:pt idx="140">
                  <c:v>4964.4215021428918</c:v>
                </c:pt>
                <c:pt idx="141">
                  <c:v>4900.7750726282393</c:v>
                </c:pt>
                <c:pt idx="142">
                  <c:v>4888.2411210358396</c:v>
                </c:pt>
                <c:pt idx="143">
                  <c:v>4964.4215021428918</c:v>
                </c:pt>
                <c:pt idx="144">
                  <c:v>5448.3417512234046</c:v>
                </c:pt>
                <c:pt idx="145">
                  <c:v>5557.3085862478738</c:v>
                </c:pt>
                <c:pt idx="146">
                  <c:v>5571.2366779427293</c:v>
                </c:pt>
                <c:pt idx="147">
                  <c:v>5912.0304109019926</c:v>
                </c:pt>
                <c:pt idx="148">
                  <c:v>5641.9376510130687</c:v>
                </c:pt>
                <c:pt idx="149">
                  <c:v>5515.939043422205</c:v>
                </c:pt>
                <c:pt idx="150">
                  <c:v>6785.6863049984941</c:v>
                </c:pt>
                <c:pt idx="151">
                  <c:v>7445.4058068733484</c:v>
                </c:pt>
                <c:pt idx="152">
                  <c:v>7263.8105432910706</c:v>
                </c:pt>
                <c:pt idx="153">
                  <c:v>6980.0679439437645</c:v>
                </c:pt>
                <c:pt idx="154">
                  <c:v>6890.3498469779051</c:v>
                </c:pt>
                <c:pt idx="155">
                  <c:v>7035.0291088567064</c:v>
                </c:pt>
              </c:numCache>
            </c:numRef>
          </c:xVal>
          <c:yVal>
            <c:numRef>
              <c:f>'[7]Data_FINAL (2)'!$C$30:$C$185</c:f>
              <c:numCache>
                <c:formatCode>General</c:formatCode>
                <c:ptCount val="156"/>
                <c:pt idx="0">
                  <c:v>0.55274999999999996</c:v>
                </c:pt>
                <c:pt idx="1">
                  <c:v>0.52800000000000002</c:v>
                </c:pt>
                <c:pt idx="2">
                  <c:v>0.61874999999999991</c:v>
                </c:pt>
                <c:pt idx="3">
                  <c:v>0.68804999999999994</c:v>
                </c:pt>
                <c:pt idx="4">
                  <c:v>0.65834999999999999</c:v>
                </c:pt>
                <c:pt idx="5">
                  <c:v>0.54284999999999994</c:v>
                </c:pt>
                <c:pt idx="6">
                  <c:v>0.54284999999999994</c:v>
                </c:pt>
                <c:pt idx="7">
                  <c:v>0.62864999999999993</c:v>
                </c:pt>
                <c:pt idx="8">
                  <c:v>0.52634999999999998</c:v>
                </c:pt>
                <c:pt idx="9">
                  <c:v>0.49169999999999997</c:v>
                </c:pt>
                <c:pt idx="10">
                  <c:v>0.64515</c:v>
                </c:pt>
                <c:pt idx="11">
                  <c:v>0.59399999999999997</c:v>
                </c:pt>
                <c:pt idx="12">
                  <c:v>0.62204999999999999</c:v>
                </c:pt>
                <c:pt idx="13">
                  <c:v>0.66825000000000001</c:v>
                </c:pt>
                <c:pt idx="14">
                  <c:v>0.65174999999999994</c:v>
                </c:pt>
                <c:pt idx="15">
                  <c:v>0.66990000000000005</c:v>
                </c:pt>
                <c:pt idx="16">
                  <c:v>0.66990000000000005</c:v>
                </c:pt>
                <c:pt idx="17">
                  <c:v>0.54449999999999998</c:v>
                </c:pt>
                <c:pt idx="18">
                  <c:v>0.59894999999999998</c:v>
                </c:pt>
                <c:pt idx="19">
                  <c:v>0.54120000000000001</c:v>
                </c:pt>
                <c:pt idx="20">
                  <c:v>0.67649999999999988</c:v>
                </c:pt>
                <c:pt idx="21">
                  <c:v>0.62369999999999992</c:v>
                </c:pt>
                <c:pt idx="22">
                  <c:v>0.37290000000000001</c:v>
                </c:pt>
                <c:pt idx="23">
                  <c:v>0.36299999999999999</c:v>
                </c:pt>
                <c:pt idx="24">
                  <c:v>0.50654999999999994</c:v>
                </c:pt>
                <c:pt idx="25">
                  <c:v>0.62864999999999993</c:v>
                </c:pt>
                <c:pt idx="26">
                  <c:v>0.55935000000000001</c:v>
                </c:pt>
                <c:pt idx="27">
                  <c:v>0.65010000000000001</c:v>
                </c:pt>
                <c:pt idx="28">
                  <c:v>0.66</c:v>
                </c:pt>
                <c:pt idx="29">
                  <c:v>0.65010000000000001</c:v>
                </c:pt>
                <c:pt idx="30">
                  <c:v>0.49004999999999993</c:v>
                </c:pt>
                <c:pt idx="31">
                  <c:v>0.48014999999999997</c:v>
                </c:pt>
                <c:pt idx="32">
                  <c:v>0.67319999999999991</c:v>
                </c:pt>
                <c:pt idx="33">
                  <c:v>0.46859999999999991</c:v>
                </c:pt>
                <c:pt idx="34">
                  <c:v>0.51315</c:v>
                </c:pt>
                <c:pt idx="35">
                  <c:v>0.41909999999999997</c:v>
                </c:pt>
                <c:pt idx="36">
                  <c:v>0.39269999999999994</c:v>
                </c:pt>
                <c:pt idx="37">
                  <c:v>0.3795</c:v>
                </c:pt>
                <c:pt idx="38">
                  <c:v>0.71279999999999999</c:v>
                </c:pt>
                <c:pt idx="39">
                  <c:v>0.62534999999999996</c:v>
                </c:pt>
                <c:pt idx="40">
                  <c:v>0.50159999999999993</c:v>
                </c:pt>
                <c:pt idx="41">
                  <c:v>0.50984999999999991</c:v>
                </c:pt>
                <c:pt idx="42">
                  <c:v>0.4158</c:v>
                </c:pt>
                <c:pt idx="43">
                  <c:v>0.39269999999999994</c:v>
                </c:pt>
                <c:pt idx="44">
                  <c:v>0.53790000000000004</c:v>
                </c:pt>
                <c:pt idx="45">
                  <c:v>0.5774999999999999</c:v>
                </c:pt>
                <c:pt idx="46">
                  <c:v>0.57419999999999993</c:v>
                </c:pt>
                <c:pt idx="47">
                  <c:v>0.53129999999999999</c:v>
                </c:pt>
                <c:pt idx="48">
                  <c:v>0.47519999999999996</c:v>
                </c:pt>
                <c:pt idx="49">
                  <c:v>0.44550000000000001</c:v>
                </c:pt>
                <c:pt idx="50">
                  <c:v>0.56264999999999998</c:v>
                </c:pt>
                <c:pt idx="51">
                  <c:v>0.54779999999999995</c:v>
                </c:pt>
                <c:pt idx="52">
                  <c:v>0.5956499999999999</c:v>
                </c:pt>
                <c:pt idx="53">
                  <c:v>0.61544999999999994</c:v>
                </c:pt>
                <c:pt idx="54">
                  <c:v>0.58739999999999992</c:v>
                </c:pt>
                <c:pt idx="55">
                  <c:v>0.59894999999999998</c:v>
                </c:pt>
                <c:pt idx="56">
                  <c:v>0.53295000000000003</c:v>
                </c:pt>
                <c:pt idx="57">
                  <c:v>0.48014999999999997</c:v>
                </c:pt>
                <c:pt idx="58">
                  <c:v>0.58574999999999999</c:v>
                </c:pt>
                <c:pt idx="59">
                  <c:v>0.63195000000000001</c:v>
                </c:pt>
                <c:pt idx="60">
                  <c:v>0.61214999999999997</c:v>
                </c:pt>
                <c:pt idx="61">
                  <c:v>0.64019999999999999</c:v>
                </c:pt>
                <c:pt idx="62">
                  <c:v>0.62369999999999992</c:v>
                </c:pt>
                <c:pt idx="63">
                  <c:v>0.38939999999999997</c:v>
                </c:pt>
                <c:pt idx="64">
                  <c:v>0.35474999999999995</c:v>
                </c:pt>
                <c:pt idx="65">
                  <c:v>0.42899999999999999</c:v>
                </c:pt>
                <c:pt idx="66">
                  <c:v>0.48674999999999996</c:v>
                </c:pt>
                <c:pt idx="67">
                  <c:v>0.43890000000000001</c:v>
                </c:pt>
                <c:pt idx="68">
                  <c:v>0.43890000000000001</c:v>
                </c:pt>
                <c:pt idx="69">
                  <c:v>0.48179999999999995</c:v>
                </c:pt>
                <c:pt idx="70">
                  <c:v>0.3795</c:v>
                </c:pt>
                <c:pt idx="71">
                  <c:v>0.46859999999999991</c:v>
                </c:pt>
                <c:pt idx="72">
                  <c:v>0.56759999999999988</c:v>
                </c:pt>
                <c:pt idx="73">
                  <c:v>0.52800000000000002</c:v>
                </c:pt>
                <c:pt idx="74">
                  <c:v>0.53790000000000004</c:v>
                </c:pt>
                <c:pt idx="75">
                  <c:v>0.52139999999999997</c:v>
                </c:pt>
                <c:pt idx="76">
                  <c:v>0.48509999999999992</c:v>
                </c:pt>
                <c:pt idx="77">
                  <c:v>0.54779999999999995</c:v>
                </c:pt>
                <c:pt idx="78">
                  <c:v>0.60389999999999999</c:v>
                </c:pt>
                <c:pt idx="79">
                  <c:v>0.61214999999999997</c:v>
                </c:pt>
                <c:pt idx="80">
                  <c:v>0.51315</c:v>
                </c:pt>
                <c:pt idx="81">
                  <c:v>0.48674999999999996</c:v>
                </c:pt>
                <c:pt idx="82">
                  <c:v>0.40919999999999995</c:v>
                </c:pt>
                <c:pt idx="83">
                  <c:v>0.39104999999999995</c:v>
                </c:pt>
                <c:pt idx="84">
                  <c:v>0.47849999999999993</c:v>
                </c:pt>
                <c:pt idx="85">
                  <c:v>0.42404999999999998</c:v>
                </c:pt>
                <c:pt idx="86">
                  <c:v>0.5774999999999999</c:v>
                </c:pt>
                <c:pt idx="87">
                  <c:v>0.52800000000000002</c:v>
                </c:pt>
                <c:pt idx="88">
                  <c:v>0.46529999999999994</c:v>
                </c:pt>
                <c:pt idx="89">
                  <c:v>0.54284999999999994</c:v>
                </c:pt>
                <c:pt idx="90">
                  <c:v>0.39929999999999999</c:v>
                </c:pt>
                <c:pt idx="91">
                  <c:v>0.62534999999999996</c:v>
                </c:pt>
                <c:pt idx="92">
                  <c:v>0.58079999999999998</c:v>
                </c:pt>
                <c:pt idx="93">
                  <c:v>0.55274999999999996</c:v>
                </c:pt>
                <c:pt idx="94">
                  <c:v>0.55605000000000004</c:v>
                </c:pt>
                <c:pt idx="95">
                  <c:v>0.5774999999999999</c:v>
                </c:pt>
                <c:pt idx="96">
                  <c:v>0.63690000000000002</c:v>
                </c:pt>
                <c:pt idx="97">
                  <c:v>0.48344999999999994</c:v>
                </c:pt>
                <c:pt idx="98">
                  <c:v>0.48179999999999995</c:v>
                </c:pt>
                <c:pt idx="99">
                  <c:v>0.42899999999999999</c:v>
                </c:pt>
                <c:pt idx="100">
                  <c:v>0.39929999999999999</c:v>
                </c:pt>
                <c:pt idx="101">
                  <c:v>0.46859999999999991</c:v>
                </c:pt>
                <c:pt idx="102">
                  <c:v>0.47354999999999992</c:v>
                </c:pt>
                <c:pt idx="103">
                  <c:v>0.54944999999999999</c:v>
                </c:pt>
                <c:pt idx="104">
                  <c:v>0.53459999999999996</c:v>
                </c:pt>
                <c:pt idx="105">
                  <c:v>0.51644999999999996</c:v>
                </c:pt>
                <c:pt idx="106">
                  <c:v>0.56264999999999998</c:v>
                </c:pt>
                <c:pt idx="107">
                  <c:v>0.54120000000000001</c:v>
                </c:pt>
                <c:pt idx="108">
                  <c:v>0.42569999999999997</c:v>
                </c:pt>
                <c:pt idx="109">
                  <c:v>0.3795</c:v>
                </c:pt>
                <c:pt idx="110">
                  <c:v>0.32669999999999999</c:v>
                </c:pt>
                <c:pt idx="111">
                  <c:v>0.36959999999999998</c:v>
                </c:pt>
                <c:pt idx="112">
                  <c:v>0.54120000000000001</c:v>
                </c:pt>
                <c:pt idx="113">
                  <c:v>0.59399999999999997</c:v>
                </c:pt>
                <c:pt idx="114">
                  <c:v>0.72270000000000001</c:v>
                </c:pt>
                <c:pt idx="115">
                  <c:v>0.67649999999999988</c:v>
                </c:pt>
                <c:pt idx="116">
                  <c:v>0.39599999999999996</c:v>
                </c:pt>
                <c:pt idx="117">
                  <c:v>0.40425</c:v>
                </c:pt>
                <c:pt idx="118">
                  <c:v>0.44055</c:v>
                </c:pt>
                <c:pt idx="120">
                  <c:v>0.44055</c:v>
                </c:pt>
                <c:pt idx="121">
                  <c:v>0.61049999999999993</c:v>
                </c:pt>
                <c:pt idx="122">
                  <c:v>0.48344999999999994</c:v>
                </c:pt>
                <c:pt idx="123">
                  <c:v>0.49664999999999998</c:v>
                </c:pt>
                <c:pt idx="124">
                  <c:v>0.51149999999999995</c:v>
                </c:pt>
                <c:pt idx="125">
                  <c:v>0.36464999999999997</c:v>
                </c:pt>
                <c:pt idx="126">
                  <c:v>0.59</c:v>
                </c:pt>
                <c:pt idx="127">
                  <c:v>0.66</c:v>
                </c:pt>
                <c:pt idx="128">
                  <c:v>0.63</c:v>
                </c:pt>
                <c:pt idx="129">
                  <c:v>0.4</c:v>
                </c:pt>
                <c:pt idx="130">
                  <c:v>0.35</c:v>
                </c:pt>
                <c:pt idx="131">
                  <c:v>0.38</c:v>
                </c:pt>
                <c:pt idx="132">
                  <c:v>0.7</c:v>
                </c:pt>
                <c:pt idx="133">
                  <c:v>0.8</c:v>
                </c:pt>
                <c:pt idx="134">
                  <c:v>0.61</c:v>
                </c:pt>
                <c:pt idx="135">
                  <c:v>0.39</c:v>
                </c:pt>
                <c:pt idx="136">
                  <c:v>0.39</c:v>
                </c:pt>
                <c:pt idx="137">
                  <c:v>0.38</c:v>
                </c:pt>
                <c:pt idx="138">
                  <c:v>0.64</c:v>
                </c:pt>
                <c:pt idx="139">
                  <c:v>0.67</c:v>
                </c:pt>
                <c:pt idx="140">
                  <c:v>0.65</c:v>
                </c:pt>
                <c:pt idx="141">
                  <c:v>0.36</c:v>
                </c:pt>
                <c:pt idx="142">
                  <c:v>0.4</c:v>
                </c:pt>
                <c:pt idx="143">
                  <c:v>0.33</c:v>
                </c:pt>
                <c:pt idx="144">
                  <c:v>0.67</c:v>
                </c:pt>
                <c:pt idx="145">
                  <c:v>0.72</c:v>
                </c:pt>
                <c:pt idx="146">
                  <c:v>0.64</c:v>
                </c:pt>
                <c:pt idx="147">
                  <c:v>0.44</c:v>
                </c:pt>
                <c:pt idx="148">
                  <c:v>0.44</c:v>
                </c:pt>
                <c:pt idx="149">
                  <c:v>0.42</c:v>
                </c:pt>
                <c:pt idx="150">
                  <c:v>0.65</c:v>
                </c:pt>
                <c:pt idx="151">
                  <c:v>0.65</c:v>
                </c:pt>
                <c:pt idx="152">
                  <c:v>0.63</c:v>
                </c:pt>
                <c:pt idx="153">
                  <c:v>0.42</c:v>
                </c:pt>
                <c:pt idx="154">
                  <c:v>0.42</c:v>
                </c:pt>
                <c:pt idx="155">
                  <c:v>0.45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2D0-4AE6-ACA8-6359233E997B}"/>
            </c:ext>
          </c:extLst>
        </c:ser>
        <c:ser>
          <c:idx val="10"/>
          <c:order val="10"/>
          <c:marker>
            <c:symbol val="none"/>
          </c:marker>
          <c:xVal>
            <c:numRef>
              <c:f>'IW1 (new) (MC)'!$G$1:$X$1</c:f>
              <c:numCache>
                <c:formatCode>General</c:formatCode>
                <c:ptCount val="18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  <c:pt idx="16">
                  <c:v>5000</c:v>
                </c:pt>
                <c:pt idx="17">
                  <c:v>10000</c:v>
                </c:pt>
              </c:numCache>
            </c:numRef>
          </c:xVal>
          <c:yVal>
            <c:numRef>
              <c:f>'IW1 (new) (MC)'!$G$7:$X$7</c:f>
              <c:numCache>
                <c:formatCode>General</c:formatCode>
                <c:ptCount val="18"/>
                <c:pt idx="0">
                  <c:v>0.55900000000000005</c:v>
                </c:pt>
                <c:pt idx="1">
                  <c:v>0.40899999999999997</c:v>
                </c:pt>
                <c:pt idx="2">
                  <c:v>0.36049999999999999</c:v>
                </c:pt>
                <c:pt idx="3">
                  <c:v>0.35599999999999998</c:v>
                </c:pt>
                <c:pt idx="4">
                  <c:v>0.34699999999999998</c:v>
                </c:pt>
                <c:pt idx="5">
                  <c:v>0.34899999999999998</c:v>
                </c:pt>
                <c:pt idx="6">
                  <c:v>0.35099999999999998</c:v>
                </c:pt>
                <c:pt idx="7">
                  <c:v>0.35299999999999998</c:v>
                </c:pt>
                <c:pt idx="8">
                  <c:v>0.35499999999999998</c:v>
                </c:pt>
                <c:pt idx="9">
                  <c:v>0.36599999999999999</c:v>
                </c:pt>
                <c:pt idx="10">
                  <c:v>0.378</c:v>
                </c:pt>
                <c:pt idx="11">
                  <c:v>0.373</c:v>
                </c:pt>
                <c:pt idx="12">
                  <c:v>0.372</c:v>
                </c:pt>
                <c:pt idx="13">
                  <c:v>0.36899999999999999</c:v>
                </c:pt>
                <c:pt idx="14">
                  <c:v>0.34699999999999998</c:v>
                </c:pt>
                <c:pt idx="15">
                  <c:v>0.33600000000000002</c:v>
                </c:pt>
                <c:pt idx="16">
                  <c:v>0.315</c:v>
                </c:pt>
                <c:pt idx="17">
                  <c:v>0.28699999999999998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02D0-4AE6-ACA8-6359233E99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2838816"/>
        <c:axId val="1342840992"/>
      </c:scatterChart>
      <c:valAx>
        <c:axId val="1342838816"/>
        <c:scaling>
          <c:orientation val="minMax"/>
          <c:max val="5500"/>
          <c:min val="0"/>
        </c:scaling>
        <c:delete val="0"/>
        <c:axPos val="b"/>
        <c:majorGridlines>
          <c:spPr>
            <a:ln>
              <a:solidFill>
                <a:schemeClr val="tx2">
                  <a:lumMod val="20000"/>
                  <a:lumOff val="80000"/>
                </a:schemeClr>
              </a:solidFill>
            </a:ln>
          </c:spPr>
        </c:majorGridlines>
        <c:title>
          <c:tx>
            <c:strRef>
              <c:f>'[7]Data_FINAL (2)'!$AR$2</c:f>
              <c:strCache>
                <c:ptCount val="1"/>
                <c:pt idx="0">
                  <c:v>Batdorf Parameter Z</c:v>
                </c:pt>
              </c:strCache>
            </c:strRef>
          </c:tx>
          <c:overlay val="0"/>
          <c:txPr>
            <a:bodyPr/>
            <a:lstStyle/>
            <a:p>
              <a:pPr>
                <a:defRPr sz="1400"/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crossAx val="1342840992"/>
        <c:crosses val="autoZero"/>
        <c:crossBetween val="midCat"/>
      </c:valAx>
      <c:valAx>
        <c:axId val="1342840992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chemeClr val="tx2">
                  <a:lumMod val="20000"/>
                  <a:lumOff val="80000"/>
                </a:schemeClr>
              </a:solidFill>
            </a:ln>
          </c:spPr>
        </c:majorGridlines>
        <c:title>
          <c:tx>
            <c:strRef>
              <c:f>'[7]Data_FINAL (2)'!$AV$7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txPr>
            <a:bodyPr rot="-5400000" vert="horz"/>
            <a:lstStyle/>
            <a:p>
              <a:pPr>
                <a:defRPr sz="1400"/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1342838816"/>
        <c:crosses val="autoZero"/>
        <c:crossBetween val="midCat"/>
        <c:majorUnit val="0.1"/>
      </c:valAx>
    </c:plotArea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A100_IW1!$K$3</c:f>
              <c:strCache>
                <c:ptCount val="1"/>
                <c:pt idx="0">
                  <c:v>A400 - IW1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A100_IW1!$A$1:$A$2270</c:f>
              <c:numCache>
                <c:formatCode>0.00E+00</c:formatCode>
                <c:ptCount val="2270"/>
                <c:pt idx="0">
                  <c:v>0.112374544162179</c:v>
                </c:pt>
                <c:pt idx="1">
                  <c:v>8.6269809880371501E-2</c:v>
                </c:pt>
                <c:pt idx="2">
                  <c:v>7.2089040044675395E-2</c:v>
                </c:pt>
                <c:pt idx="3">
                  <c:v>7.4545715374025906E-2</c:v>
                </c:pt>
                <c:pt idx="4">
                  <c:v>0.100329520616586</c:v>
                </c:pt>
                <c:pt idx="5">
                  <c:v>9.3999174189566798E-2</c:v>
                </c:pt>
                <c:pt idx="6">
                  <c:v>7.8935172387435901E-2</c:v>
                </c:pt>
                <c:pt idx="7">
                  <c:v>0.10683406868416299</c:v>
                </c:pt>
                <c:pt idx="8">
                  <c:v>7.4624208861586105E-2</c:v>
                </c:pt>
                <c:pt idx="9">
                  <c:v>8.7308518736011004E-2</c:v>
                </c:pt>
                <c:pt idx="10">
                  <c:v>8.9071594019538403E-2</c:v>
                </c:pt>
                <c:pt idx="11">
                  <c:v>8.4130290681900893E-2</c:v>
                </c:pt>
                <c:pt idx="12">
                  <c:v>8.5861475802282705E-2</c:v>
                </c:pt>
                <c:pt idx="13">
                  <c:v>7.9549900818799493E-2</c:v>
                </c:pt>
                <c:pt idx="14">
                  <c:v>9.1245307124729003E-2</c:v>
                </c:pt>
                <c:pt idx="15">
                  <c:v>7.1132862065814997E-2</c:v>
                </c:pt>
                <c:pt idx="16">
                  <c:v>8.3263406884559202E-2</c:v>
                </c:pt>
                <c:pt idx="17">
                  <c:v>8.9808301720191899E-2</c:v>
                </c:pt>
                <c:pt idx="18">
                  <c:v>9.8677075208724305E-2</c:v>
                </c:pt>
                <c:pt idx="19">
                  <c:v>8.9310996344331497E-2</c:v>
                </c:pt>
                <c:pt idx="20">
                  <c:v>0.116313536682567</c:v>
                </c:pt>
                <c:pt idx="21">
                  <c:v>9.7149080844154204E-2</c:v>
                </c:pt>
                <c:pt idx="22">
                  <c:v>9.8364160157309893E-2</c:v>
                </c:pt>
                <c:pt idx="23">
                  <c:v>0.10057748111754</c:v>
                </c:pt>
                <c:pt idx="24">
                  <c:v>7.0658127672547894E-2</c:v>
                </c:pt>
                <c:pt idx="25">
                  <c:v>9.3457741512859502E-2</c:v>
                </c:pt>
                <c:pt idx="26">
                  <c:v>7.2387484919911704E-2</c:v>
                </c:pt>
                <c:pt idx="27">
                  <c:v>0.103236181368865</c:v>
                </c:pt>
                <c:pt idx="28">
                  <c:v>0.104092051418527</c:v>
                </c:pt>
                <c:pt idx="29">
                  <c:v>0.103050897201242</c:v>
                </c:pt>
                <c:pt idx="30">
                  <c:v>9.5875766949310895E-2</c:v>
                </c:pt>
                <c:pt idx="31">
                  <c:v>8.7945608049032703E-2</c:v>
                </c:pt>
                <c:pt idx="32">
                  <c:v>0.116083244944227</c:v>
                </c:pt>
                <c:pt idx="33">
                  <c:v>9.7485191005229302E-2</c:v>
                </c:pt>
                <c:pt idx="34">
                  <c:v>0.119232994448898</c:v>
                </c:pt>
                <c:pt idx="35">
                  <c:v>9.92774090645131E-2</c:v>
                </c:pt>
                <c:pt idx="36">
                  <c:v>8.6724451408891803E-2</c:v>
                </c:pt>
                <c:pt idx="37">
                  <c:v>8.6732607782455104E-2</c:v>
                </c:pt>
                <c:pt idx="38">
                  <c:v>0.118796880597346</c:v>
                </c:pt>
                <c:pt idx="39">
                  <c:v>0.11621607151682201</c:v>
                </c:pt>
                <c:pt idx="40">
                  <c:v>0.112343811494638</c:v>
                </c:pt>
                <c:pt idx="41">
                  <c:v>0.109535025380953</c:v>
                </c:pt>
                <c:pt idx="42">
                  <c:v>0.100124537399345</c:v>
                </c:pt>
                <c:pt idx="43">
                  <c:v>7.4650195203294495E-2</c:v>
                </c:pt>
                <c:pt idx="44">
                  <c:v>9.8095950921208402E-2</c:v>
                </c:pt>
                <c:pt idx="45">
                  <c:v>0.118185177995781</c:v>
                </c:pt>
                <c:pt idx="46">
                  <c:v>0.107532537990781</c:v>
                </c:pt>
                <c:pt idx="47">
                  <c:v>7.6251620175875598E-2</c:v>
                </c:pt>
                <c:pt idx="48">
                  <c:v>0.11470844914454</c:v>
                </c:pt>
                <c:pt idx="49">
                  <c:v>0.101234270477584</c:v>
                </c:pt>
                <c:pt idx="50">
                  <c:v>9.0946025635643399E-2</c:v>
                </c:pt>
                <c:pt idx="51">
                  <c:v>0.10517170738425601</c:v>
                </c:pt>
                <c:pt idx="52">
                  <c:v>0.102000073446396</c:v>
                </c:pt>
                <c:pt idx="53">
                  <c:v>7.9688238054700697E-2</c:v>
                </c:pt>
                <c:pt idx="54">
                  <c:v>9.7909576800975007E-2</c:v>
                </c:pt>
                <c:pt idx="55">
                  <c:v>9.1595567497712596E-2</c:v>
                </c:pt>
                <c:pt idx="56">
                  <c:v>8.7971798397340595E-2</c:v>
                </c:pt>
                <c:pt idx="57">
                  <c:v>7.5864077787108894E-2</c:v>
                </c:pt>
                <c:pt idx="58">
                  <c:v>9.8582916359000197E-2</c:v>
                </c:pt>
                <c:pt idx="59">
                  <c:v>0.114898330945942</c:v>
                </c:pt>
                <c:pt idx="60">
                  <c:v>0.118614779094062</c:v>
                </c:pt>
                <c:pt idx="61">
                  <c:v>9.8753042069172098E-2</c:v>
                </c:pt>
                <c:pt idx="62">
                  <c:v>0.105769295618724</c:v>
                </c:pt>
                <c:pt idx="63">
                  <c:v>7.66846792410837E-2</c:v>
                </c:pt>
                <c:pt idx="64">
                  <c:v>8.1056553736611303E-2</c:v>
                </c:pt>
                <c:pt idx="65">
                  <c:v>9.5753959897456303E-2</c:v>
                </c:pt>
                <c:pt idx="66">
                  <c:v>9.5013122989210497E-2</c:v>
                </c:pt>
                <c:pt idx="67">
                  <c:v>0.110435377514152</c:v>
                </c:pt>
                <c:pt idx="68">
                  <c:v>7.0159376686322994E-2</c:v>
                </c:pt>
                <c:pt idx="69">
                  <c:v>9.8281100634427201E-2</c:v>
                </c:pt>
                <c:pt idx="70">
                  <c:v>8.5166366892266906E-2</c:v>
                </c:pt>
                <c:pt idx="71">
                  <c:v>9.3142303880910202E-2</c:v>
                </c:pt>
                <c:pt idx="72">
                  <c:v>0.112787733340905</c:v>
                </c:pt>
                <c:pt idx="73">
                  <c:v>0.112517398190924</c:v>
                </c:pt>
                <c:pt idx="74">
                  <c:v>8.9296795108776805E-2</c:v>
                </c:pt>
                <c:pt idx="75">
                  <c:v>7.7868381475621903E-2</c:v>
                </c:pt>
                <c:pt idx="76">
                  <c:v>8.6131657844968804E-2</c:v>
                </c:pt>
                <c:pt idx="77">
                  <c:v>0.113764746573391</c:v>
                </c:pt>
                <c:pt idx="78">
                  <c:v>9.82025786471942E-2</c:v>
                </c:pt>
                <c:pt idx="79">
                  <c:v>7.8437301260479306E-2</c:v>
                </c:pt>
                <c:pt idx="80">
                  <c:v>7.2476596908413501E-2</c:v>
                </c:pt>
                <c:pt idx="81">
                  <c:v>0.105565424427103</c:v>
                </c:pt>
                <c:pt idx="82">
                  <c:v>9.9007137736260797E-2</c:v>
                </c:pt>
                <c:pt idx="83">
                  <c:v>0.101155596144322</c:v>
                </c:pt>
                <c:pt idx="84">
                  <c:v>8.7670277396583104E-2</c:v>
                </c:pt>
                <c:pt idx="85">
                  <c:v>9.8994597092543199E-2</c:v>
                </c:pt>
                <c:pt idx="86">
                  <c:v>9.6954243359176503E-2</c:v>
                </c:pt>
                <c:pt idx="87">
                  <c:v>9.93134348266278E-2</c:v>
                </c:pt>
                <c:pt idx="88">
                  <c:v>8.01035743758228E-2</c:v>
                </c:pt>
                <c:pt idx="89">
                  <c:v>0.108560132181206</c:v>
                </c:pt>
                <c:pt idx="90">
                  <c:v>7.3945152202811101E-2</c:v>
                </c:pt>
                <c:pt idx="91">
                  <c:v>8.5528985838694394E-2</c:v>
                </c:pt>
                <c:pt idx="92">
                  <c:v>0.110750187717465</c:v>
                </c:pt>
                <c:pt idx="93">
                  <c:v>8.6867813010582703E-2</c:v>
                </c:pt>
                <c:pt idx="94">
                  <c:v>9.1678038893059297E-2</c:v>
                </c:pt>
                <c:pt idx="95">
                  <c:v>7.32594467326355E-2</c:v>
                </c:pt>
                <c:pt idx="96">
                  <c:v>0.119228705809047</c:v>
                </c:pt>
                <c:pt idx="97">
                  <c:v>9.3818861460016306E-2</c:v>
                </c:pt>
                <c:pt idx="98">
                  <c:v>9.49623449567399E-2</c:v>
                </c:pt>
                <c:pt idx="99">
                  <c:v>0.115358711613177</c:v>
                </c:pt>
                <c:pt idx="100">
                  <c:v>0.10256458221046399</c:v>
                </c:pt>
                <c:pt idx="101">
                  <c:v>7.1877488849016596E-2</c:v>
                </c:pt>
                <c:pt idx="102">
                  <c:v>7.3126427577028294E-2</c:v>
                </c:pt>
                <c:pt idx="103">
                  <c:v>8.7962830524037403E-2</c:v>
                </c:pt>
                <c:pt idx="104">
                  <c:v>0.117539138859332</c:v>
                </c:pt>
                <c:pt idx="105">
                  <c:v>0.114531197302013</c:v>
                </c:pt>
                <c:pt idx="106">
                  <c:v>9.8320908334458598E-2</c:v>
                </c:pt>
                <c:pt idx="107">
                  <c:v>8.5132049199725002E-2</c:v>
                </c:pt>
                <c:pt idx="108">
                  <c:v>0.117560002678803</c:v>
                </c:pt>
                <c:pt idx="109">
                  <c:v>0.10790894949185099</c:v>
                </c:pt>
                <c:pt idx="110">
                  <c:v>0.116234186364976</c:v>
                </c:pt>
                <c:pt idx="111">
                  <c:v>8.9980740388460795E-2</c:v>
                </c:pt>
                <c:pt idx="112">
                  <c:v>7.6079694797066805E-2</c:v>
                </c:pt>
                <c:pt idx="113">
                  <c:v>0.103590181234266</c:v>
                </c:pt>
                <c:pt idx="114">
                  <c:v>8.2612459413423101E-2</c:v>
                </c:pt>
                <c:pt idx="115">
                  <c:v>7.4873019961057802E-2</c:v>
                </c:pt>
                <c:pt idx="116">
                  <c:v>7.8564285131018E-2</c:v>
                </c:pt>
                <c:pt idx="117">
                  <c:v>9.5812684372445805E-2</c:v>
                </c:pt>
                <c:pt idx="118">
                  <c:v>9.1927052615410995E-2</c:v>
                </c:pt>
                <c:pt idx="119">
                  <c:v>7.9135405394363895E-2</c:v>
                </c:pt>
                <c:pt idx="120">
                  <c:v>8.1080062758781601E-2</c:v>
                </c:pt>
                <c:pt idx="121">
                  <c:v>0.111964707832633</c:v>
                </c:pt>
                <c:pt idx="122">
                  <c:v>9.1313899512069294E-2</c:v>
                </c:pt>
                <c:pt idx="123">
                  <c:v>0.106787713910392</c:v>
                </c:pt>
                <c:pt idx="124">
                  <c:v>0.10036884113295499</c:v>
                </c:pt>
                <c:pt idx="125">
                  <c:v>9.6424725177577206E-2</c:v>
                </c:pt>
                <c:pt idx="126">
                  <c:v>7.6889535985966997E-2</c:v>
                </c:pt>
                <c:pt idx="127">
                  <c:v>8.6719356104910897E-2</c:v>
                </c:pt>
                <c:pt idx="128">
                  <c:v>0.110619123112802</c:v>
                </c:pt>
                <c:pt idx="129">
                  <c:v>9.0004835317830503E-2</c:v>
                </c:pt>
                <c:pt idx="130">
                  <c:v>9.0067439387546105E-2</c:v>
                </c:pt>
                <c:pt idx="131">
                  <c:v>8.2733337723991301E-2</c:v>
                </c:pt>
                <c:pt idx="132">
                  <c:v>9.2403885978261296E-2</c:v>
                </c:pt>
                <c:pt idx="133">
                  <c:v>7.1948898505922995E-2</c:v>
                </c:pt>
                <c:pt idx="134">
                  <c:v>0.11901339503701799</c:v>
                </c:pt>
                <c:pt idx="135">
                  <c:v>9.3023115966279005E-2</c:v>
                </c:pt>
                <c:pt idx="136">
                  <c:v>7.3646812069930095E-2</c:v>
                </c:pt>
                <c:pt idx="137">
                  <c:v>9.2020402211034594E-2</c:v>
                </c:pt>
                <c:pt idx="138">
                  <c:v>7.4322949841920102E-2</c:v>
                </c:pt>
                <c:pt idx="139">
                  <c:v>8.2504458726158802E-2</c:v>
                </c:pt>
                <c:pt idx="140">
                  <c:v>0.10331677405520601</c:v>
                </c:pt>
                <c:pt idx="141">
                  <c:v>0.11547120242577499</c:v>
                </c:pt>
                <c:pt idx="142">
                  <c:v>8.6509510947789997E-2</c:v>
                </c:pt>
                <c:pt idx="143">
                  <c:v>9.8604395488747498E-2</c:v>
                </c:pt>
                <c:pt idx="144">
                  <c:v>7.85091899528466E-2</c:v>
                </c:pt>
                <c:pt idx="145">
                  <c:v>8.0862109090599696E-2</c:v>
                </c:pt>
                <c:pt idx="146">
                  <c:v>9.2717867046634705E-2</c:v>
                </c:pt>
                <c:pt idx="147">
                  <c:v>0.119662236349709</c:v>
                </c:pt>
                <c:pt idx="148">
                  <c:v>0.112106159777988</c:v>
                </c:pt>
                <c:pt idx="149">
                  <c:v>0.11072144355581599</c:v>
                </c:pt>
                <c:pt idx="150">
                  <c:v>9.3148512597305305E-2</c:v>
                </c:pt>
                <c:pt idx="151">
                  <c:v>0.109775526000244</c:v>
                </c:pt>
                <c:pt idx="152">
                  <c:v>8.8264674105587901E-2</c:v>
                </c:pt>
                <c:pt idx="153">
                  <c:v>7.1234946816101402E-2</c:v>
                </c:pt>
                <c:pt idx="154">
                  <c:v>9.9081781565120902E-2</c:v>
                </c:pt>
                <c:pt idx="155">
                  <c:v>9.3570408184728601E-2</c:v>
                </c:pt>
                <c:pt idx="156">
                  <c:v>8.3668697204972706E-2</c:v>
                </c:pt>
                <c:pt idx="157">
                  <c:v>0.116279406052444</c:v>
                </c:pt>
                <c:pt idx="158">
                  <c:v>0.11869364412033601</c:v>
                </c:pt>
                <c:pt idx="159">
                  <c:v>0.10076342537668299</c:v>
                </c:pt>
                <c:pt idx="160">
                  <c:v>8.8291261842207994E-2</c:v>
                </c:pt>
                <c:pt idx="161">
                  <c:v>0.10419080042985999</c:v>
                </c:pt>
                <c:pt idx="162">
                  <c:v>7.28770078223685E-2</c:v>
                </c:pt>
                <c:pt idx="163">
                  <c:v>0.10665441336859301</c:v>
                </c:pt>
                <c:pt idx="164">
                  <c:v>0.10983304004605</c:v>
                </c:pt>
                <c:pt idx="165">
                  <c:v>8.3295392929329498E-2</c:v>
                </c:pt>
                <c:pt idx="166">
                  <c:v>8.1158305685867196E-2</c:v>
                </c:pt>
                <c:pt idx="167">
                  <c:v>0.101561904812701</c:v>
                </c:pt>
                <c:pt idx="168">
                  <c:v>8.6816637727218801E-2</c:v>
                </c:pt>
                <c:pt idx="169">
                  <c:v>9.38969529806256E-2</c:v>
                </c:pt>
                <c:pt idx="170">
                  <c:v>9.4046985113886497E-2</c:v>
                </c:pt>
                <c:pt idx="171">
                  <c:v>9.7362200817165304E-2</c:v>
                </c:pt>
                <c:pt idx="172">
                  <c:v>8.0111490507244199E-2</c:v>
                </c:pt>
                <c:pt idx="173">
                  <c:v>7.3444739325952399E-2</c:v>
                </c:pt>
                <c:pt idx="174">
                  <c:v>0.100437963101662</c:v>
                </c:pt>
                <c:pt idx="175">
                  <c:v>0.11221498145166101</c:v>
                </c:pt>
                <c:pt idx="176">
                  <c:v>8.1858367451921599E-2</c:v>
                </c:pt>
                <c:pt idx="177">
                  <c:v>0.113445649082987</c:v>
                </c:pt>
                <c:pt idx="178">
                  <c:v>7.5682511555881696E-2</c:v>
                </c:pt>
                <c:pt idx="179">
                  <c:v>0.109628506665449</c:v>
                </c:pt>
                <c:pt idx="180">
                  <c:v>8.2400447364758697E-2</c:v>
                </c:pt>
                <c:pt idx="181">
                  <c:v>0.111233902576168</c:v>
                </c:pt>
                <c:pt idx="182">
                  <c:v>7.5830924529793897E-2</c:v>
                </c:pt>
                <c:pt idx="183">
                  <c:v>7.9803337395193297E-2</c:v>
                </c:pt>
                <c:pt idx="184">
                  <c:v>9.2411776912229696E-2</c:v>
                </c:pt>
                <c:pt idx="185">
                  <c:v>9.1568117509650798E-2</c:v>
                </c:pt>
                <c:pt idx="186">
                  <c:v>0.111558838871015</c:v>
                </c:pt>
                <c:pt idx="187">
                  <c:v>7.7683226192218902E-2</c:v>
                </c:pt>
                <c:pt idx="188">
                  <c:v>9.9435044972271902E-2</c:v>
                </c:pt>
                <c:pt idx="189">
                  <c:v>0.102064882731372</c:v>
                </c:pt>
                <c:pt idx="190">
                  <c:v>8.4747987050866697E-2</c:v>
                </c:pt>
                <c:pt idx="191">
                  <c:v>9.2597936425873204E-2</c:v>
                </c:pt>
                <c:pt idx="192">
                  <c:v>7.4302039030923597E-2</c:v>
                </c:pt>
                <c:pt idx="193">
                  <c:v>9.4291954192014693E-2</c:v>
                </c:pt>
                <c:pt idx="194">
                  <c:v>0.11920237983363501</c:v>
                </c:pt>
                <c:pt idx="195">
                  <c:v>9.45589783069095E-2</c:v>
                </c:pt>
                <c:pt idx="196">
                  <c:v>7.9349986219486607E-2</c:v>
                </c:pt>
                <c:pt idx="197">
                  <c:v>7.8283384181388402E-2</c:v>
                </c:pt>
                <c:pt idx="198">
                  <c:v>0.105980447364398</c:v>
                </c:pt>
                <c:pt idx="199">
                  <c:v>9.9180719465081293E-2</c:v>
                </c:pt>
                <c:pt idx="200">
                  <c:v>7.1521268138327904E-2</c:v>
                </c:pt>
                <c:pt idx="201">
                  <c:v>9.1852712704508802E-2</c:v>
                </c:pt>
                <c:pt idx="202">
                  <c:v>7.8849823000492703E-2</c:v>
                </c:pt>
                <c:pt idx="203">
                  <c:v>7.5656853978881E-2</c:v>
                </c:pt>
                <c:pt idx="204">
                  <c:v>7.2018521777700406E-2</c:v>
                </c:pt>
                <c:pt idx="205">
                  <c:v>0.111849462453861</c:v>
                </c:pt>
                <c:pt idx="206">
                  <c:v>7.3985172486470394E-2</c:v>
                </c:pt>
                <c:pt idx="207">
                  <c:v>0.10180305305425601</c:v>
                </c:pt>
                <c:pt idx="208">
                  <c:v>0.110594096630455</c:v>
                </c:pt>
                <c:pt idx="209">
                  <c:v>8.3957879029416302E-2</c:v>
                </c:pt>
                <c:pt idx="210">
                  <c:v>9.1165371344360396E-2</c:v>
                </c:pt>
                <c:pt idx="211">
                  <c:v>7.8385598893731395E-2</c:v>
                </c:pt>
                <c:pt idx="212">
                  <c:v>0.116699775988806</c:v>
                </c:pt>
                <c:pt idx="213">
                  <c:v>0.10303003875919101</c:v>
                </c:pt>
                <c:pt idx="214">
                  <c:v>0.10883017394460499</c:v>
                </c:pt>
                <c:pt idx="215">
                  <c:v>8.6116039646483497E-2</c:v>
                </c:pt>
                <c:pt idx="216">
                  <c:v>8.8674932713673396E-2</c:v>
                </c:pt>
                <c:pt idx="217">
                  <c:v>8.4926311896951698E-2</c:v>
                </c:pt>
                <c:pt idx="218">
                  <c:v>8.4961146636932994E-2</c:v>
                </c:pt>
                <c:pt idx="219">
                  <c:v>8.3441557176500203E-2</c:v>
                </c:pt>
                <c:pt idx="220">
                  <c:v>0.1111927369883</c:v>
                </c:pt>
                <c:pt idx="221">
                  <c:v>8.6725237039773598E-2</c:v>
                </c:pt>
                <c:pt idx="222">
                  <c:v>9.1084416644839294E-2</c:v>
                </c:pt>
                <c:pt idx="223">
                  <c:v>8.3500386646328806E-2</c:v>
                </c:pt>
                <c:pt idx="224">
                  <c:v>7.8025412353059501E-2</c:v>
                </c:pt>
                <c:pt idx="225">
                  <c:v>0.109751966493909</c:v>
                </c:pt>
                <c:pt idx="226">
                  <c:v>9.8485516775817503E-2</c:v>
                </c:pt>
                <c:pt idx="227">
                  <c:v>0.108835471958939</c:v>
                </c:pt>
                <c:pt idx="228">
                  <c:v>7.2761092414555695E-2</c:v>
                </c:pt>
                <c:pt idx="229">
                  <c:v>7.9717991474713507E-2</c:v>
                </c:pt>
                <c:pt idx="230">
                  <c:v>9.8927882766345995E-2</c:v>
                </c:pt>
                <c:pt idx="231">
                  <c:v>7.5633869347464397E-2</c:v>
                </c:pt>
                <c:pt idx="232">
                  <c:v>7.6671838081432006E-2</c:v>
                </c:pt>
                <c:pt idx="233">
                  <c:v>7.2924999414487296E-2</c:v>
                </c:pt>
                <c:pt idx="234">
                  <c:v>9.0196943837072996E-2</c:v>
                </c:pt>
                <c:pt idx="235">
                  <c:v>0.117851176000893</c:v>
                </c:pt>
                <c:pt idx="236">
                  <c:v>0.11648234648977</c:v>
                </c:pt>
                <c:pt idx="237">
                  <c:v>9.9351968432457E-2</c:v>
                </c:pt>
                <c:pt idx="238">
                  <c:v>0.106189285050518</c:v>
                </c:pt>
                <c:pt idx="239">
                  <c:v>8.5078670777613094E-2</c:v>
                </c:pt>
                <c:pt idx="240">
                  <c:v>7.3559105544821701E-2</c:v>
                </c:pt>
                <c:pt idx="241">
                  <c:v>7.44517137452929E-2</c:v>
                </c:pt>
                <c:pt idx="242">
                  <c:v>8.0217770058650495E-2</c:v>
                </c:pt>
                <c:pt idx="243">
                  <c:v>0.110008586262741</c:v>
                </c:pt>
                <c:pt idx="244">
                  <c:v>8.8349869557408894E-2</c:v>
                </c:pt>
                <c:pt idx="245">
                  <c:v>7.5404819521620606E-2</c:v>
                </c:pt>
                <c:pt idx="246">
                  <c:v>0.11148266679473599</c:v>
                </c:pt>
                <c:pt idx="247">
                  <c:v>0.115451753533666</c:v>
                </c:pt>
                <c:pt idx="248">
                  <c:v>9.93954375236238E-2</c:v>
                </c:pt>
                <c:pt idx="249">
                  <c:v>9.6493943939926205E-2</c:v>
                </c:pt>
              </c:numCache>
            </c:numRef>
          </c:xVal>
          <c:yVal>
            <c:numRef>
              <c:f>A100_IW1!$C$1:$C$2270</c:f>
              <c:numCache>
                <c:formatCode>General</c:formatCode>
                <c:ptCount val="2270"/>
                <c:pt idx="0">
                  <c:v>0.60339936881308343</c:v>
                </c:pt>
                <c:pt idx="1">
                  <c:v>0.64287592044133302</c:v>
                </c:pt>
                <c:pt idx="2">
                  <c:v>0.68633453647651543</c:v>
                </c:pt>
                <c:pt idx="3">
                  <c:v>0.6419872927611513</c:v>
                </c:pt>
                <c:pt idx="4">
                  <c:v>0.67307506327876754</c:v>
                </c:pt>
                <c:pt idx="5">
                  <c:v>0.57706932138954714</c:v>
                </c:pt>
                <c:pt idx="6">
                  <c:v>0.66240714816658464</c:v>
                </c:pt>
                <c:pt idx="7">
                  <c:v>0.64609800601042522</c:v>
                </c:pt>
                <c:pt idx="8">
                  <c:v>0.68750620395618534</c:v>
                </c:pt>
                <c:pt idx="9">
                  <c:v>0.61720806885838775</c:v>
                </c:pt>
                <c:pt idx="10">
                  <c:v>0.62761757511546545</c:v>
                </c:pt>
                <c:pt idx="11">
                  <c:v>0.62412831479126207</c:v>
                </c:pt>
                <c:pt idx="12">
                  <c:v>0.68015204597301604</c:v>
                </c:pt>
                <c:pt idx="13">
                  <c:v>0.65605841422142286</c:v>
                </c:pt>
                <c:pt idx="14">
                  <c:v>0.62105882996030182</c:v>
                </c:pt>
                <c:pt idx="15">
                  <c:v>0.62622126601522032</c:v>
                </c:pt>
                <c:pt idx="16">
                  <c:v>0.70036639658183064</c:v>
                </c:pt>
                <c:pt idx="17">
                  <c:v>0.65670622657820132</c:v>
                </c:pt>
                <c:pt idx="18">
                  <c:v>0.66517525888607232</c:v>
                </c:pt>
                <c:pt idx="19">
                  <c:v>0.6512438979723747</c:v>
                </c:pt>
                <c:pt idx="20">
                  <c:v>0.61256553709818895</c:v>
                </c:pt>
                <c:pt idx="21">
                  <c:v>0.64991759260879689</c:v>
                </c:pt>
                <c:pt idx="22">
                  <c:v>0.62524146062863861</c:v>
                </c:pt>
                <c:pt idx="23">
                  <c:v>0.63921313233602561</c:v>
                </c:pt>
                <c:pt idx="24">
                  <c:v>0.65691913917764189</c:v>
                </c:pt>
                <c:pt idx="25">
                  <c:v>0.65143958743025421</c:v>
                </c:pt>
                <c:pt idx="26">
                  <c:v>0.61874173096928975</c:v>
                </c:pt>
                <c:pt idx="27">
                  <c:v>0.65312683798633098</c:v>
                </c:pt>
                <c:pt idx="28">
                  <c:v>0.64130873802266175</c:v>
                </c:pt>
                <c:pt idx="29">
                  <c:v>0.62904604642629591</c:v>
                </c:pt>
                <c:pt idx="30">
                  <c:v>0.61024609230294991</c:v>
                </c:pt>
                <c:pt idx="31">
                  <c:v>0.67321500902041198</c:v>
                </c:pt>
                <c:pt idx="32">
                  <c:v>0.56441321373164621</c:v>
                </c:pt>
                <c:pt idx="33">
                  <c:v>0.63406569708182159</c:v>
                </c:pt>
                <c:pt idx="34">
                  <c:v>0.67735942777252567</c:v>
                </c:pt>
                <c:pt idx="35">
                  <c:v>0.67091538009772167</c:v>
                </c:pt>
                <c:pt idx="36">
                  <c:v>0.67957503986487722</c:v>
                </c:pt>
                <c:pt idx="37">
                  <c:v>0.68242982187738166</c:v>
                </c:pt>
                <c:pt idx="38">
                  <c:v>0.60351017719696154</c:v>
                </c:pt>
                <c:pt idx="39">
                  <c:v>0.65834933897579739</c:v>
                </c:pt>
                <c:pt idx="40">
                  <c:v>0.6400852159232383</c:v>
                </c:pt>
                <c:pt idx="41">
                  <c:v>0.62286435843476884</c:v>
                </c:pt>
                <c:pt idx="42">
                  <c:v>0.61839177401764334</c:v>
                </c:pt>
                <c:pt idx="43">
                  <c:v>0.6288315905346008</c:v>
                </c:pt>
                <c:pt idx="44">
                  <c:v>0.63240480595745285</c:v>
                </c:pt>
                <c:pt idx="45">
                  <c:v>0.61007312010705772</c:v>
                </c:pt>
                <c:pt idx="46">
                  <c:v>0.66497580379509169</c:v>
                </c:pt>
                <c:pt idx="47">
                  <c:v>0.62973052740704294</c:v>
                </c:pt>
                <c:pt idx="48">
                  <c:v>0.66463047672020892</c:v>
                </c:pt>
                <c:pt idx="49">
                  <c:v>0.64078605580188386</c:v>
                </c:pt>
                <c:pt idx="50">
                  <c:v>0.66902447669573173</c:v>
                </c:pt>
                <c:pt idx="51">
                  <c:v>0.70184061107508655</c:v>
                </c:pt>
                <c:pt idx="52">
                  <c:v>0.56118538711536703</c:v>
                </c:pt>
                <c:pt idx="53">
                  <c:v>0.61383017250327421</c:v>
                </c:pt>
                <c:pt idx="54">
                  <c:v>0.62651467673865924</c:v>
                </c:pt>
                <c:pt idx="55">
                  <c:v>0.66719110722899222</c:v>
                </c:pt>
                <c:pt idx="56">
                  <c:v>0.69878834938568724</c:v>
                </c:pt>
                <c:pt idx="57">
                  <c:v>0.65712273029186485</c:v>
                </c:pt>
                <c:pt idx="58">
                  <c:v>0.69907324113588099</c:v>
                </c:pt>
                <c:pt idx="59">
                  <c:v>0.61971079504177962</c:v>
                </c:pt>
                <c:pt idx="60">
                  <c:v>0.64030078298535675</c:v>
                </c:pt>
                <c:pt idx="61">
                  <c:v>0.65689203896565163</c:v>
                </c:pt>
                <c:pt idx="62">
                  <c:v>0.64472595746442185</c:v>
                </c:pt>
                <c:pt idx="63">
                  <c:v>0.62270922669733941</c:v>
                </c:pt>
                <c:pt idx="64">
                  <c:v>0.61678847856021524</c:v>
                </c:pt>
                <c:pt idx="65">
                  <c:v>0.61811941380055679</c:v>
                </c:pt>
                <c:pt idx="66">
                  <c:v>0.66189508379651807</c:v>
                </c:pt>
                <c:pt idx="67">
                  <c:v>0.63150679506036334</c:v>
                </c:pt>
                <c:pt idx="68">
                  <c:v>0.64315142897461886</c:v>
                </c:pt>
                <c:pt idx="69">
                  <c:v>0.66611123477262424</c:v>
                </c:pt>
                <c:pt idx="70">
                  <c:v>0.70844867985070625</c:v>
                </c:pt>
                <c:pt idx="71">
                  <c:v>0.62134057339429616</c:v>
                </c:pt>
                <c:pt idx="72">
                  <c:v>0.6197670943432263</c:v>
                </c:pt>
                <c:pt idx="73">
                  <c:v>0.6197577728580087</c:v>
                </c:pt>
                <c:pt idx="74">
                  <c:v>0.68336481005689054</c:v>
                </c:pt>
                <c:pt idx="75">
                  <c:v>0.62170127166003442</c:v>
                </c:pt>
                <c:pt idx="76">
                  <c:v>0.62413356198492764</c:v>
                </c:pt>
                <c:pt idx="77">
                  <c:v>0.65270150664097137</c:v>
                </c:pt>
                <c:pt idx="78">
                  <c:v>0.61747678690575358</c:v>
                </c:pt>
                <c:pt idx="79">
                  <c:v>0.65526139636947245</c:v>
                </c:pt>
                <c:pt idx="80">
                  <c:v>0.63014696938901626</c:v>
                </c:pt>
                <c:pt idx="81">
                  <c:v>0.65267594972123566</c:v>
                </c:pt>
                <c:pt idx="82">
                  <c:v>0.61603090725829168</c:v>
                </c:pt>
                <c:pt idx="83">
                  <c:v>0.60583820269713606</c:v>
                </c:pt>
                <c:pt idx="84">
                  <c:v>0.68945328319624155</c:v>
                </c:pt>
                <c:pt idx="85">
                  <c:v>0.68269415697474445</c:v>
                </c:pt>
                <c:pt idx="86">
                  <c:v>0.72393179026052945</c:v>
                </c:pt>
                <c:pt idx="87">
                  <c:v>0.62298708103485234</c:v>
                </c:pt>
                <c:pt idx="88">
                  <c:v>0.62858065121400764</c:v>
                </c:pt>
                <c:pt idx="89">
                  <c:v>0.70898790616445317</c:v>
                </c:pt>
                <c:pt idx="90">
                  <c:v>0.70632813456123633</c:v>
                </c:pt>
                <c:pt idx="91">
                  <c:v>0.60837018970167445</c:v>
                </c:pt>
                <c:pt idx="92">
                  <c:v>0.68425720337017337</c:v>
                </c:pt>
                <c:pt idx="93">
                  <c:v>0.62326993563927002</c:v>
                </c:pt>
                <c:pt idx="94">
                  <c:v>0.68556147052035599</c:v>
                </c:pt>
                <c:pt idx="95">
                  <c:v>0.57693647479227372</c:v>
                </c:pt>
                <c:pt idx="96">
                  <c:v>0.61406222192667137</c:v>
                </c:pt>
                <c:pt idx="97">
                  <c:v>0.62664196748381618</c:v>
                </c:pt>
                <c:pt idx="98">
                  <c:v>0.6338552537499883</c:v>
                </c:pt>
                <c:pt idx="99">
                  <c:v>0.69006152553961286</c:v>
                </c:pt>
                <c:pt idx="100">
                  <c:v>0.67058418957989085</c:v>
                </c:pt>
                <c:pt idx="101">
                  <c:v>0.69062488894422125</c:v>
                </c:pt>
                <c:pt idx="102">
                  <c:v>0.63276772656403768</c:v>
                </c:pt>
                <c:pt idx="103">
                  <c:v>0.68005191717153946</c:v>
                </c:pt>
                <c:pt idx="104">
                  <c:v>0.66559312069691978</c:v>
                </c:pt>
                <c:pt idx="105">
                  <c:v>0.61518481271264591</c:v>
                </c:pt>
                <c:pt idx="106">
                  <c:v>0.65328758730756709</c:v>
                </c:pt>
                <c:pt idx="107">
                  <c:v>0.62180010409601705</c:v>
                </c:pt>
                <c:pt idx="108">
                  <c:v>0.66994088363649573</c:v>
                </c:pt>
                <c:pt idx="109">
                  <c:v>0.67275936741517262</c:v>
                </c:pt>
                <c:pt idx="110">
                  <c:v>0.60927616398679751</c:v>
                </c:pt>
                <c:pt idx="111">
                  <c:v>0.61545414807691357</c:v>
                </c:pt>
                <c:pt idx="112">
                  <c:v>0.62277534133752521</c:v>
                </c:pt>
                <c:pt idx="113">
                  <c:v>0.62278330472555887</c:v>
                </c:pt>
                <c:pt idx="114">
                  <c:v>0.57644725114757489</c:v>
                </c:pt>
                <c:pt idx="115">
                  <c:v>0.68623020992010642</c:v>
                </c:pt>
                <c:pt idx="116">
                  <c:v>0.5746459204280403</c:v>
                </c:pt>
                <c:pt idx="117">
                  <c:v>0.61296957101043548</c:v>
                </c:pt>
                <c:pt idx="118">
                  <c:v>0.62119747933645242</c:v>
                </c:pt>
                <c:pt idx="119">
                  <c:v>0.68782122077118824</c:v>
                </c:pt>
                <c:pt idx="120">
                  <c:v>0.6453921041331846</c:v>
                </c:pt>
                <c:pt idx="121">
                  <c:v>0.66978859155681469</c:v>
                </c:pt>
                <c:pt idx="122">
                  <c:v>0.67029639644025851</c:v>
                </c:pt>
                <c:pt idx="123">
                  <c:v>0.61511598187809213</c:v>
                </c:pt>
                <c:pt idx="124">
                  <c:v>0.61402956586256463</c:v>
                </c:pt>
                <c:pt idx="125">
                  <c:v>0.63549423012434214</c:v>
                </c:pt>
                <c:pt idx="126">
                  <c:v>0.65378051485367683</c:v>
                </c:pt>
                <c:pt idx="127">
                  <c:v>0.67095896267099076</c:v>
                </c:pt>
                <c:pt idx="128">
                  <c:v>0.61574101524119318</c:v>
                </c:pt>
                <c:pt idx="129">
                  <c:v>0.6292659964384173</c:v>
                </c:pt>
                <c:pt idx="130">
                  <c:v>0.69407476445008798</c:v>
                </c:pt>
                <c:pt idx="131">
                  <c:v>0.64768228810727702</c:v>
                </c:pt>
                <c:pt idx="132">
                  <c:v>0.60828382706710871</c:v>
                </c:pt>
                <c:pt idx="133">
                  <c:v>0.61752586359944894</c:v>
                </c:pt>
                <c:pt idx="134">
                  <c:v>0.68174583475015593</c:v>
                </c:pt>
                <c:pt idx="135">
                  <c:v>0.68870108255136386</c:v>
                </c:pt>
                <c:pt idx="136">
                  <c:v>0.6084348227812959</c:v>
                </c:pt>
                <c:pt idx="137">
                  <c:v>0.66147895047299576</c:v>
                </c:pt>
                <c:pt idx="138">
                  <c:v>0.63374506268301201</c:v>
                </c:pt>
                <c:pt idx="139">
                  <c:v>0.64604541061038945</c:v>
                </c:pt>
                <c:pt idx="140">
                  <c:v>0.62099166588138288</c:v>
                </c:pt>
                <c:pt idx="141">
                  <c:v>0.60966062895325612</c:v>
                </c:pt>
                <c:pt idx="142">
                  <c:v>0.68459839442181381</c:v>
                </c:pt>
                <c:pt idx="143">
                  <c:v>0.697861015935761</c:v>
                </c:pt>
                <c:pt idx="144">
                  <c:v>0.60714543296844736</c:v>
                </c:pt>
                <c:pt idx="145">
                  <c:v>0.6100191666098379</c:v>
                </c:pt>
                <c:pt idx="146">
                  <c:v>0.62036107666616536</c:v>
                </c:pt>
                <c:pt idx="147">
                  <c:v>0.60705110694584807</c:v>
                </c:pt>
                <c:pt idx="148">
                  <c:v>0.61653741577624166</c:v>
                </c:pt>
                <c:pt idx="149">
                  <c:v>0.69278265844287146</c:v>
                </c:pt>
                <c:pt idx="150">
                  <c:v>0.73042201323959022</c:v>
                </c:pt>
                <c:pt idx="151">
                  <c:v>0.68422312747719249</c:v>
                </c:pt>
                <c:pt idx="152">
                  <c:v>0.65630885968849451</c:v>
                </c:pt>
                <c:pt idx="153">
                  <c:v>0.62629515884836917</c:v>
                </c:pt>
                <c:pt idx="154">
                  <c:v>0.60634563719043877</c:v>
                </c:pt>
                <c:pt idx="155">
                  <c:v>0.62097339330108881</c:v>
                </c:pt>
                <c:pt idx="156">
                  <c:v>0.68050978111762539</c:v>
                </c:pt>
                <c:pt idx="157">
                  <c:v>0.63715536817547158</c:v>
                </c:pt>
                <c:pt idx="158">
                  <c:v>0.62915950927285191</c:v>
                </c:pt>
                <c:pt idx="159">
                  <c:v>0.60588826709787424</c:v>
                </c:pt>
                <c:pt idx="160">
                  <c:v>0.65267323352686768</c:v>
                </c:pt>
                <c:pt idx="161">
                  <c:v>0.63035377055112873</c:v>
                </c:pt>
                <c:pt idx="162">
                  <c:v>0.6725007116333066</c:v>
                </c:pt>
                <c:pt idx="163">
                  <c:v>0.67507813316181964</c:v>
                </c:pt>
                <c:pt idx="164">
                  <c:v>0.67243904167481394</c:v>
                </c:pt>
                <c:pt idx="165">
                  <c:v>0.57132210103352676</c:v>
                </c:pt>
                <c:pt idx="166">
                  <c:v>0.68379779613183289</c:v>
                </c:pt>
                <c:pt idx="167">
                  <c:v>0.70694699475531908</c:v>
                </c:pt>
                <c:pt idx="168">
                  <c:v>0.67024281333317981</c:v>
                </c:pt>
                <c:pt idx="169">
                  <c:v>0.61429853083669117</c:v>
                </c:pt>
                <c:pt idx="170">
                  <c:v>0.69856432508201383</c:v>
                </c:pt>
                <c:pt idx="171">
                  <c:v>0.69985229506598812</c:v>
                </c:pt>
                <c:pt idx="172">
                  <c:v>0.62199492931023403</c:v>
                </c:pt>
                <c:pt idx="173">
                  <c:v>0.68654831331961852</c:v>
                </c:pt>
                <c:pt idx="174">
                  <c:v>0.66496975408945369</c:v>
                </c:pt>
                <c:pt idx="175">
                  <c:v>0.65076658854388114</c:v>
                </c:pt>
                <c:pt idx="176">
                  <c:v>0.6292723548025061</c:v>
                </c:pt>
                <c:pt idx="177">
                  <c:v>0.61846974114234421</c:v>
                </c:pt>
                <c:pt idx="178">
                  <c:v>0.62122309798787834</c:v>
                </c:pt>
                <c:pt idx="179">
                  <c:v>0.68268878631769858</c:v>
                </c:pt>
                <c:pt idx="180">
                  <c:v>0.64504764130196457</c:v>
                </c:pt>
                <c:pt idx="181">
                  <c:v>0.63065144076119029</c:v>
                </c:pt>
                <c:pt idx="182">
                  <c:v>0.72037993400248057</c:v>
                </c:pt>
                <c:pt idx="183">
                  <c:v>0.64825293585132693</c:v>
                </c:pt>
                <c:pt idx="184">
                  <c:v>0.65186430145871199</c:v>
                </c:pt>
                <c:pt idx="185">
                  <c:v>0.61640771749516754</c:v>
                </c:pt>
                <c:pt idx="186">
                  <c:v>0.68020248076389533</c:v>
                </c:pt>
                <c:pt idx="187">
                  <c:v>0.69274568116045199</c:v>
                </c:pt>
                <c:pt idx="188">
                  <c:v>0.62163404584942528</c:v>
                </c:pt>
                <c:pt idx="189">
                  <c:v>0.66754884237360168</c:v>
                </c:pt>
                <c:pt idx="190">
                  <c:v>0.64626122459926849</c:v>
                </c:pt>
                <c:pt idx="191">
                  <c:v>0.62440604566539459</c:v>
                </c:pt>
                <c:pt idx="192">
                  <c:v>0.6841258383334643</c:v>
                </c:pt>
                <c:pt idx="193">
                  <c:v>0.64492189384906207</c:v>
                </c:pt>
                <c:pt idx="194">
                  <c:v>0.62342543776684045</c:v>
                </c:pt>
                <c:pt idx="195">
                  <c:v>0.68309849954544188</c:v>
                </c:pt>
                <c:pt idx="196">
                  <c:v>0.62271299233044064</c:v>
                </c:pt>
                <c:pt idx="197">
                  <c:v>0.71712290829674497</c:v>
                </c:pt>
                <c:pt idx="198">
                  <c:v>0.62259286246134482</c:v>
                </c:pt>
                <c:pt idx="199">
                  <c:v>0.68848360180684987</c:v>
                </c:pt>
                <c:pt idx="200">
                  <c:v>0.65280891978188949</c:v>
                </c:pt>
                <c:pt idx="201">
                  <c:v>0.5709923303445702</c:v>
                </c:pt>
                <c:pt idx="202">
                  <c:v>0.6186488247755646</c:v>
                </c:pt>
                <c:pt idx="203">
                  <c:v>0.64662803430233484</c:v>
                </c:pt>
                <c:pt idx="204">
                  <c:v>0.72174204374636453</c:v>
                </c:pt>
                <c:pt idx="205">
                  <c:v>0.6899177524331771</c:v>
                </c:pt>
                <c:pt idx="206">
                  <c:v>0.68677517728104032</c:v>
                </c:pt>
                <c:pt idx="207">
                  <c:v>0.71322732998775829</c:v>
                </c:pt>
                <c:pt idx="208">
                  <c:v>0.60819499516493569</c:v>
                </c:pt>
                <c:pt idx="209">
                  <c:v>0.64519351328586649</c:v>
                </c:pt>
                <c:pt idx="210">
                  <c:v>0.62327913366110721</c:v>
                </c:pt>
                <c:pt idx="211">
                  <c:v>0.63146012590258516</c:v>
                </c:pt>
                <c:pt idx="212">
                  <c:v>0.56950700414708144</c:v>
                </c:pt>
                <c:pt idx="213">
                  <c:v>0.67803551324340794</c:v>
                </c:pt>
                <c:pt idx="214">
                  <c:v>0.60668812460757304</c:v>
                </c:pt>
                <c:pt idx="215">
                  <c:v>0.71516990281443116</c:v>
                </c:pt>
                <c:pt idx="216">
                  <c:v>0.64539710440008946</c:v>
                </c:pt>
                <c:pt idx="217">
                  <c:v>0.62652072644429713</c:v>
                </c:pt>
                <c:pt idx="218">
                  <c:v>0.63969402220254978</c:v>
                </c:pt>
                <c:pt idx="219">
                  <c:v>0.63100108905438579</c:v>
                </c:pt>
                <c:pt idx="220">
                  <c:v>0.6789069177820285</c:v>
                </c:pt>
                <c:pt idx="221">
                  <c:v>0.62515892535886419</c:v>
                </c:pt>
                <c:pt idx="222">
                  <c:v>0.60791677043728165</c:v>
                </c:pt>
                <c:pt idx="223">
                  <c:v>0.7052562254929019</c:v>
                </c:pt>
                <c:pt idx="224">
                  <c:v>0.65619416220813487</c:v>
                </c:pt>
                <c:pt idx="225">
                  <c:v>0.61549600216285749</c:v>
                </c:pt>
                <c:pt idx="226">
                  <c:v>0.64678853669681013</c:v>
                </c:pt>
                <c:pt idx="227">
                  <c:v>0.61682397428207025</c:v>
                </c:pt>
                <c:pt idx="228">
                  <c:v>0.73033774948249064</c:v>
                </c:pt>
                <c:pt idx="229">
                  <c:v>0.57232517926730742</c:v>
                </c:pt>
                <c:pt idx="230">
                  <c:v>0.62307128306026172</c:v>
                </c:pt>
                <c:pt idx="231">
                  <c:v>0.61439446188323532</c:v>
                </c:pt>
                <c:pt idx="232">
                  <c:v>0.62989856106772057</c:v>
                </c:pt>
                <c:pt idx="233">
                  <c:v>0.62638399075054219</c:v>
                </c:pt>
                <c:pt idx="234">
                  <c:v>0.65383385103399483</c:v>
                </c:pt>
                <c:pt idx="235">
                  <c:v>0.62426363065614277</c:v>
                </c:pt>
                <c:pt idx="236">
                  <c:v>0.6116252399933243</c:v>
                </c:pt>
                <c:pt idx="237">
                  <c:v>0.672009203916071</c:v>
                </c:pt>
                <c:pt idx="238">
                  <c:v>0.66211688575934502</c:v>
                </c:pt>
                <c:pt idx="239">
                  <c:v>0.68783770313246706</c:v>
                </c:pt>
                <c:pt idx="240">
                  <c:v>0.61469398404400233</c:v>
                </c:pt>
                <c:pt idx="241">
                  <c:v>0.63362036466884275</c:v>
                </c:pt>
                <c:pt idx="242">
                  <c:v>0.62325968817869959</c:v>
                </c:pt>
                <c:pt idx="243">
                  <c:v>0.6449828847589627</c:v>
                </c:pt>
                <c:pt idx="244">
                  <c:v>0.60265593406821172</c:v>
                </c:pt>
                <c:pt idx="245">
                  <c:v>0.66243233469617913</c:v>
                </c:pt>
                <c:pt idx="246">
                  <c:v>0.60267525608723893</c:v>
                </c:pt>
                <c:pt idx="247">
                  <c:v>0.62850490643015333</c:v>
                </c:pt>
                <c:pt idx="248">
                  <c:v>0.62244137289363621</c:v>
                </c:pt>
                <c:pt idx="249">
                  <c:v>0.57194275144662488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F6-4869-823A-55FF55952287}"/>
            </c:ext>
          </c:extLst>
        </c:ser>
        <c:ser>
          <c:idx val="1"/>
          <c:order val="1"/>
          <c:tx>
            <c:strRef>
              <c:f>A100_IW1!$AD$3</c:f>
              <c:strCache>
                <c:ptCount val="1"/>
                <c:pt idx="0">
                  <c:v>EBC</c:v>
                </c:pt>
              </c:strCache>
            </c:strRef>
          </c:tx>
          <c:spPr>
            <a:ln w="254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A100_IW1!$AE$4:$AE$5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A100_IW1!$AD$4:$AD$5</c:f>
              <c:numCache>
                <c:formatCode>General</c:formatCode>
                <c:ptCount val="2"/>
                <c:pt idx="0">
                  <c:v>0.65157598239684855</c:v>
                </c:pt>
                <c:pt idx="1">
                  <c:v>0.65157598239684855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F6-4869-823A-55FF55952287}"/>
            </c:ext>
          </c:extLst>
        </c:ser>
        <c:ser>
          <c:idx val="2"/>
          <c:order val="2"/>
          <c:tx>
            <c:strRef>
              <c:f>A100_IW1!$AD$7</c:f>
              <c:strCache>
                <c:ptCount val="1"/>
                <c:pt idx="0">
                  <c:v>Monte-Carlo - 99% Quantile</c:v>
                </c:pt>
              </c:strCache>
            </c:strRef>
          </c:tx>
          <c:spPr>
            <a:ln w="25400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A100_IW1!$AE$8:$AE$9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A100_IW1!$AD$8:$AD$9</c:f>
              <c:numCache>
                <c:formatCode>General</c:formatCode>
                <c:ptCount val="2"/>
                <c:pt idx="0">
                  <c:v>0.56701104684351822</c:v>
                </c:pt>
                <c:pt idx="1">
                  <c:v>0.56701104684351822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AF6-4869-823A-55FF559522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028351"/>
        <c:axId val="634024991"/>
      </c:scatterChart>
      <c:valAx>
        <c:axId val="634028351"/>
        <c:scaling>
          <c:orientation val="minMax"/>
          <c:max val="0.4"/>
        </c:scaling>
        <c:delete val="0"/>
        <c:axPos val="b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LRSM radius-to-shell radius ratio, Rs/R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24991"/>
        <c:crosses val="autoZero"/>
        <c:crossBetween val="midCat"/>
      </c:valAx>
      <c:valAx>
        <c:axId val="634024991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strRef>
              <c:f>A100_IW1!$Q$7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28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3"/>
          <c:order val="0"/>
          <c:tx>
            <c:strRef>
              <c:f>'IW1 (new) (MC)'!$B$4</c:f>
              <c:strCache>
                <c:ptCount val="1"/>
                <c:pt idx="0">
                  <c:v>0.25</c:v>
                </c:pt>
              </c:strCache>
            </c:strRef>
          </c:tx>
          <c:spPr>
            <a:ln w="19050">
              <a:solidFill>
                <a:srgbClr val="C00000"/>
              </a:solidFill>
            </a:ln>
          </c:spPr>
          <c:xVal>
            <c:numRef>
              <c:f>'IW1 (new) (MC)'!$G$1:$V$1</c:f>
              <c:numCache>
                <c:formatCode>General</c:formatCode>
                <c:ptCount val="1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</c:numCache>
            </c:numRef>
          </c:xVal>
          <c:yVal>
            <c:numRef>
              <c:f>'IW1 (new) (MC)'!$G$4:$V$4</c:f>
              <c:numCache>
                <c:formatCode>General</c:formatCode>
                <c:ptCount val="1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DEE-43F8-8FE4-1370A5A62AC4}"/>
            </c:ext>
          </c:extLst>
        </c:ser>
        <c:ser>
          <c:idx val="14"/>
          <c:order val="1"/>
          <c:tx>
            <c:strRef>
              <c:f>'IW1 (new) (MC)'!$B$5</c:f>
              <c:strCache>
                <c:ptCount val="1"/>
                <c:pt idx="0">
                  <c:v>0.5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xVal>
            <c:numRef>
              <c:f>'IW1 (new) (MC)'!$G$1:$V$1</c:f>
              <c:numCache>
                <c:formatCode>General</c:formatCode>
                <c:ptCount val="1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</c:numCache>
            </c:numRef>
          </c:xVal>
          <c:yVal>
            <c:numRef>
              <c:f>'IW1 (new) (MC)'!$G$5:$V$5</c:f>
              <c:numCache>
                <c:formatCode>General</c:formatCode>
                <c:ptCount val="16"/>
                <c:pt idx="0">
                  <c:v>0.65200000000000002</c:v>
                </c:pt>
                <c:pt idx="1">
                  <c:v>0.55100000000000005</c:v>
                </c:pt>
                <c:pt idx="2">
                  <c:v>0.53100000000000003</c:v>
                </c:pt>
                <c:pt idx="3">
                  <c:v>0.53300000000000003</c:v>
                </c:pt>
                <c:pt idx="4">
                  <c:v>0.53100000000000003</c:v>
                </c:pt>
                <c:pt idx="7">
                  <c:v>0.49099999999999999</c:v>
                </c:pt>
                <c:pt idx="9">
                  <c:v>0.45800000000000002</c:v>
                </c:pt>
                <c:pt idx="13">
                  <c:v>0.41099999999999998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DEE-43F8-8FE4-1370A5A62AC4}"/>
            </c:ext>
          </c:extLst>
        </c:ser>
        <c:ser>
          <c:idx val="18"/>
          <c:order val="2"/>
          <c:tx>
            <c:strRef>
              <c:f>'IW1 (new) (MC)'!$B$9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xVal>
            <c:numRef>
              <c:f>'IW1 (new) (MC)'!$G$1:$V$1</c:f>
              <c:numCache>
                <c:formatCode>General</c:formatCode>
                <c:ptCount val="1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</c:numCache>
            </c:numRef>
          </c:xVal>
          <c:yVal>
            <c:numRef>
              <c:f>'IW1 (new) (MC)'!$G$9:$V$9</c:f>
              <c:numCache>
                <c:formatCode>General</c:formatCode>
                <c:ptCount val="16"/>
                <c:pt idx="0">
                  <c:v>0.47099999999999997</c:v>
                </c:pt>
                <c:pt idx="1">
                  <c:v>0.33900000000000002</c:v>
                </c:pt>
                <c:pt idx="2">
                  <c:v>0.28599999999999998</c:v>
                </c:pt>
                <c:pt idx="3">
                  <c:v>0.27200000000000002</c:v>
                </c:pt>
                <c:pt idx="4">
                  <c:v>0.26900000000000002</c:v>
                </c:pt>
                <c:pt idx="5">
                  <c:v>0.26800000000000002</c:v>
                </c:pt>
                <c:pt idx="6">
                  <c:v>0.26800000000000002</c:v>
                </c:pt>
                <c:pt idx="7">
                  <c:v>0.26900000000000002</c:v>
                </c:pt>
                <c:pt idx="8">
                  <c:v>0.26900000000000002</c:v>
                </c:pt>
                <c:pt idx="9">
                  <c:v>0.26700000000000002</c:v>
                </c:pt>
                <c:pt idx="10">
                  <c:v>0.27</c:v>
                </c:pt>
                <c:pt idx="11">
                  <c:v>0.27100000000000002</c:v>
                </c:pt>
                <c:pt idx="12">
                  <c:v>0.27300000000000002</c:v>
                </c:pt>
                <c:pt idx="13">
                  <c:v>0.27600000000000002</c:v>
                </c:pt>
                <c:pt idx="14">
                  <c:v>0.27600000000000002</c:v>
                </c:pt>
                <c:pt idx="15">
                  <c:v>0.28100000000000003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DEE-43F8-8FE4-1370A5A62AC4}"/>
            </c:ext>
          </c:extLst>
        </c:ser>
        <c:ser>
          <c:idx val="19"/>
          <c:order val="3"/>
          <c:tx>
            <c:strRef>
              <c:f>'IW1 (new) (MC)'!$B$10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xVal>
            <c:numRef>
              <c:f>'IW1 (new) (MC)'!$G$1:$V$1</c:f>
              <c:numCache>
                <c:formatCode>General</c:formatCode>
                <c:ptCount val="1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</c:numCache>
            </c:numRef>
          </c:xVal>
          <c:yVal>
            <c:numRef>
              <c:f>'IW1 (new) (MC)'!$G$10:$V$10</c:f>
              <c:numCache>
                <c:formatCode>General</c:formatCode>
                <c:ptCount val="16"/>
                <c:pt idx="0">
                  <c:v>0.50700000000000001</c:v>
                </c:pt>
                <c:pt idx="1">
                  <c:v>0.36599999999999999</c:v>
                </c:pt>
                <c:pt idx="2">
                  <c:v>0.32</c:v>
                </c:pt>
                <c:pt idx="4">
                  <c:v>0.29799999999999999</c:v>
                </c:pt>
                <c:pt idx="7">
                  <c:v>0.28299999999999997</c:v>
                </c:pt>
                <c:pt idx="9">
                  <c:v>0.27800000000000002</c:v>
                </c:pt>
                <c:pt idx="11">
                  <c:v>0.28799999999999998</c:v>
                </c:pt>
                <c:pt idx="12">
                  <c:v>0.29299999999999998</c:v>
                </c:pt>
                <c:pt idx="13">
                  <c:v>0.29799999999999999</c:v>
                </c:pt>
                <c:pt idx="14">
                  <c:v>0.32600000000000001</c:v>
                </c:pt>
                <c:pt idx="15">
                  <c:v>0.38269999999999998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DEE-43F8-8FE4-1370A5A62AC4}"/>
            </c:ext>
          </c:extLst>
        </c:ser>
        <c:ser>
          <c:idx val="20"/>
          <c:order val="4"/>
          <c:tx>
            <c:strRef>
              <c:f>'IW1 (new) (MC)'!$B$11</c:f>
              <c:strCache>
                <c:ptCount val="1"/>
                <c:pt idx="0">
                  <c:v>6</c:v>
                </c:pt>
              </c:strCache>
            </c:strRef>
          </c:tx>
          <c:xVal>
            <c:numRef>
              <c:f>'IW1 (new) (MC)'!$G$1:$V$1</c:f>
              <c:numCache>
                <c:formatCode>General</c:formatCode>
                <c:ptCount val="1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</c:numCache>
            </c:numRef>
          </c:xVal>
          <c:yVal>
            <c:numRef>
              <c:f>'IW1 (new) (MC)'!$G$11:$V$11</c:f>
              <c:numCache>
                <c:formatCode>General</c:formatCode>
                <c:ptCount val="16"/>
                <c:pt idx="0">
                  <c:v>0.3402</c:v>
                </c:pt>
                <c:pt idx="1">
                  <c:v>0.32100000000000001</c:v>
                </c:pt>
                <c:pt idx="2">
                  <c:v>0.27400000000000002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CDEE-43F8-8FE4-1370A5A62AC4}"/>
            </c:ext>
          </c:extLst>
        </c:ser>
        <c:ser>
          <c:idx val="21"/>
          <c:order val="5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[2]Analytic_Eq!$C$87:$O$87</c:f>
              <c:numCache>
                <c:formatCode>General</c:formatCode>
                <c:ptCount val="13"/>
                <c:pt idx="0">
                  <c:v>0.37</c:v>
                </c:pt>
                <c:pt idx="1">
                  <c:v>0.26500000000000001</c:v>
                </c:pt>
                <c:pt idx="2">
                  <c:v>0.23699999999999999</c:v>
                </c:pt>
                <c:pt idx="3">
                  <c:v>0.247</c:v>
                </c:pt>
                <c:pt idx="4">
                  <c:v>0.26400000000000001</c:v>
                </c:pt>
                <c:pt idx="5">
                  <c:v>0.22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CDEE-43F8-8FE4-1370A5A62AC4}"/>
            </c:ext>
          </c:extLst>
        </c:ser>
        <c:ser>
          <c:idx val="22"/>
          <c:order val="6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[2]Analytic_Eq!$C$83:$O$83</c:f>
              <c:numCache>
                <c:formatCode>General</c:formatCode>
                <c:ptCount val="13"/>
                <c:pt idx="0">
                  <c:v>0.59</c:v>
                </c:pt>
                <c:pt idx="1">
                  <c:v>0.49</c:v>
                </c:pt>
                <c:pt idx="2">
                  <c:v>0.43</c:v>
                </c:pt>
                <c:pt idx="3">
                  <c:v>0.37</c:v>
                </c:pt>
                <c:pt idx="4">
                  <c:v>0.33</c:v>
                </c:pt>
                <c:pt idx="5">
                  <c:v>0.29599999999999999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CDEE-43F8-8FE4-1370A5A62AC4}"/>
            </c:ext>
          </c:extLst>
        </c:ser>
        <c:ser>
          <c:idx val="23"/>
          <c:order val="7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[2]Analytic_Eq!$C$81:$O$81</c:f>
              <c:numCache>
                <c:formatCode>General</c:formatCode>
                <c:ptCount val="13"/>
                <c:pt idx="0">
                  <c:v>74.002556231132743</c:v>
                </c:pt>
                <c:pt idx="1">
                  <c:v>314.79993646759209</c:v>
                </c:pt>
                <c:pt idx="2">
                  <c:v>1259.1997458703684</c:v>
                </c:pt>
                <c:pt idx="3">
                  <c:v>2890.7248527786228</c:v>
                </c:pt>
                <c:pt idx="4">
                  <c:v>5036.7989834814734</c:v>
                </c:pt>
                <c:pt idx="5">
                  <c:v>31479.993646759202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CDEE-43F8-8FE4-1370A5A62AC4}"/>
            </c:ext>
          </c:extLst>
        </c:ser>
        <c:ser>
          <c:idx val="24"/>
          <c:order val="8"/>
          <c:tx>
            <c:strRef>
              <c:f>'[5]Exp. Isotrop'!$BI$2</c:f>
              <c:strCache>
                <c:ptCount val="1"/>
                <c:pt idx="0">
                  <c:v>Weingarten [1965]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5"/>
            <c:spPr>
              <a:solidFill>
                <a:srgbClr val="FFFF0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'[5]Exp. Isotrop'!$BK$6:$BK$166</c:f>
              <c:numCache>
                <c:formatCode>General</c:formatCode>
                <c:ptCount val="161"/>
                <c:pt idx="0">
                  <c:v>763.15136113355652</c:v>
                </c:pt>
                <c:pt idx="1">
                  <c:v>763.15136113355652</c:v>
                </c:pt>
                <c:pt idx="2">
                  <c:v>763.15136113355652</c:v>
                </c:pt>
                <c:pt idx="3">
                  <c:v>763.15136113355652</c:v>
                </c:pt>
                <c:pt idx="4">
                  <c:v>763.15136113355652</c:v>
                </c:pt>
                <c:pt idx="5">
                  <c:v>560.91625043316412</c:v>
                </c:pt>
                <c:pt idx="6">
                  <c:v>572.36352085016745</c:v>
                </c:pt>
                <c:pt idx="7">
                  <c:v>381.57568056677826</c:v>
                </c:pt>
                <c:pt idx="8">
                  <c:v>381.57568056677826</c:v>
                </c:pt>
                <c:pt idx="9">
                  <c:v>190.78784028338913</c:v>
                </c:pt>
                <c:pt idx="10">
                  <c:v>190.78784028338913</c:v>
                </c:pt>
                <c:pt idx="11">
                  <c:v>508.44959435523202</c:v>
                </c:pt>
                <c:pt idx="12">
                  <c:v>508.44959435523202</c:v>
                </c:pt>
                <c:pt idx="13">
                  <c:v>508.44959435523202</c:v>
                </c:pt>
                <c:pt idx="14">
                  <c:v>508.44959435523202</c:v>
                </c:pt>
                <c:pt idx="15">
                  <c:v>482.69323591697452</c:v>
                </c:pt>
                <c:pt idx="16">
                  <c:v>489.37081032689309</c:v>
                </c:pt>
                <c:pt idx="17">
                  <c:v>465.52233029146942</c:v>
                </c:pt>
                <c:pt idx="18">
                  <c:v>465.52233029146942</c:v>
                </c:pt>
                <c:pt idx="19">
                  <c:v>357.72720053135458</c:v>
                </c:pt>
                <c:pt idx="20">
                  <c:v>357.72720053135458</c:v>
                </c:pt>
                <c:pt idx="21">
                  <c:v>349.14174771860206</c:v>
                </c:pt>
                <c:pt idx="22">
                  <c:v>352.95750452426984</c:v>
                </c:pt>
                <c:pt idx="23">
                  <c:v>254.70176677832447</c:v>
                </c:pt>
                <c:pt idx="24">
                  <c:v>254.70176677832447</c:v>
                </c:pt>
                <c:pt idx="25">
                  <c:v>254.70176677832447</c:v>
                </c:pt>
                <c:pt idx="26">
                  <c:v>250.88600997265669</c:v>
                </c:pt>
                <c:pt idx="27">
                  <c:v>238.4848003542364</c:v>
                </c:pt>
                <c:pt idx="28">
                  <c:v>238.4848003542364</c:v>
                </c:pt>
                <c:pt idx="29">
                  <c:v>126.87391378845378</c:v>
                </c:pt>
                <c:pt idx="30">
                  <c:v>126.87391378845378</c:v>
                </c:pt>
                <c:pt idx="31">
                  <c:v>190.78784028338913</c:v>
                </c:pt>
                <c:pt idx="32">
                  <c:v>190.78784028338913</c:v>
                </c:pt>
                <c:pt idx="33">
                  <c:v>190.78784028338913</c:v>
                </c:pt>
                <c:pt idx="34">
                  <c:v>95.393920141694565</c:v>
                </c:pt>
                <c:pt idx="35">
                  <c:v>95.393920141694565</c:v>
                </c:pt>
                <c:pt idx="36">
                  <c:v>95.393920141694565</c:v>
                </c:pt>
                <c:pt idx="37">
                  <c:v>95.393920141694565</c:v>
                </c:pt>
                <c:pt idx="38">
                  <c:v>286.18176042508372</c:v>
                </c:pt>
                <c:pt idx="39">
                  <c:v>286.18176042508372</c:v>
                </c:pt>
                <c:pt idx="40">
                  <c:v>763.15136113355652</c:v>
                </c:pt>
                <c:pt idx="41">
                  <c:v>763.15136113355652</c:v>
                </c:pt>
                <c:pt idx="42">
                  <c:v>381.57568056677826</c:v>
                </c:pt>
                <c:pt idx="43">
                  <c:v>381.57568056677826</c:v>
                </c:pt>
                <c:pt idx="44">
                  <c:v>286.18176042508372</c:v>
                </c:pt>
                <c:pt idx="45">
                  <c:v>1717.090562550502</c:v>
                </c:pt>
                <c:pt idx="46">
                  <c:v>3052.6054445342261</c:v>
                </c:pt>
                <c:pt idx="47">
                  <c:v>3052.6054445342261</c:v>
                </c:pt>
                <c:pt idx="48">
                  <c:v>3052.6054445342261</c:v>
                </c:pt>
                <c:pt idx="49">
                  <c:v>3113.6575534249109</c:v>
                </c:pt>
                <c:pt idx="50">
                  <c:v>3052.6054445342261</c:v>
                </c:pt>
                <c:pt idx="51">
                  <c:v>3052.6054445342261</c:v>
                </c:pt>
                <c:pt idx="52">
                  <c:v>3052.6054445342261</c:v>
                </c:pt>
                <c:pt idx="53">
                  <c:v>3052.6054445342261</c:v>
                </c:pt>
                <c:pt idx="54">
                  <c:v>3052.6054445342261</c:v>
                </c:pt>
                <c:pt idx="55">
                  <c:v>3052.6054445342261</c:v>
                </c:pt>
                <c:pt idx="56">
                  <c:v>3052.6054445342261</c:v>
                </c:pt>
                <c:pt idx="57">
                  <c:v>3052.6054445342261</c:v>
                </c:pt>
                <c:pt idx="58">
                  <c:v>3052.6054445342261</c:v>
                </c:pt>
                <c:pt idx="59">
                  <c:v>3052.6054445342261</c:v>
                </c:pt>
                <c:pt idx="60">
                  <c:v>3052.6054445342261</c:v>
                </c:pt>
                <c:pt idx="61">
                  <c:v>3052.6054445342261</c:v>
                </c:pt>
                <c:pt idx="62">
                  <c:v>3052.6054445342261</c:v>
                </c:pt>
                <c:pt idx="63">
                  <c:v>3052.6054445342261</c:v>
                </c:pt>
                <c:pt idx="64">
                  <c:v>3052.6054445342261</c:v>
                </c:pt>
                <c:pt idx="65">
                  <c:v>3052.6054445342261</c:v>
                </c:pt>
                <c:pt idx="66">
                  <c:v>3052.6054445342261</c:v>
                </c:pt>
                <c:pt idx="67">
                  <c:v>2289.4540834006698</c:v>
                </c:pt>
                <c:pt idx="68">
                  <c:v>2289.4540834006698</c:v>
                </c:pt>
                <c:pt idx="69">
                  <c:v>1526.302722267113</c:v>
                </c:pt>
                <c:pt idx="70">
                  <c:v>1526.302722267113</c:v>
                </c:pt>
                <c:pt idx="71">
                  <c:v>763.15136113355652</c:v>
                </c:pt>
                <c:pt idx="72">
                  <c:v>763.15136113355652</c:v>
                </c:pt>
                <c:pt idx="73">
                  <c:v>1930.7729436678981</c:v>
                </c:pt>
                <c:pt idx="74">
                  <c:v>1469.0663701820965</c:v>
                </c:pt>
                <c:pt idx="75">
                  <c:v>1469.0663701820965</c:v>
                </c:pt>
                <c:pt idx="76">
                  <c:v>1430.9088021254183</c:v>
                </c:pt>
                <c:pt idx="77">
                  <c:v>1430.9088021254183</c:v>
                </c:pt>
                <c:pt idx="78">
                  <c:v>1018.8070671132979</c:v>
                </c:pt>
                <c:pt idx="79">
                  <c:v>1018.8070671132979</c:v>
                </c:pt>
                <c:pt idx="80">
                  <c:v>1018.8070671132979</c:v>
                </c:pt>
                <c:pt idx="81">
                  <c:v>1018.8070671132979</c:v>
                </c:pt>
                <c:pt idx="82">
                  <c:v>976.83374225095235</c:v>
                </c:pt>
                <c:pt idx="83">
                  <c:v>976.83374225095235</c:v>
                </c:pt>
                <c:pt idx="84">
                  <c:v>507.49565515381511</c:v>
                </c:pt>
                <c:pt idx="85">
                  <c:v>507.49565515381511</c:v>
                </c:pt>
                <c:pt idx="86">
                  <c:v>778.41438835622773</c:v>
                </c:pt>
                <c:pt idx="87">
                  <c:v>381.57568056677826</c:v>
                </c:pt>
                <c:pt idx="88">
                  <c:v>381.57568056677826</c:v>
                </c:pt>
                <c:pt idx="89">
                  <c:v>381.57568056677826</c:v>
                </c:pt>
                <c:pt idx="90">
                  <c:v>381.57568056677826</c:v>
                </c:pt>
                <c:pt idx="91">
                  <c:v>2033.7983774209281</c:v>
                </c:pt>
                <c:pt idx="92">
                  <c:v>2033.7983774209281</c:v>
                </c:pt>
                <c:pt idx="93">
                  <c:v>2033.7983774209281</c:v>
                </c:pt>
                <c:pt idx="94">
                  <c:v>2033.7983774209281</c:v>
                </c:pt>
                <c:pt idx="95">
                  <c:v>2033.7983774209281</c:v>
                </c:pt>
                <c:pt idx="96">
                  <c:v>1907.8784028338912</c:v>
                </c:pt>
                <c:pt idx="97">
                  <c:v>1907.8784028338912</c:v>
                </c:pt>
                <c:pt idx="98">
                  <c:v>1907.8784028338912</c:v>
                </c:pt>
                <c:pt idx="99">
                  <c:v>1957.4832413075724</c:v>
                </c:pt>
                <c:pt idx="100">
                  <c:v>1884.9838619998845</c:v>
                </c:pt>
                <c:pt idx="101">
                  <c:v>1884.9838619998845</c:v>
                </c:pt>
                <c:pt idx="102">
                  <c:v>1957.4832413075724</c:v>
                </c:pt>
                <c:pt idx="103">
                  <c:v>1930.7729436678981</c:v>
                </c:pt>
                <c:pt idx="104">
                  <c:v>1930.7729436678981</c:v>
                </c:pt>
                <c:pt idx="105">
                  <c:v>1930.7729436678981</c:v>
                </c:pt>
                <c:pt idx="106">
                  <c:v>1930.7729436678981</c:v>
                </c:pt>
                <c:pt idx="107">
                  <c:v>1930.7729436678981</c:v>
                </c:pt>
                <c:pt idx="108">
                  <c:v>1930.7729436678981</c:v>
                </c:pt>
                <c:pt idx="109">
                  <c:v>1930.7729436678981</c:v>
                </c:pt>
                <c:pt idx="110">
                  <c:v>1930.7729436678981</c:v>
                </c:pt>
                <c:pt idx="111">
                  <c:v>1930.7729436678981</c:v>
                </c:pt>
                <c:pt idx="112">
                  <c:v>1930.7729436678981</c:v>
                </c:pt>
                <c:pt idx="113">
                  <c:v>1930.7729436678981</c:v>
                </c:pt>
                <c:pt idx="114">
                  <c:v>1930.7729436678981</c:v>
                </c:pt>
                <c:pt idx="115">
                  <c:v>1930.7729436678981</c:v>
                </c:pt>
                <c:pt idx="116">
                  <c:v>1526.302722267113</c:v>
                </c:pt>
                <c:pt idx="117">
                  <c:v>1526.302722267113</c:v>
                </c:pt>
                <c:pt idx="118">
                  <c:v>1526.302722267113</c:v>
                </c:pt>
                <c:pt idx="119">
                  <c:v>1526.302722267113</c:v>
                </c:pt>
                <c:pt idx="120">
                  <c:v>1526.302722267113</c:v>
                </c:pt>
                <c:pt idx="121">
                  <c:v>1526.302722267113</c:v>
                </c:pt>
                <c:pt idx="122">
                  <c:v>1591.1705879634653</c:v>
                </c:pt>
                <c:pt idx="123">
                  <c:v>1526.302722267113</c:v>
                </c:pt>
                <c:pt idx="124">
                  <c:v>1526.302722267113</c:v>
                </c:pt>
                <c:pt idx="125">
                  <c:v>1526.302722267113</c:v>
                </c:pt>
                <c:pt idx="126">
                  <c:v>1526.302722267113</c:v>
                </c:pt>
                <c:pt idx="127">
                  <c:v>1526.302722267113</c:v>
                </c:pt>
                <c:pt idx="128">
                  <c:v>1526.302722267113</c:v>
                </c:pt>
                <c:pt idx="129">
                  <c:v>1526.302722267113</c:v>
                </c:pt>
                <c:pt idx="130">
                  <c:v>1526.302722267113</c:v>
                </c:pt>
                <c:pt idx="131">
                  <c:v>1526.302722267113</c:v>
                </c:pt>
                <c:pt idx="132">
                  <c:v>1526.302722267113</c:v>
                </c:pt>
                <c:pt idx="133">
                  <c:v>1526.302722267113</c:v>
                </c:pt>
                <c:pt idx="134">
                  <c:v>1526.302722267113</c:v>
                </c:pt>
                <c:pt idx="135">
                  <c:v>1526.302722267113</c:v>
                </c:pt>
                <c:pt idx="136">
                  <c:v>1526.302722267113</c:v>
                </c:pt>
                <c:pt idx="137">
                  <c:v>1526.302722267113</c:v>
                </c:pt>
                <c:pt idx="138">
                  <c:v>1526.302722267113</c:v>
                </c:pt>
                <c:pt idx="139">
                  <c:v>1526.302722267113</c:v>
                </c:pt>
                <c:pt idx="140">
                  <c:v>1526.302722267113</c:v>
                </c:pt>
                <c:pt idx="141">
                  <c:v>1526.302722267113</c:v>
                </c:pt>
                <c:pt idx="142">
                  <c:v>1526.302722267113</c:v>
                </c:pt>
                <c:pt idx="143">
                  <c:v>1526.302722267113</c:v>
                </c:pt>
                <c:pt idx="144">
                  <c:v>1526.302722267113</c:v>
                </c:pt>
                <c:pt idx="145">
                  <c:v>1526.302722267113</c:v>
                </c:pt>
                <c:pt idx="146">
                  <c:v>1526.302722267113</c:v>
                </c:pt>
                <c:pt idx="147">
                  <c:v>1526.302722267113</c:v>
                </c:pt>
                <c:pt idx="148">
                  <c:v>1232.4894482306936</c:v>
                </c:pt>
                <c:pt idx="149">
                  <c:v>1144.7270417003349</c:v>
                </c:pt>
                <c:pt idx="150">
                  <c:v>805.12468599590204</c:v>
                </c:pt>
                <c:pt idx="151">
                  <c:v>3052.6054445342261</c:v>
                </c:pt>
                <c:pt idx="152">
                  <c:v>3052.6054445342261</c:v>
                </c:pt>
                <c:pt idx="153">
                  <c:v>1526.302722267113</c:v>
                </c:pt>
                <c:pt idx="154">
                  <c:v>1526.302722267113</c:v>
                </c:pt>
                <c:pt idx="155">
                  <c:v>1430.9088021254183</c:v>
                </c:pt>
                <c:pt idx="156">
                  <c:v>1144.7270417003349</c:v>
                </c:pt>
                <c:pt idx="157">
                  <c:v>950.12344461127782</c:v>
                </c:pt>
                <c:pt idx="158">
                  <c:v>4769.6960070847281</c:v>
                </c:pt>
                <c:pt idx="159">
                  <c:v>3800.4937784451113</c:v>
                </c:pt>
                <c:pt idx="160">
                  <c:v>7154.5440106270935</c:v>
                </c:pt>
              </c:numCache>
            </c:numRef>
          </c:xVal>
          <c:yVal>
            <c:numRef>
              <c:f>'[5]Exp. Isotrop'!$BM$6:$BM$166</c:f>
              <c:numCache>
                <c:formatCode>General</c:formatCode>
                <c:ptCount val="161"/>
                <c:pt idx="0">
                  <c:v>0.26234999999999997</c:v>
                </c:pt>
                <c:pt idx="1">
                  <c:v>0.34979999999999994</c:v>
                </c:pt>
                <c:pt idx="2">
                  <c:v>0.32340000000000002</c:v>
                </c:pt>
                <c:pt idx="3">
                  <c:v>0.34979999999999994</c:v>
                </c:pt>
                <c:pt idx="4">
                  <c:v>0.36629999999999996</c:v>
                </c:pt>
                <c:pt idx="5">
                  <c:v>0.44385000000000002</c:v>
                </c:pt>
                <c:pt idx="6">
                  <c:v>0.44219999999999998</c:v>
                </c:pt>
                <c:pt idx="7">
                  <c:v>0.4521</c:v>
                </c:pt>
                <c:pt idx="8">
                  <c:v>0.50654999999999994</c:v>
                </c:pt>
                <c:pt idx="9">
                  <c:v>0.60389999999999999</c:v>
                </c:pt>
                <c:pt idx="10">
                  <c:v>0.67154999999999987</c:v>
                </c:pt>
                <c:pt idx="11">
                  <c:v>0.31019999999999998</c:v>
                </c:pt>
                <c:pt idx="12">
                  <c:v>0.30359999999999998</c:v>
                </c:pt>
                <c:pt idx="13">
                  <c:v>0.42569999999999997</c:v>
                </c:pt>
                <c:pt idx="14">
                  <c:v>0.35309999999999997</c:v>
                </c:pt>
                <c:pt idx="15">
                  <c:v>0.44880000000000003</c:v>
                </c:pt>
                <c:pt idx="16">
                  <c:v>0.58739999999999992</c:v>
                </c:pt>
                <c:pt idx="17">
                  <c:v>0.63524999999999998</c:v>
                </c:pt>
                <c:pt idx="18">
                  <c:v>0.61874999999999991</c:v>
                </c:pt>
                <c:pt idx="19">
                  <c:v>0.58244999999999991</c:v>
                </c:pt>
                <c:pt idx="20">
                  <c:v>0.52800000000000002</c:v>
                </c:pt>
                <c:pt idx="21">
                  <c:v>0.59234999999999993</c:v>
                </c:pt>
                <c:pt idx="22">
                  <c:v>0.61380000000000001</c:v>
                </c:pt>
                <c:pt idx="23">
                  <c:v>0.59399999999999997</c:v>
                </c:pt>
                <c:pt idx="24">
                  <c:v>0.6863999999999999</c:v>
                </c:pt>
                <c:pt idx="25">
                  <c:v>0.60885</c:v>
                </c:pt>
                <c:pt idx="26">
                  <c:v>0.63195000000000001</c:v>
                </c:pt>
                <c:pt idx="27">
                  <c:v>0.60554999999999992</c:v>
                </c:pt>
                <c:pt idx="28">
                  <c:v>0.58244999999999991</c:v>
                </c:pt>
                <c:pt idx="29">
                  <c:v>0.71279999999999999</c:v>
                </c:pt>
                <c:pt idx="30">
                  <c:v>0.80684999999999996</c:v>
                </c:pt>
                <c:pt idx="31">
                  <c:v>0.65339999999999998</c:v>
                </c:pt>
                <c:pt idx="32">
                  <c:v>0.76065000000000005</c:v>
                </c:pt>
                <c:pt idx="33">
                  <c:v>0.80024999999999991</c:v>
                </c:pt>
                <c:pt idx="34">
                  <c:v>0.68969999999999998</c:v>
                </c:pt>
                <c:pt idx="35">
                  <c:v>0.82499999999999996</c:v>
                </c:pt>
                <c:pt idx="36">
                  <c:v>0.71444999999999992</c:v>
                </c:pt>
                <c:pt idx="37">
                  <c:v>0.81509999999999994</c:v>
                </c:pt>
                <c:pt idx="38">
                  <c:v>0.52469999999999994</c:v>
                </c:pt>
                <c:pt idx="39">
                  <c:v>0.5956499999999999</c:v>
                </c:pt>
                <c:pt idx="40">
                  <c:v>0.55274999999999996</c:v>
                </c:pt>
                <c:pt idx="41">
                  <c:v>0.43890000000000001</c:v>
                </c:pt>
                <c:pt idx="42">
                  <c:v>0.44219999999999998</c:v>
                </c:pt>
                <c:pt idx="43">
                  <c:v>0.57089999999999996</c:v>
                </c:pt>
                <c:pt idx="44">
                  <c:v>0.49994999999999995</c:v>
                </c:pt>
                <c:pt idx="45">
                  <c:v>0.29699999999999999</c:v>
                </c:pt>
                <c:pt idx="46">
                  <c:v>0.30854999999999999</c:v>
                </c:pt>
                <c:pt idx="47">
                  <c:v>0.30854999999999999</c:v>
                </c:pt>
                <c:pt idx="48">
                  <c:v>0.32340000000000002</c:v>
                </c:pt>
                <c:pt idx="49">
                  <c:v>0.28544999999999998</c:v>
                </c:pt>
                <c:pt idx="50">
                  <c:v>0.35199449999999999</c:v>
                </c:pt>
                <c:pt idx="51">
                  <c:v>0.56649999999999445</c:v>
                </c:pt>
                <c:pt idx="52">
                  <c:v>0.44385000000000002</c:v>
                </c:pt>
                <c:pt idx="53">
                  <c:v>0.46529999999999994</c:v>
                </c:pt>
                <c:pt idx="54">
                  <c:v>0.47189999999999993</c:v>
                </c:pt>
                <c:pt idx="55">
                  <c:v>0.43064999999999998</c:v>
                </c:pt>
                <c:pt idx="56">
                  <c:v>0.44055</c:v>
                </c:pt>
                <c:pt idx="57">
                  <c:v>0.3861</c:v>
                </c:pt>
                <c:pt idx="58">
                  <c:v>0.39269999999999994</c:v>
                </c:pt>
                <c:pt idx="59">
                  <c:v>0.39764999999999995</c:v>
                </c:pt>
                <c:pt idx="60">
                  <c:v>0.40754999999999997</c:v>
                </c:pt>
                <c:pt idx="61">
                  <c:v>0.42074999999999996</c:v>
                </c:pt>
                <c:pt idx="62">
                  <c:v>0.56100000000000005</c:v>
                </c:pt>
                <c:pt idx="63">
                  <c:v>0.49169999999999997</c:v>
                </c:pt>
                <c:pt idx="64">
                  <c:v>0.49169999999999997</c:v>
                </c:pt>
                <c:pt idx="65">
                  <c:v>0.43230000000000002</c:v>
                </c:pt>
                <c:pt idx="66">
                  <c:v>0.27389999999999998</c:v>
                </c:pt>
                <c:pt idx="67">
                  <c:v>0.44714999999999999</c:v>
                </c:pt>
                <c:pt idx="68">
                  <c:v>0.45540000000000003</c:v>
                </c:pt>
                <c:pt idx="69">
                  <c:v>0.50819999999999999</c:v>
                </c:pt>
                <c:pt idx="70">
                  <c:v>0.46694999999999992</c:v>
                </c:pt>
                <c:pt idx="71">
                  <c:v>0.66990000000000005</c:v>
                </c:pt>
                <c:pt idx="72">
                  <c:v>0.5956499999999999</c:v>
                </c:pt>
                <c:pt idx="73">
                  <c:v>0.44550000000000001</c:v>
                </c:pt>
                <c:pt idx="74">
                  <c:v>0.53295000000000003</c:v>
                </c:pt>
                <c:pt idx="75">
                  <c:v>0.56430000000000002</c:v>
                </c:pt>
                <c:pt idx="76">
                  <c:v>0.57419999999999993</c:v>
                </c:pt>
                <c:pt idx="77">
                  <c:v>0.56100000000000005</c:v>
                </c:pt>
                <c:pt idx="78">
                  <c:v>0.55769999999999997</c:v>
                </c:pt>
                <c:pt idx="79">
                  <c:v>0.64349999999999996</c:v>
                </c:pt>
                <c:pt idx="80">
                  <c:v>0.69299999999999995</c:v>
                </c:pt>
                <c:pt idx="81">
                  <c:v>0.69629999999999992</c:v>
                </c:pt>
                <c:pt idx="82">
                  <c:v>0.49829999999999997</c:v>
                </c:pt>
                <c:pt idx="83">
                  <c:v>0.56264999999999998</c:v>
                </c:pt>
                <c:pt idx="84">
                  <c:v>0.72599999999999998</c:v>
                </c:pt>
                <c:pt idx="85">
                  <c:v>0.65010000000000001</c:v>
                </c:pt>
                <c:pt idx="86">
                  <c:v>0.58079999999999998</c:v>
                </c:pt>
                <c:pt idx="87">
                  <c:v>0.5956499999999999</c:v>
                </c:pt>
                <c:pt idx="88">
                  <c:v>0.62864999999999993</c:v>
                </c:pt>
                <c:pt idx="89">
                  <c:v>0.65669999999999995</c:v>
                </c:pt>
                <c:pt idx="90">
                  <c:v>0.69299999999999995</c:v>
                </c:pt>
                <c:pt idx="91">
                  <c:v>0.35969999999999996</c:v>
                </c:pt>
                <c:pt idx="92">
                  <c:v>0.32174999999999998</c:v>
                </c:pt>
                <c:pt idx="93">
                  <c:v>0.35969999999999996</c:v>
                </c:pt>
                <c:pt idx="94">
                  <c:v>0.50324999999999998</c:v>
                </c:pt>
                <c:pt idx="95">
                  <c:v>0.42569999999999997</c:v>
                </c:pt>
                <c:pt idx="96">
                  <c:v>0.51974999999999993</c:v>
                </c:pt>
                <c:pt idx="97">
                  <c:v>0.47684999999999994</c:v>
                </c:pt>
                <c:pt idx="98">
                  <c:v>0.56759999999999988</c:v>
                </c:pt>
                <c:pt idx="99">
                  <c:v>0.43559999999999999</c:v>
                </c:pt>
                <c:pt idx="100">
                  <c:v>0.56430000000000002</c:v>
                </c:pt>
                <c:pt idx="101">
                  <c:v>0.34649999999999997</c:v>
                </c:pt>
                <c:pt idx="102">
                  <c:v>0.34154999999999996</c:v>
                </c:pt>
                <c:pt idx="103">
                  <c:v>0.36135</c:v>
                </c:pt>
                <c:pt idx="104">
                  <c:v>0.46035000000000004</c:v>
                </c:pt>
                <c:pt idx="105">
                  <c:v>0.47189999999999993</c:v>
                </c:pt>
                <c:pt idx="106">
                  <c:v>0.49499999999999994</c:v>
                </c:pt>
                <c:pt idx="107">
                  <c:v>0.49499999999999994</c:v>
                </c:pt>
                <c:pt idx="108">
                  <c:v>0.58409999999999995</c:v>
                </c:pt>
                <c:pt idx="109">
                  <c:v>0.56759999999999988</c:v>
                </c:pt>
                <c:pt idx="110">
                  <c:v>0.61544999999999994</c:v>
                </c:pt>
                <c:pt idx="111">
                  <c:v>0.54615000000000002</c:v>
                </c:pt>
                <c:pt idx="112">
                  <c:v>0.45540000000000003</c:v>
                </c:pt>
                <c:pt idx="113">
                  <c:v>0.47189999999999993</c:v>
                </c:pt>
                <c:pt idx="114">
                  <c:v>0.60059999999999991</c:v>
                </c:pt>
                <c:pt idx="115">
                  <c:v>0.65669999999999995</c:v>
                </c:pt>
                <c:pt idx="116">
                  <c:v>0.41744999999999999</c:v>
                </c:pt>
                <c:pt idx="117">
                  <c:v>0.52800000000000002</c:v>
                </c:pt>
                <c:pt idx="118">
                  <c:v>0.4521</c:v>
                </c:pt>
                <c:pt idx="119">
                  <c:v>0.42404999999999998</c:v>
                </c:pt>
                <c:pt idx="120">
                  <c:v>0.44880000000000003</c:v>
                </c:pt>
                <c:pt idx="121">
                  <c:v>0.58739999999999992</c:v>
                </c:pt>
                <c:pt idx="122">
                  <c:v>0.54779999999999995</c:v>
                </c:pt>
                <c:pt idx="123">
                  <c:v>0.50984999999999991</c:v>
                </c:pt>
                <c:pt idx="124">
                  <c:v>0.47849999999999993</c:v>
                </c:pt>
                <c:pt idx="125">
                  <c:v>0.50819999999999999</c:v>
                </c:pt>
                <c:pt idx="126">
                  <c:v>0.49004999999999993</c:v>
                </c:pt>
                <c:pt idx="127">
                  <c:v>0.47189999999999993</c:v>
                </c:pt>
                <c:pt idx="128">
                  <c:v>0.51315</c:v>
                </c:pt>
                <c:pt idx="129">
                  <c:v>0.49169999999999997</c:v>
                </c:pt>
                <c:pt idx="130">
                  <c:v>0.51315</c:v>
                </c:pt>
                <c:pt idx="131">
                  <c:v>0.47024999999999995</c:v>
                </c:pt>
                <c:pt idx="132">
                  <c:v>0.74414999999999998</c:v>
                </c:pt>
                <c:pt idx="133">
                  <c:v>0.68474999999999997</c:v>
                </c:pt>
                <c:pt idx="134">
                  <c:v>0.60224999999999995</c:v>
                </c:pt>
                <c:pt idx="135">
                  <c:v>0.48179999999999995</c:v>
                </c:pt>
                <c:pt idx="136">
                  <c:v>0.65339999999999998</c:v>
                </c:pt>
                <c:pt idx="137">
                  <c:v>0.54779999999999995</c:v>
                </c:pt>
                <c:pt idx="138">
                  <c:v>0.49664999999999998</c:v>
                </c:pt>
                <c:pt idx="139">
                  <c:v>0.49334999999999996</c:v>
                </c:pt>
                <c:pt idx="140">
                  <c:v>0.73754999999999993</c:v>
                </c:pt>
                <c:pt idx="141">
                  <c:v>0.67484999999999995</c:v>
                </c:pt>
                <c:pt idx="142">
                  <c:v>0.46035000000000004</c:v>
                </c:pt>
                <c:pt idx="143">
                  <c:v>0.44714999999999999</c:v>
                </c:pt>
                <c:pt idx="144">
                  <c:v>0.37619999999999998</c:v>
                </c:pt>
                <c:pt idx="145">
                  <c:v>0.57089999999999996</c:v>
                </c:pt>
                <c:pt idx="146">
                  <c:v>0.56924999999999992</c:v>
                </c:pt>
                <c:pt idx="147">
                  <c:v>0.60719999999999996</c:v>
                </c:pt>
                <c:pt idx="148">
                  <c:v>0.58079999999999998</c:v>
                </c:pt>
                <c:pt idx="149">
                  <c:v>0.53790000000000004</c:v>
                </c:pt>
                <c:pt idx="150">
                  <c:v>0.60719999999999996</c:v>
                </c:pt>
                <c:pt idx="151">
                  <c:v>0.51149999999999995</c:v>
                </c:pt>
                <c:pt idx="152">
                  <c:v>0.44055</c:v>
                </c:pt>
                <c:pt idx="153">
                  <c:v>0.59729999999999994</c:v>
                </c:pt>
                <c:pt idx="154">
                  <c:v>0.49169999999999997</c:v>
                </c:pt>
                <c:pt idx="155">
                  <c:v>0.53459999999999996</c:v>
                </c:pt>
                <c:pt idx="156">
                  <c:v>0.45045000000000002</c:v>
                </c:pt>
                <c:pt idx="157">
                  <c:v>0.42404999999999998</c:v>
                </c:pt>
                <c:pt idx="158">
                  <c:v>0.35309999999999997</c:v>
                </c:pt>
                <c:pt idx="159">
                  <c:v>0.41084999999999999</c:v>
                </c:pt>
                <c:pt idx="160">
                  <c:v>0.46365000000000001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CDEE-43F8-8FE4-1370A5A62A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2833376"/>
        <c:axId val="1342837184"/>
      </c:scatterChart>
      <c:scatterChart>
        <c:scatterStyle val="lineMarker"/>
        <c:varyColors val="0"/>
        <c:ser>
          <c:idx val="8"/>
          <c:order val="9"/>
          <c:tx>
            <c:strRef>
              <c:f>'[3]IW1 (IW33)'!$B$11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'[3]IW1 (IW33)'!$G$1:$Q$1</c:f>
              <c:numCache>
                <c:formatCode>General</c:formatCode>
                <c:ptCount val="11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600</c:v>
                </c:pt>
                <c:pt idx="6">
                  <c:v>800</c:v>
                </c:pt>
                <c:pt idx="7">
                  <c:v>1000</c:v>
                </c:pt>
                <c:pt idx="8">
                  <c:v>1200</c:v>
                </c:pt>
                <c:pt idx="9">
                  <c:v>1500</c:v>
                </c:pt>
                <c:pt idx="10">
                  <c:v>2000</c:v>
                </c:pt>
              </c:numCache>
            </c:numRef>
          </c:xVal>
          <c:yVal>
            <c:numRef>
              <c:f>'[3]IW1 (IW33)'!$G$11:$Q$11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CDEE-43F8-8FE4-1370A5A62AC4}"/>
            </c:ext>
          </c:extLst>
        </c:ser>
        <c:ser>
          <c:idx val="9"/>
          <c:order val="10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[2]Analytic_Eq!$C$87:$O$87</c:f>
              <c:numCache>
                <c:formatCode>General</c:formatCode>
                <c:ptCount val="13"/>
                <c:pt idx="0">
                  <c:v>0.37</c:v>
                </c:pt>
                <c:pt idx="1">
                  <c:v>0.26500000000000001</c:v>
                </c:pt>
                <c:pt idx="2">
                  <c:v>0.23699999999999999</c:v>
                </c:pt>
                <c:pt idx="3">
                  <c:v>0.247</c:v>
                </c:pt>
                <c:pt idx="4">
                  <c:v>0.26400000000000001</c:v>
                </c:pt>
                <c:pt idx="5">
                  <c:v>0.22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CDEE-43F8-8FE4-1370A5A62AC4}"/>
            </c:ext>
          </c:extLst>
        </c:ser>
        <c:ser>
          <c:idx val="10"/>
          <c:order val="11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[2]Analytic_Eq!$C$83:$O$83</c:f>
              <c:numCache>
                <c:formatCode>General</c:formatCode>
                <c:ptCount val="13"/>
                <c:pt idx="0">
                  <c:v>0.59</c:v>
                </c:pt>
                <c:pt idx="1">
                  <c:v>0.49</c:v>
                </c:pt>
                <c:pt idx="2">
                  <c:v>0.43</c:v>
                </c:pt>
                <c:pt idx="3">
                  <c:v>0.37</c:v>
                </c:pt>
                <c:pt idx="4">
                  <c:v>0.33</c:v>
                </c:pt>
                <c:pt idx="5">
                  <c:v>0.29599999999999999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CDEE-43F8-8FE4-1370A5A62AC4}"/>
            </c:ext>
          </c:extLst>
        </c:ser>
        <c:ser>
          <c:idx val="11"/>
          <c:order val="12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[2]Analytic_Eq!$C$81:$O$81</c:f>
              <c:numCache>
                <c:formatCode>General</c:formatCode>
                <c:ptCount val="13"/>
                <c:pt idx="0">
                  <c:v>74.002556231132743</c:v>
                </c:pt>
                <c:pt idx="1">
                  <c:v>314.79993646759209</c:v>
                </c:pt>
                <c:pt idx="2">
                  <c:v>1259.1997458703684</c:v>
                </c:pt>
                <c:pt idx="3">
                  <c:v>2890.7248527786228</c:v>
                </c:pt>
                <c:pt idx="4">
                  <c:v>5036.7989834814734</c:v>
                </c:pt>
                <c:pt idx="5">
                  <c:v>31479.993646759202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CDEE-43F8-8FE4-1370A5A62A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2833376"/>
        <c:axId val="1342837184"/>
      </c:scatterChart>
      <c:valAx>
        <c:axId val="1342833376"/>
        <c:scaling>
          <c:orientation val="minMax"/>
          <c:max val="2000"/>
          <c:min val="0"/>
        </c:scaling>
        <c:delete val="0"/>
        <c:axPos val="b"/>
        <c:majorGridlines>
          <c:spPr>
            <a:ln>
              <a:solidFill>
                <a:schemeClr val="tx2">
                  <a:lumMod val="20000"/>
                  <a:lumOff val="80000"/>
                </a:schemeClr>
              </a:solidFill>
            </a:ln>
          </c:spPr>
        </c:majorGridlines>
        <c:title>
          <c:tx>
            <c:strRef>
              <c:f>'[4]Data_FINAL (2)'!$AR$2</c:f>
              <c:strCache>
                <c:ptCount val="1"/>
                <c:pt idx="0">
                  <c:v>Batdorf Parameter Z</c:v>
                </c:pt>
              </c:strCache>
            </c:strRef>
          </c:tx>
          <c:overlay val="0"/>
          <c:txPr>
            <a:bodyPr/>
            <a:lstStyle/>
            <a:p>
              <a:pPr>
                <a:defRPr sz="1400"/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crossAx val="1342837184"/>
        <c:crosses val="autoZero"/>
        <c:crossBetween val="midCat"/>
        <c:minorUnit val="50"/>
      </c:valAx>
      <c:valAx>
        <c:axId val="1342837184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chemeClr val="tx2">
                  <a:lumMod val="20000"/>
                  <a:lumOff val="80000"/>
                </a:schemeClr>
              </a:solidFill>
            </a:ln>
          </c:spPr>
        </c:majorGridlines>
        <c:title>
          <c:tx>
            <c:strRef>
              <c:f>'[4]Data_FINAL (2)'!$AV$7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txPr>
            <a:bodyPr rot="-5400000" vert="horz"/>
            <a:lstStyle/>
            <a:p>
              <a:pPr>
                <a:defRPr sz="1400"/>
              </a:pPr>
              <a:endParaRPr lang="en-US"/>
            </a:p>
          </c:txPr>
        </c:title>
        <c:numFmt formatCode="0.00" sourceLinked="0"/>
        <c:majorTickMark val="out"/>
        <c:minorTickMark val="none"/>
        <c:tickLblPos val="nextTo"/>
        <c:crossAx val="1342833376"/>
        <c:crosses val="autoZero"/>
        <c:crossBetween val="midCat"/>
        <c:majorUnit val="0.1"/>
      </c:valAx>
    </c:plotArea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'IW1 (new) (MC)'!$B$9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xVal>
            <c:numRef>
              <c:f>'IW1 (new) (MC)'!$G$1:$V$1</c:f>
              <c:numCache>
                <c:formatCode>General</c:formatCode>
                <c:ptCount val="1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</c:numCache>
            </c:numRef>
          </c:xVal>
          <c:yVal>
            <c:numRef>
              <c:f>'IW1 (new) (MC)'!$G$9:$V$9</c:f>
              <c:numCache>
                <c:formatCode>General</c:formatCode>
                <c:ptCount val="16"/>
                <c:pt idx="0">
                  <c:v>0.47099999999999997</c:v>
                </c:pt>
                <c:pt idx="1">
                  <c:v>0.33900000000000002</c:v>
                </c:pt>
                <c:pt idx="2">
                  <c:v>0.28599999999999998</c:v>
                </c:pt>
                <c:pt idx="3">
                  <c:v>0.27200000000000002</c:v>
                </c:pt>
                <c:pt idx="4">
                  <c:v>0.26900000000000002</c:v>
                </c:pt>
                <c:pt idx="5">
                  <c:v>0.26800000000000002</c:v>
                </c:pt>
                <c:pt idx="6">
                  <c:v>0.26800000000000002</c:v>
                </c:pt>
                <c:pt idx="7">
                  <c:v>0.26900000000000002</c:v>
                </c:pt>
                <c:pt idx="8">
                  <c:v>0.26900000000000002</c:v>
                </c:pt>
                <c:pt idx="9">
                  <c:v>0.26700000000000002</c:v>
                </c:pt>
                <c:pt idx="10">
                  <c:v>0.27</c:v>
                </c:pt>
                <c:pt idx="11">
                  <c:v>0.27100000000000002</c:v>
                </c:pt>
                <c:pt idx="12">
                  <c:v>0.27300000000000002</c:v>
                </c:pt>
                <c:pt idx="13">
                  <c:v>0.27600000000000002</c:v>
                </c:pt>
                <c:pt idx="14">
                  <c:v>0.27600000000000002</c:v>
                </c:pt>
                <c:pt idx="15">
                  <c:v>0.28100000000000003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D-E63D-4E64-868B-DA08DFAE5FA9}"/>
            </c:ext>
          </c:extLst>
        </c:ser>
        <c:ser>
          <c:idx val="1"/>
          <c:order val="1"/>
          <c:tx>
            <c:strRef>
              <c:f>'IW1 (new) (MC)'!$B$5</c:f>
              <c:strCache>
                <c:ptCount val="1"/>
                <c:pt idx="0">
                  <c:v>0.5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xVal>
            <c:numRef>
              <c:f>'IW1 (new) (MC)'!$G$1:$V$1</c:f>
              <c:numCache>
                <c:formatCode>General</c:formatCode>
                <c:ptCount val="1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</c:numCache>
            </c:numRef>
          </c:xVal>
          <c:yVal>
            <c:numRef>
              <c:f>'IW1 (new) (MC)'!$G$5:$V$5</c:f>
              <c:numCache>
                <c:formatCode>General</c:formatCode>
                <c:ptCount val="16"/>
                <c:pt idx="0">
                  <c:v>0.65200000000000002</c:v>
                </c:pt>
                <c:pt idx="1">
                  <c:v>0.55100000000000005</c:v>
                </c:pt>
                <c:pt idx="2">
                  <c:v>0.53100000000000003</c:v>
                </c:pt>
                <c:pt idx="3">
                  <c:v>0.53300000000000003</c:v>
                </c:pt>
                <c:pt idx="4">
                  <c:v>0.53100000000000003</c:v>
                </c:pt>
                <c:pt idx="7">
                  <c:v>0.49099999999999999</c:v>
                </c:pt>
                <c:pt idx="9">
                  <c:v>0.45800000000000002</c:v>
                </c:pt>
                <c:pt idx="13">
                  <c:v>0.41099999999999998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E-E63D-4E64-868B-DA08DFAE5FA9}"/>
            </c:ext>
          </c:extLst>
        </c:ser>
        <c:ser>
          <c:idx val="2"/>
          <c:order val="2"/>
          <c:tx>
            <c:strRef>
              <c:f>'IW1 (new) (MC)'!$B$7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xVal>
            <c:numRef>
              <c:f>'IW1 (new) (MC)'!$G$1:$V$1</c:f>
              <c:numCache>
                <c:formatCode>General</c:formatCode>
                <c:ptCount val="1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</c:numCache>
            </c:numRef>
          </c:xVal>
          <c:yVal>
            <c:numRef>
              <c:f>'IW1 (new) (MC)'!$G$7:$V$7</c:f>
              <c:numCache>
                <c:formatCode>General</c:formatCode>
                <c:ptCount val="16"/>
                <c:pt idx="0">
                  <c:v>0.55900000000000005</c:v>
                </c:pt>
                <c:pt idx="1">
                  <c:v>0.40899999999999997</c:v>
                </c:pt>
                <c:pt idx="2">
                  <c:v>0.36049999999999999</c:v>
                </c:pt>
                <c:pt idx="3">
                  <c:v>0.35599999999999998</c:v>
                </c:pt>
                <c:pt idx="4">
                  <c:v>0.34699999999999998</c:v>
                </c:pt>
                <c:pt idx="5">
                  <c:v>0.34899999999999998</c:v>
                </c:pt>
                <c:pt idx="6">
                  <c:v>0.35099999999999998</c:v>
                </c:pt>
                <c:pt idx="7">
                  <c:v>0.35299999999999998</c:v>
                </c:pt>
                <c:pt idx="8">
                  <c:v>0.35499999999999998</c:v>
                </c:pt>
                <c:pt idx="9">
                  <c:v>0.36599999999999999</c:v>
                </c:pt>
                <c:pt idx="10">
                  <c:v>0.378</c:v>
                </c:pt>
                <c:pt idx="11">
                  <c:v>0.373</c:v>
                </c:pt>
                <c:pt idx="12">
                  <c:v>0.372</c:v>
                </c:pt>
                <c:pt idx="13">
                  <c:v>0.36899999999999999</c:v>
                </c:pt>
                <c:pt idx="14">
                  <c:v>0.34699999999999998</c:v>
                </c:pt>
                <c:pt idx="15">
                  <c:v>0.33600000000000002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F-E63D-4E64-868B-DA08DFAE5FA9}"/>
            </c:ext>
          </c:extLst>
        </c:ser>
        <c:ser>
          <c:idx val="3"/>
          <c:order val="3"/>
          <c:tx>
            <c:strRef>
              <c:f>'IW1 (new) (MC)'!$B$8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'IW1 (new) (MC)'!$G$1:$X$1</c:f>
              <c:numCache>
                <c:formatCode>General</c:formatCode>
                <c:ptCount val="18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  <c:pt idx="16">
                  <c:v>5000</c:v>
                </c:pt>
                <c:pt idx="17">
                  <c:v>10000</c:v>
                </c:pt>
              </c:numCache>
            </c:numRef>
          </c:xVal>
          <c:yVal>
            <c:numRef>
              <c:f>'IW1 (new) (MC)'!$G$8:$X$8</c:f>
              <c:numCache>
                <c:formatCode>General</c:formatCode>
                <c:ptCount val="18"/>
                <c:pt idx="0">
                  <c:v>0.52080000000000004</c:v>
                </c:pt>
                <c:pt idx="1">
                  <c:v>0.36899999999999999</c:v>
                </c:pt>
                <c:pt idx="2">
                  <c:v>0.32500000000000001</c:v>
                </c:pt>
                <c:pt idx="3">
                  <c:v>0.31900000000000001</c:v>
                </c:pt>
                <c:pt idx="4">
                  <c:v>0.31280000000000002</c:v>
                </c:pt>
                <c:pt idx="5">
                  <c:v>0.30470000000000003</c:v>
                </c:pt>
                <c:pt idx="6">
                  <c:v>0.29699999999999999</c:v>
                </c:pt>
                <c:pt idx="7">
                  <c:v>0.29899999999999999</c:v>
                </c:pt>
                <c:pt idx="8">
                  <c:v>0.30299999999999999</c:v>
                </c:pt>
                <c:pt idx="9">
                  <c:v>0.30599999999999999</c:v>
                </c:pt>
                <c:pt idx="10">
                  <c:v>0.30299999999999999</c:v>
                </c:pt>
                <c:pt idx="11">
                  <c:v>0.31090000000000001</c:v>
                </c:pt>
                <c:pt idx="12">
                  <c:v>0.311</c:v>
                </c:pt>
                <c:pt idx="13">
                  <c:v>0.307</c:v>
                </c:pt>
                <c:pt idx="14">
                  <c:v>0.313</c:v>
                </c:pt>
                <c:pt idx="15">
                  <c:v>0.30399999999999999</c:v>
                </c:pt>
                <c:pt idx="16">
                  <c:v>0.30299999999999999</c:v>
                </c:pt>
                <c:pt idx="17">
                  <c:v>0.27600000000000002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0-E63D-4E64-868B-DA08DFAE5FA9}"/>
            </c:ext>
          </c:extLst>
        </c:ser>
        <c:ser>
          <c:idx val="4"/>
          <c:order val="4"/>
          <c:tx>
            <c:strRef>
              <c:f>'IW1 (new) (MC)'!$B$10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xVal>
            <c:numRef>
              <c:f>'IW1 (new) (MC)'!$G$1:$V$1</c:f>
              <c:numCache>
                <c:formatCode>General</c:formatCode>
                <c:ptCount val="1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</c:numCache>
            </c:numRef>
          </c:xVal>
          <c:yVal>
            <c:numRef>
              <c:f>'IW1 (new) (MC)'!$G$10:$V$10</c:f>
              <c:numCache>
                <c:formatCode>General</c:formatCode>
                <c:ptCount val="16"/>
                <c:pt idx="0">
                  <c:v>0.50700000000000001</c:v>
                </c:pt>
                <c:pt idx="1">
                  <c:v>0.36599999999999999</c:v>
                </c:pt>
                <c:pt idx="2">
                  <c:v>0.32</c:v>
                </c:pt>
                <c:pt idx="4">
                  <c:v>0.29799999999999999</c:v>
                </c:pt>
                <c:pt idx="7">
                  <c:v>0.28299999999999997</c:v>
                </c:pt>
                <c:pt idx="9">
                  <c:v>0.27800000000000002</c:v>
                </c:pt>
                <c:pt idx="11">
                  <c:v>0.28799999999999998</c:v>
                </c:pt>
                <c:pt idx="12">
                  <c:v>0.29299999999999998</c:v>
                </c:pt>
                <c:pt idx="13">
                  <c:v>0.29799999999999999</c:v>
                </c:pt>
                <c:pt idx="14">
                  <c:v>0.32600000000000001</c:v>
                </c:pt>
                <c:pt idx="15">
                  <c:v>0.38269999999999998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1-E63D-4E64-868B-DA08DFAE5FA9}"/>
            </c:ext>
          </c:extLst>
        </c:ser>
        <c:ser>
          <c:idx val="5"/>
          <c:order val="5"/>
          <c:tx>
            <c:strRef>
              <c:f>'IW1 (new) (MC)'!$B$11</c:f>
              <c:strCache>
                <c:ptCount val="1"/>
                <c:pt idx="0">
                  <c:v>6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xVal>
            <c:numRef>
              <c:f>'IW1 (new) (MC)'!$G$1:$V$1</c:f>
              <c:numCache>
                <c:formatCode>General</c:formatCode>
                <c:ptCount val="1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</c:numCache>
            </c:numRef>
          </c:xVal>
          <c:yVal>
            <c:numRef>
              <c:f>'IW1 (new) (MC)'!$G$11:$V$11</c:f>
              <c:numCache>
                <c:formatCode>General</c:formatCode>
                <c:ptCount val="16"/>
                <c:pt idx="0">
                  <c:v>0.3402</c:v>
                </c:pt>
                <c:pt idx="1">
                  <c:v>0.32100000000000001</c:v>
                </c:pt>
                <c:pt idx="2">
                  <c:v>0.27400000000000002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2-E63D-4E64-868B-DA08DFAE5FA9}"/>
            </c:ext>
          </c:extLst>
        </c:ser>
        <c:ser>
          <c:idx val="6"/>
          <c:order val="6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spPr>
            <a:ln w="38100">
              <a:noFill/>
            </a:ln>
          </c:spP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[2]Analytic_Eq!$C$87:$O$87</c:f>
              <c:numCache>
                <c:formatCode>General</c:formatCode>
                <c:ptCount val="13"/>
                <c:pt idx="0">
                  <c:v>0.37</c:v>
                </c:pt>
                <c:pt idx="1">
                  <c:v>0.26500000000000001</c:v>
                </c:pt>
                <c:pt idx="2">
                  <c:v>0.23699999999999999</c:v>
                </c:pt>
                <c:pt idx="3">
                  <c:v>0.247</c:v>
                </c:pt>
                <c:pt idx="4">
                  <c:v>0.26400000000000001</c:v>
                </c:pt>
                <c:pt idx="5">
                  <c:v>0.22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3-E63D-4E64-868B-DA08DFAE5FA9}"/>
            </c:ext>
          </c:extLst>
        </c:ser>
        <c:ser>
          <c:idx val="7"/>
          <c:order val="7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spPr>
            <a:ln w="38100">
              <a:noFill/>
            </a:ln>
          </c:spP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[2]Analytic_Eq!$C$83:$O$83</c:f>
              <c:numCache>
                <c:formatCode>General</c:formatCode>
                <c:ptCount val="13"/>
                <c:pt idx="0">
                  <c:v>0.59</c:v>
                </c:pt>
                <c:pt idx="1">
                  <c:v>0.49</c:v>
                </c:pt>
                <c:pt idx="2">
                  <c:v>0.43</c:v>
                </c:pt>
                <c:pt idx="3">
                  <c:v>0.37</c:v>
                </c:pt>
                <c:pt idx="4">
                  <c:v>0.33</c:v>
                </c:pt>
                <c:pt idx="5">
                  <c:v>0.29599999999999999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4-E63D-4E64-868B-DA08DFAE5FA9}"/>
            </c:ext>
          </c:extLst>
        </c:ser>
        <c:ser>
          <c:idx val="12"/>
          <c:order val="8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spPr>
            <a:ln w="38100">
              <a:noFill/>
            </a:ln>
          </c:spP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[2]Analytic_Eq!$C$81:$O$81</c:f>
              <c:numCache>
                <c:formatCode>General</c:formatCode>
                <c:ptCount val="13"/>
                <c:pt idx="0">
                  <c:v>74.002556231132743</c:v>
                </c:pt>
                <c:pt idx="1">
                  <c:v>314.79993646759209</c:v>
                </c:pt>
                <c:pt idx="2">
                  <c:v>1259.1997458703684</c:v>
                </c:pt>
                <c:pt idx="3">
                  <c:v>2890.7248527786228</c:v>
                </c:pt>
                <c:pt idx="4">
                  <c:v>5036.7989834814734</c:v>
                </c:pt>
                <c:pt idx="5">
                  <c:v>31479.993646759202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5-E63D-4E64-868B-DA08DFAE5FA9}"/>
            </c:ext>
          </c:extLst>
        </c:ser>
        <c:ser>
          <c:idx val="15"/>
          <c:order val="9"/>
          <c:tx>
            <c:strRef>
              <c:f>'IW1 (new) (MC)'!$B$3</c:f>
              <c:strCache>
                <c:ptCount val="1"/>
                <c:pt idx="0">
                  <c:v>SBPA</c:v>
                </c:pt>
              </c:strCache>
            </c:strRef>
          </c:tx>
          <c:spPr>
            <a:ln w="19050"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'IW1 (new) (MC)'!$G$1:$AA$1</c:f>
              <c:numCache>
                <c:formatCode>General</c:formatCode>
                <c:ptCount val="21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  <c:pt idx="16">
                  <c:v>5000</c:v>
                </c:pt>
                <c:pt idx="17">
                  <c:v>10000</c:v>
                </c:pt>
              </c:numCache>
            </c:numRef>
          </c:xVal>
          <c:yVal>
            <c:numRef>
              <c:f>'IW1 (new) (MC)'!$G$3:$AA$3</c:f>
              <c:numCache>
                <c:formatCode>0.000</c:formatCode>
                <c:ptCount val="21"/>
                <c:pt idx="0">
                  <c:v>0.71688129830054526</c:v>
                </c:pt>
                <c:pt idx="1">
                  <c:v>0.65148603598673904</c:v>
                </c:pt>
                <c:pt idx="2">
                  <c:v>0.59205625267654149</c:v>
                </c:pt>
                <c:pt idx="3">
                  <c:v>0.55983800599036848</c:v>
                </c:pt>
                <c:pt idx="4">
                  <c:v>0.53804776613895644</c:v>
                </c:pt>
                <c:pt idx="5">
                  <c:v>0.52173173115327542</c:v>
                </c:pt>
                <c:pt idx="6">
                  <c:v>0.50876852860022237</c:v>
                </c:pt>
                <c:pt idx="7">
                  <c:v>0.49805990558550117</c:v>
                </c:pt>
                <c:pt idx="8">
                  <c:v>0.48896603547109468</c:v>
                </c:pt>
                <c:pt idx="9">
                  <c:v>0.47413837992889935</c:v>
                </c:pt>
                <c:pt idx="10">
                  <c:v>0.46235770512959506</c:v>
                </c:pt>
                <c:pt idx="11">
                  <c:v>0.45727865405724955</c:v>
                </c:pt>
                <c:pt idx="12">
                  <c:v>0.45262594287651942</c:v>
                </c:pt>
                <c:pt idx="13">
                  <c:v>0.44833693417290388</c:v>
                </c:pt>
                <c:pt idx="14">
                  <c:v>0.43088658384773798</c:v>
                </c:pt>
                <c:pt idx="15">
                  <c:v>0.40743879457195575</c:v>
                </c:pt>
                <c:pt idx="16">
                  <c:v>0.37970581731938957</c:v>
                </c:pt>
                <c:pt idx="17">
                  <c:v>0.3450683374680607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6-E63D-4E64-868B-DA08DFAE5FA9}"/>
            </c:ext>
          </c:extLst>
        </c:ser>
        <c:ser>
          <c:idx val="16"/>
          <c:order val="10"/>
          <c:tx>
            <c:strRef>
              <c:f>'IW1 (new) (MC)'!$B$5</c:f>
              <c:strCache>
                <c:ptCount val="1"/>
                <c:pt idx="0">
                  <c:v>0.5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xVal>
            <c:numRef>
              <c:f>'IW1 (new) (MC)'!$G$1:$Z$1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  <c:pt idx="16">
                  <c:v>5000</c:v>
                </c:pt>
                <c:pt idx="17">
                  <c:v>10000</c:v>
                </c:pt>
              </c:numCache>
            </c:numRef>
          </c:xVal>
          <c:yVal>
            <c:numRef>
              <c:f>'IW1 (new) (MC)'!$G$5:$Z$5</c:f>
              <c:numCache>
                <c:formatCode>General</c:formatCode>
                <c:ptCount val="20"/>
                <c:pt idx="0">
                  <c:v>0.65200000000000002</c:v>
                </c:pt>
                <c:pt idx="1">
                  <c:v>0.55100000000000005</c:v>
                </c:pt>
                <c:pt idx="2">
                  <c:v>0.53100000000000003</c:v>
                </c:pt>
                <c:pt idx="3">
                  <c:v>0.53300000000000003</c:v>
                </c:pt>
                <c:pt idx="4">
                  <c:v>0.53100000000000003</c:v>
                </c:pt>
                <c:pt idx="7">
                  <c:v>0.49099999999999999</c:v>
                </c:pt>
                <c:pt idx="9">
                  <c:v>0.45800000000000002</c:v>
                </c:pt>
                <c:pt idx="13">
                  <c:v>0.41099999999999998</c:v>
                </c:pt>
                <c:pt idx="16">
                  <c:v>0.33600000000000002</c:v>
                </c:pt>
                <c:pt idx="17" formatCode="0.000">
                  <c:v>0.30099999999999999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7-E63D-4E64-868B-DA08DFAE5FA9}"/>
            </c:ext>
          </c:extLst>
        </c:ser>
        <c:ser>
          <c:idx val="17"/>
          <c:order val="11"/>
          <c:tx>
            <c:strRef>
              <c:f>'IW1 (new) (MC)'!$B$6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'IW1 (new) (MC)'!$G$1:$Z$1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  <c:pt idx="16">
                  <c:v>5000</c:v>
                </c:pt>
                <c:pt idx="17">
                  <c:v>10000</c:v>
                </c:pt>
              </c:numCache>
            </c:numRef>
          </c:xVal>
          <c:yVal>
            <c:numRef>
              <c:f>'IW1 (new) (MC)'!$G$6:$Z$6</c:f>
              <c:numCache>
                <c:formatCode>General</c:formatCode>
                <c:ptCount val="20"/>
                <c:pt idx="0">
                  <c:v>0.61799999999999999</c:v>
                </c:pt>
                <c:pt idx="1">
                  <c:v>0.47699999999999998</c:v>
                </c:pt>
                <c:pt idx="2">
                  <c:v>0.437</c:v>
                </c:pt>
                <c:pt idx="3">
                  <c:v>0.44600000000000001</c:v>
                </c:pt>
                <c:pt idx="4">
                  <c:v>0.45800000000000002</c:v>
                </c:pt>
                <c:pt idx="5">
                  <c:v>0.46400000000000002</c:v>
                </c:pt>
                <c:pt idx="6">
                  <c:v>0.46500000000000002</c:v>
                </c:pt>
                <c:pt idx="7">
                  <c:v>0.45800000000000002</c:v>
                </c:pt>
                <c:pt idx="8">
                  <c:v>0.46300000000000002</c:v>
                </c:pt>
                <c:pt idx="9">
                  <c:v>0.442</c:v>
                </c:pt>
                <c:pt idx="10">
                  <c:v>0.42599999999999999</c:v>
                </c:pt>
                <c:pt idx="13">
                  <c:v>0.40100000000000002</c:v>
                </c:pt>
                <c:pt idx="14">
                  <c:v>0.38400000000000001</c:v>
                </c:pt>
                <c:pt idx="15">
                  <c:v>0.36399999999999999</c:v>
                </c:pt>
                <c:pt idx="16">
                  <c:v>0.33100000000000002</c:v>
                </c:pt>
                <c:pt idx="17">
                  <c:v>0.29799999999999999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8-E63D-4E64-868B-DA08DFAE5FA9}"/>
            </c:ext>
          </c:extLst>
        </c:ser>
        <c:ser>
          <c:idx val="27"/>
          <c:order val="12"/>
          <c:tx>
            <c:strRef>
              <c:f>'IW1 (new) (MC)'!$B$9</c:f>
              <c:strCache>
                <c:ptCount val="1"/>
                <c:pt idx="0">
                  <c:v>4</c:v>
                </c:pt>
              </c:strCache>
            </c:strRef>
          </c:tx>
          <c:xVal>
            <c:numRef>
              <c:f>'IW1 (new) (MC)'!$G$1:$Z$1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  <c:pt idx="16">
                  <c:v>5000</c:v>
                </c:pt>
                <c:pt idx="17">
                  <c:v>10000</c:v>
                </c:pt>
              </c:numCache>
            </c:numRef>
          </c:xVal>
          <c:yVal>
            <c:numRef>
              <c:f>'IW1 (new) (MC)'!$G$9:$Z$9</c:f>
              <c:numCache>
                <c:formatCode>General</c:formatCode>
                <c:ptCount val="20"/>
                <c:pt idx="0">
                  <c:v>0.47099999999999997</c:v>
                </c:pt>
                <c:pt idx="1">
                  <c:v>0.33900000000000002</c:v>
                </c:pt>
                <c:pt idx="2">
                  <c:v>0.28599999999999998</c:v>
                </c:pt>
                <c:pt idx="3">
                  <c:v>0.27200000000000002</c:v>
                </c:pt>
                <c:pt idx="4">
                  <c:v>0.26900000000000002</c:v>
                </c:pt>
                <c:pt idx="5">
                  <c:v>0.26800000000000002</c:v>
                </c:pt>
                <c:pt idx="6">
                  <c:v>0.26800000000000002</c:v>
                </c:pt>
                <c:pt idx="7">
                  <c:v>0.26900000000000002</c:v>
                </c:pt>
                <c:pt idx="8">
                  <c:v>0.26900000000000002</c:v>
                </c:pt>
                <c:pt idx="9">
                  <c:v>0.26700000000000002</c:v>
                </c:pt>
                <c:pt idx="10">
                  <c:v>0.27</c:v>
                </c:pt>
                <c:pt idx="11">
                  <c:v>0.27100000000000002</c:v>
                </c:pt>
                <c:pt idx="12">
                  <c:v>0.27300000000000002</c:v>
                </c:pt>
                <c:pt idx="13">
                  <c:v>0.27600000000000002</c:v>
                </c:pt>
                <c:pt idx="14">
                  <c:v>0.27600000000000002</c:v>
                </c:pt>
                <c:pt idx="15">
                  <c:v>0.28100000000000003</c:v>
                </c:pt>
                <c:pt idx="16">
                  <c:v>0.28299999999999997</c:v>
                </c:pt>
                <c:pt idx="17">
                  <c:v>0.27100000000000002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B-E63D-4E64-868B-DA08DFAE5FA9}"/>
            </c:ext>
          </c:extLst>
        </c:ser>
        <c:ser>
          <c:idx val="28"/>
          <c:order val="13"/>
          <c:tx>
            <c:strRef>
              <c:f>'IW1 (new) (MC)'!$B$10</c:f>
              <c:strCache>
                <c:ptCount val="1"/>
                <c:pt idx="0">
                  <c:v>4</c:v>
                </c:pt>
              </c:strCache>
            </c:strRef>
          </c:tx>
          <c:xVal>
            <c:numRef>
              <c:f>'IW1 (new) (MC)'!$G$1:$Z$1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  <c:pt idx="16">
                  <c:v>5000</c:v>
                </c:pt>
                <c:pt idx="17">
                  <c:v>10000</c:v>
                </c:pt>
              </c:numCache>
            </c:numRef>
          </c:xVal>
          <c:yVal>
            <c:numRef>
              <c:f>'IW1 (new) (MC)'!$G$10:$Z$10</c:f>
              <c:numCache>
                <c:formatCode>General</c:formatCode>
                <c:ptCount val="20"/>
                <c:pt idx="0">
                  <c:v>0.50700000000000001</c:v>
                </c:pt>
                <c:pt idx="1">
                  <c:v>0.36599999999999999</c:v>
                </c:pt>
                <c:pt idx="2">
                  <c:v>0.32</c:v>
                </c:pt>
                <c:pt idx="4">
                  <c:v>0.29799999999999999</c:v>
                </c:pt>
                <c:pt idx="7">
                  <c:v>0.28299999999999997</c:v>
                </c:pt>
                <c:pt idx="9">
                  <c:v>0.27800000000000002</c:v>
                </c:pt>
                <c:pt idx="11">
                  <c:v>0.28799999999999998</c:v>
                </c:pt>
                <c:pt idx="12">
                  <c:v>0.29299999999999998</c:v>
                </c:pt>
                <c:pt idx="13">
                  <c:v>0.29799999999999999</c:v>
                </c:pt>
                <c:pt idx="14">
                  <c:v>0.32600000000000001</c:v>
                </c:pt>
                <c:pt idx="15">
                  <c:v>0.38269999999999998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C-E63D-4E64-868B-DA08DFAE5FA9}"/>
            </c:ext>
          </c:extLst>
        </c:ser>
        <c:ser>
          <c:idx val="29"/>
          <c:order val="14"/>
          <c:tx>
            <c:strRef>
              <c:f>'IW1 (new) (MC)'!$B$11</c:f>
              <c:strCache>
                <c:ptCount val="1"/>
                <c:pt idx="0">
                  <c:v>6</c:v>
                </c:pt>
              </c:strCache>
            </c:strRef>
          </c:tx>
          <c:xVal>
            <c:numRef>
              <c:f>'IW1 (new) (MC)'!$G$1:$V$1</c:f>
              <c:numCache>
                <c:formatCode>General</c:formatCode>
                <c:ptCount val="1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</c:numCache>
            </c:numRef>
          </c:xVal>
          <c:yVal>
            <c:numRef>
              <c:f>'IW1 (new) (MC)'!$G$11:$V$11</c:f>
              <c:numCache>
                <c:formatCode>General</c:formatCode>
                <c:ptCount val="16"/>
                <c:pt idx="0">
                  <c:v>0.3402</c:v>
                </c:pt>
                <c:pt idx="1">
                  <c:v>0.32100000000000001</c:v>
                </c:pt>
                <c:pt idx="2">
                  <c:v>0.27400000000000002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D-E63D-4E64-868B-DA08DFAE5FA9}"/>
            </c:ext>
          </c:extLst>
        </c:ser>
        <c:ser>
          <c:idx val="30"/>
          <c:order val="15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[2]Analytic_Eq!$C$87:$O$87</c:f>
              <c:numCache>
                <c:formatCode>General</c:formatCode>
                <c:ptCount val="13"/>
                <c:pt idx="0">
                  <c:v>0.37</c:v>
                </c:pt>
                <c:pt idx="1">
                  <c:v>0.26500000000000001</c:v>
                </c:pt>
                <c:pt idx="2">
                  <c:v>0.23699999999999999</c:v>
                </c:pt>
                <c:pt idx="3">
                  <c:v>0.247</c:v>
                </c:pt>
                <c:pt idx="4">
                  <c:v>0.26400000000000001</c:v>
                </c:pt>
                <c:pt idx="5">
                  <c:v>0.22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E-E63D-4E64-868B-DA08DFAE5FA9}"/>
            </c:ext>
          </c:extLst>
        </c:ser>
        <c:ser>
          <c:idx val="31"/>
          <c:order val="16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[2]Analytic_Eq!$C$83:$O$83</c:f>
              <c:numCache>
                <c:formatCode>General</c:formatCode>
                <c:ptCount val="13"/>
                <c:pt idx="0">
                  <c:v>0.59</c:v>
                </c:pt>
                <c:pt idx="1">
                  <c:v>0.49</c:v>
                </c:pt>
                <c:pt idx="2">
                  <c:v>0.43</c:v>
                </c:pt>
                <c:pt idx="3">
                  <c:v>0.37</c:v>
                </c:pt>
                <c:pt idx="4">
                  <c:v>0.33</c:v>
                </c:pt>
                <c:pt idx="5">
                  <c:v>0.29599999999999999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F-E63D-4E64-868B-DA08DFAE5FA9}"/>
            </c:ext>
          </c:extLst>
        </c:ser>
        <c:ser>
          <c:idx val="32"/>
          <c:order val="17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[2]Analytic_Eq!$C$81:$O$81</c:f>
              <c:numCache>
                <c:formatCode>General</c:formatCode>
                <c:ptCount val="13"/>
                <c:pt idx="0">
                  <c:v>74.002556231132743</c:v>
                </c:pt>
                <c:pt idx="1">
                  <c:v>314.79993646759209</c:v>
                </c:pt>
                <c:pt idx="2">
                  <c:v>1259.1997458703684</c:v>
                </c:pt>
                <c:pt idx="3">
                  <c:v>2890.7248527786228</c:v>
                </c:pt>
                <c:pt idx="4">
                  <c:v>5036.7989834814734</c:v>
                </c:pt>
                <c:pt idx="5">
                  <c:v>31479.993646759202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0-E63D-4E64-868B-DA08DFAE5FA9}"/>
            </c:ext>
          </c:extLst>
        </c:ser>
        <c:ser>
          <c:idx val="33"/>
          <c:order val="18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[2]Analytic_Eq!$C$87:$O$87</c:f>
              <c:numCache>
                <c:formatCode>General</c:formatCode>
                <c:ptCount val="13"/>
                <c:pt idx="0">
                  <c:v>0.37</c:v>
                </c:pt>
                <c:pt idx="1">
                  <c:v>0.26500000000000001</c:v>
                </c:pt>
                <c:pt idx="2">
                  <c:v>0.23699999999999999</c:v>
                </c:pt>
                <c:pt idx="3">
                  <c:v>0.247</c:v>
                </c:pt>
                <c:pt idx="4">
                  <c:v>0.26400000000000001</c:v>
                </c:pt>
                <c:pt idx="5">
                  <c:v>0.22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1-E63D-4E64-868B-DA08DFAE5FA9}"/>
            </c:ext>
          </c:extLst>
        </c:ser>
        <c:ser>
          <c:idx val="34"/>
          <c:order val="19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[2]Analytic_Eq!$C$83:$O$83</c:f>
              <c:numCache>
                <c:formatCode>General</c:formatCode>
                <c:ptCount val="13"/>
                <c:pt idx="0">
                  <c:v>0.59</c:v>
                </c:pt>
                <c:pt idx="1">
                  <c:v>0.49</c:v>
                </c:pt>
                <c:pt idx="2">
                  <c:v>0.43</c:v>
                </c:pt>
                <c:pt idx="3">
                  <c:v>0.37</c:v>
                </c:pt>
                <c:pt idx="4">
                  <c:v>0.33</c:v>
                </c:pt>
                <c:pt idx="5">
                  <c:v>0.29599999999999999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2-E63D-4E64-868B-DA08DFAE5FA9}"/>
            </c:ext>
          </c:extLst>
        </c:ser>
        <c:ser>
          <c:idx val="35"/>
          <c:order val="20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[2]Analytic_Eq!$C$81:$O$81</c:f>
              <c:numCache>
                <c:formatCode>General</c:formatCode>
                <c:ptCount val="13"/>
                <c:pt idx="0">
                  <c:v>74.002556231132743</c:v>
                </c:pt>
                <c:pt idx="1">
                  <c:v>314.79993646759209</c:v>
                </c:pt>
                <c:pt idx="2">
                  <c:v>1259.1997458703684</c:v>
                </c:pt>
                <c:pt idx="3">
                  <c:v>2890.7248527786228</c:v>
                </c:pt>
                <c:pt idx="4">
                  <c:v>5036.7989834814734</c:v>
                </c:pt>
                <c:pt idx="5">
                  <c:v>31479.993646759202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3-E63D-4E64-868B-DA08DFAE5FA9}"/>
            </c:ext>
          </c:extLst>
        </c:ser>
        <c:ser>
          <c:idx val="36"/>
          <c:order val="21"/>
          <c:tx>
            <c:strRef>
              <c:f>'[3]IW1 (IW33)'!$B$11</c:f>
              <c:strCache>
                <c:ptCount val="1"/>
                <c:pt idx="0">
                  <c:v>8</c:v>
                </c:pt>
              </c:strCache>
            </c:strRef>
          </c:tx>
          <c:xVal>
            <c:numRef>
              <c:f>'[3]IW1 (IW33)'!$G$1:$Q$1</c:f>
              <c:numCache>
                <c:formatCode>General</c:formatCode>
                <c:ptCount val="11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600</c:v>
                </c:pt>
                <c:pt idx="6">
                  <c:v>800</c:v>
                </c:pt>
                <c:pt idx="7">
                  <c:v>1000</c:v>
                </c:pt>
                <c:pt idx="8">
                  <c:v>1200</c:v>
                </c:pt>
                <c:pt idx="9">
                  <c:v>1500</c:v>
                </c:pt>
                <c:pt idx="10">
                  <c:v>2000</c:v>
                </c:pt>
              </c:numCache>
            </c:numRef>
          </c:xVal>
          <c:yVal>
            <c:numRef>
              <c:f>'[3]IW1 (IW33)'!$G$11:$Q$11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4-E63D-4E64-868B-DA08DFAE5FA9}"/>
            </c:ext>
          </c:extLst>
        </c:ser>
        <c:ser>
          <c:idx val="37"/>
          <c:order val="22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[2]Analytic_Eq!$C$87:$O$87</c:f>
              <c:numCache>
                <c:formatCode>General</c:formatCode>
                <c:ptCount val="13"/>
                <c:pt idx="0">
                  <c:v>0.37</c:v>
                </c:pt>
                <c:pt idx="1">
                  <c:v>0.26500000000000001</c:v>
                </c:pt>
                <c:pt idx="2">
                  <c:v>0.23699999999999999</c:v>
                </c:pt>
                <c:pt idx="3">
                  <c:v>0.247</c:v>
                </c:pt>
                <c:pt idx="4">
                  <c:v>0.26400000000000001</c:v>
                </c:pt>
                <c:pt idx="5">
                  <c:v>0.22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5-E63D-4E64-868B-DA08DFAE5FA9}"/>
            </c:ext>
          </c:extLst>
        </c:ser>
        <c:ser>
          <c:idx val="38"/>
          <c:order val="23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[2]Analytic_Eq!$C$83:$O$83</c:f>
              <c:numCache>
                <c:formatCode>General</c:formatCode>
                <c:ptCount val="13"/>
                <c:pt idx="0">
                  <c:v>0.59</c:v>
                </c:pt>
                <c:pt idx="1">
                  <c:v>0.49</c:v>
                </c:pt>
                <c:pt idx="2">
                  <c:v>0.43</c:v>
                </c:pt>
                <c:pt idx="3">
                  <c:v>0.37</c:v>
                </c:pt>
                <c:pt idx="4">
                  <c:v>0.33</c:v>
                </c:pt>
                <c:pt idx="5">
                  <c:v>0.29599999999999999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6-E63D-4E64-868B-DA08DFAE5FA9}"/>
            </c:ext>
          </c:extLst>
        </c:ser>
        <c:ser>
          <c:idx val="39"/>
          <c:order val="24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[2]Analytic_Eq!$C$81:$O$81</c:f>
              <c:numCache>
                <c:formatCode>General</c:formatCode>
                <c:ptCount val="13"/>
                <c:pt idx="0">
                  <c:v>74.002556231132743</c:v>
                </c:pt>
                <c:pt idx="1">
                  <c:v>314.79993646759209</c:v>
                </c:pt>
                <c:pt idx="2">
                  <c:v>1259.1997458703684</c:v>
                </c:pt>
                <c:pt idx="3">
                  <c:v>2890.7248527786228</c:v>
                </c:pt>
                <c:pt idx="4">
                  <c:v>5036.7989834814734</c:v>
                </c:pt>
                <c:pt idx="5">
                  <c:v>31479.993646759202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7-E63D-4E64-868B-DA08DFAE5FA9}"/>
            </c:ext>
          </c:extLst>
        </c:ser>
        <c:ser>
          <c:idx val="40"/>
          <c:order val="25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[2]Analytic_Eq!$C$87:$O$87</c:f>
              <c:numCache>
                <c:formatCode>General</c:formatCode>
                <c:ptCount val="13"/>
                <c:pt idx="0">
                  <c:v>0.37</c:v>
                </c:pt>
                <c:pt idx="1">
                  <c:v>0.26500000000000001</c:v>
                </c:pt>
                <c:pt idx="2">
                  <c:v>0.23699999999999999</c:v>
                </c:pt>
                <c:pt idx="3">
                  <c:v>0.247</c:v>
                </c:pt>
                <c:pt idx="4">
                  <c:v>0.26400000000000001</c:v>
                </c:pt>
                <c:pt idx="5">
                  <c:v>0.22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8-E63D-4E64-868B-DA08DFAE5FA9}"/>
            </c:ext>
          </c:extLst>
        </c:ser>
        <c:ser>
          <c:idx val="41"/>
          <c:order val="26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[2]Analytic_Eq!$C$83:$O$83</c:f>
              <c:numCache>
                <c:formatCode>General</c:formatCode>
                <c:ptCount val="13"/>
                <c:pt idx="0">
                  <c:v>0.59</c:v>
                </c:pt>
                <c:pt idx="1">
                  <c:v>0.49</c:v>
                </c:pt>
                <c:pt idx="2">
                  <c:v>0.43</c:v>
                </c:pt>
                <c:pt idx="3">
                  <c:v>0.37</c:v>
                </c:pt>
                <c:pt idx="4">
                  <c:v>0.33</c:v>
                </c:pt>
                <c:pt idx="5">
                  <c:v>0.29599999999999999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9-E63D-4E64-868B-DA08DFAE5FA9}"/>
            </c:ext>
          </c:extLst>
        </c:ser>
        <c:ser>
          <c:idx val="42"/>
          <c:order val="27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[2]Analytic_Eq!$C$81:$O$81</c:f>
              <c:numCache>
                <c:formatCode>General</c:formatCode>
                <c:ptCount val="13"/>
                <c:pt idx="0">
                  <c:v>74.002556231132743</c:v>
                </c:pt>
                <c:pt idx="1">
                  <c:v>314.79993646759209</c:v>
                </c:pt>
                <c:pt idx="2">
                  <c:v>1259.1997458703684</c:v>
                </c:pt>
                <c:pt idx="3">
                  <c:v>2890.7248527786228</c:v>
                </c:pt>
                <c:pt idx="4">
                  <c:v>5036.7989834814734</c:v>
                </c:pt>
                <c:pt idx="5">
                  <c:v>31479.993646759202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A-E63D-4E64-868B-DA08DFAE5FA9}"/>
            </c:ext>
          </c:extLst>
        </c:ser>
        <c:ser>
          <c:idx val="44"/>
          <c:order val="28"/>
          <c:tx>
            <c:strRef>
              <c:f>'IW1 (new) (MC)'!$B$11</c:f>
              <c:strCache>
                <c:ptCount val="1"/>
                <c:pt idx="0">
                  <c:v>6</c:v>
                </c:pt>
              </c:strCache>
            </c:strRef>
          </c:tx>
          <c:marker>
            <c:symbol val="none"/>
          </c:marker>
          <c:xVal>
            <c:numRef>
              <c:f>'IW1 (new) (MC)'!$G$1:$V$1</c:f>
              <c:numCache>
                <c:formatCode>General</c:formatCode>
                <c:ptCount val="1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</c:numCache>
            </c:numRef>
          </c:xVal>
          <c:yVal>
            <c:numRef>
              <c:f>'IW1 (new) (MC)'!$G$11:$V$11</c:f>
              <c:numCache>
                <c:formatCode>General</c:formatCode>
                <c:ptCount val="16"/>
                <c:pt idx="0">
                  <c:v>0.3402</c:v>
                </c:pt>
                <c:pt idx="1">
                  <c:v>0.32100000000000001</c:v>
                </c:pt>
                <c:pt idx="2">
                  <c:v>0.27400000000000002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C-E63D-4E64-868B-DA08DFAE5FA9}"/>
            </c:ext>
          </c:extLst>
        </c:ser>
        <c:ser>
          <c:idx val="45"/>
          <c:order val="29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marker>
            <c:symbol val="none"/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[2]Analytic_Eq!$C$87:$O$87</c:f>
              <c:numCache>
                <c:formatCode>General</c:formatCode>
                <c:ptCount val="13"/>
                <c:pt idx="0">
                  <c:v>0.37</c:v>
                </c:pt>
                <c:pt idx="1">
                  <c:v>0.26500000000000001</c:v>
                </c:pt>
                <c:pt idx="2">
                  <c:v>0.23699999999999999</c:v>
                </c:pt>
                <c:pt idx="3">
                  <c:v>0.247</c:v>
                </c:pt>
                <c:pt idx="4">
                  <c:v>0.26400000000000001</c:v>
                </c:pt>
                <c:pt idx="5">
                  <c:v>0.22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D-E63D-4E64-868B-DA08DFAE5FA9}"/>
            </c:ext>
          </c:extLst>
        </c:ser>
        <c:ser>
          <c:idx val="46"/>
          <c:order val="30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marker>
            <c:symbol val="none"/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[2]Analytic_Eq!$C$83:$O$83</c:f>
              <c:numCache>
                <c:formatCode>General</c:formatCode>
                <c:ptCount val="13"/>
                <c:pt idx="0">
                  <c:v>0.59</c:v>
                </c:pt>
                <c:pt idx="1">
                  <c:v>0.49</c:v>
                </c:pt>
                <c:pt idx="2">
                  <c:v>0.43</c:v>
                </c:pt>
                <c:pt idx="3">
                  <c:v>0.37</c:v>
                </c:pt>
                <c:pt idx="4">
                  <c:v>0.33</c:v>
                </c:pt>
                <c:pt idx="5">
                  <c:v>0.29599999999999999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E-E63D-4E64-868B-DA08DFAE5FA9}"/>
            </c:ext>
          </c:extLst>
        </c:ser>
        <c:ser>
          <c:idx val="47"/>
          <c:order val="31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marker>
            <c:symbol val="none"/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[2]Analytic_Eq!$C$81:$O$81</c:f>
              <c:numCache>
                <c:formatCode>General</c:formatCode>
                <c:ptCount val="13"/>
                <c:pt idx="0">
                  <c:v>74.002556231132743</c:v>
                </c:pt>
                <c:pt idx="1">
                  <c:v>314.79993646759209</c:v>
                </c:pt>
                <c:pt idx="2">
                  <c:v>1259.1997458703684</c:v>
                </c:pt>
                <c:pt idx="3">
                  <c:v>2890.7248527786228</c:v>
                </c:pt>
                <c:pt idx="4">
                  <c:v>5036.7989834814734</c:v>
                </c:pt>
                <c:pt idx="5">
                  <c:v>31479.993646759202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F-E63D-4E64-868B-DA08DFAE5FA9}"/>
            </c:ext>
          </c:extLst>
        </c:ser>
        <c:ser>
          <c:idx val="13"/>
          <c:order val="32"/>
          <c:tx>
            <c:strRef>
              <c:f>'IW1 (new) (MC)'!$B$4</c:f>
              <c:strCache>
                <c:ptCount val="1"/>
                <c:pt idx="0">
                  <c:v>0.25</c:v>
                </c:pt>
              </c:strCache>
            </c:strRef>
          </c:tx>
          <c:spPr>
            <a:ln w="19050">
              <a:solidFill>
                <a:srgbClr val="C00000"/>
              </a:solidFill>
            </a:ln>
          </c:spPr>
          <c:xVal>
            <c:numRef>
              <c:f>'IW1 (new) (MC)'!$G$1:$V$1</c:f>
              <c:numCache>
                <c:formatCode>General</c:formatCode>
                <c:ptCount val="1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</c:numCache>
            </c:numRef>
          </c:xVal>
          <c:yVal>
            <c:numRef>
              <c:f>'IW1 (new) (MC)'!$G$4:$V$4</c:f>
              <c:numCache>
                <c:formatCode>General</c:formatCode>
                <c:ptCount val="1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4-E63D-4E64-868B-DA08DFAE5FA9}"/>
            </c:ext>
          </c:extLst>
        </c:ser>
        <c:ser>
          <c:idx val="14"/>
          <c:order val="33"/>
          <c:tx>
            <c:strRef>
              <c:f>'IW1 (new) (MC)'!$B$5</c:f>
              <c:strCache>
                <c:ptCount val="1"/>
                <c:pt idx="0">
                  <c:v>0.5</c:v>
                </c:pt>
              </c:strCache>
            </c:strRef>
          </c:tx>
          <c:xVal>
            <c:numRef>
              <c:f>'IW1 (new) (MC)'!$G$1:$V$1</c:f>
              <c:numCache>
                <c:formatCode>General</c:formatCode>
                <c:ptCount val="1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</c:numCache>
            </c:numRef>
          </c:xVal>
          <c:yVal>
            <c:numRef>
              <c:f>'IW1 (new) (MC)'!$G$5:$V$5</c:f>
              <c:numCache>
                <c:formatCode>General</c:formatCode>
                <c:ptCount val="16"/>
                <c:pt idx="0">
                  <c:v>0.65200000000000002</c:v>
                </c:pt>
                <c:pt idx="1">
                  <c:v>0.55100000000000005</c:v>
                </c:pt>
                <c:pt idx="2">
                  <c:v>0.53100000000000003</c:v>
                </c:pt>
                <c:pt idx="3">
                  <c:v>0.53300000000000003</c:v>
                </c:pt>
                <c:pt idx="4">
                  <c:v>0.53100000000000003</c:v>
                </c:pt>
                <c:pt idx="7">
                  <c:v>0.49099999999999999</c:v>
                </c:pt>
                <c:pt idx="9">
                  <c:v>0.45800000000000002</c:v>
                </c:pt>
                <c:pt idx="13">
                  <c:v>0.41099999999999998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6-E63D-4E64-868B-DA08DFAE5FA9}"/>
            </c:ext>
          </c:extLst>
        </c:ser>
        <c:ser>
          <c:idx val="18"/>
          <c:order val="34"/>
          <c:tx>
            <c:strRef>
              <c:f>'IW1 (new) (MC)'!$B$9</c:f>
              <c:strCache>
                <c:ptCount val="1"/>
                <c:pt idx="0">
                  <c:v>4</c:v>
                </c:pt>
              </c:strCache>
            </c:strRef>
          </c:tx>
          <c:xVal>
            <c:numRef>
              <c:f>'IW1 (new) (MC)'!$G$1:$V$1</c:f>
              <c:numCache>
                <c:formatCode>General</c:formatCode>
                <c:ptCount val="1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</c:numCache>
            </c:numRef>
          </c:xVal>
          <c:yVal>
            <c:numRef>
              <c:f>'IW1 (new) (MC)'!$G$9:$V$9</c:f>
              <c:numCache>
                <c:formatCode>General</c:formatCode>
                <c:ptCount val="16"/>
                <c:pt idx="0">
                  <c:v>0.47099999999999997</c:v>
                </c:pt>
                <c:pt idx="1">
                  <c:v>0.33900000000000002</c:v>
                </c:pt>
                <c:pt idx="2">
                  <c:v>0.28599999999999998</c:v>
                </c:pt>
                <c:pt idx="3">
                  <c:v>0.27200000000000002</c:v>
                </c:pt>
                <c:pt idx="4">
                  <c:v>0.26900000000000002</c:v>
                </c:pt>
                <c:pt idx="5">
                  <c:v>0.26800000000000002</c:v>
                </c:pt>
                <c:pt idx="6">
                  <c:v>0.26800000000000002</c:v>
                </c:pt>
                <c:pt idx="7">
                  <c:v>0.26900000000000002</c:v>
                </c:pt>
                <c:pt idx="8">
                  <c:v>0.26900000000000002</c:v>
                </c:pt>
                <c:pt idx="9">
                  <c:v>0.26700000000000002</c:v>
                </c:pt>
                <c:pt idx="10">
                  <c:v>0.27</c:v>
                </c:pt>
                <c:pt idx="11">
                  <c:v>0.27100000000000002</c:v>
                </c:pt>
                <c:pt idx="12">
                  <c:v>0.27300000000000002</c:v>
                </c:pt>
                <c:pt idx="13">
                  <c:v>0.27600000000000002</c:v>
                </c:pt>
                <c:pt idx="14">
                  <c:v>0.27600000000000002</c:v>
                </c:pt>
                <c:pt idx="15">
                  <c:v>0.28100000000000003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8-E63D-4E64-868B-DA08DFAE5FA9}"/>
            </c:ext>
          </c:extLst>
        </c:ser>
        <c:ser>
          <c:idx val="19"/>
          <c:order val="35"/>
          <c:tx>
            <c:strRef>
              <c:f>'IW1 (new) (MC)'!$B$10</c:f>
              <c:strCache>
                <c:ptCount val="1"/>
                <c:pt idx="0">
                  <c:v>4</c:v>
                </c:pt>
              </c:strCache>
            </c:strRef>
          </c:tx>
          <c:xVal>
            <c:numRef>
              <c:f>'IW1 (new) (MC)'!$G$1:$V$1</c:f>
              <c:numCache>
                <c:formatCode>General</c:formatCode>
                <c:ptCount val="1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</c:numCache>
            </c:numRef>
          </c:xVal>
          <c:yVal>
            <c:numRef>
              <c:f>'IW1 (new) (MC)'!$G$10:$V$10</c:f>
              <c:numCache>
                <c:formatCode>General</c:formatCode>
                <c:ptCount val="16"/>
                <c:pt idx="0">
                  <c:v>0.50700000000000001</c:v>
                </c:pt>
                <c:pt idx="1">
                  <c:v>0.36599999999999999</c:v>
                </c:pt>
                <c:pt idx="2">
                  <c:v>0.32</c:v>
                </c:pt>
                <c:pt idx="4">
                  <c:v>0.29799999999999999</c:v>
                </c:pt>
                <c:pt idx="7">
                  <c:v>0.28299999999999997</c:v>
                </c:pt>
                <c:pt idx="9">
                  <c:v>0.27800000000000002</c:v>
                </c:pt>
                <c:pt idx="11">
                  <c:v>0.28799999999999998</c:v>
                </c:pt>
                <c:pt idx="12">
                  <c:v>0.29299999999999998</c:v>
                </c:pt>
                <c:pt idx="13">
                  <c:v>0.29799999999999999</c:v>
                </c:pt>
                <c:pt idx="14">
                  <c:v>0.32600000000000001</c:v>
                </c:pt>
                <c:pt idx="15">
                  <c:v>0.38269999999999998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A-E63D-4E64-868B-DA08DFAE5FA9}"/>
            </c:ext>
          </c:extLst>
        </c:ser>
        <c:ser>
          <c:idx val="20"/>
          <c:order val="36"/>
          <c:tx>
            <c:strRef>
              <c:f>'IW1 (new) (MC)'!$B$11</c:f>
              <c:strCache>
                <c:ptCount val="1"/>
                <c:pt idx="0">
                  <c:v>6</c:v>
                </c:pt>
              </c:strCache>
            </c:strRef>
          </c:tx>
          <c:xVal>
            <c:numRef>
              <c:f>'IW1 (new) (MC)'!$G$1:$V$1</c:f>
              <c:numCache>
                <c:formatCode>General</c:formatCode>
                <c:ptCount val="1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</c:numCache>
            </c:numRef>
          </c:xVal>
          <c:yVal>
            <c:numRef>
              <c:f>'IW1 (new) (MC)'!$G$11:$V$11</c:f>
              <c:numCache>
                <c:formatCode>General</c:formatCode>
                <c:ptCount val="16"/>
                <c:pt idx="0">
                  <c:v>0.3402</c:v>
                </c:pt>
                <c:pt idx="1">
                  <c:v>0.32100000000000001</c:v>
                </c:pt>
                <c:pt idx="2">
                  <c:v>0.27400000000000002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C-E63D-4E64-868B-DA08DFAE5FA9}"/>
            </c:ext>
          </c:extLst>
        </c:ser>
        <c:ser>
          <c:idx val="21"/>
          <c:order val="37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[2]Analytic_Eq!$C$87:$O$87</c:f>
              <c:numCache>
                <c:formatCode>General</c:formatCode>
                <c:ptCount val="13"/>
                <c:pt idx="0">
                  <c:v>0.37</c:v>
                </c:pt>
                <c:pt idx="1">
                  <c:v>0.26500000000000001</c:v>
                </c:pt>
                <c:pt idx="2">
                  <c:v>0.23699999999999999</c:v>
                </c:pt>
                <c:pt idx="3">
                  <c:v>0.247</c:v>
                </c:pt>
                <c:pt idx="4">
                  <c:v>0.26400000000000001</c:v>
                </c:pt>
                <c:pt idx="5">
                  <c:v>0.22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E-E63D-4E64-868B-DA08DFAE5FA9}"/>
            </c:ext>
          </c:extLst>
        </c:ser>
        <c:ser>
          <c:idx val="22"/>
          <c:order val="38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[2]Analytic_Eq!$C$83:$O$83</c:f>
              <c:numCache>
                <c:formatCode>General</c:formatCode>
                <c:ptCount val="13"/>
                <c:pt idx="0">
                  <c:v>0.59</c:v>
                </c:pt>
                <c:pt idx="1">
                  <c:v>0.49</c:v>
                </c:pt>
                <c:pt idx="2">
                  <c:v>0.43</c:v>
                </c:pt>
                <c:pt idx="3">
                  <c:v>0.37</c:v>
                </c:pt>
                <c:pt idx="4">
                  <c:v>0.33</c:v>
                </c:pt>
                <c:pt idx="5">
                  <c:v>0.29599999999999999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0-E63D-4E64-868B-DA08DFAE5FA9}"/>
            </c:ext>
          </c:extLst>
        </c:ser>
        <c:ser>
          <c:idx val="23"/>
          <c:order val="39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[2]Analytic_Eq!$C$81:$O$81</c:f>
              <c:numCache>
                <c:formatCode>General</c:formatCode>
                <c:ptCount val="13"/>
                <c:pt idx="0">
                  <c:v>74.002556231132743</c:v>
                </c:pt>
                <c:pt idx="1">
                  <c:v>314.79993646759209</c:v>
                </c:pt>
                <c:pt idx="2">
                  <c:v>1259.1997458703684</c:v>
                </c:pt>
                <c:pt idx="3">
                  <c:v>2890.7248527786228</c:v>
                </c:pt>
                <c:pt idx="4">
                  <c:v>5036.7989834814734</c:v>
                </c:pt>
                <c:pt idx="5">
                  <c:v>31479.993646759202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2-E63D-4E64-868B-DA08DFAE5FA9}"/>
            </c:ext>
          </c:extLst>
        </c:ser>
        <c:ser>
          <c:idx val="24"/>
          <c:order val="40"/>
          <c:tx>
            <c:strRef>
              <c:f>'[5]Exp. Isotrop'!$BI$2</c:f>
              <c:strCache>
                <c:ptCount val="1"/>
                <c:pt idx="0">
                  <c:v>Weingarten [1965]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5"/>
            <c:spPr>
              <a:solidFill>
                <a:srgbClr val="FFFF0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'[5]Exp. Isotrop'!$BK$6:$BK$166</c:f>
              <c:numCache>
                <c:formatCode>General</c:formatCode>
                <c:ptCount val="161"/>
                <c:pt idx="0">
                  <c:v>763.15136113355652</c:v>
                </c:pt>
                <c:pt idx="1">
                  <c:v>763.15136113355652</c:v>
                </c:pt>
                <c:pt idx="2">
                  <c:v>763.15136113355652</c:v>
                </c:pt>
                <c:pt idx="3">
                  <c:v>763.15136113355652</c:v>
                </c:pt>
                <c:pt idx="4">
                  <c:v>763.15136113355652</c:v>
                </c:pt>
                <c:pt idx="5">
                  <c:v>560.91625043316412</c:v>
                </c:pt>
                <c:pt idx="6">
                  <c:v>572.36352085016745</c:v>
                </c:pt>
                <c:pt idx="7">
                  <c:v>381.57568056677826</c:v>
                </c:pt>
                <c:pt idx="8">
                  <c:v>381.57568056677826</c:v>
                </c:pt>
                <c:pt idx="9">
                  <c:v>190.78784028338913</c:v>
                </c:pt>
                <c:pt idx="10">
                  <c:v>190.78784028338913</c:v>
                </c:pt>
                <c:pt idx="11">
                  <c:v>508.44959435523202</c:v>
                </c:pt>
                <c:pt idx="12">
                  <c:v>508.44959435523202</c:v>
                </c:pt>
                <c:pt idx="13">
                  <c:v>508.44959435523202</c:v>
                </c:pt>
                <c:pt idx="14">
                  <c:v>508.44959435523202</c:v>
                </c:pt>
                <c:pt idx="15">
                  <c:v>482.69323591697452</c:v>
                </c:pt>
                <c:pt idx="16">
                  <c:v>489.37081032689309</c:v>
                </c:pt>
                <c:pt idx="17">
                  <c:v>465.52233029146942</c:v>
                </c:pt>
                <c:pt idx="18">
                  <c:v>465.52233029146942</c:v>
                </c:pt>
                <c:pt idx="19">
                  <c:v>357.72720053135458</c:v>
                </c:pt>
                <c:pt idx="20">
                  <c:v>357.72720053135458</c:v>
                </c:pt>
                <c:pt idx="21">
                  <c:v>349.14174771860206</c:v>
                </c:pt>
                <c:pt idx="22">
                  <c:v>352.95750452426984</c:v>
                </c:pt>
                <c:pt idx="23">
                  <c:v>254.70176677832447</c:v>
                </c:pt>
                <c:pt idx="24">
                  <c:v>254.70176677832447</c:v>
                </c:pt>
                <c:pt idx="25">
                  <c:v>254.70176677832447</c:v>
                </c:pt>
                <c:pt idx="26">
                  <c:v>250.88600997265669</c:v>
                </c:pt>
                <c:pt idx="27">
                  <c:v>238.4848003542364</c:v>
                </c:pt>
                <c:pt idx="28">
                  <c:v>238.4848003542364</c:v>
                </c:pt>
                <c:pt idx="29">
                  <c:v>126.87391378845378</c:v>
                </c:pt>
                <c:pt idx="30">
                  <c:v>126.87391378845378</c:v>
                </c:pt>
                <c:pt idx="31">
                  <c:v>190.78784028338913</c:v>
                </c:pt>
                <c:pt idx="32">
                  <c:v>190.78784028338913</c:v>
                </c:pt>
                <c:pt idx="33">
                  <c:v>190.78784028338913</c:v>
                </c:pt>
                <c:pt idx="34">
                  <c:v>95.393920141694565</c:v>
                </c:pt>
                <c:pt idx="35">
                  <c:v>95.393920141694565</c:v>
                </c:pt>
                <c:pt idx="36">
                  <c:v>95.393920141694565</c:v>
                </c:pt>
                <c:pt idx="37">
                  <c:v>95.393920141694565</c:v>
                </c:pt>
                <c:pt idx="38">
                  <c:v>286.18176042508372</c:v>
                </c:pt>
                <c:pt idx="39">
                  <c:v>286.18176042508372</c:v>
                </c:pt>
                <c:pt idx="40">
                  <c:v>763.15136113355652</c:v>
                </c:pt>
                <c:pt idx="41">
                  <c:v>763.15136113355652</c:v>
                </c:pt>
                <c:pt idx="42">
                  <c:v>381.57568056677826</c:v>
                </c:pt>
                <c:pt idx="43">
                  <c:v>381.57568056677826</c:v>
                </c:pt>
                <c:pt idx="44">
                  <c:v>286.18176042508372</c:v>
                </c:pt>
                <c:pt idx="45">
                  <c:v>1717.090562550502</c:v>
                </c:pt>
                <c:pt idx="46">
                  <c:v>3052.6054445342261</c:v>
                </c:pt>
                <c:pt idx="47">
                  <c:v>3052.6054445342261</c:v>
                </c:pt>
                <c:pt idx="48">
                  <c:v>3052.6054445342261</c:v>
                </c:pt>
                <c:pt idx="49">
                  <c:v>3113.6575534249109</c:v>
                </c:pt>
                <c:pt idx="50">
                  <c:v>3052.6054445342261</c:v>
                </c:pt>
                <c:pt idx="51">
                  <c:v>3052.6054445342261</c:v>
                </c:pt>
                <c:pt idx="52">
                  <c:v>3052.6054445342261</c:v>
                </c:pt>
                <c:pt idx="53">
                  <c:v>3052.6054445342261</c:v>
                </c:pt>
                <c:pt idx="54">
                  <c:v>3052.6054445342261</c:v>
                </c:pt>
                <c:pt idx="55">
                  <c:v>3052.6054445342261</c:v>
                </c:pt>
                <c:pt idx="56">
                  <c:v>3052.6054445342261</c:v>
                </c:pt>
                <c:pt idx="57">
                  <c:v>3052.6054445342261</c:v>
                </c:pt>
                <c:pt idx="58">
                  <c:v>3052.6054445342261</c:v>
                </c:pt>
                <c:pt idx="59">
                  <c:v>3052.6054445342261</c:v>
                </c:pt>
                <c:pt idx="60">
                  <c:v>3052.6054445342261</c:v>
                </c:pt>
                <c:pt idx="61">
                  <c:v>3052.6054445342261</c:v>
                </c:pt>
                <c:pt idx="62">
                  <c:v>3052.6054445342261</c:v>
                </c:pt>
                <c:pt idx="63">
                  <c:v>3052.6054445342261</c:v>
                </c:pt>
                <c:pt idx="64">
                  <c:v>3052.6054445342261</c:v>
                </c:pt>
                <c:pt idx="65">
                  <c:v>3052.6054445342261</c:v>
                </c:pt>
                <c:pt idx="66">
                  <c:v>3052.6054445342261</c:v>
                </c:pt>
                <c:pt idx="67">
                  <c:v>2289.4540834006698</c:v>
                </c:pt>
                <c:pt idx="68">
                  <c:v>2289.4540834006698</c:v>
                </c:pt>
                <c:pt idx="69">
                  <c:v>1526.302722267113</c:v>
                </c:pt>
                <c:pt idx="70">
                  <c:v>1526.302722267113</c:v>
                </c:pt>
                <c:pt idx="71">
                  <c:v>763.15136113355652</c:v>
                </c:pt>
                <c:pt idx="72">
                  <c:v>763.15136113355652</c:v>
                </c:pt>
                <c:pt idx="73">
                  <c:v>1930.7729436678981</c:v>
                </c:pt>
                <c:pt idx="74">
                  <c:v>1469.0663701820965</c:v>
                </c:pt>
                <c:pt idx="75">
                  <c:v>1469.0663701820965</c:v>
                </c:pt>
                <c:pt idx="76">
                  <c:v>1430.9088021254183</c:v>
                </c:pt>
                <c:pt idx="77">
                  <c:v>1430.9088021254183</c:v>
                </c:pt>
                <c:pt idx="78">
                  <c:v>1018.8070671132979</c:v>
                </c:pt>
                <c:pt idx="79">
                  <c:v>1018.8070671132979</c:v>
                </c:pt>
                <c:pt idx="80">
                  <c:v>1018.8070671132979</c:v>
                </c:pt>
                <c:pt idx="81">
                  <c:v>1018.8070671132979</c:v>
                </c:pt>
                <c:pt idx="82">
                  <c:v>976.83374225095235</c:v>
                </c:pt>
                <c:pt idx="83">
                  <c:v>976.83374225095235</c:v>
                </c:pt>
                <c:pt idx="84">
                  <c:v>507.49565515381511</c:v>
                </c:pt>
                <c:pt idx="85">
                  <c:v>507.49565515381511</c:v>
                </c:pt>
                <c:pt idx="86">
                  <c:v>778.41438835622773</c:v>
                </c:pt>
                <c:pt idx="87">
                  <c:v>381.57568056677826</c:v>
                </c:pt>
                <c:pt idx="88">
                  <c:v>381.57568056677826</c:v>
                </c:pt>
                <c:pt idx="89">
                  <c:v>381.57568056677826</c:v>
                </c:pt>
                <c:pt idx="90">
                  <c:v>381.57568056677826</c:v>
                </c:pt>
                <c:pt idx="91">
                  <c:v>2033.7983774209281</c:v>
                </c:pt>
                <c:pt idx="92">
                  <c:v>2033.7983774209281</c:v>
                </c:pt>
                <c:pt idx="93">
                  <c:v>2033.7983774209281</c:v>
                </c:pt>
                <c:pt idx="94">
                  <c:v>2033.7983774209281</c:v>
                </c:pt>
                <c:pt idx="95">
                  <c:v>2033.7983774209281</c:v>
                </c:pt>
                <c:pt idx="96">
                  <c:v>1907.8784028338912</c:v>
                </c:pt>
                <c:pt idx="97">
                  <c:v>1907.8784028338912</c:v>
                </c:pt>
                <c:pt idx="98">
                  <c:v>1907.8784028338912</c:v>
                </c:pt>
                <c:pt idx="99">
                  <c:v>1957.4832413075724</c:v>
                </c:pt>
                <c:pt idx="100">
                  <c:v>1884.9838619998845</c:v>
                </c:pt>
                <c:pt idx="101">
                  <c:v>1884.9838619998845</c:v>
                </c:pt>
                <c:pt idx="102">
                  <c:v>1957.4832413075724</c:v>
                </c:pt>
                <c:pt idx="103">
                  <c:v>1930.7729436678981</c:v>
                </c:pt>
                <c:pt idx="104">
                  <c:v>1930.7729436678981</c:v>
                </c:pt>
                <c:pt idx="105">
                  <c:v>1930.7729436678981</c:v>
                </c:pt>
                <c:pt idx="106">
                  <c:v>1930.7729436678981</c:v>
                </c:pt>
                <c:pt idx="107">
                  <c:v>1930.7729436678981</c:v>
                </c:pt>
                <c:pt idx="108">
                  <c:v>1930.7729436678981</c:v>
                </c:pt>
                <c:pt idx="109">
                  <c:v>1930.7729436678981</c:v>
                </c:pt>
                <c:pt idx="110">
                  <c:v>1930.7729436678981</c:v>
                </c:pt>
                <c:pt idx="111">
                  <c:v>1930.7729436678981</c:v>
                </c:pt>
                <c:pt idx="112">
                  <c:v>1930.7729436678981</c:v>
                </c:pt>
                <c:pt idx="113">
                  <c:v>1930.7729436678981</c:v>
                </c:pt>
                <c:pt idx="114">
                  <c:v>1930.7729436678981</c:v>
                </c:pt>
                <c:pt idx="115">
                  <c:v>1930.7729436678981</c:v>
                </c:pt>
                <c:pt idx="116">
                  <c:v>1526.302722267113</c:v>
                </c:pt>
                <c:pt idx="117">
                  <c:v>1526.302722267113</c:v>
                </c:pt>
                <c:pt idx="118">
                  <c:v>1526.302722267113</c:v>
                </c:pt>
                <c:pt idx="119">
                  <c:v>1526.302722267113</c:v>
                </c:pt>
                <c:pt idx="120">
                  <c:v>1526.302722267113</c:v>
                </c:pt>
                <c:pt idx="121">
                  <c:v>1526.302722267113</c:v>
                </c:pt>
                <c:pt idx="122">
                  <c:v>1591.1705879634653</c:v>
                </c:pt>
                <c:pt idx="123">
                  <c:v>1526.302722267113</c:v>
                </c:pt>
                <c:pt idx="124">
                  <c:v>1526.302722267113</c:v>
                </c:pt>
                <c:pt idx="125">
                  <c:v>1526.302722267113</c:v>
                </c:pt>
                <c:pt idx="126">
                  <c:v>1526.302722267113</c:v>
                </c:pt>
                <c:pt idx="127">
                  <c:v>1526.302722267113</c:v>
                </c:pt>
                <c:pt idx="128">
                  <c:v>1526.302722267113</c:v>
                </c:pt>
                <c:pt idx="129">
                  <c:v>1526.302722267113</c:v>
                </c:pt>
                <c:pt idx="130">
                  <c:v>1526.302722267113</c:v>
                </c:pt>
                <c:pt idx="131">
                  <c:v>1526.302722267113</c:v>
                </c:pt>
                <c:pt idx="132">
                  <c:v>1526.302722267113</c:v>
                </c:pt>
                <c:pt idx="133">
                  <c:v>1526.302722267113</c:v>
                </c:pt>
                <c:pt idx="134">
                  <c:v>1526.302722267113</c:v>
                </c:pt>
                <c:pt idx="135">
                  <c:v>1526.302722267113</c:v>
                </c:pt>
                <c:pt idx="136">
                  <c:v>1526.302722267113</c:v>
                </c:pt>
                <c:pt idx="137">
                  <c:v>1526.302722267113</c:v>
                </c:pt>
                <c:pt idx="138">
                  <c:v>1526.302722267113</c:v>
                </c:pt>
                <c:pt idx="139">
                  <c:v>1526.302722267113</c:v>
                </c:pt>
                <c:pt idx="140">
                  <c:v>1526.302722267113</c:v>
                </c:pt>
                <c:pt idx="141">
                  <c:v>1526.302722267113</c:v>
                </c:pt>
                <c:pt idx="142">
                  <c:v>1526.302722267113</c:v>
                </c:pt>
                <c:pt idx="143">
                  <c:v>1526.302722267113</c:v>
                </c:pt>
                <c:pt idx="144">
                  <c:v>1526.302722267113</c:v>
                </c:pt>
                <c:pt idx="145">
                  <c:v>1526.302722267113</c:v>
                </c:pt>
                <c:pt idx="146">
                  <c:v>1526.302722267113</c:v>
                </c:pt>
                <c:pt idx="147">
                  <c:v>1526.302722267113</c:v>
                </c:pt>
                <c:pt idx="148">
                  <c:v>1232.4894482306936</c:v>
                </c:pt>
                <c:pt idx="149">
                  <c:v>1144.7270417003349</c:v>
                </c:pt>
                <c:pt idx="150">
                  <c:v>805.12468599590204</c:v>
                </c:pt>
                <c:pt idx="151">
                  <c:v>3052.6054445342261</c:v>
                </c:pt>
                <c:pt idx="152">
                  <c:v>3052.6054445342261</c:v>
                </c:pt>
                <c:pt idx="153">
                  <c:v>1526.302722267113</c:v>
                </c:pt>
                <c:pt idx="154">
                  <c:v>1526.302722267113</c:v>
                </c:pt>
                <c:pt idx="155">
                  <c:v>1430.9088021254183</c:v>
                </c:pt>
                <c:pt idx="156">
                  <c:v>1144.7270417003349</c:v>
                </c:pt>
                <c:pt idx="157">
                  <c:v>950.12344461127782</c:v>
                </c:pt>
                <c:pt idx="158">
                  <c:v>4769.6960070847281</c:v>
                </c:pt>
                <c:pt idx="159">
                  <c:v>3800.4937784451113</c:v>
                </c:pt>
                <c:pt idx="160">
                  <c:v>7154.5440106270935</c:v>
                </c:pt>
              </c:numCache>
            </c:numRef>
          </c:xVal>
          <c:yVal>
            <c:numRef>
              <c:f>'[5]Exp. Isotrop'!$BM$6:$BM$166</c:f>
              <c:numCache>
                <c:formatCode>General</c:formatCode>
                <c:ptCount val="161"/>
                <c:pt idx="0">
                  <c:v>0.26234999999999997</c:v>
                </c:pt>
                <c:pt idx="1">
                  <c:v>0.34979999999999994</c:v>
                </c:pt>
                <c:pt idx="2">
                  <c:v>0.32340000000000002</c:v>
                </c:pt>
                <c:pt idx="3">
                  <c:v>0.34979999999999994</c:v>
                </c:pt>
                <c:pt idx="4">
                  <c:v>0.36629999999999996</c:v>
                </c:pt>
                <c:pt idx="5">
                  <c:v>0.44385000000000002</c:v>
                </c:pt>
                <c:pt idx="6">
                  <c:v>0.44219999999999998</c:v>
                </c:pt>
                <c:pt idx="7">
                  <c:v>0.4521</c:v>
                </c:pt>
                <c:pt idx="8">
                  <c:v>0.50654999999999994</c:v>
                </c:pt>
                <c:pt idx="9">
                  <c:v>0.60389999999999999</c:v>
                </c:pt>
                <c:pt idx="10">
                  <c:v>0.67154999999999987</c:v>
                </c:pt>
                <c:pt idx="11">
                  <c:v>0.31019999999999998</c:v>
                </c:pt>
                <c:pt idx="12">
                  <c:v>0.30359999999999998</c:v>
                </c:pt>
                <c:pt idx="13">
                  <c:v>0.42569999999999997</c:v>
                </c:pt>
                <c:pt idx="14">
                  <c:v>0.35309999999999997</c:v>
                </c:pt>
                <c:pt idx="15">
                  <c:v>0.44880000000000003</c:v>
                </c:pt>
                <c:pt idx="16">
                  <c:v>0.58739999999999992</c:v>
                </c:pt>
                <c:pt idx="17">
                  <c:v>0.63524999999999998</c:v>
                </c:pt>
                <c:pt idx="18">
                  <c:v>0.61874999999999991</c:v>
                </c:pt>
                <c:pt idx="19">
                  <c:v>0.58244999999999991</c:v>
                </c:pt>
                <c:pt idx="20">
                  <c:v>0.52800000000000002</c:v>
                </c:pt>
                <c:pt idx="21">
                  <c:v>0.59234999999999993</c:v>
                </c:pt>
                <c:pt idx="22">
                  <c:v>0.61380000000000001</c:v>
                </c:pt>
                <c:pt idx="23">
                  <c:v>0.59399999999999997</c:v>
                </c:pt>
                <c:pt idx="24">
                  <c:v>0.6863999999999999</c:v>
                </c:pt>
                <c:pt idx="25">
                  <c:v>0.60885</c:v>
                </c:pt>
                <c:pt idx="26">
                  <c:v>0.63195000000000001</c:v>
                </c:pt>
                <c:pt idx="27">
                  <c:v>0.60554999999999992</c:v>
                </c:pt>
                <c:pt idx="28">
                  <c:v>0.58244999999999991</c:v>
                </c:pt>
                <c:pt idx="29">
                  <c:v>0.71279999999999999</c:v>
                </c:pt>
                <c:pt idx="30">
                  <c:v>0.80684999999999996</c:v>
                </c:pt>
                <c:pt idx="31">
                  <c:v>0.65339999999999998</c:v>
                </c:pt>
                <c:pt idx="32">
                  <c:v>0.76065000000000005</c:v>
                </c:pt>
                <c:pt idx="33">
                  <c:v>0.80024999999999991</c:v>
                </c:pt>
                <c:pt idx="34">
                  <c:v>0.68969999999999998</c:v>
                </c:pt>
                <c:pt idx="35">
                  <c:v>0.82499999999999996</c:v>
                </c:pt>
                <c:pt idx="36">
                  <c:v>0.71444999999999992</c:v>
                </c:pt>
                <c:pt idx="37">
                  <c:v>0.81509999999999994</c:v>
                </c:pt>
                <c:pt idx="38">
                  <c:v>0.52469999999999994</c:v>
                </c:pt>
                <c:pt idx="39">
                  <c:v>0.5956499999999999</c:v>
                </c:pt>
                <c:pt idx="40">
                  <c:v>0.55274999999999996</c:v>
                </c:pt>
                <c:pt idx="41">
                  <c:v>0.43890000000000001</c:v>
                </c:pt>
                <c:pt idx="42">
                  <c:v>0.44219999999999998</c:v>
                </c:pt>
                <c:pt idx="43">
                  <c:v>0.57089999999999996</c:v>
                </c:pt>
                <c:pt idx="44">
                  <c:v>0.49994999999999995</c:v>
                </c:pt>
                <c:pt idx="45">
                  <c:v>0.29699999999999999</c:v>
                </c:pt>
                <c:pt idx="46">
                  <c:v>0.30854999999999999</c:v>
                </c:pt>
                <c:pt idx="47">
                  <c:v>0.30854999999999999</c:v>
                </c:pt>
                <c:pt idx="48">
                  <c:v>0.32340000000000002</c:v>
                </c:pt>
                <c:pt idx="49">
                  <c:v>0.28544999999999998</c:v>
                </c:pt>
                <c:pt idx="50">
                  <c:v>0.35199449999999999</c:v>
                </c:pt>
                <c:pt idx="51">
                  <c:v>0.56649999999999445</c:v>
                </c:pt>
                <c:pt idx="52">
                  <c:v>0.44385000000000002</c:v>
                </c:pt>
                <c:pt idx="53">
                  <c:v>0.46529999999999994</c:v>
                </c:pt>
                <c:pt idx="54">
                  <c:v>0.47189999999999993</c:v>
                </c:pt>
                <c:pt idx="55">
                  <c:v>0.43064999999999998</c:v>
                </c:pt>
                <c:pt idx="56">
                  <c:v>0.44055</c:v>
                </c:pt>
                <c:pt idx="57">
                  <c:v>0.3861</c:v>
                </c:pt>
                <c:pt idx="58">
                  <c:v>0.39269999999999994</c:v>
                </c:pt>
                <c:pt idx="59">
                  <c:v>0.39764999999999995</c:v>
                </c:pt>
                <c:pt idx="60">
                  <c:v>0.40754999999999997</c:v>
                </c:pt>
                <c:pt idx="61">
                  <c:v>0.42074999999999996</c:v>
                </c:pt>
                <c:pt idx="62">
                  <c:v>0.56100000000000005</c:v>
                </c:pt>
                <c:pt idx="63">
                  <c:v>0.49169999999999997</c:v>
                </c:pt>
                <c:pt idx="64">
                  <c:v>0.49169999999999997</c:v>
                </c:pt>
                <c:pt idx="65">
                  <c:v>0.43230000000000002</c:v>
                </c:pt>
                <c:pt idx="66">
                  <c:v>0.27389999999999998</c:v>
                </c:pt>
                <c:pt idx="67">
                  <c:v>0.44714999999999999</c:v>
                </c:pt>
                <c:pt idx="68">
                  <c:v>0.45540000000000003</c:v>
                </c:pt>
                <c:pt idx="69">
                  <c:v>0.50819999999999999</c:v>
                </c:pt>
                <c:pt idx="70">
                  <c:v>0.46694999999999992</c:v>
                </c:pt>
                <c:pt idx="71">
                  <c:v>0.66990000000000005</c:v>
                </c:pt>
                <c:pt idx="72">
                  <c:v>0.5956499999999999</c:v>
                </c:pt>
                <c:pt idx="73">
                  <c:v>0.44550000000000001</c:v>
                </c:pt>
                <c:pt idx="74">
                  <c:v>0.53295000000000003</c:v>
                </c:pt>
                <c:pt idx="75">
                  <c:v>0.56430000000000002</c:v>
                </c:pt>
                <c:pt idx="76">
                  <c:v>0.57419999999999993</c:v>
                </c:pt>
                <c:pt idx="77">
                  <c:v>0.56100000000000005</c:v>
                </c:pt>
                <c:pt idx="78">
                  <c:v>0.55769999999999997</c:v>
                </c:pt>
                <c:pt idx="79">
                  <c:v>0.64349999999999996</c:v>
                </c:pt>
                <c:pt idx="80">
                  <c:v>0.69299999999999995</c:v>
                </c:pt>
                <c:pt idx="81">
                  <c:v>0.69629999999999992</c:v>
                </c:pt>
                <c:pt idx="82">
                  <c:v>0.49829999999999997</c:v>
                </c:pt>
                <c:pt idx="83">
                  <c:v>0.56264999999999998</c:v>
                </c:pt>
                <c:pt idx="84">
                  <c:v>0.72599999999999998</c:v>
                </c:pt>
                <c:pt idx="85">
                  <c:v>0.65010000000000001</c:v>
                </c:pt>
                <c:pt idx="86">
                  <c:v>0.58079999999999998</c:v>
                </c:pt>
                <c:pt idx="87">
                  <c:v>0.5956499999999999</c:v>
                </c:pt>
                <c:pt idx="88">
                  <c:v>0.62864999999999993</c:v>
                </c:pt>
                <c:pt idx="89">
                  <c:v>0.65669999999999995</c:v>
                </c:pt>
                <c:pt idx="90">
                  <c:v>0.69299999999999995</c:v>
                </c:pt>
                <c:pt idx="91">
                  <c:v>0.35969999999999996</c:v>
                </c:pt>
                <c:pt idx="92">
                  <c:v>0.32174999999999998</c:v>
                </c:pt>
                <c:pt idx="93">
                  <c:v>0.35969999999999996</c:v>
                </c:pt>
                <c:pt idx="94">
                  <c:v>0.50324999999999998</c:v>
                </c:pt>
                <c:pt idx="95">
                  <c:v>0.42569999999999997</c:v>
                </c:pt>
                <c:pt idx="96">
                  <c:v>0.51974999999999993</c:v>
                </c:pt>
                <c:pt idx="97">
                  <c:v>0.47684999999999994</c:v>
                </c:pt>
                <c:pt idx="98">
                  <c:v>0.56759999999999988</c:v>
                </c:pt>
                <c:pt idx="99">
                  <c:v>0.43559999999999999</c:v>
                </c:pt>
                <c:pt idx="100">
                  <c:v>0.56430000000000002</c:v>
                </c:pt>
                <c:pt idx="101">
                  <c:v>0.34649999999999997</c:v>
                </c:pt>
                <c:pt idx="102">
                  <c:v>0.34154999999999996</c:v>
                </c:pt>
                <c:pt idx="103">
                  <c:v>0.36135</c:v>
                </c:pt>
                <c:pt idx="104">
                  <c:v>0.46035000000000004</c:v>
                </c:pt>
                <c:pt idx="105">
                  <c:v>0.47189999999999993</c:v>
                </c:pt>
                <c:pt idx="106">
                  <c:v>0.49499999999999994</c:v>
                </c:pt>
                <c:pt idx="107">
                  <c:v>0.49499999999999994</c:v>
                </c:pt>
                <c:pt idx="108">
                  <c:v>0.58409999999999995</c:v>
                </c:pt>
                <c:pt idx="109">
                  <c:v>0.56759999999999988</c:v>
                </c:pt>
                <c:pt idx="110">
                  <c:v>0.61544999999999994</c:v>
                </c:pt>
                <c:pt idx="111">
                  <c:v>0.54615000000000002</c:v>
                </c:pt>
                <c:pt idx="112">
                  <c:v>0.45540000000000003</c:v>
                </c:pt>
                <c:pt idx="113">
                  <c:v>0.47189999999999993</c:v>
                </c:pt>
                <c:pt idx="114">
                  <c:v>0.60059999999999991</c:v>
                </c:pt>
                <c:pt idx="115">
                  <c:v>0.65669999999999995</c:v>
                </c:pt>
                <c:pt idx="116">
                  <c:v>0.41744999999999999</c:v>
                </c:pt>
                <c:pt idx="117">
                  <c:v>0.52800000000000002</c:v>
                </c:pt>
                <c:pt idx="118">
                  <c:v>0.4521</c:v>
                </c:pt>
                <c:pt idx="119">
                  <c:v>0.42404999999999998</c:v>
                </c:pt>
                <c:pt idx="120">
                  <c:v>0.44880000000000003</c:v>
                </c:pt>
                <c:pt idx="121">
                  <c:v>0.58739999999999992</c:v>
                </c:pt>
                <c:pt idx="122">
                  <c:v>0.54779999999999995</c:v>
                </c:pt>
                <c:pt idx="123">
                  <c:v>0.50984999999999991</c:v>
                </c:pt>
                <c:pt idx="124">
                  <c:v>0.47849999999999993</c:v>
                </c:pt>
                <c:pt idx="125">
                  <c:v>0.50819999999999999</c:v>
                </c:pt>
                <c:pt idx="126">
                  <c:v>0.49004999999999993</c:v>
                </c:pt>
                <c:pt idx="127">
                  <c:v>0.47189999999999993</c:v>
                </c:pt>
                <c:pt idx="128">
                  <c:v>0.51315</c:v>
                </c:pt>
                <c:pt idx="129">
                  <c:v>0.49169999999999997</c:v>
                </c:pt>
                <c:pt idx="130">
                  <c:v>0.51315</c:v>
                </c:pt>
                <c:pt idx="131">
                  <c:v>0.47024999999999995</c:v>
                </c:pt>
                <c:pt idx="132">
                  <c:v>0.74414999999999998</c:v>
                </c:pt>
                <c:pt idx="133">
                  <c:v>0.68474999999999997</c:v>
                </c:pt>
                <c:pt idx="134">
                  <c:v>0.60224999999999995</c:v>
                </c:pt>
                <c:pt idx="135">
                  <c:v>0.48179999999999995</c:v>
                </c:pt>
                <c:pt idx="136">
                  <c:v>0.65339999999999998</c:v>
                </c:pt>
                <c:pt idx="137">
                  <c:v>0.54779999999999995</c:v>
                </c:pt>
                <c:pt idx="138">
                  <c:v>0.49664999999999998</c:v>
                </c:pt>
                <c:pt idx="139">
                  <c:v>0.49334999999999996</c:v>
                </c:pt>
                <c:pt idx="140">
                  <c:v>0.73754999999999993</c:v>
                </c:pt>
                <c:pt idx="141">
                  <c:v>0.67484999999999995</c:v>
                </c:pt>
                <c:pt idx="142">
                  <c:v>0.46035000000000004</c:v>
                </c:pt>
                <c:pt idx="143">
                  <c:v>0.44714999999999999</c:v>
                </c:pt>
                <c:pt idx="144">
                  <c:v>0.37619999999999998</c:v>
                </c:pt>
                <c:pt idx="145">
                  <c:v>0.57089999999999996</c:v>
                </c:pt>
                <c:pt idx="146">
                  <c:v>0.56924999999999992</c:v>
                </c:pt>
                <c:pt idx="147">
                  <c:v>0.60719999999999996</c:v>
                </c:pt>
                <c:pt idx="148">
                  <c:v>0.58079999999999998</c:v>
                </c:pt>
                <c:pt idx="149">
                  <c:v>0.53790000000000004</c:v>
                </c:pt>
                <c:pt idx="150">
                  <c:v>0.60719999999999996</c:v>
                </c:pt>
                <c:pt idx="151">
                  <c:v>0.51149999999999995</c:v>
                </c:pt>
                <c:pt idx="152">
                  <c:v>0.44055</c:v>
                </c:pt>
                <c:pt idx="153">
                  <c:v>0.59729999999999994</c:v>
                </c:pt>
                <c:pt idx="154">
                  <c:v>0.49169999999999997</c:v>
                </c:pt>
                <c:pt idx="155">
                  <c:v>0.53459999999999996</c:v>
                </c:pt>
                <c:pt idx="156">
                  <c:v>0.45045000000000002</c:v>
                </c:pt>
                <c:pt idx="157">
                  <c:v>0.42404999999999998</c:v>
                </c:pt>
                <c:pt idx="158">
                  <c:v>0.35309999999999997</c:v>
                </c:pt>
                <c:pt idx="159">
                  <c:v>0.41084999999999999</c:v>
                </c:pt>
                <c:pt idx="160">
                  <c:v>0.46365000000000001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4-E63D-4E64-868B-DA08DFAE5F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2833376"/>
        <c:axId val="1342837184"/>
      </c:scatterChart>
      <c:scatterChart>
        <c:scatterStyle val="lineMarker"/>
        <c:varyColors val="0"/>
        <c:ser>
          <c:idx val="8"/>
          <c:order val="41"/>
          <c:tx>
            <c:strRef>
              <c:f>'[3]IW1 (IW33)'!$B$11</c:f>
              <c:strCache>
                <c:ptCount val="1"/>
                <c:pt idx="0">
                  <c:v>8</c:v>
                </c:pt>
              </c:strCache>
            </c:strRef>
          </c:tx>
          <c:marker>
            <c:symbol val="none"/>
          </c:marker>
          <c:xVal>
            <c:numRef>
              <c:f>'[3]IW1 (IW33)'!$G$1:$Q$1</c:f>
              <c:numCache>
                <c:formatCode>General</c:formatCode>
                <c:ptCount val="11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600</c:v>
                </c:pt>
                <c:pt idx="6">
                  <c:v>800</c:v>
                </c:pt>
                <c:pt idx="7">
                  <c:v>1000</c:v>
                </c:pt>
                <c:pt idx="8">
                  <c:v>1200</c:v>
                </c:pt>
                <c:pt idx="9">
                  <c:v>1500</c:v>
                </c:pt>
                <c:pt idx="10">
                  <c:v>2000</c:v>
                </c:pt>
              </c:numCache>
            </c:numRef>
          </c:xVal>
          <c:yVal>
            <c:numRef>
              <c:f>'[3]IW1 (IW33)'!$G$11:$Q$11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6-E63D-4E64-868B-DA08DFAE5FA9}"/>
            </c:ext>
          </c:extLst>
        </c:ser>
        <c:ser>
          <c:idx val="9"/>
          <c:order val="42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marker>
            <c:symbol val="none"/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[2]Analytic_Eq!$C$87:$O$87</c:f>
              <c:numCache>
                <c:formatCode>General</c:formatCode>
                <c:ptCount val="13"/>
                <c:pt idx="0">
                  <c:v>0.37</c:v>
                </c:pt>
                <c:pt idx="1">
                  <c:v>0.26500000000000001</c:v>
                </c:pt>
                <c:pt idx="2">
                  <c:v>0.23699999999999999</c:v>
                </c:pt>
                <c:pt idx="3">
                  <c:v>0.247</c:v>
                </c:pt>
                <c:pt idx="4">
                  <c:v>0.26400000000000001</c:v>
                </c:pt>
                <c:pt idx="5">
                  <c:v>0.22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8-E63D-4E64-868B-DA08DFAE5FA9}"/>
            </c:ext>
          </c:extLst>
        </c:ser>
        <c:ser>
          <c:idx val="10"/>
          <c:order val="43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marker>
            <c:symbol val="none"/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[2]Analytic_Eq!$C$83:$O$83</c:f>
              <c:numCache>
                <c:formatCode>General</c:formatCode>
                <c:ptCount val="13"/>
                <c:pt idx="0">
                  <c:v>0.59</c:v>
                </c:pt>
                <c:pt idx="1">
                  <c:v>0.49</c:v>
                </c:pt>
                <c:pt idx="2">
                  <c:v>0.43</c:v>
                </c:pt>
                <c:pt idx="3">
                  <c:v>0.37</c:v>
                </c:pt>
                <c:pt idx="4">
                  <c:v>0.33</c:v>
                </c:pt>
                <c:pt idx="5">
                  <c:v>0.29599999999999999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A-E63D-4E64-868B-DA08DFAE5FA9}"/>
            </c:ext>
          </c:extLst>
        </c:ser>
        <c:ser>
          <c:idx val="11"/>
          <c:order val="44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marker>
            <c:symbol val="none"/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[2]Analytic_Eq!$C$81:$O$81</c:f>
              <c:numCache>
                <c:formatCode>General</c:formatCode>
                <c:ptCount val="13"/>
                <c:pt idx="0">
                  <c:v>74.002556231132743</c:v>
                </c:pt>
                <c:pt idx="1">
                  <c:v>314.79993646759209</c:v>
                </c:pt>
                <c:pt idx="2">
                  <c:v>1259.1997458703684</c:v>
                </c:pt>
                <c:pt idx="3">
                  <c:v>2890.7248527786228</c:v>
                </c:pt>
                <c:pt idx="4">
                  <c:v>5036.7989834814734</c:v>
                </c:pt>
                <c:pt idx="5">
                  <c:v>31479.993646759202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C-E63D-4E64-868B-DA08DFAE5F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2833376"/>
        <c:axId val="1342837184"/>
      </c:scatterChart>
      <c:valAx>
        <c:axId val="1342833376"/>
        <c:scaling>
          <c:orientation val="minMax"/>
          <c:max val="5000"/>
          <c:min val="0"/>
        </c:scaling>
        <c:delete val="0"/>
        <c:axPos val="b"/>
        <c:majorGridlines>
          <c:spPr>
            <a:ln>
              <a:solidFill>
                <a:schemeClr val="tx2">
                  <a:lumMod val="20000"/>
                  <a:lumOff val="80000"/>
                </a:schemeClr>
              </a:solidFill>
            </a:ln>
          </c:spPr>
        </c:majorGridlines>
        <c:title>
          <c:tx>
            <c:strRef>
              <c:f>'[4]Data_FINAL (2)'!$AR$2</c:f>
              <c:strCache>
                <c:ptCount val="1"/>
                <c:pt idx="0">
                  <c:v>Batdorf Parameter Z</c:v>
                </c:pt>
              </c:strCache>
            </c:strRef>
          </c:tx>
          <c:overlay val="0"/>
          <c:txPr>
            <a:bodyPr/>
            <a:lstStyle/>
            <a:p>
              <a:pPr>
                <a:defRPr sz="1400"/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crossAx val="1342837184"/>
        <c:crosses val="autoZero"/>
        <c:crossBetween val="midCat"/>
        <c:minorUnit val="50"/>
      </c:valAx>
      <c:valAx>
        <c:axId val="1342837184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chemeClr val="tx2">
                  <a:lumMod val="20000"/>
                  <a:lumOff val="80000"/>
                </a:schemeClr>
              </a:solidFill>
            </a:ln>
          </c:spPr>
        </c:majorGridlines>
        <c:title>
          <c:tx>
            <c:strRef>
              <c:f>'[4]Data_FINAL (2)'!$AV$7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txPr>
            <a:bodyPr rot="-5400000" vert="horz"/>
            <a:lstStyle/>
            <a:p>
              <a:pPr>
                <a:defRPr sz="1400"/>
              </a:pPr>
              <a:endParaRPr lang="en-US"/>
            </a:p>
          </c:txPr>
        </c:title>
        <c:numFmt formatCode="0.00" sourceLinked="0"/>
        <c:majorTickMark val="out"/>
        <c:minorTickMark val="none"/>
        <c:tickLblPos val="nextTo"/>
        <c:crossAx val="1342833376"/>
        <c:crosses val="autoZero"/>
        <c:crossBetween val="midCat"/>
        <c:majorUnit val="0.1"/>
      </c:valAx>
    </c:plotArea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6"/>
          <c:order val="3"/>
          <c:tx>
            <c:strRef>
              <c:f>'IW1 (new) (MC)'!$A$9:$B$9</c:f>
              <c:strCache>
                <c:ptCount val="2"/>
                <c:pt idx="0">
                  <c:v>w/t =</c:v>
                </c:pt>
                <c:pt idx="1">
                  <c:v>4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00B0F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'IW1 (new) (MC)'!$G$1:$V$1</c:f>
              <c:numCache>
                <c:formatCode>General</c:formatCode>
                <c:ptCount val="1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</c:numCache>
            </c:numRef>
          </c:xVal>
          <c:yVal>
            <c:numRef>
              <c:f>'IW1 (new) (MC)'!$G$9:$X$9</c:f>
              <c:numCache>
                <c:formatCode>General</c:formatCode>
                <c:ptCount val="18"/>
                <c:pt idx="0">
                  <c:v>0.47099999999999997</c:v>
                </c:pt>
                <c:pt idx="1">
                  <c:v>0.33900000000000002</c:v>
                </c:pt>
                <c:pt idx="2">
                  <c:v>0.28599999999999998</c:v>
                </c:pt>
                <c:pt idx="3">
                  <c:v>0.27200000000000002</c:v>
                </c:pt>
                <c:pt idx="4">
                  <c:v>0.26900000000000002</c:v>
                </c:pt>
                <c:pt idx="5">
                  <c:v>0.26800000000000002</c:v>
                </c:pt>
                <c:pt idx="6">
                  <c:v>0.26800000000000002</c:v>
                </c:pt>
                <c:pt idx="7">
                  <c:v>0.26900000000000002</c:v>
                </c:pt>
                <c:pt idx="8">
                  <c:v>0.26900000000000002</c:v>
                </c:pt>
                <c:pt idx="9">
                  <c:v>0.26700000000000002</c:v>
                </c:pt>
                <c:pt idx="10">
                  <c:v>0.27</c:v>
                </c:pt>
                <c:pt idx="11">
                  <c:v>0.27100000000000002</c:v>
                </c:pt>
                <c:pt idx="12">
                  <c:v>0.27300000000000002</c:v>
                </c:pt>
                <c:pt idx="13">
                  <c:v>0.27600000000000002</c:v>
                </c:pt>
                <c:pt idx="14">
                  <c:v>0.27600000000000002</c:v>
                </c:pt>
                <c:pt idx="15">
                  <c:v>0.28100000000000003</c:v>
                </c:pt>
                <c:pt idx="16">
                  <c:v>0.28299999999999997</c:v>
                </c:pt>
                <c:pt idx="17">
                  <c:v>0.27100000000000002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FC4-4A2C-8283-D0AADCD7DD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2833376"/>
        <c:axId val="1342837184"/>
      </c:scatterChart>
      <c:scatterChart>
        <c:scatterStyle val="lineMarker"/>
        <c:varyColors val="0"/>
        <c:ser>
          <c:idx val="3"/>
          <c:order val="0"/>
          <c:tx>
            <c:strRef>
              <c:f>'IW1 (new) (MC)'!$A$6:$B$6</c:f>
              <c:strCache>
                <c:ptCount val="2"/>
                <c:pt idx="0">
                  <c:v>w/t =</c:v>
                </c:pt>
                <c:pt idx="1">
                  <c:v>1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FFC00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'IW1 (new) (MC)'!$G$1:$Y$1</c:f>
              <c:numCache>
                <c:formatCode>General</c:formatCode>
                <c:ptCount val="19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  <c:pt idx="16">
                  <c:v>5000</c:v>
                </c:pt>
                <c:pt idx="17">
                  <c:v>10000</c:v>
                </c:pt>
              </c:numCache>
            </c:numRef>
          </c:xVal>
          <c:yVal>
            <c:numRef>
              <c:f>'IW1 (new) (MC)'!$G$6:$Y$6</c:f>
              <c:numCache>
                <c:formatCode>General</c:formatCode>
                <c:ptCount val="19"/>
                <c:pt idx="0">
                  <c:v>0.61799999999999999</c:v>
                </c:pt>
                <c:pt idx="1">
                  <c:v>0.47699999999999998</c:v>
                </c:pt>
                <c:pt idx="2">
                  <c:v>0.437</c:v>
                </c:pt>
                <c:pt idx="3">
                  <c:v>0.44600000000000001</c:v>
                </c:pt>
                <c:pt idx="4">
                  <c:v>0.45800000000000002</c:v>
                </c:pt>
                <c:pt idx="5">
                  <c:v>0.46400000000000002</c:v>
                </c:pt>
                <c:pt idx="6">
                  <c:v>0.46500000000000002</c:v>
                </c:pt>
                <c:pt idx="7">
                  <c:v>0.45800000000000002</c:v>
                </c:pt>
                <c:pt idx="8">
                  <c:v>0.46300000000000002</c:v>
                </c:pt>
                <c:pt idx="9">
                  <c:v>0.442</c:v>
                </c:pt>
                <c:pt idx="10">
                  <c:v>0.42599999999999999</c:v>
                </c:pt>
                <c:pt idx="13">
                  <c:v>0.40100000000000002</c:v>
                </c:pt>
                <c:pt idx="14">
                  <c:v>0.38400000000000001</c:v>
                </c:pt>
                <c:pt idx="15">
                  <c:v>0.36399999999999999</c:v>
                </c:pt>
                <c:pt idx="16">
                  <c:v>0.33100000000000002</c:v>
                </c:pt>
                <c:pt idx="17">
                  <c:v>0.29799999999999999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C4-4A2C-8283-D0AADCD7DD63}"/>
            </c:ext>
          </c:extLst>
        </c:ser>
        <c:ser>
          <c:idx val="4"/>
          <c:order val="1"/>
          <c:tx>
            <c:strRef>
              <c:f>'IW1 (new) (MC)'!$A$7:$B$7</c:f>
              <c:strCache>
                <c:ptCount val="2"/>
                <c:pt idx="0">
                  <c:v>w/t =</c:v>
                </c:pt>
                <c:pt idx="1">
                  <c:v>2</c:v>
                </c:pt>
              </c:strCache>
            </c:strRef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92D05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'IW1 (new) (MC)'!$G$1:$X$1</c:f>
              <c:numCache>
                <c:formatCode>General</c:formatCode>
                <c:ptCount val="18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  <c:pt idx="16">
                  <c:v>5000</c:v>
                </c:pt>
                <c:pt idx="17">
                  <c:v>10000</c:v>
                </c:pt>
              </c:numCache>
            </c:numRef>
          </c:xVal>
          <c:yVal>
            <c:numRef>
              <c:f>'IW1 (new) (MC)'!$G$7:$X$7</c:f>
              <c:numCache>
                <c:formatCode>General</c:formatCode>
                <c:ptCount val="18"/>
                <c:pt idx="0">
                  <c:v>0.55900000000000005</c:v>
                </c:pt>
                <c:pt idx="1">
                  <c:v>0.40899999999999997</c:v>
                </c:pt>
                <c:pt idx="2">
                  <c:v>0.36049999999999999</c:v>
                </c:pt>
                <c:pt idx="3">
                  <c:v>0.35599999999999998</c:v>
                </c:pt>
                <c:pt idx="4">
                  <c:v>0.34699999999999998</c:v>
                </c:pt>
                <c:pt idx="5">
                  <c:v>0.34899999999999998</c:v>
                </c:pt>
                <c:pt idx="6">
                  <c:v>0.35099999999999998</c:v>
                </c:pt>
                <c:pt idx="7">
                  <c:v>0.35299999999999998</c:v>
                </c:pt>
                <c:pt idx="8">
                  <c:v>0.35499999999999998</c:v>
                </c:pt>
                <c:pt idx="9">
                  <c:v>0.36599999999999999</c:v>
                </c:pt>
                <c:pt idx="10">
                  <c:v>0.378</c:v>
                </c:pt>
                <c:pt idx="11">
                  <c:v>0.373</c:v>
                </c:pt>
                <c:pt idx="12">
                  <c:v>0.372</c:v>
                </c:pt>
                <c:pt idx="13">
                  <c:v>0.36899999999999999</c:v>
                </c:pt>
                <c:pt idx="14">
                  <c:v>0.34699999999999998</c:v>
                </c:pt>
                <c:pt idx="15">
                  <c:v>0.33600000000000002</c:v>
                </c:pt>
                <c:pt idx="16">
                  <c:v>0.315</c:v>
                </c:pt>
                <c:pt idx="17">
                  <c:v>0.28699999999999998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FC4-4A2C-8283-D0AADCD7DD63}"/>
            </c:ext>
          </c:extLst>
        </c:ser>
        <c:ser>
          <c:idx val="5"/>
          <c:order val="2"/>
          <c:tx>
            <c:strRef>
              <c:f>'IW1 (new) (MC)'!$A$8:$B$8</c:f>
              <c:strCache>
                <c:ptCount val="2"/>
                <c:pt idx="0">
                  <c:v>w/t =</c:v>
                </c:pt>
                <c:pt idx="1">
                  <c:v>3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00B05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'IW1 (new) (MC)'!$G$1:$X$1</c:f>
              <c:numCache>
                <c:formatCode>General</c:formatCode>
                <c:ptCount val="18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  <c:pt idx="16">
                  <c:v>5000</c:v>
                </c:pt>
                <c:pt idx="17">
                  <c:v>10000</c:v>
                </c:pt>
              </c:numCache>
            </c:numRef>
          </c:xVal>
          <c:yVal>
            <c:numRef>
              <c:f>'IW1 (new) (MC)'!$G$8:$X$8</c:f>
              <c:numCache>
                <c:formatCode>General</c:formatCode>
                <c:ptCount val="18"/>
                <c:pt idx="0">
                  <c:v>0.52080000000000004</c:v>
                </c:pt>
                <c:pt idx="1">
                  <c:v>0.36899999999999999</c:v>
                </c:pt>
                <c:pt idx="2">
                  <c:v>0.32500000000000001</c:v>
                </c:pt>
                <c:pt idx="3">
                  <c:v>0.31900000000000001</c:v>
                </c:pt>
                <c:pt idx="4">
                  <c:v>0.31280000000000002</c:v>
                </c:pt>
                <c:pt idx="5">
                  <c:v>0.30470000000000003</c:v>
                </c:pt>
                <c:pt idx="6">
                  <c:v>0.29699999999999999</c:v>
                </c:pt>
                <c:pt idx="7">
                  <c:v>0.29899999999999999</c:v>
                </c:pt>
                <c:pt idx="8">
                  <c:v>0.30299999999999999</c:v>
                </c:pt>
                <c:pt idx="9">
                  <c:v>0.30599999999999999</c:v>
                </c:pt>
                <c:pt idx="10">
                  <c:v>0.30299999999999999</c:v>
                </c:pt>
                <c:pt idx="11">
                  <c:v>0.31090000000000001</c:v>
                </c:pt>
                <c:pt idx="12">
                  <c:v>0.311</c:v>
                </c:pt>
                <c:pt idx="13">
                  <c:v>0.307</c:v>
                </c:pt>
                <c:pt idx="14">
                  <c:v>0.313</c:v>
                </c:pt>
                <c:pt idx="15">
                  <c:v>0.30399999999999999</c:v>
                </c:pt>
                <c:pt idx="16">
                  <c:v>0.30299999999999999</c:v>
                </c:pt>
                <c:pt idx="17">
                  <c:v>0.27600000000000002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FC4-4A2C-8283-D0AADCD7DD63}"/>
            </c:ext>
          </c:extLst>
        </c:ser>
        <c:ser>
          <c:idx val="0"/>
          <c:order val="4"/>
          <c:tx>
            <c:strRef>
              <c:f>'IW1 (new) (MC)'!$B$3</c:f>
              <c:strCache>
                <c:ptCount val="1"/>
                <c:pt idx="0">
                  <c:v>SBPA</c:v>
                </c:pt>
              </c:strCache>
            </c:strRef>
          </c:tx>
          <c:spPr>
            <a:ln w="19050"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'IW1 (new) (MC)'!$G$1:$Y$1</c:f>
              <c:numCache>
                <c:formatCode>General</c:formatCode>
                <c:ptCount val="19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  <c:pt idx="16">
                  <c:v>5000</c:v>
                </c:pt>
                <c:pt idx="17">
                  <c:v>10000</c:v>
                </c:pt>
              </c:numCache>
            </c:numRef>
          </c:xVal>
          <c:yVal>
            <c:numRef>
              <c:f>'IW1 (new) (MC)'!$G$3:$Y$3</c:f>
              <c:numCache>
                <c:formatCode>0.000</c:formatCode>
                <c:ptCount val="19"/>
                <c:pt idx="0">
                  <c:v>0.71688129830054526</c:v>
                </c:pt>
                <c:pt idx="1">
                  <c:v>0.65148603598673904</c:v>
                </c:pt>
                <c:pt idx="2">
                  <c:v>0.59205625267654149</c:v>
                </c:pt>
                <c:pt idx="3">
                  <c:v>0.55983800599036848</c:v>
                </c:pt>
                <c:pt idx="4">
                  <c:v>0.53804776613895644</c:v>
                </c:pt>
                <c:pt idx="5">
                  <c:v>0.52173173115327542</c:v>
                </c:pt>
                <c:pt idx="6">
                  <c:v>0.50876852860022237</c:v>
                </c:pt>
                <c:pt idx="7">
                  <c:v>0.49805990558550117</c:v>
                </c:pt>
                <c:pt idx="8">
                  <c:v>0.48896603547109468</c:v>
                </c:pt>
                <c:pt idx="9">
                  <c:v>0.47413837992889935</c:v>
                </c:pt>
                <c:pt idx="10">
                  <c:v>0.46235770512959506</c:v>
                </c:pt>
                <c:pt idx="11">
                  <c:v>0.45727865405724955</c:v>
                </c:pt>
                <c:pt idx="12">
                  <c:v>0.45262594287651942</c:v>
                </c:pt>
                <c:pt idx="13">
                  <c:v>0.44833693417290388</c:v>
                </c:pt>
                <c:pt idx="14">
                  <c:v>0.43088658384773798</c:v>
                </c:pt>
                <c:pt idx="15">
                  <c:v>0.40743879457195575</c:v>
                </c:pt>
                <c:pt idx="16">
                  <c:v>0.37970581731938957</c:v>
                </c:pt>
                <c:pt idx="17">
                  <c:v>0.3450683374680607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FC4-4A2C-8283-D0AADCD7DD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2833376"/>
        <c:axId val="1342837184"/>
      </c:scatterChart>
      <c:valAx>
        <c:axId val="1342833376"/>
        <c:scaling>
          <c:orientation val="minMax"/>
          <c:max val="5000"/>
          <c:min val="0"/>
        </c:scaling>
        <c:delete val="0"/>
        <c:axPos val="b"/>
        <c:majorGridlines>
          <c:spPr>
            <a:ln>
              <a:solidFill>
                <a:schemeClr val="tx2">
                  <a:lumMod val="20000"/>
                  <a:lumOff val="80000"/>
                </a:schemeClr>
              </a:solidFill>
            </a:ln>
          </c:spPr>
        </c:majorGridlines>
        <c:title>
          <c:tx>
            <c:strRef>
              <c:f>'[4]Data_FINAL (2)'!$AR$2</c:f>
              <c:strCache>
                <c:ptCount val="1"/>
                <c:pt idx="0">
                  <c:v>Batdorf Parameter Z</c:v>
                </c:pt>
              </c:strCache>
            </c:strRef>
          </c:tx>
          <c:overlay val="0"/>
          <c:txPr>
            <a:bodyPr/>
            <a:lstStyle/>
            <a:p>
              <a:pPr>
                <a:defRPr sz="1400"/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crossAx val="1342837184"/>
        <c:crosses val="autoZero"/>
        <c:crossBetween val="midCat"/>
        <c:minorUnit val="50"/>
      </c:valAx>
      <c:valAx>
        <c:axId val="1342837184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chemeClr val="tx2">
                  <a:lumMod val="20000"/>
                  <a:lumOff val="80000"/>
                </a:schemeClr>
              </a:solidFill>
            </a:ln>
          </c:spPr>
        </c:majorGridlines>
        <c:title>
          <c:tx>
            <c:strRef>
              <c:f>'[4]Data_FINAL (2)'!$AV$7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txPr>
            <a:bodyPr rot="-5400000" vert="horz"/>
            <a:lstStyle/>
            <a:p>
              <a:pPr>
                <a:defRPr sz="1400"/>
              </a:pPr>
              <a:endParaRPr lang="en-US"/>
            </a:p>
          </c:txPr>
        </c:title>
        <c:numFmt formatCode="0.00" sourceLinked="0"/>
        <c:majorTickMark val="out"/>
        <c:minorTickMark val="none"/>
        <c:tickLblPos val="nextTo"/>
        <c:crossAx val="1342833376"/>
        <c:crosses val="autoZero"/>
        <c:crossBetween val="midCat"/>
        <c:majorUnit val="0.1"/>
      </c:valAx>
    </c:plotArea>
    <c:legend>
      <c:legendPos val="t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A100_IW1!$K$3</c:f>
              <c:strCache>
                <c:ptCount val="1"/>
                <c:pt idx="0">
                  <c:v>A400 - IW1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1"/>
              </a:solidFill>
            </a:ln>
          </c:spPr>
          <c:invertIfNegative val="0"/>
          <c:cat>
            <c:numRef>
              <c:f>A100_IW1!$M$2:$M$123</c:f>
              <c:numCache>
                <c:formatCode>General</c:formatCode>
                <c:ptCount val="122"/>
                <c:pt idx="0">
                  <c:v>0</c:v>
                </c:pt>
                <c:pt idx="1">
                  <c:v>6.2500000000000003E-3</c:v>
                </c:pt>
                <c:pt idx="2">
                  <c:v>1.2500000000000001E-2</c:v>
                </c:pt>
                <c:pt idx="3">
                  <c:v>1.8750000000000003E-2</c:v>
                </c:pt>
                <c:pt idx="4">
                  <c:v>2.5000000000000001E-2</c:v>
                </c:pt>
                <c:pt idx="5">
                  <c:v>3.125E-2</c:v>
                </c:pt>
                <c:pt idx="6">
                  <c:v>3.7500000000000006E-2</c:v>
                </c:pt>
                <c:pt idx="7">
                  <c:v>4.3750000000000004E-2</c:v>
                </c:pt>
                <c:pt idx="8">
                  <c:v>0.05</c:v>
                </c:pt>
                <c:pt idx="9">
                  <c:v>5.6250000000000001E-2</c:v>
                </c:pt>
                <c:pt idx="10">
                  <c:v>6.25E-2</c:v>
                </c:pt>
                <c:pt idx="11">
                  <c:v>6.8750000000000006E-2</c:v>
                </c:pt>
                <c:pt idx="12">
                  <c:v>7.5000000000000011E-2</c:v>
                </c:pt>
                <c:pt idx="13">
                  <c:v>8.1250000000000003E-2</c:v>
                </c:pt>
                <c:pt idx="14">
                  <c:v>8.7500000000000008E-2</c:v>
                </c:pt>
                <c:pt idx="15">
                  <c:v>9.3750000000000014E-2</c:v>
                </c:pt>
                <c:pt idx="16">
                  <c:v>0.1</c:v>
                </c:pt>
                <c:pt idx="17">
                  <c:v>0.10625</c:v>
                </c:pt>
                <c:pt idx="18">
                  <c:v>0.1125</c:v>
                </c:pt>
                <c:pt idx="19">
                  <c:v>0.11875000000000001</c:v>
                </c:pt>
                <c:pt idx="20">
                  <c:v>0.125</c:v>
                </c:pt>
                <c:pt idx="21">
                  <c:v>0.13125000000000001</c:v>
                </c:pt>
                <c:pt idx="22">
                  <c:v>0.13750000000000001</c:v>
                </c:pt>
                <c:pt idx="23">
                  <c:v>0.14374999999999999</c:v>
                </c:pt>
                <c:pt idx="24">
                  <c:v>0.15000000000000002</c:v>
                </c:pt>
                <c:pt idx="25">
                  <c:v>0.15625</c:v>
                </c:pt>
                <c:pt idx="26">
                  <c:v>0.16250000000000001</c:v>
                </c:pt>
                <c:pt idx="27">
                  <c:v>0.16875000000000001</c:v>
                </c:pt>
                <c:pt idx="28">
                  <c:v>0.17500000000000002</c:v>
                </c:pt>
                <c:pt idx="29">
                  <c:v>0.18124999999999999</c:v>
                </c:pt>
                <c:pt idx="30">
                  <c:v>0.18750000000000003</c:v>
                </c:pt>
                <c:pt idx="31">
                  <c:v>0.19375000000000001</c:v>
                </c:pt>
                <c:pt idx="32">
                  <c:v>0.2</c:v>
                </c:pt>
                <c:pt idx="33">
                  <c:v>0.20625000000000002</c:v>
                </c:pt>
                <c:pt idx="34">
                  <c:v>0.21249999999999999</c:v>
                </c:pt>
                <c:pt idx="35">
                  <c:v>0.21875000000000003</c:v>
                </c:pt>
                <c:pt idx="36">
                  <c:v>0.22500000000000001</c:v>
                </c:pt>
                <c:pt idx="37">
                  <c:v>0.23125000000000001</c:v>
                </c:pt>
                <c:pt idx="38">
                  <c:v>0.23750000000000002</c:v>
                </c:pt>
                <c:pt idx="39">
                  <c:v>0.24375000000000002</c:v>
                </c:pt>
                <c:pt idx="40">
                  <c:v>0.25</c:v>
                </c:pt>
                <c:pt idx="41">
                  <c:v>0.25625000000000003</c:v>
                </c:pt>
                <c:pt idx="42">
                  <c:v>0.26250000000000001</c:v>
                </c:pt>
                <c:pt idx="43">
                  <c:v>0.26874999999999999</c:v>
                </c:pt>
                <c:pt idx="44">
                  <c:v>0.27500000000000002</c:v>
                </c:pt>
                <c:pt idx="45">
                  <c:v>0.28125000000000006</c:v>
                </c:pt>
                <c:pt idx="46">
                  <c:v>0.28749999999999998</c:v>
                </c:pt>
                <c:pt idx="47">
                  <c:v>0.29375000000000001</c:v>
                </c:pt>
                <c:pt idx="48">
                  <c:v>0.30000000000000004</c:v>
                </c:pt>
                <c:pt idx="49">
                  <c:v>0.30625000000000002</c:v>
                </c:pt>
                <c:pt idx="50">
                  <c:v>0.3125</c:v>
                </c:pt>
                <c:pt idx="51">
                  <c:v>0.31875000000000003</c:v>
                </c:pt>
                <c:pt idx="52">
                  <c:v>0.32500000000000001</c:v>
                </c:pt>
                <c:pt idx="53">
                  <c:v>0.33124999999999999</c:v>
                </c:pt>
                <c:pt idx="54">
                  <c:v>0.33750000000000002</c:v>
                </c:pt>
                <c:pt idx="55">
                  <c:v>0.34375</c:v>
                </c:pt>
                <c:pt idx="56">
                  <c:v>0.35000000000000003</c:v>
                </c:pt>
                <c:pt idx="57">
                  <c:v>0.35625000000000001</c:v>
                </c:pt>
                <c:pt idx="58">
                  <c:v>0.36249999999999999</c:v>
                </c:pt>
                <c:pt idx="59">
                  <c:v>0.36875000000000002</c:v>
                </c:pt>
                <c:pt idx="60">
                  <c:v>0.37500000000000006</c:v>
                </c:pt>
                <c:pt idx="61">
                  <c:v>0.38124999999999998</c:v>
                </c:pt>
                <c:pt idx="62">
                  <c:v>0.38750000000000001</c:v>
                </c:pt>
                <c:pt idx="63">
                  <c:v>0.39375000000000004</c:v>
                </c:pt>
                <c:pt idx="64">
                  <c:v>0.4</c:v>
                </c:pt>
                <c:pt idx="65">
                  <c:v>0.40625</c:v>
                </c:pt>
                <c:pt idx="66">
                  <c:v>0.41250000000000003</c:v>
                </c:pt>
                <c:pt idx="67">
                  <c:v>0.41875000000000007</c:v>
                </c:pt>
                <c:pt idx="68">
                  <c:v>0.42499999999999999</c:v>
                </c:pt>
                <c:pt idx="69">
                  <c:v>0.43125000000000002</c:v>
                </c:pt>
                <c:pt idx="70">
                  <c:v>0.43750000000000006</c:v>
                </c:pt>
                <c:pt idx="71">
                  <c:v>0.44374999999999998</c:v>
                </c:pt>
                <c:pt idx="72">
                  <c:v>0.45</c:v>
                </c:pt>
                <c:pt idx="73">
                  <c:v>0.45625000000000004</c:v>
                </c:pt>
                <c:pt idx="74">
                  <c:v>0.46250000000000002</c:v>
                </c:pt>
                <c:pt idx="75">
                  <c:v>0.46875</c:v>
                </c:pt>
                <c:pt idx="76">
                  <c:v>0.47500000000000003</c:v>
                </c:pt>
                <c:pt idx="77">
                  <c:v>0.48125000000000001</c:v>
                </c:pt>
                <c:pt idx="78">
                  <c:v>0.48750000000000004</c:v>
                </c:pt>
                <c:pt idx="79">
                  <c:v>0.49375000000000002</c:v>
                </c:pt>
                <c:pt idx="80">
                  <c:v>0.5</c:v>
                </c:pt>
                <c:pt idx="81">
                  <c:v>0.50624999999999998</c:v>
                </c:pt>
                <c:pt idx="82">
                  <c:v>0.51250000000000007</c:v>
                </c:pt>
                <c:pt idx="83">
                  <c:v>0.51875000000000004</c:v>
                </c:pt>
                <c:pt idx="84">
                  <c:v>0.52500000000000002</c:v>
                </c:pt>
                <c:pt idx="85">
                  <c:v>0.53125</c:v>
                </c:pt>
                <c:pt idx="86">
                  <c:v>0.53749999999999998</c:v>
                </c:pt>
                <c:pt idx="87">
                  <c:v>0.54375000000000007</c:v>
                </c:pt>
                <c:pt idx="88">
                  <c:v>0.55000000000000004</c:v>
                </c:pt>
                <c:pt idx="89">
                  <c:v>0.55625000000000002</c:v>
                </c:pt>
                <c:pt idx="90">
                  <c:v>0.56250000000000011</c:v>
                </c:pt>
                <c:pt idx="91">
                  <c:v>0.56874999999999998</c:v>
                </c:pt>
                <c:pt idx="92">
                  <c:v>0.57499999999999996</c:v>
                </c:pt>
                <c:pt idx="93">
                  <c:v>0.58125000000000004</c:v>
                </c:pt>
                <c:pt idx="94">
                  <c:v>0.58750000000000002</c:v>
                </c:pt>
                <c:pt idx="95">
                  <c:v>0.59375</c:v>
                </c:pt>
                <c:pt idx="96">
                  <c:v>0.60000000000000009</c:v>
                </c:pt>
                <c:pt idx="97">
                  <c:v>0.60625000000000007</c:v>
                </c:pt>
                <c:pt idx="98">
                  <c:v>0.61250000000000004</c:v>
                </c:pt>
                <c:pt idx="99">
                  <c:v>0.61875000000000002</c:v>
                </c:pt>
                <c:pt idx="100">
                  <c:v>0.625</c:v>
                </c:pt>
                <c:pt idx="101">
                  <c:v>0.63124999999999998</c:v>
                </c:pt>
                <c:pt idx="102">
                  <c:v>0.63750000000000007</c:v>
                </c:pt>
                <c:pt idx="103">
                  <c:v>0.64375000000000004</c:v>
                </c:pt>
                <c:pt idx="104">
                  <c:v>0.65</c:v>
                </c:pt>
                <c:pt idx="105">
                  <c:v>0.65625000000000011</c:v>
                </c:pt>
                <c:pt idx="106">
                  <c:v>0.66249999999999998</c:v>
                </c:pt>
                <c:pt idx="107">
                  <c:v>0.66874999999999996</c:v>
                </c:pt>
                <c:pt idx="108">
                  <c:v>0.67500000000000004</c:v>
                </c:pt>
                <c:pt idx="109">
                  <c:v>0.68125000000000002</c:v>
                </c:pt>
                <c:pt idx="110">
                  <c:v>0.6875</c:v>
                </c:pt>
                <c:pt idx="111">
                  <c:v>0.69375000000000009</c:v>
                </c:pt>
                <c:pt idx="112">
                  <c:v>0.70000000000000007</c:v>
                </c:pt>
                <c:pt idx="113">
                  <c:v>0.70624999999999993</c:v>
                </c:pt>
                <c:pt idx="114">
                  <c:v>0.71250000000000002</c:v>
                </c:pt>
                <c:pt idx="115">
                  <c:v>0.71875</c:v>
                </c:pt>
                <c:pt idx="116">
                  <c:v>0.72499999999999998</c:v>
                </c:pt>
                <c:pt idx="117">
                  <c:v>0.73125000000000007</c:v>
                </c:pt>
                <c:pt idx="118">
                  <c:v>0.73750000000000004</c:v>
                </c:pt>
                <c:pt idx="119">
                  <c:v>0.74375000000000002</c:v>
                </c:pt>
                <c:pt idx="120">
                  <c:v>0.75000000000000011</c:v>
                </c:pt>
                <c:pt idx="121">
                  <c:v>0.75624999999999998</c:v>
                </c:pt>
              </c:numCache>
            </c:numRef>
          </c:cat>
          <c:val>
            <c:numRef>
              <c:f>A100_IW1!$N$2:$N$123</c:f>
              <c:numCache>
                <c:formatCode>General</c:formatCode>
                <c:ptCount val="1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1</c:v>
                </c:pt>
                <c:pt idx="105">
                  <c:v>2</c:v>
                </c:pt>
                <c:pt idx="106">
                  <c:v>1</c:v>
                </c:pt>
                <c:pt idx="107">
                  <c:v>5</c:v>
                </c:pt>
                <c:pt idx="108">
                  <c:v>8</c:v>
                </c:pt>
                <c:pt idx="109">
                  <c:v>9</c:v>
                </c:pt>
                <c:pt idx="110">
                  <c:v>8</c:v>
                </c:pt>
                <c:pt idx="111">
                  <c:v>13</c:v>
                </c:pt>
                <c:pt idx="112">
                  <c:v>14</c:v>
                </c:pt>
                <c:pt idx="113">
                  <c:v>11</c:v>
                </c:pt>
                <c:pt idx="114">
                  <c:v>19</c:v>
                </c:pt>
                <c:pt idx="115">
                  <c:v>20</c:v>
                </c:pt>
                <c:pt idx="116">
                  <c:v>20</c:v>
                </c:pt>
                <c:pt idx="117">
                  <c:v>28</c:v>
                </c:pt>
                <c:pt idx="118">
                  <c:v>23</c:v>
                </c:pt>
                <c:pt idx="119">
                  <c:v>16</c:v>
                </c:pt>
                <c:pt idx="120">
                  <c:v>16</c:v>
                </c:pt>
                <c:pt idx="12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46-4292-B5A8-7D0F54799A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278099295"/>
        <c:axId val="1278094975"/>
      </c:barChart>
      <c:catAx>
        <c:axId val="1278099295"/>
        <c:scaling>
          <c:orientation val="minMax"/>
        </c:scaling>
        <c:delete val="0"/>
        <c:axPos val="b"/>
        <c:title>
          <c:tx>
            <c:strRef>
              <c:f>A100_IW1!$Q$7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txPr>
            <a:bodyPr/>
            <a:lstStyle/>
            <a:p>
              <a:pPr>
                <a:defRPr sz="1600" b="0"/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278094975"/>
        <c:crosses val="autoZero"/>
        <c:auto val="1"/>
        <c:lblAlgn val="ctr"/>
        <c:lblOffset val="100"/>
        <c:noMultiLvlLbl val="0"/>
      </c:catAx>
      <c:valAx>
        <c:axId val="127809497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600" b="0"/>
                </a:pPr>
                <a:r>
                  <a:rPr lang="en-US" sz="1600" b="0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278099295"/>
        <c:crosses val="autoZero"/>
        <c:crossBetween val="between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A100_IW1!$K$3</c:f>
              <c:strCache>
                <c:ptCount val="1"/>
                <c:pt idx="0">
                  <c:v>A400 - IW1</c:v>
                </c:pt>
              </c:strCache>
            </c:strRef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A100_IW1!$M$2:$M$122</c:f>
              <c:numCache>
                <c:formatCode>General</c:formatCode>
                <c:ptCount val="121"/>
                <c:pt idx="0">
                  <c:v>0</c:v>
                </c:pt>
                <c:pt idx="1">
                  <c:v>6.2500000000000003E-3</c:v>
                </c:pt>
                <c:pt idx="2">
                  <c:v>1.2500000000000001E-2</c:v>
                </c:pt>
                <c:pt idx="3">
                  <c:v>1.8750000000000003E-2</c:v>
                </c:pt>
                <c:pt idx="4">
                  <c:v>2.5000000000000001E-2</c:v>
                </c:pt>
                <c:pt idx="5">
                  <c:v>3.125E-2</c:v>
                </c:pt>
                <c:pt idx="6">
                  <c:v>3.7500000000000006E-2</c:v>
                </c:pt>
                <c:pt idx="7">
                  <c:v>4.3750000000000004E-2</c:v>
                </c:pt>
                <c:pt idx="8">
                  <c:v>0.05</c:v>
                </c:pt>
                <c:pt idx="9">
                  <c:v>5.6250000000000001E-2</c:v>
                </c:pt>
                <c:pt idx="10">
                  <c:v>6.25E-2</c:v>
                </c:pt>
                <c:pt idx="11">
                  <c:v>6.8750000000000006E-2</c:v>
                </c:pt>
                <c:pt idx="12">
                  <c:v>7.5000000000000011E-2</c:v>
                </c:pt>
                <c:pt idx="13">
                  <c:v>8.1250000000000003E-2</c:v>
                </c:pt>
                <c:pt idx="14">
                  <c:v>8.7500000000000008E-2</c:v>
                </c:pt>
                <c:pt idx="15">
                  <c:v>9.3750000000000014E-2</c:v>
                </c:pt>
                <c:pt idx="16">
                  <c:v>0.1</c:v>
                </c:pt>
                <c:pt idx="17">
                  <c:v>0.10625</c:v>
                </c:pt>
                <c:pt idx="18">
                  <c:v>0.1125</c:v>
                </c:pt>
                <c:pt idx="19">
                  <c:v>0.11875000000000001</c:v>
                </c:pt>
                <c:pt idx="20">
                  <c:v>0.125</c:v>
                </c:pt>
                <c:pt idx="21">
                  <c:v>0.13125000000000001</c:v>
                </c:pt>
                <c:pt idx="22">
                  <c:v>0.13750000000000001</c:v>
                </c:pt>
                <c:pt idx="23">
                  <c:v>0.14374999999999999</c:v>
                </c:pt>
                <c:pt idx="24">
                  <c:v>0.15000000000000002</c:v>
                </c:pt>
                <c:pt idx="25">
                  <c:v>0.15625</c:v>
                </c:pt>
                <c:pt idx="26">
                  <c:v>0.16250000000000001</c:v>
                </c:pt>
                <c:pt idx="27">
                  <c:v>0.16875000000000001</c:v>
                </c:pt>
                <c:pt idx="28">
                  <c:v>0.17500000000000002</c:v>
                </c:pt>
                <c:pt idx="29">
                  <c:v>0.18124999999999999</c:v>
                </c:pt>
                <c:pt idx="30">
                  <c:v>0.18750000000000003</c:v>
                </c:pt>
                <c:pt idx="31">
                  <c:v>0.19375000000000001</c:v>
                </c:pt>
                <c:pt idx="32">
                  <c:v>0.2</c:v>
                </c:pt>
                <c:pt idx="33">
                  <c:v>0.20625000000000002</c:v>
                </c:pt>
                <c:pt idx="34">
                  <c:v>0.21249999999999999</c:v>
                </c:pt>
                <c:pt idx="35">
                  <c:v>0.21875000000000003</c:v>
                </c:pt>
                <c:pt idx="36">
                  <c:v>0.22500000000000001</c:v>
                </c:pt>
                <c:pt idx="37">
                  <c:v>0.23125000000000001</c:v>
                </c:pt>
                <c:pt idx="38">
                  <c:v>0.23750000000000002</c:v>
                </c:pt>
                <c:pt idx="39">
                  <c:v>0.24375000000000002</c:v>
                </c:pt>
                <c:pt idx="40">
                  <c:v>0.25</c:v>
                </c:pt>
                <c:pt idx="41">
                  <c:v>0.25625000000000003</c:v>
                </c:pt>
                <c:pt idx="42">
                  <c:v>0.26250000000000001</c:v>
                </c:pt>
                <c:pt idx="43">
                  <c:v>0.26874999999999999</c:v>
                </c:pt>
                <c:pt idx="44">
                  <c:v>0.27500000000000002</c:v>
                </c:pt>
                <c:pt idx="45">
                  <c:v>0.28125000000000006</c:v>
                </c:pt>
                <c:pt idx="46">
                  <c:v>0.28749999999999998</c:v>
                </c:pt>
                <c:pt idx="47">
                  <c:v>0.29375000000000001</c:v>
                </c:pt>
                <c:pt idx="48">
                  <c:v>0.30000000000000004</c:v>
                </c:pt>
                <c:pt idx="49">
                  <c:v>0.30625000000000002</c:v>
                </c:pt>
                <c:pt idx="50">
                  <c:v>0.3125</c:v>
                </c:pt>
                <c:pt idx="51">
                  <c:v>0.31875000000000003</c:v>
                </c:pt>
                <c:pt idx="52">
                  <c:v>0.32500000000000001</c:v>
                </c:pt>
                <c:pt idx="53">
                  <c:v>0.33124999999999999</c:v>
                </c:pt>
                <c:pt idx="54">
                  <c:v>0.33750000000000002</c:v>
                </c:pt>
                <c:pt idx="55">
                  <c:v>0.34375</c:v>
                </c:pt>
                <c:pt idx="56">
                  <c:v>0.35000000000000003</c:v>
                </c:pt>
                <c:pt idx="57">
                  <c:v>0.35625000000000001</c:v>
                </c:pt>
                <c:pt idx="58">
                  <c:v>0.36249999999999999</c:v>
                </c:pt>
                <c:pt idx="59">
                  <c:v>0.36875000000000002</c:v>
                </c:pt>
                <c:pt idx="60">
                  <c:v>0.37500000000000006</c:v>
                </c:pt>
                <c:pt idx="61">
                  <c:v>0.38124999999999998</c:v>
                </c:pt>
                <c:pt idx="62">
                  <c:v>0.38750000000000001</c:v>
                </c:pt>
                <c:pt idx="63">
                  <c:v>0.39375000000000004</c:v>
                </c:pt>
                <c:pt idx="64">
                  <c:v>0.4</c:v>
                </c:pt>
                <c:pt idx="65">
                  <c:v>0.40625</c:v>
                </c:pt>
                <c:pt idx="66">
                  <c:v>0.41250000000000003</c:v>
                </c:pt>
                <c:pt idx="67">
                  <c:v>0.41875000000000007</c:v>
                </c:pt>
                <c:pt idx="68">
                  <c:v>0.42499999999999999</c:v>
                </c:pt>
                <c:pt idx="69">
                  <c:v>0.43125000000000002</c:v>
                </c:pt>
                <c:pt idx="70">
                  <c:v>0.43750000000000006</c:v>
                </c:pt>
                <c:pt idx="71">
                  <c:v>0.44374999999999998</c:v>
                </c:pt>
                <c:pt idx="72">
                  <c:v>0.45</c:v>
                </c:pt>
                <c:pt idx="73">
                  <c:v>0.45625000000000004</c:v>
                </c:pt>
                <c:pt idx="74">
                  <c:v>0.46250000000000002</c:v>
                </c:pt>
                <c:pt idx="75">
                  <c:v>0.46875</c:v>
                </c:pt>
                <c:pt idx="76">
                  <c:v>0.47500000000000003</c:v>
                </c:pt>
                <c:pt idx="77">
                  <c:v>0.48125000000000001</c:v>
                </c:pt>
                <c:pt idx="78">
                  <c:v>0.48750000000000004</c:v>
                </c:pt>
                <c:pt idx="79">
                  <c:v>0.49375000000000002</c:v>
                </c:pt>
                <c:pt idx="80">
                  <c:v>0.5</c:v>
                </c:pt>
                <c:pt idx="81">
                  <c:v>0.50624999999999998</c:v>
                </c:pt>
                <c:pt idx="82">
                  <c:v>0.51250000000000007</c:v>
                </c:pt>
                <c:pt idx="83">
                  <c:v>0.51875000000000004</c:v>
                </c:pt>
                <c:pt idx="84">
                  <c:v>0.52500000000000002</c:v>
                </c:pt>
                <c:pt idx="85">
                  <c:v>0.53125</c:v>
                </c:pt>
                <c:pt idx="86">
                  <c:v>0.53749999999999998</c:v>
                </c:pt>
                <c:pt idx="87">
                  <c:v>0.54375000000000007</c:v>
                </c:pt>
                <c:pt idx="88">
                  <c:v>0.55000000000000004</c:v>
                </c:pt>
                <c:pt idx="89">
                  <c:v>0.55625000000000002</c:v>
                </c:pt>
                <c:pt idx="90">
                  <c:v>0.56250000000000011</c:v>
                </c:pt>
                <c:pt idx="91">
                  <c:v>0.56874999999999998</c:v>
                </c:pt>
                <c:pt idx="92">
                  <c:v>0.57499999999999996</c:v>
                </c:pt>
                <c:pt idx="93">
                  <c:v>0.58125000000000004</c:v>
                </c:pt>
                <c:pt idx="94">
                  <c:v>0.58750000000000002</c:v>
                </c:pt>
                <c:pt idx="95">
                  <c:v>0.59375</c:v>
                </c:pt>
                <c:pt idx="96">
                  <c:v>0.60000000000000009</c:v>
                </c:pt>
                <c:pt idx="97">
                  <c:v>0.60625000000000007</c:v>
                </c:pt>
                <c:pt idx="98">
                  <c:v>0.61250000000000004</c:v>
                </c:pt>
                <c:pt idx="99">
                  <c:v>0.61875000000000002</c:v>
                </c:pt>
                <c:pt idx="100">
                  <c:v>0.625</c:v>
                </c:pt>
                <c:pt idx="101">
                  <c:v>0.63124999999999998</c:v>
                </c:pt>
                <c:pt idx="102">
                  <c:v>0.63750000000000007</c:v>
                </c:pt>
                <c:pt idx="103">
                  <c:v>0.64375000000000004</c:v>
                </c:pt>
                <c:pt idx="104">
                  <c:v>0.65</c:v>
                </c:pt>
                <c:pt idx="105">
                  <c:v>0.65625000000000011</c:v>
                </c:pt>
                <c:pt idx="106">
                  <c:v>0.66249999999999998</c:v>
                </c:pt>
                <c:pt idx="107">
                  <c:v>0.66874999999999996</c:v>
                </c:pt>
                <c:pt idx="108">
                  <c:v>0.67500000000000004</c:v>
                </c:pt>
                <c:pt idx="109">
                  <c:v>0.68125000000000002</c:v>
                </c:pt>
                <c:pt idx="110">
                  <c:v>0.6875</c:v>
                </c:pt>
                <c:pt idx="111">
                  <c:v>0.69375000000000009</c:v>
                </c:pt>
                <c:pt idx="112">
                  <c:v>0.70000000000000007</c:v>
                </c:pt>
                <c:pt idx="113">
                  <c:v>0.70624999999999993</c:v>
                </c:pt>
                <c:pt idx="114">
                  <c:v>0.71250000000000002</c:v>
                </c:pt>
                <c:pt idx="115">
                  <c:v>0.71875</c:v>
                </c:pt>
                <c:pt idx="116">
                  <c:v>0.72499999999999998</c:v>
                </c:pt>
                <c:pt idx="117">
                  <c:v>0.73125000000000007</c:v>
                </c:pt>
                <c:pt idx="118">
                  <c:v>0.73750000000000004</c:v>
                </c:pt>
                <c:pt idx="119">
                  <c:v>0.74375000000000002</c:v>
                </c:pt>
                <c:pt idx="120">
                  <c:v>0.75000000000000011</c:v>
                </c:pt>
              </c:numCache>
            </c:numRef>
          </c:xVal>
          <c:yVal>
            <c:numRef>
              <c:f>A100_IW1!$O$2:$O$122</c:f>
              <c:numCache>
                <c:formatCode>0.00%</c:formatCode>
                <c:ptCount val="1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4.0160642570281121E-3</c:v>
                </c:pt>
                <c:pt idx="103">
                  <c:v>4.0160642570281121E-3</c:v>
                </c:pt>
                <c:pt idx="104">
                  <c:v>8.0321285140562242E-3</c:v>
                </c:pt>
                <c:pt idx="105">
                  <c:v>1.6064257028112448E-2</c:v>
                </c:pt>
                <c:pt idx="106">
                  <c:v>2.0080321285140562E-2</c:v>
                </c:pt>
                <c:pt idx="107">
                  <c:v>4.0160642570281124E-2</c:v>
                </c:pt>
                <c:pt idx="108">
                  <c:v>7.2289156626506021E-2</c:v>
                </c:pt>
                <c:pt idx="109">
                  <c:v>0.10843373493975904</c:v>
                </c:pt>
                <c:pt idx="110">
                  <c:v>0.14056224899598393</c:v>
                </c:pt>
                <c:pt idx="111">
                  <c:v>0.19277108433734941</c:v>
                </c:pt>
                <c:pt idx="112">
                  <c:v>0.24899598393574296</c:v>
                </c:pt>
                <c:pt idx="113">
                  <c:v>0.29317269076305219</c:v>
                </c:pt>
                <c:pt idx="114">
                  <c:v>0.36947791164658633</c:v>
                </c:pt>
                <c:pt idx="115">
                  <c:v>0.44979919678714858</c:v>
                </c:pt>
                <c:pt idx="116">
                  <c:v>0.53012048192771088</c:v>
                </c:pt>
                <c:pt idx="117">
                  <c:v>0.64257028112449799</c:v>
                </c:pt>
                <c:pt idx="118">
                  <c:v>0.73493975903614461</c:v>
                </c:pt>
                <c:pt idx="119">
                  <c:v>0.79919678714859432</c:v>
                </c:pt>
                <c:pt idx="120">
                  <c:v>0.86345381526104414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5E-42BB-AAAE-FE18646F1895}"/>
            </c:ext>
          </c:extLst>
        </c:ser>
        <c:ser>
          <c:idx val="2"/>
          <c:order val="1"/>
          <c:tx>
            <c:strRef>
              <c:f>A100_IW1!$Y$4</c:f>
              <c:strCache>
                <c:ptCount val="1"/>
                <c:pt idx="0">
                  <c:v>EBC</c:v>
                </c:pt>
              </c:strCache>
            </c:strRef>
          </c:tx>
          <c:spPr>
            <a:ln w="254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A100_IW1!$AD$4:$AD$6</c:f>
              <c:numCache>
                <c:formatCode>General</c:formatCode>
                <c:ptCount val="3"/>
                <c:pt idx="0">
                  <c:v>0.65157598239684855</c:v>
                </c:pt>
                <c:pt idx="1">
                  <c:v>0.65157598239684855</c:v>
                </c:pt>
              </c:numCache>
            </c:numRef>
          </c:xVal>
          <c:yVal>
            <c:numRef>
              <c:f>A100_IW1!$AE$4:$AE$5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5E-42BB-AAAE-FE18646F1895}"/>
            </c:ext>
          </c:extLst>
        </c:ser>
        <c:ser>
          <c:idx val="3"/>
          <c:order val="2"/>
          <c:tx>
            <c:strRef>
              <c:f>A100_IW1!$AD$7</c:f>
              <c:strCache>
                <c:ptCount val="1"/>
                <c:pt idx="0">
                  <c:v>Monte-Carlo - 99% Quantile</c:v>
                </c:pt>
              </c:strCache>
            </c:strRef>
          </c:tx>
          <c:spPr>
            <a:ln w="25400">
              <a:solidFill>
                <a:srgbClr val="C00000"/>
              </a:solidFill>
              <a:prstDash val="sysDot"/>
            </a:ln>
          </c:spPr>
          <c:marker>
            <c:symbol val="none"/>
          </c:marker>
          <c:xVal>
            <c:numRef>
              <c:f>A100_IW1!$AD$8:$AD$9</c:f>
              <c:numCache>
                <c:formatCode>General</c:formatCode>
                <c:ptCount val="2"/>
                <c:pt idx="0">
                  <c:v>0.56701104684351822</c:v>
                </c:pt>
                <c:pt idx="1">
                  <c:v>0.56701104684351822</c:v>
                </c:pt>
              </c:numCache>
            </c:numRef>
          </c:xVal>
          <c:yVal>
            <c:numRef>
              <c:f>A100_IW1!$AE$8:$AE$9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95E-42BB-AAAE-FE18646F18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8162175"/>
        <c:axId val="1278162655"/>
      </c:scatterChart>
      <c:valAx>
        <c:axId val="1278162175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strRef>
              <c:f>'[1]LR3_Rt330 (test)'!$O$7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txPr>
            <a:bodyPr/>
            <a:lstStyle/>
            <a:p>
              <a:pPr>
                <a:defRPr sz="1600" b="0"/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162655"/>
        <c:crosses val="autoZero"/>
        <c:crossBetween val="midCat"/>
        <c:majorUnit val="0.1"/>
      </c:valAx>
      <c:valAx>
        <c:axId val="127816265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strRef>
              <c:f>'[1]LR3_Rt330 (test)'!$O$9</c:f>
              <c:strCache>
                <c:ptCount val="1"/>
                <c:pt idx="0">
                  <c:v>Cumulative Frequency</c:v>
                </c:pt>
              </c:strCache>
            </c:strRef>
          </c:tx>
          <c:overlay val="0"/>
          <c:txPr>
            <a:bodyPr/>
            <a:lstStyle/>
            <a:p>
              <a:pPr>
                <a:defRPr sz="1600" b="0"/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162175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1.png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8.xml"/><Relationship Id="rId2" Type="http://schemas.openxmlformats.org/officeDocument/2006/relationships/chart" Target="../charts/chart47.xml"/><Relationship Id="rId1" Type="http://schemas.openxmlformats.org/officeDocument/2006/relationships/chart" Target="../charts/chart46.xml"/><Relationship Id="rId5" Type="http://schemas.openxmlformats.org/officeDocument/2006/relationships/image" Target="../media/image10.png"/><Relationship Id="rId4" Type="http://schemas.openxmlformats.org/officeDocument/2006/relationships/chart" Target="../charts/chart49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2.xml"/><Relationship Id="rId2" Type="http://schemas.openxmlformats.org/officeDocument/2006/relationships/chart" Target="../charts/chart51.xml"/><Relationship Id="rId1" Type="http://schemas.openxmlformats.org/officeDocument/2006/relationships/chart" Target="../charts/chart50.xml"/><Relationship Id="rId6" Type="http://schemas.openxmlformats.org/officeDocument/2006/relationships/image" Target="../media/image11.png"/><Relationship Id="rId5" Type="http://schemas.openxmlformats.org/officeDocument/2006/relationships/chart" Target="../charts/chart54.xml"/><Relationship Id="rId4" Type="http://schemas.openxmlformats.org/officeDocument/2006/relationships/chart" Target="../charts/chart53.xml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3.png"/><Relationship Id="rId13" Type="http://schemas.openxmlformats.org/officeDocument/2006/relationships/chart" Target="../charts/chart64.xml"/><Relationship Id="rId18" Type="http://schemas.openxmlformats.org/officeDocument/2006/relationships/chart" Target="../charts/chart69.xml"/><Relationship Id="rId3" Type="http://schemas.openxmlformats.org/officeDocument/2006/relationships/chart" Target="../charts/chart57.xml"/><Relationship Id="rId21" Type="http://schemas.openxmlformats.org/officeDocument/2006/relationships/chart" Target="../charts/chart72.xml"/><Relationship Id="rId7" Type="http://schemas.openxmlformats.org/officeDocument/2006/relationships/image" Target="../media/image12.png"/><Relationship Id="rId12" Type="http://schemas.openxmlformats.org/officeDocument/2006/relationships/chart" Target="../charts/chart63.xml"/><Relationship Id="rId17" Type="http://schemas.openxmlformats.org/officeDocument/2006/relationships/chart" Target="../charts/chart68.xml"/><Relationship Id="rId2" Type="http://schemas.openxmlformats.org/officeDocument/2006/relationships/chart" Target="../charts/chart56.xml"/><Relationship Id="rId16" Type="http://schemas.openxmlformats.org/officeDocument/2006/relationships/chart" Target="../charts/chart67.xml"/><Relationship Id="rId20" Type="http://schemas.openxmlformats.org/officeDocument/2006/relationships/chart" Target="../charts/chart71.xml"/><Relationship Id="rId1" Type="http://schemas.openxmlformats.org/officeDocument/2006/relationships/chart" Target="../charts/chart55.xml"/><Relationship Id="rId6" Type="http://schemas.openxmlformats.org/officeDocument/2006/relationships/chart" Target="../charts/chart60.xml"/><Relationship Id="rId11" Type="http://schemas.openxmlformats.org/officeDocument/2006/relationships/chart" Target="../charts/chart62.xml"/><Relationship Id="rId5" Type="http://schemas.openxmlformats.org/officeDocument/2006/relationships/chart" Target="../charts/chart59.xml"/><Relationship Id="rId15" Type="http://schemas.openxmlformats.org/officeDocument/2006/relationships/chart" Target="../charts/chart66.xml"/><Relationship Id="rId10" Type="http://schemas.openxmlformats.org/officeDocument/2006/relationships/chart" Target="../charts/chart61.xml"/><Relationship Id="rId19" Type="http://schemas.openxmlformats.org/officeDocument/2006/relationships/chart" Target="../charts/chart70.xml"/><Relationship Id="rId4" Type="http://schemas.openxmlformats.org/officeDocument/2006/relationships/chart" Target="../charts/chart58.xml"/><Relationship Id="rId9" Type="http://schemas.openxmlformats.org/officeDocument/2006/relationships/image" Target="../media/image14.png"/><Relationship Id="rId14" Type="http://schemas.openxmlformats.org/officeDocument/2006/relationships/chart" Target="../charts/chart65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image" Target="../media/image2.png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image" Target="../media/image3.png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6" Type="http://schemas.openxmlformats.org/officeDocument/2006/relationships/image" Target="../media/image4.png"/><Relationship Id="rId5" Type="http://schemas.openxmlformats.org/officeDocument/2006/relationships/chart" Target="../charts/chart20.xml"/><Relationship Id="rId4" Type="http://schemas.openxmlformats.org/officeDocument/2006/relationships/chart" Target="../charts/chart19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6" Type="http://schemas.openxmlformats.org/officeDocument/2006/relationships/image" Target="../media/image5.png"/><Relationship Id="rId5" Type="http://schemas.openxmlformats.org/officeDocument/2006/relationships/chart" Target="../charts/chart25.xml"/><Relationship Id="rId4" Type="http://schemas.openxmlformats.org/officeDocument/2006/relationships/chart" Target="../charts/chart24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8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Relationship Id="rId6" Type="http://schemas.openxmlformats.org/officeDocument/2006/relationships/image" Target="../media/image6.png"/><Relationship Id="rId5" Type="http://schemas.openxmlformats.org/officeDocument/2006/relationships/chart" Target="../charts/chart30.xml"/><Relationship Id="rId4" Type="http://schemas.openxmlformats.org/officeDocument/2006/relationships/chart" Target="../charts/chart29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Relationship Id="rId6" Type="http://schemas.openxmlformats.org/officeDocument/2006/relationships/image" Target="../media/image7.png"/><Relationship Id="rId5" Type="http://schemas.openxmlformats.org/officeDocument/2006/relationships/chart" Target="../charts/chart35.xml"/><Relationship Id="rId4" Type="http://schemas.openxmlformats.org/officeDocument/2006/relationships/chart" Target="../charts/chart34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8.xml"/><Relationship Id="rId2" Type="http://schemas.openxmlformats.org/officeDocument/2006/relationships/chart" Target="../charts/chart37.xml"/><Relationship Id="rId1" Type="http://schemas.openxmlformats.org/officeDocument/2006/relationships/chart" Target="../charts/chart36.xml"/><Relationship Id="rId6" Type="http://schemas.openxmlformats.org/officeDocument/2006/relationships/image" Target="../media/image8.png"/><Relationship Id="rId5" Type="http://schemas.openxmlformats.org/officeDocument/2006/relationships/chart" Target="../charts/chart40.xml"/><Relationship Id="rId4" Type="http://schemas.openxmlformats.org/officeDocument/2006/relationships/chart" Target="../charts/chart39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3.xml"/><Relationship Id="rId2" Type="http://schemas.openxmlformats.org/officeDocument/2006/relationships/chart" Target="../charts/chart42.xml"/><Relationship Id="rId1" Type="http://schemas.openxmlformats.org/officeDocument/2006/relationships/chart" Target="../charts/chart41.xml"/><Relationship Id="rId6" Type="http://schemas.openxmlformats.org/officeDocument/2006/relationships/image" Target="../media/image9.png"/><Relationship Id="rId5" Type="http://schemas.openxmlformats.org/officeDocument/2006/relationships/chart" Target="../charts/chart45.xml"/><Relationship Id="rId4" Type="http://schemas.openxmlformats.org/officeDocument/2006/relationships/chart" Target="../charts/chart4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56</xdr:col>
      <xdr:colOff>95250</xdr:colOff>
      <xdr:row>10</xdr:row>
      <xdr:rowOff>171449</xdr:rowOff>
    </xdr:from>
    <xdr:to>
      <xdr:col>74</xdr:col>
      <xdr:colOff>166687</xdr:colOff>
      <xdr:row>52</xdr:row>
      <xdr:rowOff>47624</xdr:rowOff>
    </xdr:to>
    <xdr:graphicFrame macro="">
      <xdr:nvGraphicFramePr>
        <xdr:cNvPr id="2" name="Diagramm 4">
          <a:extLst>
            <a:ext uri="{FF2B5EF4-FFF2-40B4-BE49-F238E27FC236}">
              <a16:creationId xmlns:a16="http://schemas.microsoft.com/office/drawing/2014/main" id="{C668C821-7755-4A60-8C11-79A8423152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195941</xdr:colOff>
      <xdr:row>15</xdr:row>
      <xdr:rowOff>122465</xdr:rowOff>
    </xdr:from>
    <xdr:to>
      <xdr:col>18</xdr:col>
      <xdr:colOff>481691</xdr:colOff>
      <xdr:row>33</xdr:row>
      <xdr:rowOff>146957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91C4F052-B1D8-4E45-B6D7-327750CA23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54429</xdr:colOff>
      <xdr:row>15</xdr:row>
      <xdr:rowOff>107769</xdr:rowOff>
    </xdr:from>
    <xdr:to>
      <xdr:col>36</xdr:col>
      <xdr:colOff>341572</xdr:colOff>
      <xdr:row>33</xdr:row>
      <xdr:rowOff>134769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180E080D-9B99-4E72-A81E-E7552FA635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40822</xdr:colOff>
      <xdr:row>15</xdr:row>
      <xdr:rowOff>108858</xdr:rowOff>
    </xdr:from>
    <xdr:to>
      <xdr:col>27</xdr:col>
      <xdr:colOff>327964</xdr:colOff>
      <xdr:row>33</xdr:row>
      <xdr:rowOff>135858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66CE605B-3032-41A1-A87D-4A6282CC34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0</xdr:colOff>
      <xdr:row>36</xdr:row>
      <xdr:rowOff>0</xdr:rowOff>
    </xdr:from>
    <xdr:to>
      <xdr:col>19</xdr:col>
      <xdr:colOff>285751</xdr:colOff>
      <xdr:row>54</xdr:row>
      <xdr:rowOff>24492</xdr:rowOff>
    </xdr:to>
    <xdr:graphicFrame macro="">
      <xdr:nvGraphicFramePr>
        <xdr:cNvPr id="6" name="Chart 1">
          <a:extLst>
            <a:ext uri="{FF2B5EF4-FFF2-40B4-BE49-F238E27FC236}">
              <a16:creationId xmlns:a16="http://schemas.microsoft.com/office/drawing/2014/main" id="{8D6FC3C3-B7F3-440B-A699-FDAE3BFCEF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21</xdr:col>
      <xdr:colOff>0</xdr:colOff>
      <xdr:row>35</xdr:row>
      <xdr:rowOff>0</xdr:rowOff>
    </xdr:from>
    <xdr:to>
      <xdr:col>37</xdr:col>
      <xdr:colOff>57334</xdr:colOff>
      <xdr:row>64</xdr:row>
      <xdr:rowOff>94548</xdr:rowOff>
    </xdr:to>
    <xdr:pic>
      <xdr:nvPicPr>
        <xdr:cNvPr id="7" name="Grafik 6">
          <a:extLst>
            <a:ext uri="{FF2B5EF4-FFF2-40B4-BE49-F238E27FC236}">
              <a16:creationId xmlns:a16="http://schemas.microsoft.com/office/drawing/2014/main" id="{07A7CBC5-8547-AB21-1DCC-7B33EC0DFA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287250" y="6681107"/>
          <a:ext cx="9419048" cy="5619048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195941</xdr:colOff>
      <xdr:row>15</xdr:row>
      <xdr:rowOff>122465</xdr:rowOff>
    </xdr:from>
    <xdr:to>
      <xdr:col>18</xdr:col>
      <xdr:colOff>481691</xdr:colOff>
      <xdr:row>33</xdr:row>
      <xdr:rowOff>146957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E976F3CF-657E-4D17-B754-E5213B7BBE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54429</xdr:colOff>
      <xdr:row>15</xdr:row>
      <xdr:rowOff>107769</xdr:rowOff>
    </xdr:from>
    <xdr:to>
      <xdr:col>36</xdr:col>
      <xdr:colOff>341572</xdr:colOff>
      <xdr:row>33</xdr:row>
      <xdr:rowOff>134769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A300FAD7-5259-4B5B-B917-677B86EC51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40822</xdr:colOff>
      <xdr:row>15</xdr:row>
      <xdr:rowOff>108858</xdr:rowOff>
    </xdr:from>
    <xdr:to>
      <xdr:col>27</xdr:col>
      <xdr:colOff>327964</xdr:colOff>
      <xdr:row>33</xdr:row>
      <xdr:rowOff>135858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AB3F23F2-B1F5-4CA7-BABB-F9E563D7CA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36</xdr:row>
      <xdr:rowOff>0</xdr:rowOff>
    </xdr:from>
    <xdr:to>
      <xdr:col>18</xdr:col>
      <xdr:colOff>285750</xdr:colOff>
      <xdr:row>54</xdr:row>
      <xdr:rowOff>24492</xdr:rowOff>
    </xdr:to>
    <xdr:graphicFrame macro="">
      <xdr:nvGraphicFramePr>
        <xdr:cNvPr id="7" name="Chart 1">
          <a:extLst>
            <a:ext uri="{FF2B5EF4-FFF2-40B4-BE49-F238E27FC236}">
              <a16:creationId xmlns:a16="http://schemas.microsoft.com/office/drawing/2014/main" id="{83FB183D-9223-4899-8C75-AE9B0933E5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19</xdr:col>
      <xdr:colOff>0</xdr:colOff>
      <xdr:row>35</xdr:row>
      <xdr:rowOff>0</xdr:rowOff>
    </xdr:from>
    <xdr:to>
      <xdr:col>35</xdr:col>
      <xdr:colOff>57334</xdr:colOff>
      <xdr:row>64</xdr:row>
      <xdr:rowOff>94548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DF49EC98-16E2-7DA0-9FCF-B05C5AD9AC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117036" y="6681107"/>
          <a:ext cx="9419048" cy="5619048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56</xdr:col>
      <xdr:colOff>95250</xdr:colOff>
      <xdr:row>10</xdr:row>
      <xdr:rowOff>171449</xdr:rowOff>
    </xdr:from>
    <xdr:to>
      <xdr:col>74</xdr:col>
      <xdr:colOff>166687</xdr:colOff>
      <xdr:row>52</xdr:row>
      <xdr:rowOff>47624</xdr:rowOff>
    </xdr:to>
    <xdr:graphicFrame macro="">
      <xdr:nvGraphicFramePr>
        <xdr:cNvPr id="2" name="Diagramm 4">
          <a:extLst>
            <a:ext uri="{FF2B5EF4-FFF2-40B4-BE49-F238E27FC236}">
              <a16:creationId xmlns:a16="http://schemas.microsoft.com/office/drawing/2014/main" id="{A33114A3-78F3-42E3-9BEF-EDA82ED019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195941</xdr:colOff>
      <xdr:row>15</xdr:row>
      <xdr:rowOff>122465</xdr:rowOff>
    </xdr:from>
    <xdr:to>
      <xdr:col>18</xdr:col>
      <xdr:colOff>481691</xdr:colOff>
      <xdr:row>33</xdr:row>
      <xdr:rowOff>146957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CD7AE441-2BB1-4A5B-BFAD-CFEF492C6B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54429</xdr:colOff>
      <xdr:row>15</xdr:row>
      <xdr:rowOff>107769</xdr:rowOff>
    </xdr:from>
    <xdr:to>
      <xdr:col>36</xdr:col>
      <xdr:colOff>341572</xdr:colOff>
      <xdr:row>33</xdr:row>
      <xdr:rowOff>134769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FD8CBCD3-DE4F-418C-9D53-AFC2059AB9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40822</xdr:colOff>
      <xdr:row>15</xdr:row>
      <xdr:rowOff>108858</xdr:rowOff>
    </xdr:from>
    <xdr:to>
      <xdr:col>27</xdr:col>
      <xdr:colOff>327964</xdr:colOff>
      <xdr:row>33</xdr:row>
      <xdr:rowOff>135858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95DCB3E0-D55A-4036-BFAD-1599331940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36</xdr:row>
      <xdr:rowOff>0</xdr:rowOff>
    </xdr:from>
    <xdr:to>
      <xdr:col>18</xdr:col>
      <xdr:colOff>285750</xdr:colOff>
      <xdr:row>54</xdr:row>
      <xdr:rowOff>24492</xdr:rowOff>
    </xdr:to>
    <xdr:graphicFrame macro="">
      <xdr:nvGraphicFramePr>
        <xdr:cNvPr id="9" name="Chart 1">
          <a:extLst>
            <a:ext uri="{FF2B5EF4-FFF2-40B4-BE49-F238E27FC236}">
              <a16:creationId xmlns:a16="http://schemas.microsoft.com/office/drawing/2014/main" id="{5F9EA2DE-2267-428E-B886-5A72E0E582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19</xdr:col>
      <xdr:colOff>0</xdr:colOff>
      <xdr:row>35</xdr:row>
      <xdr:rowOff>0</xdr:rowOff>
    </xdr:from>
    <xdr:to>
      <xdr:col>35</xdr:col>
      <xdr:colOff>66857</xdr:colOff>
      <xdr:row>64</xdr:row>
      <xdr:rowOff>94548</xdr:rowOff>
    </xdr:to>
    <xdr:pic>
      <xdr:nvPicPr>
        <xdr:cNvPr id="6" name="Grafik 5">
          <a:extLst>
            <a:ext uri="{FF2B5EF4-FFF2-40B4-BE49-F238E27FC236}">
              <a16:creationId xmlns:a16="http://schemas.microsoft.com/office/drawing/2014/main" id="{719F1940-142F-1E36-5126-BB5CE0D37D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117036" y="6681107"/>
          <a:ext cx="9428571" cy="5619048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40926</xdr:rowOff>
    </xdr:from>
    <xdr:to>
      <xdr:col>7</xdr:col>
      <xdr:colOff>304801</xdr:colOff>
      <xdr:row>33</xdr:row>
      <xdr:rowOff>154151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E2475FC-113A-4CB2-BA3A-4AF0411F90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160873</xdr:colOff>
      <xdr:row>42</xdr:row>
      <xdr:rowOff>165652</xdr:rowOff>
    </xdr:from>
    <xdr:to>
      <xdr:col>33</xdr:col>
      <xdr:colOff>470451</xdr:colOff>
      <xdr:row>60</xdr:row>
      <xdr:rowOff>185802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F8C357A-2FF9-44D4-B5B1-E66E03A85A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314739</xdr:colOff>
      <xdr:row>67</xdr:row>
      <xdr:rowOff>149086</xdr:rowOff>
    </xdr:from>
    <xdr:to>
      <xdr:col>33</xdr:col>
      <xdr:colOff>6627</xdr:colOff>
      <xdr:row>85</xdr:row>
      <xdr:rowOff>169236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FB13464-D157-40D9-9973-31960617B5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414132</xdr:colOff>
      <xdr:row>1</xdr:row>
      <xdr:rowOff>57979</xdr:rowOff>
    </xdr:from>
    <xdr:to>
      <xdr:col>34</xdr:col>
      <xdr:colOff>106019</xdr:colOff>
      <xdr:row>19</xdr:row>
      <xdr:rowOff>78129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A167DFF-68F9-44FA-B75D-7D717D8425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34</xdr:col>
      <xdr:colOff>281609</xdr:colOff>
      <xdr:row>3</xdr:row>
      <xdr:rowOff>49696</xdr:rowOff>
    </xdr:from>
    <xdr:to>
      <xdr:col>42</xdr:col>
      <xdr:colOff>245579</xdr:colOff>
      <xdr:row>17</xdr:row>
      <xdr:rowOff>125896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ED11DB3-E4E2-4B75-B308-729690A9F6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134960</xdr:colOff>
      <xdr:row>16</xdr:row>
      <xdr:rowOff>81850</xdr:rowOff>
    </xdr:from>
    <xdr:to>
      <xdr:col>31</xdr:col>
      <xdr:colOff>593912</xdr:colOff>
      <xdr:row>40</xdr:row>
      <xdr:rowOff>112058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7136DA5-1B70-4F9B-80E2-EFDF2BCE8B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oneCellAnchor>
    <xdr:from>
      <xdr:col>65</xdr:col>
      <xdr:colOff>506556</xdr:colOff>
      <xdr:row>19</xdr:row>
      <xdr:rowOff>188334</xdr:rowOff>
    </xdr:from>
    <xdr:ext cx="11732221" cy="7476190"/>
    <xdr:pic>
      <xdr:nvPicPr>
        <xdr:cNvPr id="9" name="Picture 8">
          <a:extLst>
            <a:ext uri="{FF2B5EF4-FFF2-40B4-BE49-F238E27FC236}">
              <a16:creationId xmlns:a16="http://schemas.microsoft.com/office/drawing/2014/main" id="{011B6171-AA85-4F04-A8EB-928A9F2CFF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8301756" y="3807834"/>
          <a:ext cx="11732221" cy="7476190"/>
        </a:xfrm>
        <a:prstGeom prst="rect">
          <a:avLst/>
        </a:prstGeom>
      </xdr:spPr>
    </xdr:pic>
    <xdr:clientData/>
  </xdr:oneCellAnchor>
  <xdr:oneCellAnchor>
    <xdr:from>
      <xdr:col>35</xdr:col>
      <xdr:colOff>496957</xdr:colOff>
      <xdr:row>22</xdr:row>
      <xdr:rowOff>91109</xdr:rowOff>
    </xdr:from>
    <xdr:ext cx="9425459" cy="7476190"/>
    <xdr:pic>
      <xdr:nvPicPr>
        <xdr:cNvPr id="10" name="Picture 9">
          <a:extLst>
            <a:ext uri="{FF2B5EF4-FFF2-40B4-BE49-F238E27FC236}">
              <a16:creationId xmlns:a16="http://schemas.microsoft.com/office/drawing/2014/main" id="{B5BAAFA6-847D-42D7-8F5E-AA411CFC06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0110174" y="4290392"/>
          <a:ext cx="9425459" cy="7476190"/>
        </a:xfrm>
        <a:prstGeom prst="rect">
          <a:avLst/>
        </a:prstGeom>
      </xdr:spPr>
    </xdr:pic>
    <xdr:clientData/>
  </xdr:oneCellAnchor>
  <xdr:oneCellAnchor>
    <xdr:from>
      <xdr:col>46</xdr:col>
      <xdr:colOff>190500</xdr:colOff>
      <xdr:row>17</xdr:row>
      <xdr:rowOff>95250</xdr:rowOff>
    </xdr:from>
    <xdr:ext cx="11553152" cy="8523809"/>
    <xdr:pic>
      <xdr:nvPicPr>
        <xdr:cNvPr id="11" name="Picture 10">
          <a:extLst>
            <a:ext uri="{FF2B5EF4-FFF2-40B4-BE49-F238E27FC236}">
              <a16:creationId xmlns:a16="http://schemas.microsoft.com/office/drawing/2014/main" id="{FFC9D67B-D711-4DE5-9158-A7CB2BD2DD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6403300" y="3333750"/>
          <a:ext cx="11553152" cy="8523809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33</xdr:row>
      <xdr:rowOff>0</xdr:rowOff>
    </xdr:from>
    <xdr:to>
      <xdr:col>7</xdr:col>
      <xdr:colOff>304801</xdr:colOff>
      <xdr:row>51</xdr:row>
      <xdr:rowOff>20150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1EB1B960-E006-41F7-B412-ECAC7642EF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91109</xdr:colOff>
      <xdr:row>51</xdr:row>
      <xdr:rowOff>157370</xdr:rowOff>
    </xdr:from>
    <xdr:to>
      <xdr:col>7</xdr:col>
      <xdr:colOff>395910</xdr:colOff>
      <xdr:row>69</xdr:row>
      <xdr:rowOff>177520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D4226D4C-2B1C-4381-957F-6CC4FF35B1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99391</xdr:colOff>
      <xdr:row>68</xdr:row>
      <xdr:rowOff>24848</xdr:rowOff>
    </xdr:from>
    <xdr:to>
      <xdr:col>7</xdr:col>
      <xdr:colOff>404192</xdr:colOff>
      <xdr:row>86</xdr:row>
      <xdr:rowOff>44998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7AB768C5-2B4F-4641-B9CB-0623B39DCA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87</xdr:row>
      <xdr:rowOff>0</xdr:rowOff>
    </xdr:from>
    <xdr:to>
      <xdr:col>7</xdr:col>
      <xdr:colOff>304801</xdr:colOff>
      <xdr:row>105</xdr:row>
      <xdr:rowOff>20150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716D8A7C-293E-4293-8434-109F46BAE4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0</xdr:colOff>
      <xdr:row>106</xdr:row>
      <xdr:rowOff>0</xdr:rowOff>
    </xdr:from>
    <xdr:to>
      <xdr:col>7</xdr:col>
      <xdr:colOff>304801</xdr:colOff>
      <xdr:row>124</xdr:row>
      <xdr:rowOff>20150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B764F2BD-08F6-46A6-BC15-2F3155D3E1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125</xdr:row>
      <xdr:rowOff>0</xdr:rowOff>
    </xdr:from>
    <xdr:to>
      <xdr:col>7</xdr:col>
      <xdr:colOff>304801</xdr:colOff>
      <xdr:row>143</xdr:row>
      <xdr:rowOff>20150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4C36C718-4058-4E2B-BA8C-03462501CB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9</xdr:col>
      <xdr:colOff>0</xdr:colOff>
      <xdr:row>82</xdr:row>
      <xdr:rowOff>0</xdr:rowOff>
    </xdr:from>
    <xdr:to>
      <xdr:col>19</xdr:col>
      <xdr:colOff>281608</xdr:colOff>
      <xdr:row>96</xdr:row>
      <xdr:rowOff>76200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483BD94E-3EA5-4ECC-91D7-8553F13F7D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25</xdr:col>
      <xdr:colOff>364435</xdr:colOff>
      <xdr:row>86</xdr:row>
      <xdr:rowOff>132522</xdr:rowOff>
    </xdr:from>
    <xdr:to>
      <xdr:col>33</xdr:col>
      <xdr:colOff>22873</xdr:colOff>
      <xdr:row>101</xdr:row>
      <xdr:rowOff>18222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CA84C624-2ACC-414D-BE52-AC892EFD44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</xdr:col>
      <xdr:colOff>112059</xdr:colOff>
      <xdr:row>46</xdr:row>
      <xdr:rowOff>78441</xdr:rowOff>
    </xdr:from>
    <xdr:to>
      <xdr:col>11</xdr:col>
      <xdr:colOff>573648</xdr:colOff>
      <xdr:row>64</xdr:row>
      <xdr:rowOff>98591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A5984E02-BFD4-414C-867F-27F04D1029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14</xdr:col>
      <xdr:colOff>313765</xdr:colOff>
      <xdr:row>67</xdr:row>
      <xdr:rowOff>11205</xdr:rowOff>
    </xdr:from>
    <xdr:to>
      <xdr:col>21</xdr:col>
      <xdr:colOff>533695</xdr:colOff>
      <xdr:row>85</xdr:row>
      <xdr:rowOff>31355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3394C8-B10F-4B1D-8696-DA7C07A4D2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14</xdr:col>
      <xdr:colOff>0</xdr:colOff>
      <xdr:row>54</xdr:row>
      <xdr:rowOff>0</xdr:rowOff>
    </xdr:from>
    <xdr:to>
      <xdr:col>22</xdr:col>
      <xdr:colOff>297005</xdr:colOff>
      <xdr:row>72</xdr:row>
      <xdr:rowOff>20150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19969C9E-0263-47DC-AD57-0EB312EDDD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9</xdr:col>
      <xdr:colOff>0</xdr:colOff>
      <xdr:row>33</xdr:row>
      <xdr:rowOff>0</xdr:rowOff>
    </xdr:from>
    <xdr:to>
      <xdr:col>19</xdr:col>
      <xdr:colOff>369305</xdr:colOff>
      <xdr:row>57</xdr:row>
      <xdr:rowOff>52620</xdr:rowOff>
    </xdr:to>
    <xdr:graphicFrame macro="">
      <xdr:nvGraphicFramePr>
        <xdr:cNvPr id="18" name="Chart 7">
          <a:extLst>
            <a:ext uri="{FF2B5EF4-FFF2-40B4-BE49-F238E27FC236}">
              <a16:creationId xmlns:a16="http://schemas.microsoft.com/office/drawing/2014/main" id="{118F37AD-C289-4837-931D-FC8D1B140D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56</xdr:col>
      <xdr:colOff>95250</xdr:colOff>
      <xdr:row>10</xdr:row>
      <xdr:rowOff>171449</xdr:rowOff>
    </xdr:from>
    <xdr:to>
      <xdr:col>74</xdr:col>
      <xdr:colOff>166687</xdr:colOff>
      <xdr:row>52</xdr:row>
      <xdr:rowOff>47624</xdr:rowOff>
    </xdr:to>
    <xdr:graphicFrame macro="">
      <xdr:nvGraphicFramePr>
        <xdr:cNvPr id="2" name="Diagramm 4">
          <a:extLst>
            <a:ext uri="{FF2B5EF4-FFF2-40B4-BE49-F238E27FC236}">
              <a16:creationId xmlns:a16="http://schemas.microsoft.com/office/drawing/2014/main" id="{01CE96F1-7405-4E7E-B7CF-CB41A31622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195941</xdr:colOff>
      <xdr:row>15</xdr:row>
      <xdr:rowOff>122465</xdr:rowOff>
    </xdr:from>
    <xdr:to>
      <xdr:col>18</xdr:col>
      <xdr:colOff>481691</xdr:colOff>
      <xdr:row>33</xdr:row>
      <xdr:rowOff>146957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4349CF41-6322-45D2-BB16-AC3221EB4E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54429</xdr:colOff>
      <xdr:row>15</xdr:row>
      <xdr:rowOff>107769</xdr:rowOff>
    </xdr:from>
    <xdr:to>
      <xdr:col>36</xdr:col>
      <xdr:colOff>341572</xdr:colOff>
      <xdr:row>33</xdr:row>
      <xdr:rowOff>134769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D9264F96-529E-458A-BC49-A5D8E8673E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40822</xdr:colOff>
      <xdr:row>15</xdr:row>
      <xdr:rowOff>108858</xdr:rowOff>
    </xdr:from>
    <xdr:to>
      <xdr:col>27</xdr:col>
      <xdr:colOff>327964</xdr:colOff>
      <xdr:row>33</xdr:row>
      <xdr:rowOff>135858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E0952CD6-2985-4734-8445-16276A2479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35</xdr:row>
      <xdr:rowOff>0</xdr:rowOff>
    </xdr:from>
    <xdr:to>
      <xdr:col>18</xdr:col>
      <xdr:colOff>285750</xdr:colOff>
      <xdr:row>53</xdr:row>
      <xdr:rowOff>24492</xdr:rowOff>
    </xdr:to>
    <xdr:graphicFrame macro="">
      <xdr:nvGraphicFramePr>
        <xdr:cNvPr id="6" name="Chart 1">
          <a:extLst>
            <a:ext uri="{FF2B5EF4-FFF2-40B4-BE49-F238E27FC236}">
              <a16:creationId xmlns:a16="http://schemas.microsoft.com/office/drawing/2014/main" id="{15064F0B-94EB-4FA8-963B-3401D836EC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19</xdr:col>
      <xdr:colOff>0</xdr:colOff>
      <xdr:row>35</xdr:row>
      <xdr:rowOff>0</xdr:rowOff>
    </xdr:from>
    <xdr:to>
      <xdr:col>35</xdr:col>
      <xdr:colOff>66857</xdr:colOff>
      <xdr:row>64</xdr:row>
      <xdr:rowOff>94548</xdr:rowOff>
    </xdr:to>
    <xdr:pic>
      <xdr:nvPicPr>
        <xdr:cNvPr id="7" name="Grafik 6">
          <a:extLst>
            <a:ext uri="{FF2B5EF4-FFF2-40B4-BE49-F238E27FC236}">
              <a16:creationId xmlns:a16="http://schemas.microsoft.com/office/drawing/2014/main" id="{A6CFFA60-779F-B743-2FEC-239090C7F2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117036" y="6681107"/>
          <a:ext cx="9428571" cy="561904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56</xdr:col>
      <xdr:colOff>95250</xdr:colOff>
      <xdr:row>10</xdr:row>
      <xdr:rowOff>171449</xdr:rowOff>
    </xdr:from>
    <xdr:to>
      <xdr:col>74</xdr:col>
      <xdr:colOff>166687</xdr:colOff>
      <xdr:row>52</xdr:row>
      <xdr:rowOff>47624</xdr:rowOff>
    </xdr:to>
    <xdr:graphicFrame macro="">
      <xdr:nvGraphicFramePr>
        <xdr:cNvPr id="2" name="Diagramm 4">
          <a:extLst>
            <a:ext uri="{FF2B5EF4-FFF2-40B4-BE49-F238E27FC236}">
              <a16:creationId xmlns:a16="http://schemas.microsoft.com/office/drawing/2014/main" id="{F4D75CF9-AC12-479C-B907-7E66C113EC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195941</xdr:colOff>
      <xdr:row>15</xdr:row>
      <xdr:rowOff>122465</xdr:rowOff>
    </xdr:from>
    <xdr:to>
      <xdr:col>18</xdr:col>
      <xdr:colOff>481691</xdr:colOff>
      <xdr:row>33</xdr:row>
      <xdr:rowOff>146957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F97885DC-449E-428C-B751-C2D6CF03F5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54429</xdr:colOff>
      <xdr:row>15</xdr:row>
      <xdr:rowOff>107769</xdr:rowOff>
    </xdr:from>
    <xdr:to>
      <xdr:col>36</xdr:col>
      <xdr:colOff>341572</xdr:colOff>
      <xdr:row>33</xdr:row>
      <xdr:rowOff>134769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4EEA5905-6B4C-4D39-9DF8-E07C9F6CAE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40822</xdr:colOff>
      <xdr:row>15</xdr:row>
      <xdr:rowOff>108858</xdr:rowOff>
    </xdr:from>
    <xdr:to>
      <xdr:col>27</xdr:col>
      <xdr:colOff>327964</xdr:colOff>
      <xdr:row>33</xdr:row>
      <xdr:rowOff>135858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B0C1C30D-9916-451B-AF57-105FF40793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36</xdr:row>
      <xdr:rowOff>0</xdr:rowOff>
    </xdr:from>
    <xdr:to>
      <xdr:col>18</xdr:col>
      <xdr:colOff>285750</xdr:colOff>
      <xdr:row>54</xdr:row>
      <xdr:rowOff>24492</xdr:rowOff>
    </xdr:to>
    <xdr:graphicFrame macro="">
      <xdr:nvGraphicFramePr>
        <xdr:cNvPr id="6" name="Chart 1">
          <a:extLst>
            <a:ext uri="{FF2B5EF4-FFF2-40B4-BE49-F238E27FC236}">
              <a16:creationId xmlns:a16="http://schemas.microsoft.com/office/drawing/2014/main" id="{291A9E69-087A-451B-9D15-53000C941E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19</xdr:col>
      <xdr:colOff>0</xdr:colOff>
      <xdr:row>35</xdr:row>
      <xdr:rowOff>0</xdr:rowOff>
    </xdr:from>
    <xdr:to>
      <xdr:col>35</xdr:col>
      <xdr:colOff>66857</xdr:colOff>
      <xdr:row>64</xdr:row>
      <xdr:rowOff>94548</xdr:rowOff>
    </xdr:to>
    <xdr:pic>
      <xdr:nvPicPr>
        <xdr:cNvPr id="7" name="Grafik 6">
          <a:extLst>
            <a:ext uri="{FF2B5EF4-FFF2-40B4-BE49-F238E27FC236}">
              <a16:creationId xmlns:a16="http://schemas.microsoft.com/office/drawing/2014/main" id="{97411505-93FA-B8CC-19A9-B2658C54AC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117036" y="6681107"/>
          <a:ext cx="9428571" cy="561904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56</xdr:col>
      <xdr:colOff>95250</xdr:colOff>
      <xdr:row>10</xdr:row>
      <xdr:rowOff>171449</xdr:rowOff>
    </xdr:from>
    <xdr:to>
      <xdr:col>74</xdr:col>
      <xdr:colOff>166687</xdr:colOff>
      <xdr:row>52</xdr:row>
      <xdr:rowOff>47624</xdr:rowOff>
    </xdr:to>
    <xdr:graphicFrame macro="">
      <xdr:nvGraphicFramePr>
        <xdr:cNvPr id="2" name="Diagramm 4">
          <a:extLst>
            <a:ext uri="{FF2B5EF4-FFF2-40B4-BE49-F238E27FC236}">
              <a16:creationId xmlns:a16="http://schemas.microsoft.com/office/drawing/2014/main" id="{4F24C0F0-72A5-4A4B-937F-418D4EE41E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195941</xdr:colOff>
      <xdr:row>15</xdr:row>
      <xdr:rowOff>122465</xdr:rowOff>
    </xdr:from>
    <xdr:to>
      <xdr:col>18</xdr:col>
      <xdr:colOff>481691</xdr:colOff>
      <xdr:row>33</xdr:row>
      <xdr:rowOff>146957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1198D778-A99A-4888-A515-DA01D42D2B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54429</xdr:colOff>
      <xdr:row>15</xdr:row>
      <xdr:rowOff>107769</xdr:rowOff>
    </xdr:from>
    <xdr:to>
      <xdr:col>36</xdr:col>
      <xdr:colOff>341572</xdr:colOff>
      <xdr:row>33</xdr:row>
      <xdr:rowOff>134769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E00DDD8B-7006-4FEA-8D13-7EE0DB8CD7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40822</xdr:colOff>
      <xdr:row>15</xdr:row>
      <xdr:rowOff>108858</xdr:rowOff>
    </xdr:from>
    <xdr:to>
      <xdr:col>27</xdr:col>
      <xdr:colOff>327964</xdr:colOff>
      <xdr:row>33</xdr:row>
      <xdr:rowOff>135858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F311A586-2F96-4464-B0B9-FDE0279B32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35</xdr:row>
      <xdr:rowOff>0</xdr:rowOff>
    </xdr:from>
    <xdr:to>
      <xdr:col>18</xdr:col>
      <xdr:colOff>285750</xdr:colOff>
      <xdr:row>53</xdr:row>
      <xdr:rowOff>24492</xdr:rowOff>
    </xdr:to>
    <xdr:graphicFrame macro="">
      <xdr:nvGraphicFramePr>
        <xdr:cNvPr id="6" name="Chart 1">
          <a:extLst>
            <a:ext uri="{FF2B5EF4-FFF2-40B4-BE49-F238E27FC236}">
              <a16:creationId xmlns:a16="http://schemas.microsoft.com/office/drawing/2014/main" id="{0DC99F3C-DEF6-436F-86E7-8F84823592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19</xdr:col>
      <xdr:colOff>0</xdr:colOff>
      <xdr:row>35</xdr:row>
      <xdr:rowOff>0</xdr:rowOff>
    </xdr:from>
    <xdr:to>
      <xdr:col>35</xdr:col>
      <xdr:colOff>57334</xdr:colOff>
      <xdr:row>64</xdr:row>
      <xdr:rowOff>94548</xdr:rowOff>
    </xdr:to>
    <xdr:pic>
      <xdr:nvPicPr>
        <xdr:cNvPr id="7" name="Grafik 6">
          <a:extLst>
            <a:ext uri="{FF2B5EF4-FFF2-40B4-BE49-F238E27FC236}">
              <a16:creationId xmlns:a16="http://schemas.microsoft.com/office/drawing/2014/main" id="{8BA82713-FE4F-8D9A-9F0C-47C16D5A55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117036" y="6681107"/>
          <a:ext cx="9419048" cy="561904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56</xdr:col>
      <xdr:colOff>95250</xdr:colOff>
      <xdr:row>10</xdr:row>
      <xdr:rowOff>171449</xdr:rowOff>
    </xdr:from>
    <xdr:to>
      <xdr:col>74</xdr:col>
      <xdr:colOff>166687</xdr:colOff>
      <xdr:row>52</xdr:row>
      <xdr:rowOff>47624</xdr:rowOff>
    </xdr:to>
    <xdr:graphicFrame macro="">
      <xdr:nvGraphicFramePr>
        <xdr:cNvPr id="2" name="Diagramm 4">
          <a:extLst>
            <a:ext uri="{FF2B5EF4-FFF2-40B4-BE49-F238E27FC236}">
              <a16:creationId xmlns:a16="http://schemas.microsoft.com/office/drawing/2014/main" id="{A1F363E3-1E45-4883-9DCD-ED68F39C4B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195941</xdr:colOff>
      <xdr:row>15</xdr:row>
      <xdr:rowOff>122465</xdr:rowOff>
    </xdr:from>
    <xdr:to>
      <xdr:col>18</xdr:col>
      <xdr:colOff>481691</xdr:colOff>
      <xdr:row>33</xdr:row>
      <xdr:rowOff>146957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A9F75677-D596-4258-B4CC-A2D06C158A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54429</xdr:colOff>
      <xdr:row>15</xdr:row>
      <xdr:rowOff>107769</xdr:rowOff>
    </xdr:from>
    <xdr:to>
      <xdr:col>36</xdr:col>
      <xdr:colOff>341572</xdr:colOff>
      <xdr:row>33</xdr:row>
      <xdr:rowOff>134769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A95AD983-D4FB-4DA6-851A-04EF6FDC27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40822</xdr:colOff>
      <xdr:row>15</xdr:row>
      <xdr:rowOff>108858</xdr:rowOff>
    </xdr:from>
    <xdr:to>
      <xdr:col>27</xdr:col>
      <xdr:colOff>327964</xdr:colOff>
      <xdr:row>33</xdr:row>
      <xdr:rowOff>135858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C4C1B25C-99EC-42C0-800F-6B29810CFC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0</xdr:colOff>
      <xdr:row>37</xdr:row>
      <xdr:rowOff>0</xdr:rowOff>
    </xdr:from>
    <xdr:to>
      <xdr:col>19</xdr:col>
      <xdr:colOff>285750</xdr:colOff>
      <xdr:row>55</xdr:row>
      <xdr:rowOff>24492</xdr:rowOff>
    </xdr:to>
    <xdr:graphicFrame macro="">
      <xdr:nvGraphicFramePr>
        <xdr:cNvPr id="6" name="Chart 1">
          <a:extLst>
            <a:ext uri="{FF2B5EF4-FFF2-40B4-BE49-F238E27FC236}">
              <a16:creationId xmlns:a16="http://schemas.microsoft.com/office/drawing/2014/main" id="{5F202526-7B82-408A-BE90-2B71FC1BB8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21</xdr:col>
      <xdr:colOff>0</xdr:colOff>
      <xdr:row>36</xdr:row>
      <xdr:rowOff>0</xdr:rowOff>
    </xdr:from>
    <xdr:to>
      <xdr:col>37</xdr:col>
      <xdr:colOff>7480</xdr:colOff>
      <xdr:row>65</xdr:row>
      <xdr:rowOff>94548</xdr:rowOff>
    </xdr:to>
    <xdr:pic>
      <xdr:nvPicPr>
        <xdr:cNvPr id="7" name="Grafik 6">
          <a:extLst>
            <a:ext uri="{FF2B5EF4-FFF2-40B4-BE49-F238E27FC236}">
              <a16:creationId xmlns:a16="http://schemas.microsoft.com/office/drawing/2014/main" id="{C4DE9DB5-6AD1-80FE-DCE9-D0921001D9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365182" y="6875318"/>
          <a:ext cx="9428571" cy="5619048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56</xdr:col>
      <xdr:colOff>95250</xdr:colOff>
      <xdr:row>10</xdr:row>
      <xdr:rowOff>171449</xdr:rowOff>
    </xdr:from>
    <xdr:to>
      <xdr:col>74</xdr:col>
      <xdr:colOff>166687</xdr:colOff>
      <xdr:row>52</xdr:row>
      <xdr:rowOff>47624</xdr:rowOff>
    </xdr:to>
    <xdr:graphicFrame macro="">
      <xdr:nvGraphicFramePr>
        <xdr:cNvPr id="2" name="Diagramm 4">
          <a:extLst>
            <a:ext uri="{FF2B5EF4-FFF2-40B4-BE49-F238E27FC236}">
              <a16:creationId xmlns:a16="http://schemas.microsoft.com/office/drawing/2014/main" id="{72575382-A5F1-4EB3-A03C-AEC3D2EEFF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195941</xdr:colOff>
      <xdr:row>15</xdr:row>
      <xdr:rowOff>122465</xdr:rowOff>
    </xdr:from>
    <xdr:to>
      <xdr:col>18</xdr:col>
      <xdr:colOff>481691</xdr:colOff>
      <xdr:row>33</xdr:row>
      <xdr:rowOff>146957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A448C9E5-0F39-47C3-B940-8348A7272F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54429</xdr:colOff>
      <xdr:row>15</xdr:row>
      <xdr:rowOff>107769</xdr:rowOff>
    </xdr:from>
    <xdr:to>
      <xdr:col>36</xdr:col>
      <xdr:colOff>341572</xdr:colOff>
      <xdr:row>33</xdr:row>
      <xdr:rowOff>134769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B3735DE6-B93E-4B7C-8E23-600F0D134E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40822</xdr:colOff>
      <xdr:row>15</xdr:row>
      <xdr:rowOff>108858</xdr:rowOff>
    </xdr:from>
    <xdr:to>
      <xdr:col>27</xdr:col>
      <xdr:colOff>327964</xdr:colOff>
      <xdr:row>33</xdr:row>
      <xdr:rowOff>135858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FBD2864B-2721-4991-9DB3-D1864D7EB7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0</xdr:colOff>
      <xdr:row>37</xdr:row>
      <xdr:rowOff>0</xdr:rowOff>
    </xdr:from>
    <xdr:to>
      <xdr:col>19</xdr:col>
      <xdr:colOff>285750</xdr:colOff>
      <xdr:row>55</xdr:row>
      <xdr:rowOff>24492</xdr:rowOff>
    </xdr:to>
    <xdr:graphicFrame macro="">
      <xdr:nvGraphicFramePr>
        <xdr:cNvPr id="6" name="Chart 1">
          <a:extLst>
            <a:ext uri="{FF2B5EF4-FFF2-40B4-BE49-F238E27FC236}">
              <a16:creationId xmlns:a16="http://schemas.microsoft.com/office/drawing/2014/main" id="{7C70B459-5CBD-4DEC-9F1E-B478C7F618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20</xdr:col>
      <xdr:colOff>0</xdr:colOff>
      <xdr:row>35</xdr:row>
      <xdr:rowOff>0</xdr:rowOff>
    </xdr:from>
    <xdr:to>
      <xdr:col>36</xdr:col>
      <xdr:colOff>66857</xdr:colOff>
      <xdr:row>64</xdr:row>
      <xdr:rowOff>94548</xdr:rowOff>
    </xdr:to>
    <xdr:pic>
      <xdr:nvPicPr>
        <xdr:cNvPr id="7" name="Grafik 6">
          <a:extLst>
            <a:ext uri="{FF2B5EF4-FFF2-40B4-BE49-F238E27FC236}">
              <a16:creationId xmlns:a16="http://schemas.microsoft.com/office/drawing/2014/main" id="{CBB2895C-AC0E-1775-F497-B5C4E632DF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702143" y="6681107"/>
          <a:ext cx="9428571" cy="5619048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56</xdr:col>
      <xdr:colOff>95250</xdr:colOff>
      <xdr:row>10</xdr:row>
      <xdr:rowOff>171449</xdr:rowOff>
    </xdr:from>
    <xdr:to>
      <xdr:col>74</xdr:col>
      <xdr:colOff>166687</xdr:colOff>
      <xdr:row>52</xdr:row>
      <xdr:rowOff>47624</xdr:rowOff>
    </xdr:to>
    <xdr:graphicFrame macro="">
      <xdr:nvGraphicFramePr>
        <xdr:cNvPr id="2" name="Diagramm 4">
          <a:extLst>
            <a:ext uri="{FF2B5EF4-FFF2-40B4-BE49-F238E27FC236}">
              <a16:creationId xmlns:a16="http://schemas.microsoft.com/office/drawing/2014/main" id="{E564B4B6-CC5D-4BEE-887A-F57028C4E6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195941</xdr:colOff>
      <xdr:row>15</xdr:row>
      <xdr:rowOff>122465</xdr:rowOff>
    </xdr:from>
    <xdr:to>
      <xdr:col>18</xdr:col>
      <xdr:colOff>481691</xdr:colOff>
      <xdr:row>33</xdr:row>
      <xdr:rowOff>146957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3A24AF12-AF03-48AD-946C-F1BD9A1197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54429</xdr:colOff>
      <xdr:row>15</xdr:row>
      <xdr:rowOff>107769</xdr:rowOff>
    </xdr:from>
    <xdr:to>
      <xdr:col>36</xdr:col>
      <xdr:colOff>341572</xdr:colOff>
      <xdr:row>33</xdr:row>
      <xdr:rowOff>134769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48B9F14A-4B79-4DC8-AD05-1B1480E7EB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40822</xdr:colOff>
      <xdr:row>15</xdr:row>
      <xdr:rowOff>108858</xdr:rowOff>
    </xdr:from>
    <xdr:to>
      <xdr:col>27</xdr:col>
      <xdr:colOff>327964</xdr:colOff>
      <xdr:row>33</xdr:row>
      <xdr:rowOff>135858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8C4F81D5-CEEF-4435-B6E9-BA3398F3B3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0</xdr:colOff>
      <xdr:row>37</xdr:row>
      <xdr:rowOff>0</xdr:rowOff>
    </xdr:from>
    <xdr:to>
      <xdr:col>19</xdr:col>
      <xdr:colOff>285750</xdr:colOff>
      <xdr:row>55</xdr:row>
      <xdr:rowOff>24492</xdr:rowOff>
    </xdr:to>
    <xdr:graphicFrame macro="">
      <xdr:nvGraphicFramePr>
        <xdr:cNvPr id="6" name="Chart 1">
          <a:extLst>
            <a:ext uri="{FF2B5EF4-FFF2-40B4-BE49-F238E27FC236}">
              <a16:creationId xmlns:a16="http://schemas.microsoft.com/office/drawing/2014/main" id="{BD3582E1-12A8-46AC-A094-12C207D315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20</xdr:col>
      <xdr:colOff>0</xdr:colOff>
      <xdr:row>36</xdr:row>
      <xdr:rowOff>0</xdr:rowOff>
    </xdr:from>
    <xdr:to>
      <xdr:col>36</xdr:col>
      <xdr:colOff>7480</xdr:colOff>
      <xdr:row>65</xdr:row>
      <xdr:rowOff>94548</xdr:rowOff>
    </xdr:to>
    <xdr:pic>
      <xdr:nvPicPr>
        <xdr:cNvPr id="7" name="Grafik 6">
          <a:extLst>
            <a:ext uri="{FF2B5EF4-FFF2-40B4-BE49-F238E27FC236}">
              <a16:creationId xmlns:a16="http://schemas.microsoft.com/office/drawing/2014/main" id="{C226E68B-09A5-2FB4-B1EA-6E7AB6552E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776364" y="6875318"/>
          <a:ext cx="9428571" cy="5619048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56</xdr:col>
      <xdr:colOff>95250</xdr:colOff>
      <xdr:row>10</xdr:row>
      <xdr:rowOff>171449</xdr:rowOff>
    </xdr:from>
    <xdr:to>
      <xdr:col>74</xdr:col>
      <xdr:colOff>166687</xdr:colOff>
      <xdr:row>52</xdr:row>
      <xdr:rowOff>47624</xdr:rowOff>
    </xdr:to>
    <xdr:graphicFrame macro="">
      <xdr:nvGraphicFramePr>
        <xdr:cNvPr id="2" name="Diagramm 4">
          <a:extLst>
            <a:ext uri="{FF2B5EF4-FFF2-40B4-BE49-F238E27FC236}">
              <a16:creationId xmlns:a16="http://schemas.microsoft.com/office/drawing/2014/main" id="{51382B07-50BF-45A1-8006-FC91C70188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195941</xdr:colOff>
      <xdr:row>15</xdr:row>
      <xdr:rowOff>122465</xdr:rowOff>
    </xdr:from>
    <xdr:to>
      <xdr:col>18</xdr:col>
      <xdr:colOff>481691</xdr:colOff>
      <xdr:row>33</xdr:row>
      <xdr:rowOff>146957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AF048FFF-1C5B-4066-88E3-75465F645D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54429</xdr:colOff>
      <xdr:row>15</xdr:row>
      <xdr:rowOff>107769</xdr:rowOff>
    </xdr:from>
    <xdr:to>
      <xdr:col>36</xdr:col>
      <xdr:colOff>341572</xdr:colOff>
      <xdr:row>33</xdr:row>
      <xdr:rowOff>134769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3309A869-6786-4599-9C29-2C6D9B28AD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40822</xdr:colOff>
      <xdr:row>15</xdr:row>
      <xdr:rowOff>108858</xdr:rowOff>
    </xdr:from>
    <xdr:to>
      <xdr:col>27</xdr:col>
      <xdr:colOff>327964</xdr:colOff>
      <xdr:row>33</xdr:row>
      <xdr:rowOff>135858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13B71FF0-389E-4DBA-8291-76F2133DEC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38</xdr:row>
      <xdr:rowOff>0</xdr:rowOff>
    </xdr:from>
    <xdr:to>
      <xdr:col>18</xdr:col>
      <xdr:colOff>285750</xdr:colOff>
      <xdr:row>56</xdr:row>
      <xdr:rowOff>24492</xdr:rowOff>
    </xdr:to>
    <xdr:graphicFrame macro="">
      <xdr:nvGraphicFramePr>
        <xdr:cNvPr id="6" name="Chart 1">
          <a:extLst>
            <a:ext uri="{FF2B5EF4-FFF2-40B4-BE49-F238E27FC236}">
              <a16:creationId xmlns:a16="http://schemas.microsoft.com/office/drawing/2014/main" id="{5050CEA9-9F4D-4F0F-A73D-A4E00A506A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19</xdr:col>
      <xdr:colOff>0</xdr:colOff>
      <xdr:row>35</xdr:row>
      <xdr:rowOff>0</xdr:rowOff>
    </xdr:from>
    <xdr:to>
      <xdr:col>35</xdr:col>
      <xdr:colOff>66857</xdr:colOff>
      <xdr:row>64</xdr:row>
      <xdr:rowOff>94548</xdr:rowOff>
    </xdr:to>
    <xdr:pic>
      <xdr:nvPicPr>
        <xdr:cNvPr id="7" name="Grafik 6">
          <a:extLst>
            <a:ext uri="{FF2B5EF4-FFF2-40B4-BE49-F238E27FC236}">
              <a16:creationId xmlns:a16="http://schemas.microsoft.com/office/drawing/2014/main" id="{8D18A330-76C0-8785-9170-9D59915508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117036" y="6681107"/>
          <a:ext cx="9428571" cy="5619048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56</xdr:col>
      <xdr:colOff>95250</xdr:colOff>
      <xdr:row>10</xdr:row>
      <xdr:rowOff>171449</xdr:rowOff>
    </xdr:from>
    <xdr:to>
      <xdr:col>74</xdr:col>
      <xdr:colOff>166687</xdr:colOff>
      <xdr:row>52</xdr:row>
      <xdr:rowOff>47624</xdr:rowOff>
    </xdr:to>
    <xdr:graphicFrame macro="">
      <xdr:nvGraphicFramePr>
        <xdr:cNvPr id="2" name="Diagramm 4">
          <a:extLst>
            <a:ext uri="{FF2B5EF4-FFF2-40B4-BE49-F238E27FC236}">
              <a16:creationId xmlns:a16="http://schemas.microsoft.com/office/drawing/2014/main" id="{1453CC1C-CD6C-4097-A60B-5B96F6E141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195941</xdr:colOff>
      <xdr:row>15</xdr:row>
      <xdr:rowOff>122465</xdr:rowOff>
    </xdr:from>
    <xdr:to>
      <xdr:col>18</xdr:col>
      <xdr:colOff>481691</xdr:colOff>
      <xdr:row>33</xdr:row>
      <xdr:rowOff>146957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6480279-669A-4D08-8B9B-5BCDE44A68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54429</xdr:colOff>
      <xdr:row>15</xdr:row>
      <xdr:rowOff>107769</xdr:rowOff>
    </xdr:from>
    <xdr:to>
      <xdr:col>36</xdr:col>
      <xdr:colOff>341572</xdr:colOff>
      <xdr:row>33</xdr:row>
      <xdr:rowOff>134769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29B6719B-53C8-496B-9C3A-7B48A873F3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40822</xdr:colOff>
      <xdr:row>15</xdr:row>
      <xdr:rowOff>108858</xdr:rowOff>
    </xdr:from>
    <xdr:to>
      <xdr:col>27</xdr:col>
      <xdr:colOff>327964</xdr:colOff>
      <xdr:row>33</xdr:row>
      <xdr:rowOff>135858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971057A3-67B8-44C3-8DB7-7641207396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0</xdr:colOff>
      <xdr:row>38</xdr:row>
      <xdr:rowOff>0</xdr:rowOff>
    </xdr:from>
    <xdr:to>
      <xdr:col>19</xdr:col>
      <xdr:colOff>285750</xdr:colOff>
      <xdr:row>56</xdr:row>
      <xdr:rowOff>24492</xdr:rowOff>
    </xdr:to>
    <xdr:graphicFrame macro="">
      <xdr:nvGraphicFramePr>
        <xdr:cNvPr id="7" name="Chart 1">
          <a:extLst>
            <a:ext uri="{FF2B5EF4-FFF2-40B4-BE49-F238E27FC236}">
              <a16:creationId xmlns:a16="http://schemas.microsoft.com/office/drawing/2014/main" id="{510D8128-9071-4809-BE0C-DDAD888CF0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20</xdr:col>
      <xdr:colOff>0</xdr:colOff>
      <xdr:row>35</xdr:row>
      <xdr:rowOff>0</xdr:rowOff>
    </xdr:from>
    <xdr:to>
      <xdr:col>36</xdr:col>
      <xdr:colOff>66857</xdr:colOff>
      <xdr:row>64</xdr:row>
      <xdr:rowOff>94548</xdr:rowOff>
    </xdr:to>
    <xdr:pic>
      <xdr:nvPicPr>
        <xdr:cNvPr id="6" name="Grafik 5">
          <a:extLst>
            <a:ext uri="{FF2B5EF4-FFF2-40B4-BE49-F238E27FC236}">
              <a16:creationId xmlns:a16="http://schemas.microsoft.com/office/drawing/2014/main" id="{5941F61E-20EA-CD8E-81F8-E36DC48CE9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702143" y="6681107"/>
          <a:ext cx="9428571" cy="561904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I:\old\2025_LRSM_MC_Data_main_noZ_t1_007.xlsx" TargetMode="External"/><Relationship Id="rId1" Type="http://schemas.openxmlformats.org/officeDocument/2006/relationships/externalLinkPath" Target="/old/2025_LRSM_MC_Data_main_noZ_t1_007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I:\IW1\2025_LRSM_MC_Data_main_noZ_t1_007.xlsx" TargetMode="External"/><Relationship Id="rId1" Type="http://schemas.openxmlformats.org/officeDocument/2006/relationships/externalLinkPath" Target="file:///I:\IW1\2025_LRSM_MC_Data_main_noZ_t1_007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Paper\2024_UBER_MGI_Paper\Summary.xlsx" TargetMode="External"/><Relationship Id="rId1" Type="http://schemas.openxmlformats.org/officeDocument/2006/relationships/externalLinkPath" Target="Summary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Paper\Published\2018_Robust_KDF_Cone_published\Summary_Ron_arbocz_Cone_3.xlsx" TargetMode="External"/><Relationship Id="rId1" Type="http://schemas.openxmlformats.org/officeDocument/2006/relationships/externalLinkPath" Target="file:///D:\Paper\Published\2018_Robust_KDF_Cone_published\Summary_Ron_arbocz_Cone_3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Paper\Published\2017_Prob_Isotrop_under_construction\Repository\Cylinder_Design_Summary_006.xlsx" TargetMode="External"/><Relationship Id="rId1" Type="http://schemas.openxmlformats.org/officeDocument/2006/relationships/externalLinkPath" Target="/Paper/Published/2017_Prob_Isotrop_under_construction/Repository/Cylinder_Design_Summary_006.xlsx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Paper\2024_UBER_MGI_Paper\V1_MC_001.xlsx" TargetMode="External"/><Relationship Id="rId1" Type="http://schemas.openxmlformats.org/officeDocument/2006/relationships/externalLinkPath" Target="V1_MC_001.xlsx" TargetMode="External"/></Relationships>
</file>

<file path=xl/externalLinks/_rels/externalLink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I:\Paper\Published\2018_Robust_KDF_Cone_published\Summary_Ron_arbocz_Cone_3.xlsx" TargetMode="External"/><Relationship Id="rId1" Type="http://schemas.openxmlformats.org/officeDocument/2006/relationships/externalLinkPath" Target="/Paper/Published/2018_Robust_KDF_Cone_published/Summary_Ron_arbocz_Cone_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LR2_Rt330 (t10) "/>
      <sheetName val="LR1_Rt330 (t10)"/>
      <sheetName val="LR3_Rt330 (t1)  ST5"/>
      <sheetName val="LR3_Rt330 (t1) exp. fit  (t10)"/>
      <sheetName val="LR3_Rt330 (t1) exp. fit "/>
      <sheetName val="LR025_Rt330 (t1)"/>
      <sheetName val="LR05_Rt330 (t1)"/>
      <sheetName val="LR1_Rt330 (t1)"/>
      <sheetName val="LR2_Rt330 (t1)"/>
      <sheetName val="LR3_Rt330 (t1) exp. fit  (2)"/>
      <sheetName val="LR3_Rt330 (t1) assumed"/>
      <sheetName val="LR3_Rt330 (t1)  (Yield=450)"/>
      <sheetName val="LR3_Rt330 (test)"/>
      <sheetName val="LR4_Rt330 (t1)"/>
      <sheetName val="LR10_Rt330 (t1)"/>
      <sheetName val="Summary_LRSM_FIT"/>
      <sheetName val="Summary"/>
      <sheetName val="Analytic_Eq"/>
      <sheetName val="Exp. Vergleich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">
          <cell r="K2">
            <v>0</v>
          </cell>
        </row>
        <row r="7">
          <cell r="O7" t="str">
            <v>Knockdown Factor</v>
          </cell>
        </row>
        <row r="9">
          <cell r="O9" t="str">
            <v>Cumulative Frequency</v>
          </cell>
        </row>
      </sheetData>
      <sheetData sheetId="13"/>
      <sheetData sheetId="14"/>
      <sheetData sheetId="15"/>
      <sheetData sheetId="16"/>
      <sheetData sheetId="17">
        <row r="81">
          <cell r="C81">
            <v>74.002556231132743</v>
          </cell>
        </row>
      </sheetData>
      <sheetData sheetId="1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LR2_Rt330 (t10) "/>
      <sheetName val="LR1_Rt330 (t10)"/>
      <sheetName val="LR3_Rt330 (t1)  ST5"/>
      <sheetName val="LR3_Rt330 (t1) exp. fit  (t10)"/>
      <sheetName val="LR3_Rt330 (t1) exp. fit "/>
      <sheetName val="LR025_Rt330 (t1)"/>
      <sheetName val="LR05_Rt330 (t1)"/>
      <sheetName val="LR1_Rt330 (t1)"/>
      <sheetName val="LR2_Rt330 (t1)"/>
      <sheetName val="LR3_Rt330 (t1) exp. fit  (2)"/>
      <sheetName val="LR3_Rt330 (t1) assumed"/>
      <sheetName val="LR3_Rt330 (t1)  (Yield=450)"/>
      <sheetName val="LR3_Rt330 (test)"/>
      <sheetName val="LR4_Rt330 (t1)"/>
      <sheetName val="LR10_Rt330 (t1)"/>
      <sheetName val="Summary_LRSM_FIT"/>
      <sheetName val="Summary"/>
      <sheetName val="Analytic_Eq"/>
      <sheetName val="Exp. Vergleich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26">
          <cell r="C26" t="str">
            <v>Post-Buckling Perfect</v>
          </cell>
        </row>
        <row r="81">
          <cell r="C81">
            <v>74.002556231132743</v>
          </cell>
          <cell r="D81">
            <v>314.79993646759209</v>
          </cell>
          <cell r="E81">
            <v>1259.1997458703684</v>
          </cell>
          <cell r="F81">
            <v>2890.7248527786228</v>
          </cell>
          <cell r="G81">
            <v>5036.7989834814734</v>
          </cell>
          <cell r="H81">
            <v>31479.993646759202</v>
          </cell>
        </row>
        <row r="83">
          <cell r="C83">
            <v>0.59</v>
          </cell>
          <cell r="D83">
            <v>0.49</v>
          </cell>
          <cell r="E83">
            <v>0.43</v>
          </cell>
          <cell r="F83">
            <v>0.37</v>
          </cell>
          <cell r="G83">
            <v>0.33</v>
          </cell>
          <cell r="H83">
            <v>0.29599999999999999</v>
          </cell>
        </row>
        <row r="87">
          <cell r="C87">
            <v>0.37</v>
          </cell>
          <cell r="D87">
            <v>0.26500000000000001</v>
          </cell>
          <cell r="E87">
            <v>0.23699999999999999</v>
          </cell>
          <cell r="F87">
            <v>0.247</v>
          </cell>
          <cell r="G87">
            <v>0.26400000000000001</v>
          </cell>
          <cell r="H87">
            <v>0.22</v>
          </cell>
        </row>
      </sheetData>
      <sheetData sheetId="18"/>
      <sheetData sheetId="19">
        <row r="1">
          <cell r="G1">
            <v>74.002556231132743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W1 (new) (MC) (2)"/>
      <sheetName val="Sheet3"/>
      <sheetName val="LR3_Rt330 (test)"/>
      <sheetName val="LR3_Rt330 (t1) exp. fit "/>
      <sheetName val="ST6"/>
      <sheetName val="IW1 (IW17)"/>
      <sheetName val="IW1 (IW33)"/>
      <sheetName val="SBPA_MC_Summary (old)"/>
      <sheetName val="LRSM_MC_Summary (old)"/>
      <sheetName val="LRSM_MC_NEW"/>
      <sheetName val="R_LRSM"/>
      <sheetName val="LRSM_MC_New_cF"/>
      <sheetName val="IW1-33"/>
      <sheetName val="A400_MC"/>
      <sheetName val="IW1 (new) (mod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1">
          <cell r="G1">
            <v>74.002556231132743</v>
          </cell>
          <cell r="H1">
            <v>314.79993646759209</v>
          </cell>
          <cell r="I1">
            <v>400</v>
          </cell>
          <cell r="J1">
            <v>600</v>
          </cell>
          <cell r="K1">
            <v>800</v>
          </cell>
          <cell r="L1">
            <v>1000</v>
          </cell>
          <cell r="M1">
            <v>1259.1997458703684</v>
          </cell>
          <cell r="N1">
            <v>2000</v>
          </cell>
          <cell r="O1">
            <v>2890.7248527786228</v>
          </cell>
          <cell r="P1">
            <v>5036.7989834814734</v>
          </cell>
          <cell r="Q1">
            <v>31479.993646759202</v>
          </cell>
        </row>
        <row r="5">
          <cell r="B5">
            <v>0.5</v>
          </cell>
          <cell r="G5">
            <v>0.68400000000000005</v>
          </cell>
          <cell r="H5">
            <v>0.59399999999999997</v>
          </cell>
          <cell r="I5">
            <v>0.57010000000000005</v>
          </cell>
          <cell r="J5">
            <v>0.51400000000000001</v>
          </cell>
          <cell r="K5">
            <v>0.48199999999999998</v>
          </cell>
          <cell r="L5">
            <v>0.45900000000000002</v>
          </cell>
          <cell r="M5">
            <v>0.437</v>
          </cell>
          <cell r="N5">
            <v>0.40500000000000003</v>
          </cell>
          <cell r="O5">
            <v>0.378</v>
          </cell>
          <cell r="P5">
            <v>0.33700000000000002</v>
          </cell>
          <cell r="Q5">
            <v>0.26300000000000001</v>
          </cell>
        </row>
        <row r="6">
          <cell r="B6">
            <v>1</v>
          </cell>
          <cell r="G6">
            <v>0.55900000000000005</v>
          </cell>
          <cell r="H6">
            <v>0.46200000000000002</v>
          </cell>
          <cell r="I6">
            <v>0.46079999999999999</v>
          </cell>
          <cell r="J6">
            <v>0.503</v>
          </cell>
          <cell r="K6">
            <v>0.47399999999999998</v>
          </cell>
          <cell r="L6">
            <v>0.45500000000000002</v>
          </cell>
          <cell r="M6">
            <v>0.42599999999999999</v>
          </cell>
          <cell r="N6">
            <v>0.40007999999999999</v>
          </cell>
          <cell r="O6">
            <v>0.37009999999999998</v>
          </cell>
          <cell r="P6">
            <v>0.33300000000000002</v>
          </cell>
          <cell r="Q6">
            <v>0.26200000000000001</v>
          </cell>
        </row>
        <row r="7">
          <cell r="B7">
            <v>2</v>
          </cell>
          <cell r="G7">
            <v>0.48599999999999999</v>
          </cell>
          <cell r="H7">
            <v>0.38300000000000001</v>
          </cell>
          <cell r="I7">
            <v>0.35299999999999998</v>
          </cell>
          <cell r="J7">
            <v>0.35699999999999998</v>
          </cell>
          <cell r="K7">
            <v>0.375</v>
          </cell>
          <cell r="L7">
            <v>0.38600000000000001</v>
          </cell>
          <cell r="M7">
            <v>0.40400000000000003</v>
          </cell>
          <cell r="N7">
            <v>0.38200000000000001</v>
          </cell>
          <cell r="O7">
            <v>0.35699999999999998</v>
          </cell>
          <cell r="P7">
            <v>0.32600000000000001</v>
          </cell>
          <cell r="Q7">
            <v>0.26100000000000001</v>
          </cell>
        </row>
        <row r="8">
          <cell r="B8">
            <v>3</v>
          </cell>
          <cell r="G8">
            <v>0.44009999999999999</v>
          </cell>
          <cell r="H8">
            <v>0.34699999999999998</v>
          </cell>
          <cell r="I8">
            <v>0.33500000000000002</v>
          </cell>
          <cell r="J8">
            <v>0.33200000000000002</v>
          </cell>
          <cell r="K8">
            <v>0.32500000000000001</v>
          </cell>
          <cell r="L8">
            <v>0.315</v>
          </cell>
          <cell r="M8">
            <v>0.315</v>
          </cell>
          <cell r="N8">
            <v>0.34399999999999997</v>
          </cell>
          <cell r="O8">
            <v>0.34300000000000003</v>
          </cell>
          <cell r="P8">
            <v>0.318</v>
          </cell>
          <cell r="Q8">
            <v>0.25800000000000001</v>
          </cell>
        </row>
        <row r="9">
          <cell r="B9">
            <v>4</v>
          </cell>
          <cell r="G9">
            <v>0.41299999999999998</v>
          </cell>
          <cell r="H9">
            <v>0.317</v>
          </cell>
          <cell r="I9">
            <v>0.308</v>
          </cell>
          <cell r="J9">
            <v>0.29399999999999998</v>
          </cell>
          <cell r="K9">
            <v>0.27700000000000002</v>
          </cell>
          <cell r="L9">
            <v>0.27800000000000002</v>
          </cell>
          <cell r="M9">
            <v>0.28299999999999997</v>
          </cell>
          <cell r="N9">
            <v>0.29399999999999998</v>
          </cell>
          <cell r="O9">
            <v>0.318</v>
          </cell>
          <cell r="P9">
            <v>0.31059999999999999</v>
          </cell>
          <cell r="Q9">
            <v>0.253</v>
          </cell>
        </row>
        <row r="10">
          <cell r="B10">
            <v>6</v>
          </cell>
          <cell r="G10">
            <v>0.38100000000000001</v>
          </cell>
          <cell r="H10">
            <v>0.27900000000000003</v>
          </cell>
          <cell r="I10">
            <v>0.26400000000000001</v>
          </cell>
          <cell r="J10">
            <v>0.255</v>
          </cell>
          <cell r="K10">
            <v>0.252</v>
          </cell>
          <cell r="L10">
            <v>0.255</v>
          </cell>
          <cell r="M10">
            <v>0.25800000000000001</v>
          </cell>
          <cell r="N10">
            <v>0.27900000000000003</v>
          </cell>
          <cell r="O10">
            <v>0.26800000000000002</v>
          </cell>
          <cell r="P10">
            <v>0.27900000000000003</v>
          </cell>
          <cell r="Q10">
            <v>0.249</v>
          </cell>
        </row>
      </sheetData>
      <sheetData sheetId="6">
        <row r="1">
          <cell r="G1">
            <v>50</v>
          </cell>
          <cell r="H1">
            <v>100</v>
          </cell>
          <cell r="I1">
            <v>200</v>
          </cell>
          <cell r="J1">
            <v>300</v>
          </cell>
          <cell r="K1">
            <v>400</v>
          </cell>
          <cell r="L1">
            <v>600</v>
          </cell>
          <cell r="M1">
            <v>800</v>
          </cell>
          <cell r="N1">
            <v>1000</v>
          </cell>
          <cell r="O1">
            <v>1200</v>
          </cell>
          <cell r="P1">
            <v>1500</v>
          </cell>
          <cell r="Q1">
            <v>2000</v>
          </cell>
          <cell r="R1">
            <v>2500</v>
          </cell>
          <cell r="S1">
            <v>3000</v>
          </cell>
        </row>
        <row r="3">
          <cell r="B3" t="str">
            <v>SBPA</v>
          </cell>
          <cell r="G3">
            <v>0.71688129830054526</v>
          </cell>
          <cell r="H3">
            <v>0.65148603598673904</v>
          </cell>
          <cell r="I3">
            <v>0.59205625267654149</v>
          </cell>
          <cell r="J3">
            <v>0.55983800599036848</v>
          </cell>
          <cell r="K3">
            <v>0.53804776613895644</v>
          </cell>
          <cell r="L3">
            <v>0.50876852860022237</v>
          </cell>
          <cell r="M3">
            <v>0.48896603547109468</v>
          </cell>
          <cell r="N3">
            <v>0.47413837992889935</v>
          </cell>
          <cell r="O3">
            <v>0.46235770512959506</v>
          </cell>
          <cell r="P3">
            <v>0.44833693417290388</v>
          </cell>
          <cell r="Q3">
            <v>0.43088658384773798</v>
          </cell>
          <cell r="R3">
            <v>0.41782015923014243</v>
          </cell>
          <cell r="S3">
            <v>0.40743879457195575</v>
          </cell>
        </row>
        <row r="5">
          <cell r="B5">
            <v>0.5</v>
          </cell>
          <cell r="G5">
            <v>0.753</v>
          </cell>
          <cell r="H5">
            <v>0.64</v>
          </cell>
          <cell r="I5">
            <v>0.57899999999999996</v>
          </cell>
          <cell r="J5">
            <v>0.58199999999999996</v>
          </cell>
          <cell r="K5">
            <v>0.56699999999999995</v>
          </cell>
          <cell r="L5">
            <v>0.50700000000000001</v>
          </cell>
          <cell r="M5">
            <v>0.47699999999999998</v>
          </cell>
          <cell r="N5">
            <v>0.47599999999999998</v>
          </cell>
          <cell r="O5">
            <v>0.435</v>
          </cell>
          <cell r="P5">
            <v>0.42080000000000001</v>
          </cell>
          <cell r="Q5">
            <v>0.39900000000000002</v>
          </cell>
        </row>
        <row r="6">
          <cell r="B6">
            <v>1</v>
          </cell>
          <cell r="G6">
            <v>0.65900000000000003</v>
          </cell>
          <cell r="H6">
            <v>0.53100000000000003</v>
          </cell>
          <cell r="I6">
            <v>0.46600000000000003</v>
          </cell>
          <cell r="J6">
            <v>0.46100000000000002</v>
          </cell>
          <cell r="K6">
            <v>0.46899999999999997</v>
          </cell>
          <cell r="L6">
            <v>0.49099999999999999</v>
          </cell>
          <cell r="M6">
            <v>0.45700000000000002</v>
          </cell>
          <cell r="N6">
            <v>0.45400000000000001</v>
          </cell>
          <cell r="O6">
            <v>0.41799999999999998</v>
          </cell>
          <cell r="P6">
            <v>0.40500000000000003</v>
          </cell>
          <cell r="Q6">
            <v>0.38700000000000001</v>
          </cell>
        </row>
        <row r="7">
          <cell r="B7">
            <v>2</v>
          </cell>
          <cell r="G7">
            <v>0.62009999999999998</v>
          </cell>
          <cell r="H7">
            <v>0.44800000000000001</v>
          </cell>
          <cell r="I7">
            <v>0.39040000000000002</v>
          </cell>
          <cell r="J7">
            <v>0.371</v>
          </cell>
          <cell r="K7">
            <v>0.36899999999999999</v>
          </cell>
          <cell r="L7">
            <v>0.375</v>
          </cell>
          <cell r="M7">
            <v>0.36099999999999999</v>
          </cell>
          <cell r="N7">
            <v>0.35799999999999998</v>
          </cell>
          <cell r="O7">
            <v>0.38400000000000001</v>
          </cell>
          <cell r="P7">
            <v>0.374</v>
          </cell>
          <cell r="Q7">
            <v>0.36099999999999999</v>
          </cell>
        </row>
        <row r="8">
          <cell r="B8">
            <v>3</v>
          </cell>
          <cell r="G8">
            <v>0.56010000000000004</v>
          </cell>
          <cell r="H8">
            <v>0.40400000000000003</v>
          </cell>
          <cell r="I8">
            <v>0.34499999999999997</v>
          </cell>
          <cell r="J8">
            <v>0.34399999999999997</v>
          </cell>
          <cell r="K8">
            <v>0.32500000000000001</v>
          </cell>
          <cell r="L8">
            <v>0.31900000000000001</v>
          </cell>
          <cell r="M8">
            <v>0.30299999999999999</v>
          </cell>
          <cell r="N8">
            <v>0.30199999999999999</v>
          </cell>
          <cell r="O8">
            <v>0.30599999999999999</v>
          </cell>
          <cell r="P8">
            <v>0.315</v>
          </cell>
          <cell r="Q8">
            <v>0.33400000000000002</v>
          </cell>
          <cell r="R8">
            <v>0.32200000000000001</v>
          </cell>
          <cell r="S8">
            <v>0.316</v>
          </cell>
        </row>
        <row r="9">
          <cell r="B9">
            <v>4</v>
          </cell>
          <cell r="G9">
            <v>0.52600000000000002</v>
          </cell>
          <cell r="H9">
            <v>0.38700000000000001</v>
          </cell>
          <cell r="I9">
            <v>0.32800000000000001</v>
          </cell>
          <cell r="J9">
            <v>0.311</v>
          </cell>
          <cell r="K9">
            <v>0.29799999999999999</v>
          </cell>
          <cell r="L9">
            <v>0.29699999999999999</v>
          </cell>
          <cell r="M9">
            <v>0.29099999999999998</v>
          </cell>
          <cell r="N9">
            <v>0.28799999999999998</v>
          </cell>
          <cell r="O9">
            <v>0.27089999999999997</v>
          </cell>
          <cell r="P9">
            <v>0.28100000000000003</v>
          </cell>
          <cell r="Q9">
            <v>0.28399999999999997</v>
          </cell>
        </row>
        <row r="10">
          <cell r="B10">
            <v>6</v>
          </cell>
          <cell r="G10">
            <v>0.48080000000000001</v>
          </cell>
          <cell r="H10">
            <v>0.371</v>
          </cell>
          <cell r="I10">
            <v>0.318</v>
          </cell>
          <cell r="J10">
            <v>0.28599999999999998</v>
          </cell>
          <cell r="K10">
            <v>0.2707</v>
          </cell>
          <cell r="L10">
            <v>0.253</v>
          </cell>
          <cell r="M10">
            <v>0.255</v>
          </cell>
          <cell r="N10">
            <v>0.254</v>
          </cell>
          <cell r="O10">
            <v>0.254</v>
          </cell>
          <cell r="P10">
            <v>0.252</v>
          </cell>
          <cell r="Q10">
            <v>0.25700000000000001</v>
          </cell>
        </row>
        <row r="11">
          <cell r="B11">
            <v>8</v>
          </cell>
        </row>
      </sheetData>
      <sheetData sheetId="7">
        <row r="2">
          <cell r="Q2">
            <v>74.002556231132743</v>
          </cell>
          <cell r="R2">
            <v>314.79993646759209</v>
          </cell>
          <cell r="S2">
            <v>1259.1997458703684</v>
          </cell>
          <cell r="T2">
            <v>2890.7248527786228</v>
          </cell>
          <cell r="U2">
            <v>5036.7989834814734</v>
          </cell>
        </row>
        <row r="5">
          <cell r="Q5">
            <v>0.43832068068112395</v>
          </cell>
          <cell r="R5">
            <v>0.40689105240961332</v>
          </cell>
          <cell r="S5">
            <v>0.36276820338806376</v>
          </cell>
          <cell r="T5">
            <v>0.37930478978353271</v>
          </cell>
          <cell r="U5">
            <v>0.36284405928896041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ta_FINAL (2)"/>
      <sheetName val="Data_FINAL"/>
      <sheetName val="Threshold Batdorf (2)"/>
      <sheetName val="Tabelle3"/>
      <sheetName val="Weingarten,Seide (8)"/>
      <sheetName val="Weingarten,Seide (7)"/>
      <sheetName val="Threshold Batdorf"/>
      <sheetName val="Equ_Cyl_Vergleich (lrm1) (3)"/>
      <sheetName val="Equ_Cyl_Vergleich (lrm1) (2)"/>
      <sheetName val="Equ_Cyl_Vergleich (lrm1)"/>
      <sheetName val="Equ_Cyl_Vergleich (2)"/>
      <sheetName val="Weingarten,Seide (6)"/>
      <sheetName val="Weingarten,Seide (5)"/>
      <sheetName val="Weingarten,Seide (4)"/>
      <sheetName val="Weingarten,Seide (3)"/>
      <sheetName val="Weingarten,Seide (2)"/>
      <sheetName val="Weingarten,Seide"/>
      <sheetName val="Summary"/>
      <sheetName val="Variations"/>
      <sheetName val="IW1_overkill"/>
      <sheetName val="Tabelle1"/>
      <sheetName val="Tabelle2"/>
      <sheetName val="Summ_analy"/>
      <sheetName val="Equ_Cyl_Vergleich"/>
    </sheetNames>
    <sheetDataSet>
      <sheetData sheetId="0">
        <row r="2">
          <cell r="AR2" t="str">
            <v>Batdorf Parameter Z</v>
          </cell>
        </row>
        <row r="7">
          <cell r="AV7" t="str">
            <v>Knockdown Factor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Numerical Lower-bound analysis"/>
      <sheetName val="Euro_cylinder (new)"/>
      <sheetName val="Euro_cylinder (current)"/>
      <sheetName val="Eurocode Alpha"/>
      <sheetName val="CDF"/>
      <sheetName val="LRSM Lower-Bound"/>
      <sheetName val="MGI"/>
      <sheetName val="N-Shells"/>
      <sheetName val="B-Shells"/>
      <sheetName val="ST-Shells (plastic)"/>
      <sheetName val="ST-Shells (elastic)"/>
      <sheetName val="C-Shells"/>
      <sheetName val="Summary"/>
      <sheetName val="FC-vs-l_k_N"/>
      <sheetName val="FC-vs-l_k_B"/>
      <sheetName val="FC-vs-l_k_ST"/>
      <sheetName val="FC-vs-l_k_C07"/>
      <sheetName val="FC-vs-l_k_C08"/>
      <sheetName val="FC-vs-l_k_C09"/>
      <sheetName val="FC-vs-l_k_C10"/>
      <sheetName val="FC-vs-l_k_C11"/>
      <sheetName val="FC-vs-l_k_C12"/>
      <sheetName val="Exp. Isotrop"/>
      <sheetName val="Tabelle1"/>
      <sheetName val="Exp. Composit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>
        <row r="2">
          <cell r="BI2" t="str">
            <v>Weingarten [1965]</v>
          </cell>
          <cell r="BP2" t="str">
            <v>Lundquist [1933]</v>
          </cell>
        </row>
        <row r="6">
          <cell r="BK6">
            <v>763.15136113355652</v>
          </cell>
          <cell r="BM6">
            <v>0.26234999999999997</v>
          </cell>
          <cell r="BR6">
            <v>317.66175407184289</v>
          </cell>
          <cell r="BS6">
            <v>0.58139534883720934</v>
          </cell>
        </row>
        <row r="7">
          <cell r="BK7">
            <v>763.15136113355652</v>
          </cell>
          <cell r="BM7">
            <v>0.34979999999999994</v>
          </cell>
          <cell r="BR7">
            <v>317.66175407184289</v>
          </cell>
          <cell r="BS7">
            <v>0.57803468208092479</v>
          </cell>
        </row>
        <row r="8">
          <cell r="BK8">
            <v>763.15136113355652</v>
          </cell>
          <cell r="BM8">
            <v>0.32340000000000002</v>
          </cell>
          <cell r="BR8">
            <v>317.66175407184289</v>
          </cell>
          <cell r="BS8">
            <v>0.57803468208092479</v>
          </cell>
        </row>
        <row r="9">
          <cell r="BK9">
            <v>763.15136113355652</v>
          </cell>
          <cell r="BM9">
            <v>0.34979999999999994</v>
          </cell>
          <cell r="BR9">
            <v>345.32599091293434</v>
          </cell>
          <cell r="BS9">
            <v>0.53254437869822491</v>
          </cell>
        </row>
        <row r="10">
          <cell r="BK10">
            <v>763.15136113355652</v>
          </cell>
          <cell r="BM10">
            <v>0.36629999999999996</v>
          </cell>
          <cell r="BR10">
            <v>438.81203265179505</v>
          </cell>
          <cell r="BS10">
            <v>0.51282051282051277</v>
          </cell>
        </row>
        <row r="11">
          <cell r="BK11">
            <v>560.91625043316412</v>
          </cell>
          <cell r="BM11">
            <v>0.44385000000000002</v>
          </cell>
          <cell r="BR11">
            <v>438.81203265179505</v>
          </cell>
          <cell r="BS11">
            <v>0.51282051282051277</v>
          </cell>
        </row>
        <row r="12">
          <cell r="BK12">
            <v>572.36352085016745</v>
          </cell>
          <cell r="BM12">
            <v>0.44219999999999998</v>
          </cell>
          <cell r="BR12">
            <v>438.81203265179494</v>
          </cell>
          <cell r="BS12">
            <v>0.51282051282051277</v>
          </cell>
        </row>
        <row r="13">
          <cell r="BK13">
            <v>381.57568056677826</v>
          </cell>
          <cell r="BM13">
            <v>0.4521</v>
          </cell>
          <cell r="BR13">
            <v>434.0423366447103</v>
          </cell>
          <cell r="BS13">
            <v>0.51282051282051277</v>
          </cell>
        </row>
        <row r="14">
          <cell r="BK14">
            <v>381.57568056677826</v>
          </cell>
          <cell r="BM14">
            <v>0.50654999999999994</v>
          </cell>
          <cell r="BR14">
            <v>596.21200088559101</v>
          </cell>
          <cell r="BS14">
            <v>0.55319148936170215</v>
          </cell>
        </row>
        <row r="15">
          <cell r="BK15">
            <v>190.78784028338913</v>
          </cell>
          <cell r="BM15">
            <v>0.60389999999999999</v>
          </cell>
          <cell r="BR15">
            <v>596.21200088559101</v>
          </cell>
          <cell r="BS15">
            <v>0.51063829787234039</v>
          </cell>
        </row>
        <row r="16">
          <cell r="BK16">
            <v>190.78784028338913</v>
          </cell>
          <cell r="BM16">
            <v>0.67154999999999987</v>
          </cell>
          <cell r="BR16">
            <v>596.21200088559112</v>
          </cell>
          <cell r="BS16">
            <v>0.47413793103448276</v>
          </cell>
        </row>
        <row r="17">
          <cell r="BK17">
            <v>508.44959435523202</v>
          </cell>
          <cell r="BM17">
            <v>0.31019999999999998</v>
          </cell>
          <cell r="BR17">
            <v>681.11258981169919</v>
          </cell>
          <cell r="BS17">
            <v>0.4098360655737705</v>
          </cell>
        </row>
        <row r="18">
          <cell r="BK18">
            <v>508.44959435523202</v>
          </cell>
          <cell r="BM18">
            <v>0.30359999999999998</v>
          </cell>
          <cell r="BR18">
            <v>639.13926494935356</v>
          </cell>
          <cell r="BS18">
            <v>0.46610169491525422</v>
          </cell>
        </row>
        <row r="19">
          <cell r="BK19">
            <v>508.44959435523202</v>
          </cell>
          <cell r="BM19">
            <v>0.42569999999999997</v>
          </cell>
          <cell r="BR19">
            <v>722.13197547262791</v>
          </cell>
          <cell r="BS19">
            <v>0.46025104602510464</v>
          </cell>
        </row>
        <row r="20">
          <cell r="BK20">
            <v>508.44959435523202</v>
          </cell>
          <cell r="BM20">
            <v>0.35309999999999997</v>
          </cell>
          <cell r="BR20">
            <v>867.13073408800369</v>
          </cell>
          <cell r="BS20">
            <v>0.47272727272727272</v>
          </cell>
        </row>
        <row r="21">
          <cell r="BK21">
            <v>482.69323591697452</v>
          </cell>
          <cell r="BM21">
            <v>0.44880000000000003</v>
          </cell>
          <cell r="BR21">
            <v>877.62406530358999</v>
          </cell>
          <cell r="BS21">
            <v>0.39711191335740076</v>
          </cell>
        </row>
        <row r="22">
          <cell r="BK22">
            <v>489.37081032689309</v>
          </cell>
          <cell r="BM22">
            <v>0.58739999999999992</v>
          </cell>
          <cell r="BR22">
            <v>1211.502785799521</v>
          </cell>
          <cell r="BS22">
            <v>0.43859649122807015</v>
          </cell>
        </row>
        <row r="23">
          <cell r="BK23">
            <v>465.52233029146942</v>
          </cell>
          <cell r="BM23">
            <v>0.63524999999999998</v>
          </cell>
          <cell r="BR23">
            <v>1349.8239700049783</v>
          </cell>
          <cell r="BS23">
            <v>0.34883720930232559</v>
          </cell>
        </row>
        <row r="24">
          <cell r="BK24">
            <v>465.52233029146942</v>
          </cell>
          <cell r="BM24">
            <v>0.61874999999999991</v>
          </cell>
          <cell r="BR24">
            <v>1532.5033270763233</v>
          </cell>
          <cell r="BS24">
            <v>0.33613445378151258</v>
          </cell>
        </row>
        <row r="25">
          <cell r="BK25">
            <v>357.72720053135458</v>
          </cell>
          <cell r="BM25">
            <v>0.58244999999999991</v>
          </cell>
          <cell r="BR25">
            <v>1341.4770019925797</v>
          </cell>
          <cell r="BS25">
            <v>0.4329004329004329</v>
          </cell>
        </row>
        <row r="26">
          <cell r="BK26">
            <v>357.72720053135458</v>
          </cell>
          <cell r="BM26">
            <v>0.52800000000000002</v>
          </cell>
          <cell r="BR26">
            <v>1341.47700199258</v>
          </cell>
          <cell r="BS26">
            <v>0.47826086956521741</v>
          </cell>
        </row>
        <row r="27">
          <cell r="BK27">
            <v>349.14174771860206</v>
          </cell>
          <cell r="BM27">
            <v>0.59234999999999993</v>
          </cell>
          <cell r="BR27">
            <v>1341.4770019925797</v>
          </cell>
          <cell r="BS27">
            <v>0.52173913043478259</v>
          </cell>
        </row>
        <row r="28">
          <cell r="BK28">
            <v>352.95750452426984</v>
          </cell>
          <cell r="BM28">
            <v>0.61380000000000001</v>
          </cell>
          <cell r="BR28">
            <v>1438.0633461360455</v>
          </cell>
          <cell r="BS28">
            <v>0.42016806722689076</v>
          </cell>
        </row>
        <row r="29">
          <cell r="BK29">
            <v>254.70176677832447</v>
          </cell>
          <cell r="BM29">
            <v>0.59399999999999997</v>
          </cell>
          <cell r="BR29">
            <v>1438.0633461360455</v>
          </cell>
          <cell r="BS29">
            <v>0.42016806722689076</v>
          </cell>
        </row>
        <row r="30">
          <cell r="BK30">
            <v>254.70176677832447</v>
          </cell>
          <cell r="BM30">
            <v>0.6863999999999999</v>
          </cell>
          <cell r="BR30">
            <v>2384.8480035423645</v>
          </cell>
          <cell r="BS30">
            <v>0.34188034188034189</v>
          </cell>
        </row>
        <row r="31">
          <cell r="BK31">
            <v>254.70176677832447</v>
          </cell>
          <cell r="BM31">
            <v>0.60885</v>
          </cell>
          <cell r="BR31">
            <v>2384.848003542364</v>
          </cell>
          <cell r="BS31">
            <v>0.38135593220338981</v>
          </cell>
        </row>
        <row r="32">
          <cell r="BK32">
            <v>250.88600997265669</v>
          </cell>
          <cell r="BM32">
            <v>0.63195000000000001</v>
          </cell>
          <cell r="BR32">
            <v>2384.848003542364</v>
          </cell>
          <cell r="BS32">
            <v>0.43859649122807015</v>
          </cell>
        </row>
        <row r="33">
          <cell r="BK33">
            <v>238.4848003542364</v>
          </cell>
          <cell r="BM33">
            <v>0.60554999999999992</v>
          </cell>
          <cell r="BR33">
            <v>4256.9536863231206</v>
          </cell>
          <cell r="BS33">
            <v>0.30172413793103448</v>
          </cell>
        </row>
        <row r="34">
          <cell r="BK34">
            <v>238.4848003542364</v>
          </cell>
          <cell r="BM34">
            <v>0.58244999999999991</v>
          </cell>
          <cell r="BR34">
            <v>3726.3250055349436</v>
          </cell>
          <cell r="BS34">
            <v>0.4366812227074236</v>
          </cell>
        </row>
        <row r="35">
          <cell r="BK35">
            <v>126.87391378845378</v>
          </cell>
          <cell r="BM35">
            <v>0.71279999999999999</v>
          </cell>
          <cell r="BR35">
            <v>5365.9080079703199</v>
          </cell>
          <cell r="BS35">
            <v>0.34782608695652173</v>
          </cell>
        </row>
        <row r="36">
          <cell r="BK36">
            <v>126.87391378845378</v>
          </cell>
          <cell r="BM36">
            <v>0.80684999999999996</v>
          </cell>
          <cell r="BR36">
            <v>5365.9080079703199</v>
          </cell>
          <cell r="BS36">
            <v>0.39130434782608697</v>
          </cell>
        </row>
        <row r="37">
          <cell r="BK37">
            <v>190.78784028338913</v>
          </cell>
          <cell r="BM37">
            <v>0.65339999999999998</v>
          </cell>
          <cell r="BR37">
            <v>5365.908007970319</v>
          </cell>
          <cell r="BS37">
            <v>0.43478260869565216</v>
          </cell>
        </row>
        <row r="38">
          <cell r="BK38">
            <v>190.78784028338913</v>
          </cell>
          <cell r="BM38">
            <v>0.76065000000000005</v>
          </cell>
          <cell r="BR38">
            <v>79.415438517960737</v>
          </cell>
          <cell r="BS38">
            <v>0.69767441860465118</v>
          </cell>
        </row>
        <row r="39">
          <cell r="BK39">
            <v>190.78784028338913</v>
          </cell>
          <cell r="BM39">
            <v>0.80024999999999991</v>
          </cell>
          <cell r="BR39">
            <v>149.05300022139778</v>
          </cell>
          <cell r="BS39">
            <v>0.71129707112970719</v>
          </cell>
        </row>
        <row r="40">
          <cell r="BK40">
            <v>95.393920141694565</v>
          </cell>
          <cell r="BM40">
            <v>0.68969999999999998</v>
          </cell>
          <cell r="BR40">
            <v>0</v>
          </cell>
          <cell r="BS40">
            <v>0.64655172413793105</v>
          </cell>
        </row>
        <row r="41">
          <cell r="BK41">
            <v>95.393920141694565</v>
          </cell>
          <cell r="BM41">
            <v>0.82499999999999996</v>
          </cell>
          <cell r="BR41">
            <v>149.05300022139778</v>
          </cell>
          <cell r="BS41">
            <v>0.60085836909871237</v>
          </cell>
        </row>
        <row r="42">
          <cell r="BK42">
            <v>95.393920141694565</v>
          </cell>
          <cell r="BM42">
            <v>0.71444999999999992</v>
          </cell>
          <cell r="BR42">
            <v>149.05300022139778</v>
          </cell>
          <cell r="BS42">
            <v>0.57017543859649122</v>
          </cell>
        </row>
        <row r="43">
          <cell r="BK43">
            <v>95.393920141694565</v>
          </cell>
          <cell r="BM43">
            <v>0.81509999999999994</v>
          </cell>
          <cell r="BR43">
            <v>159.78481623733839</v>
          </cell>
          <cell r="BS43">
            <v>0.49180327868852464</v>
          </cell>
        </row>
        <row r="44">
          <cell r="BK44">
            <v>286.18176042508372</v>
          </cell>
          <cell r="BM44">
            <v>0.52469999999999994</v>
          </cell>
          <cell r="BR44">
            <v>180.53299386815695</v>
          </cell>
          <cell r="BS44">
            <v>0.47619047619047622</v>
          </cell>
        </row>
        <row r="45">
          <cell r="BK45">
            <v>286.18176042508372</v>
          </cell>
          <cell r="BM45">
            <v>0.5956499999999999</v>
          </cell>
          <cell r="BR45">
            <v>180.53299386815695</v>
          </cell>
          <cell r="BS45">
            <v>0.48</v>
          </cell>
        </row>
        <row r="46">
          <cell r="BK46">
            <v>763.15136113355652</v>
          </cell>
          <cell r="BM46">
            <v>0.55274999999999996</v>
          </cell>
          <cell r="BR46">
            <v>302.87569644988025</v>
          </cell>
          <cell r="BS46">
            <v>0.4281345565749235</v>
          </cell>
        </row>
        <row r="47">
          <cell r="BK47">
            <v>763.15136113355652</v>
          </cell>
          <cell r="BM47">
            <v>0.43890000000000001</v>
          </cell>
          <cell r="BR47">
            <v>337.45599250124451</v>
          </cell>
          <cell r="BS47">
            <v>0.37681159420289856</v>
          </cell>
        </row>
        <row r="48">
          <cell r="BK48">
            <v>381.57568056677826</v>
          </cell>
          <cell r="BM48">
            <v>0.44219999999999998</v>
          </cell>
          <cell r="BR48">
            <v>75.718924112470063</v>
          </cell>
          <cell r="BS48">
            <v>0.48929663608562685</v>
          </cell>
        </row>
        <row r="49">
          <cell r="BK49">
            <v>381.57568056677826</v>
          </cell>
          <cell r="BM49">
            <v>0.57089999999999996</v>
          </cell>
          <cell r="BR49">
            <v>220.55074336759787</v>
          </cell>
          <cell r="BS49">
            <v>0.59113300492610832</v>
          </cell>
        </row>
        <row r="50">
          <cell r="BK50">
            <v>286.18176042508372</v>
          </cell>
          <cell r="BM50">
            <v>0.49994999999999995</v>
          </cell>
          <cell r="BR50">
            <v>392.00939058227607</v>
          </cell>
          <cell r="BS50">
            <v>0.54421768707482998</v>
          </cell>
        </row>
        <row r="51">
          <cell r="BK51">
            <v>1717.090562550502</v>
          </cell>
          <cell r="BM51">
            <v>0.29699999999999999</v>
          </cell>
          <cell r="BR51">
            <v>625.78411612951629</v>
          </cell>
          <cell r="BS51">
            <v>0.68965517241379315</v>
          </cell>
        </row>
        <row r="52">
          <cell r="BK52">
            <v>3052.6054445342261</v>
          </cell>
          <cell r="BM52">
            <v>0.30854999999999999</v>
          </cell>
          <cell r="BR52">
            <v>988.98597373780274</v>
          </cell>
          <cell r="BS52">
            <v>0.73684210526315785</v>
          </cell>
        </row>
        <row r="53">
          <cell r="BK53">
            <v>3052.6054445342261</v>
          </cell>
          <cell r="BM53">
            <v>0.30854999999999999</v>
          </cell>
        </row>
        <row r="54">
          <cell r="BK54">
            <v>3052.6054445342261</v>
          </cell>
          <cell r="BM54">
            <v>0.32340000000000002</v>
          </cell>
        </row>
        <row r="55">
          <cell r="BK55">
            <v>3113.6575534249109</v>
          </cell>
          <cell r="BM55">
            <v>0.28544999999999998</v>
          </cell>
        </row>
        <row r="56">
          <cell r="BK56">
            <v>3052.6054445342261</v>
          </cell>
          <cell r="BM56">
            <v>0.35199449999999999</v>
          </cell>
        </row>
        <row r="57">
          <cell r="BK57">
            <v>3052.6054445342261</v>
          </cell>
          <cell r="BM57">
            <v>0.56649999999999445</v>
          </cell>
        </row>
        <row r="58">
          <cell r="BK58">
            <v>3052.6054445342261</v>
          </cell>
          <cell r="BM58">
            <v>0.44385000000000002</v>
          </cell>
        </row>
        <row r="59">
          <cell r="BK59">
            <v>3052.6054445342261</v>
          </cell>
          <cell r="BM59">
            <v>0.46529999999999994</v>
          </cell>
        </row>
        <row r="60">
          <cell r="BK60">
            <v>3052.6054445342261</v>
          </cell>
          <cell r="BM60">
            <v>0.47189999999999993</v>
          </cell>
        </row>
        <row r="61">
          <cell r="BK61">
            <v>3052.6054445342261</v>
          </cell>
          <cell r="BM61">
            <v>0.43064999999999998</v>
          </cell>
        </row>
        <row r="62">
          <cell r="BK62">
            <v>3052.6054445342261</v>
          </cell>
          <cell r="BM62">
            <v>0.44055</v>
          </cell>
        </row>
        <row r="63">
          <cell r="BK63">
            <v>3052.6054445342261</v>
          </cell>
          <cell r="BM63">
            <v>0.3861</v>
          </cell>
        </row>
        <row r="64">
          <cell r="BK64">
            <v>3052.6054445342261</v>
          </cell>
          <cell r="BM64">
            <v>0.39269999999999994</v>
          </cell>
        </row>
        <row r="65">
          <cell r="BK65">
            <v>3052.6054445342261</v>
          </cell>
          <cell r="BM65">
            <v>0.39764999999999995</v>
          </cell>
        </row>
        <row r="66">
          <cell r="BK66">
            <v>3052.6054445342261</v>
          </cell>
          <cell r="BM66">
            <v>0.40754999999999997</v>
          </cell>
        </row>
        <row r="67">
          <cell r="BK67">
            <v>3052.6054445342261</v>
          </cell>
          <cell r="BM67">
            <v>0.42074999999999996</v>
          </cell>
        </row>
        <row r="68">
          <cell r="BK68">
            <v>3052.6054445342261</v>
          </cell>
          <cell r="BM68">
            <v>0.56100000000000005</v>
          </cell>
        </row>
        <row r="69">
          <cell r="BK69">
            <v>3052.6054445342261</v>
          </cell>
          <cell r="BM69">
            <v>0.49169999999999997</v>
          </cell>
        </row>
        <row r="70">
          <cell r="BK70">
            <v>3052.6054445342261</v>
          </cell>
          <cell r="BM70">
            <v>0.49169999999999997</v>
          </cell>
        </row>
        <row r="71">
          <cell r="BK71">
            <v>3052.6054445342261</v>
          </cell>
          <cell r="BM71">
            <v>0.43230000000000002</v>
          </cell>
        </row>
        <row r="72">
          <cell r="BK72">
            <v>3052.6054445342261</v>
          </cell>
          <cell r="BM72">
            <v>0.27389999999999998</v>
          </cell>
        </row>
        <row r="73">
          <cell r="BK73">
            <v>2289.4540834006698</v>
          </cell>
          <cell r="BM73">
            <v>0.44714999999999999</v>
          </cell>
        </row>
        <row r="74">
          <cell r="BK74">
            <v>2289.4540834006698</v>
          </cell>
          <cell r="BM74">
            <v>0.45540000000000003</v>
          </cell>
        </row>
        <row r="75">
          <cell r="BK75">
            <v>1526.302722267113</v>
          </cell>
          <cell r="BM75">
            <v>0.50819999999999999</v>
          </cell>
        </row>
        <row r="76">
          <cell r="BK76">
            <v>1526.302722267113</v>
          </cell>
          <cell r="BM76">
            <v>0.46694999999999992</v>
          </cell>
        </row>
        <row r="77">
          <cell r="BK77">
            <v>763.15136113355652</v>
          </cell>
          <cell r="BM77">
            <v>0.66990000000000005</v>
          </cell>
        </row>
        <row r="78">
          <cell r="BK78">
            <v>763.15136113355652</v>
          </cell>
          <cell r="BM78">
            <v>0.5956499999999999</v>
          </cell>
        </row>
        <row r="79">
          <cell r="BK79">
            <v>1930.7729436678981</v>
          </cell>
          <cell r="BM79">
            <v>0.44550000000000001</v>
          </cell>
        </row>
        <row r="80">
          <cell r="BK80">
            <v>1469.0663701820965</v>
          </cell>
          <cell r="BM80">
            <v>0.53295000000000003</v>
          </cell>
        </row>
        <row r="81">
          <cell r="BK81">
            <v>1469.0663701820965</v>
          </cell>
          <cell r="BM81">
            <v>0.56430000000000002</v>
          </cell>
        </row>
        <row r="82">
          <cell r="BK82">
            <v>1430.9088021254183</v>
          </cell>
          <cell r="BM82">
            <v>0.57419999999999993</v>
          </cell>
        </row>
        <row r="83">
          <cell r="BK83">
            <v>1430.9088021254183</v>
          </cell>
          <cell r="BM83">
            <v>0.56100000000000005</v>
          </cell>
        </row>
        <row r="84">
          <cell r="BK84">
            <v>1018.8070671132979</v>
          </cell>
          <cell r="BM84">
            <v>0.55769999999999997</v>
          </cell>
        </row>
        <row r="85">
          <cell r="BK85">
            <v>1018.8070671132979</v>
          </cell>
          <cell r="BM85">
            <v>0.64349999999999996</v>
          </cell>
        </row>
        <row r="86">
          <cell r="BK86">
            <v>1018.8070671132979</v>
          </cell>
          <cell r="BM86">
            <v>0.69299999999999995</v>
          </cell>
        </row>
        <row r="87">
          <cell r="BK87">
            <v>1018.8070671132979</v>
          </cell>
          <cell r="BM87">
            <v>0.69629999999999992</v>
          </cell>
        </row>
        <row r="88">
          <cell r="BK88">
            <v>976.83374225095235</v>
          </cell>
          <cell r="BM88">
            <v>0.49829999999999997</v>
          </cell>
        </row>
        <row r="89">
          <cell r="BK89">
            <v>976.83374225095235</v>
          </cell>
          <cell r="BM89">
            <v>0.56264999999999998</v>
          </cell>
        </row>
        <row r="90">
          <cell r="BK90">
            <v>507.49565515381511</v>
          </cell>
          <cell r="BM90">
            <v>0.72599999999999998</v>
          </cell>
        </row>
        <row r="91">
          <cell r="BK91">
            <v>507.49565515381511</v>
          </cell>
          <cell r="BM91">
            <v>0.65010000000000001</v>
          </cell>
        </row>
        <row r="92">
          <cell r="BK92">
            <v>778.41438835622773</v>
          </cell>
          <cell r="BM92">
            <v>0.58079999999999998</v>
          </cell>
        </row>
        <row r="93">
          <cell r="BK93">
            <v>381.57568056677826</v>
          </cell>
          <cell r="BM93">
            <v>0.5956499999999999</v>
          </cell>
        </row>
        <row r="94">
          <cell r="BK94">
            <v>381.57568056677826</v>
          </cell>
          <cell r="BM94">
            <v>0.62864999999999993</v>
          </cell>
        </row>
        <row r="95">
          <cell r="BK95">
            <v>381.57568056677826</v>
          </cell>
          <cell r="BM95">
            <v>0.65669999999999995</v>
          </cell>
        </row>
        <row r="96">
          <cell r="BK96">
            <v>381.57568056677826</v>
          </cell>
          <cell r="BM96">
            <v>0.69299999999999995</v>
          </cell>
        </row>
        <row r="97">
          <cell r="BK97">
            <v>2033.7983774209281</v>
          </cell>
          <cell r="BM97">
            <v>0.35969999999999996</v>
          </cell>
        </row>
        <row r="98">
          <cell r="BK98">
            <v>2033.7983774209281</v>
          </cell>
          <cell r="BM98">
            <v>0.32174999999999998</v>
          </cell>
        </row>
        <row r="99">
          <cell r="BK99">
            <v>2033.7983774209281</v>
          </cell>
          <cell r="BM99">
            <v>0.35969999999999996</v>
          </cell>
        </row>
        <row r="100">
          <cell r="BK100">
            <v>2033.7983774209281</v>
          </cell>
          <cell r="BM100">
            <v>0.50324999999999998</v>
          </cell>
        </row>
        <row r="101">
          <cell r="BK101">
            <v>2033.7983774209281</v>
          </cell>
          <cell r="BM101">
            <v>0.42569999999999997</v>
          </cell>
        </row>
        <row r="102">
          <cell r="BK102">
            <v>1907.8784028338912</v>
          </cell>
          <cell r="BM102">
            <v>0.51974999999999993</v>
          </cell>
        </row>
        <row r="103">
          <cell r="BK103">
            <v>1907.8784028338912</v>
          </cell>
          <cell r="BM103">
            <v>0.47684999999999994</v>
          </cell>
        </row>
        <row r="104">
          <cell r="BK104">
            <v>1907.8784028338912</v>
          </cell>
          <cell r="BM104">
            <v>0.56759999999999988</v>
          </cell>
        </row>
        <row r="105">
          <cell r="BK105">
            <v>1957.4832413075724</v>
          </cell>
          <cell r="BM105">
            <v>0.43559999999999999</v>
          </cell>
        </row>
        <row r="106">
          <cell r="BK106">
            <v>1884.9838619998845</v>
          </cell>
          <cell r="BM106">
            <v>0.56430000000000002</v>
          </cell>
        </row>
        <row r="107">
          <cell r="BK107">
            <v>1884.9838619998845</v>
          </cell>
          <cell r="BM107">
            <v>0.34649999999999997</v>
          </cell>
        </row>
        <row r="108">
          <cell r="BK108">
            <v>1957.4832413075724</v>
          </cell>
          <cell r="BM108">
            <v>0.34154999999999996</v>
          </cell>
        </row>
        <row r="109">
          <cell r="BK109">
            <v>1930.7729436678981</v>
          </cell>
          <cell r="BM109">
            <v>0.36135</v>
          </cell>
        </row>
        <row r="110">
          <cell r="BK110">
            <v>1930.7729436678981</v>
          </cell>
          <cell r="BM110">
            <v>0.46035000000000004</v>
          </cell>
        </row>
        <row r="111">
          <cell r="BK111">
            <v>1930.7729436678981</v>
          </cell>
          <cell r="BM111">
            <v>0.47189999999999993</v>
          </cell>
        </row>
        <row r="112">
          <cell r="BK112">
            <v>1930.7729436678981</v>
          </cell>
          <cell r="BM112">
            <v>0.49499999999999994</v>
          </cell>
        </row>
        <row r="113">
          <cell r="BK113">
            <v>1930.7729436678981</v>
          </cell>
          <cell r="BM113">
            <v>0.49499999999999994</v>
          </cell>
        </row>
        <row r="114">
          <cell r="BK114">
            <v>1930.7729436678981</v>
          </cell>
          <cell r="BM114">
            <v>0.58409999999999995</v>
          </cell>
        </row>
        <row r="115">
          <cell r="BK115">
            <v>1930.7729436678981</v>
          </cell>
          <cell r="BM115">
            <v>0.56759999999999988</v>
          </cell>
        </row>
        <row r="116">
          <cell r="BK116">
            <v>1930.7729436678981</v>
          </cell>
          <cell r="BM116">
            <v>0.61544999999999994</v>
          </cell>
        </row>
        <row r="117">
          <cell r="BK117">
            <v>1930.7729436678981</v>
          </cell>
          <cell r="BM117">
            <v>0.54615000000000002</v>
          </cell>
        </row>
        <row r="118">
          <cell r="BK118">
            <v>1930.7729436678981</v>
          </cell>
          <cell r="BM118">
            <v>0.45540000000000003</v>
          </cell>
        </row>
        <row r="119">
          <cell r="BK119">
            <v>1930.7729436678981</v>
          </cell>
          <cell r="BM119">
            <v>0.47189999999999993</v>
          </cell>
        </row>
        <row r="120">
          <cell r="BK120">
            <v>1930.7729436678981</v>
          </cell>
          <cell r="BM120">
            <v>0.60059999999999991</v>
          </cell>
        </row>
        <row r="121">
          <cell r="BK121">
            <v>1930.7729436678981</v>
          </cell>
          <cell r="BM121">
            <v>0.65669999999999995</v>
          </cell>
        </row>
        <row r="122">
          <cell r="BK122">
            <v>1526.302722267113</v>
          </cell>
          <cell r="BM122">
            <v>0.41744999999999999</v>
          </cell>
        </row>
        <row r="123">
          <cell r="BK123">
            <v>1526.302722267113</v>
          </cell>
          <cell r="BM123">
            <v>0.52800000000000002</v>
          </cell>
        </row>
        <row r="124">
          <cell r="BK124">
            <v>1526.302722267113</v>
          </cell>
          <cell r="BM124">
            <v>0.4521</v>
          </cell>
        </row>
        <row r="125">
          <cell r="BK125">
            <v>1526.302722267113</v>
          </cell>
          <cell r="BM125">
            <v>0.42404999999999998</v>
          </cell>
        </row>
        <row r="126">
          <cell r="BK126">
            <v>1526.302722267113</v>
          </cell>
          <cell r="BM126">
            <v>0.44880000000000003</v>
          </cell>
        </row>
        <row r="127">
          <cell r="BK127">
            <v>1526.302722267113</v>
          </cell>
          <cell r="BM127">
            <v>0.58739999999999992</v>
          </cell>
        </row>
        <row r="128">
          <cell r="BK128">
            <v>1591.1705879634653</v>
          </cell>
          <cell r="BM128">
            <v>0.54779999999999995</v>
          </cell>
        </row>
        <row r="129">
          <cell r="BK129">
            <v>1526.302722267113</v>
          </cell>
          <cell r="BM129">
            <v>0.50984999999999991</v>
          </cell>
        </row>
        <row r="130">
          <cell r="BK130">
            <v>1526.302722267113</v>
          </cell>
          <cell r="BM130">
            <v>0.47849999999999993</v>
          </cell>
        </row>
        <row r="131">
          <cell r="BK131">
            <v>1526.302722267113</v>
          </cell>
          <cell r="BM131">
            <v>0.50819999999999999</v>
          </cell>
        </row>
        <row r="132">
          <cell r="BK132">
            <v>1526.302722267113</v>
          </cell>
          <cell r="BM132">
            <v>0.49004999999999993</v>
          </cell>
        </row>
        <row r="133">
          <cell r="BK133">
            <v>1526.302722267113</v>
          </cell>
          <cell r="BM133">
            <v>0.47189999999999993</v>
          </cell>
        </row>
        <row r="134">
          <cell r="BK134">
            <v>1526.302722267113</v>
          </cell>
          <cell r="BM134">
            <v>0.51315</v>
          </cell>
        </row>
        <row r="135">
          <cell r="BK135">
            <v>1526.302722267113</v>
          </cell>
          <cell r="BM135">
            <v>0.49169999999999997</v>
          </cell>
        </row>
        <row r="136">
          <cell r="BK136">
            <v>1526.302722267113</v>
          </cell>
          <cell r="BM136">
            <v>0.51315</v>
          </cell>
        </row>
        <row r="137">
          <cell r="BK137">
            <v>1526.302722267113</v>
          </cell>
          <cell r="BM137">
            <v>0.47024999999999995</v>
          </cell>
        </row>
        <row r="138">
          <cell r="BK138">
            <v>1526.302722267113</v>
          </cell>
          <cell r="BM138">
            <v>0.74414999999999998</v>
          </cell>
        </row>
        <row r="139">
          <cell r="BK139">
            <v>1526.302722267113</v>
          </cell>
          <cell r="BM139">
            <v>0.68474999999999997</v>
          </cell>
        </row>
        <row r="140">
          <cell r="BK140">
            <v>1526.302722267113</v>
          </cell>
          <cell r="BM140">
            <v>0.60224999999999995</v>
          </cell>
        </row>
        <row r="141">
          <cell r="BK141">
            <v>1526.302722267113</v>
          </cell>
          <cell r="BM141">
            <v>0.48179999999999995</v>
          </cell>
        </row>
        <row r="142">
          <cell r="BK142">
            <v>1526.302722267113</v>
          </cell>
          <cell r="BM142">
            <v>0.65339999999999998</v>
          </cell>
        </row>
        <row r="143">
          <cell r="BK143">
            <v>1526.302722267113</v>
          </cell>
          <cell r="BM143">
            <v>0.54779999999999995</v>
          </cell>
        </row>
        <row r="144">
          <cell r="BK144">
            <v>1526.302722267113</v>
          </cell>
          <cell r="BM144">
            <v>0.49664999999999998</v>
          </cell>
        </row>
        <row r="145">
          <cell r="BK145">
            <v>1526.302722267113</v>
          </cell>
          <cell r="BM145">
            <v>0.49334999999999996</v>
          </cell>
        </row>
        <row r="146">
          <cell r="BK146">
            <v>1526.302722267113</v>
          </cell>
          <cell r="BM146">
            <v>0.73754999999999993</v>
          </cell>
        </row>
        <row r="147">
          <cell r="BK147">
            <v>1526.302722267113</v>
          </cell>
          <cell r="BM147">
            <v>0.67484999999999995</v>
          </cell>
        </row>
        <row r="148">
          <cell r="BK148">
            <v>1526.302722267113</v>
          </cell>
          <cell r="BM148">
            <v>0.46035000000000004</v>
          </cell>
        </row>
        <row r="149">
          <cell r="BK149">
            <v>1526.302722267113</v>
          </cell>
          <cell r="BM149">
            <v>0.44714999999999999</v>
          </cell>
        </row>
        <row r="150">
          <cell r="BK150">
            <v>1526.302722267113</v>
          </cell>
          <cell r="BM150">
            <v>0.37619999999999998</v>
          </cell>
        </row>
        <row r="151">
          <cell r="BK151">
            <v>1526.302722267113</v>
          </cell>
          <cell r="BM151">
            <v>0.57089999999999996</v>
          </cell>
        </row>
        <row r="152">
          <cell r="BK152">
            <v>1526.302722267113</v>
          </cell>
          <cell r="BM152">
            <v>0.56924999999999992</v>
          </cell>
        </row>
        <row r="153">
          <cell r="BK153">
            <v>1526.302722267113</v>
          </cell>
          <cell r="BM153">
            <v>0.60719999999999996</v>
          </cell>
        </row>
        <row r="154">
          <cell r="BK154">
            <v>1232.4894482306936</v>
          </cell>
          <cell r="BM154">
            <v>0.58079999999999998</v>
          </cell>
        </row>
        <row r="155">
          <cell r="BK155">
            <v>1144.7270417003349</v>
          </cell>
          <cell r="BM155">
            <v>0.53790000000000004</v>
          </cell>
        </row>
        <row r="156">
          <cell r="BK156">
            <v>805.12468599590204</v>
          </cell>
          <cell r="BM156">
            <v>0.60719999999999996</v>
          </cell>
        </row>
        <row r="157">
          <cell r="BK157">
            <v>3052.6054445342261</v>
          </cell>
          <cell r="BM157">
            <v>0.51149999999999995</v>
          </cell>
        </row>
        <row r="158">
          <cell r="BK158">
            <v>3052.6054445342261</v>
          </cell>
          <cell r="BM158">
            <v>0.44055</v>
          </cell>
        </row>
        <row r="159">
          <cell r="BK159">
            <v>1526.302722267113</v>
          </cell>
          <cell r="BM159">
            <v>0.59729999999999994</v>
          </cell>
        </row>
        <row r="160">
          <cell r="BK160">
            <v>1526.302722267113</v>
          </cell>
          <cell r="BM160">
            <v>0.49169999999999997</v>
          </cell>
        </row>
        <row r="161">
          <cell r="BK161">
            <v>1430.9088021254183</v>
          </cell>
          <cell r="BM161">
            <v>0.53459999999999996</v>
          </cell>
        </row>
        <row r="162">
          <cell r="BK162">
            <v>1144.7270417003349</v>
          </cell>
          <cell r="BM162">
            <v>0.45045000000000002</v>
          </cell>
        </row>
        <row r="163">
          <cell r="BK163">
            <v>950.12344461127782</v>
          </cell>
          <cell r="BM163">
            <v>0.42404999999999998</v>
          </cell>
        </row>
        <row r="164">
          <cell r="BK164">
            <v>4769.6960070847281</v>
          </cell>
          <cell r="BM164">
            <v>0.35309999999999997</v>
          </cell>
        </row>
        <row r="165">
          <cell r="BK165">
            <v>3800.4937784451113</v>
          </cell>
          <cell r="BM165">
            <v>0.41084999999999999</v>
          </cell>
        </row>
        <row r="166">
          <cell r="BK166">
            <v>7154.5440106270935</v>
          </cell>
          <cell r="BM166">
            <v>0.46365000000000001</v>
          </cell>
        </row>
      </sheetData>
      <sheetData sheetId="23" refreshError="1"/>
      <sheetData sheetId="24">
        <row r="3">
          <cell r="N3" t="str">
            <v>Knockdown Factor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Z07"/>
      <sheetName val="A400_ALL (W)"/>
      <sheetName val="A400_ALL"/>
      <sheetName val="A400_ST"/>
      <sheetName val="A400_N"/>
      <sheetName val="A400_B"/>
      <sheetName val="A400_IW1 (3)"/>
      <sheetName val="A400_IW1 (2)"/>
      <sheetName val="A50_IW1"/>
      <sheetName val="A100_IW1"/>
      <sheetName val="A200_IW1"/>
      <sheetName val="A200_IW1 (2)"/>
      <sheetName val="A300_IW1"/>
      <sheetName val="A400_IW1"/>
      <sheetName val="A500_IW1"/>
      <sheetName val="A600_IW1"/>
      <sheetName val="A700_IW1"/>
      <sheetName val="A800_IW1"/>
      <sheetName val="A800_IW1 (2)"/>
      <sheetName val="A1000_IW1"/>
      <sheetName val="A1200_IW1"/>
      <sheetName val="A1500_IW1"/>
      <sheetName val="A2000_IW1"/>
      <sheetName val="A3000_IW1"/>
      <sheetName val="A3000_IW1 (2)"/>
      <sheetName val="A5000_IW1"/>
      <sheetName val="A10000_IW1"/>
      <sheetName val="IW1 (new) (MC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1">
          <cell r="G1">
            <v>50</v>
          </cell>
          <cell r="H1">
            <v>100</v>
          </cell>
          <cell r="I1">
            <v>200</v>
          </cell>
          <cell r="J1">
            <v>300</v>
          </cell>
          <cell r="K1">
            <v>400</v>
          </cell>
          <cell r="L1">
            <v>500</v>
          </cell>
          <cell r="M1">
            <v>600</v>
          </cell>
          <cell r="N1">
            <v>700</v>
          </cell>
          <cell r="O1">
            <v>800</v>
          </cell>
          <cell r="P1">
            <v>1000</v>
          </cell>
          <cell r="Q1">
            <v>1200</v>
          </cell>
          <cell r="R1">
            <v>1500</v>
          </cell>
          <cell r="S1">
            <v>2000</v>
          </cell>
          <cell r="T1">
            <v>3000</v>
          </cell>
          <cell r="U1">
            <v>5000</v>
          </cell>
          <cell r="V1">
            <v>10000</v>
          </cell>
        </row>
        <row r="4">
          <cell r="B4">
            <v>0.25</v>
          </cell>
          <cell r="G4"/>
          <cell r="H4"/>
          <cell r="I4"/>
          <cell r="J4"/>
          <cell r="K4"/>
          <cell r="L4"/>
          <cell r="M4"/>
          <cell r="N4"/>
          <cell r="O4"/>
          <cell r="P4"/>
          <cell r="Q4"/>
          <cell r="R4"/>
          <cell r="S4"/>
        </row>
        <row r="5">
          <cell r="B5">
            <v>0.5</v>
          </cell>
          <cell r="G5"/>
          <cell r="H5"/>
          <cell r="I5"/>
          <cell r="J5"/>
          <cell r="K5"/>
          <cell r="L5"/>
          <cell r="M5"/>
          <cell r="N5"/>
          <cell r="O5"/>
          <cell r="P5"/>
          <cell r="Q5"/>
          <cell r="R5"/>
          <cell r="S5"/>
        </row>
        <row r="6">
          <cell r="B6">
            <v>1</v>
          </cell>
          <cell r="G6">
            <v>0.61799999999999999</v>
          </cell>
          <cell r="H6">
            <v>0.47699999999999998</v>
          </cell>
          <cell r="I6">
            <v>0.437</v>
          </cell>
          <cell r="J6">
            <v>0.44600000000000001</v>
          </cell>
          <cell r="K6">
            <v>0.45800000000000002</v>
          </cell>
          <cell r="L6">
            <v>0.46400000000000002</v>
          </cell>
          <cell r="M6">
            <v>0.46500000000000002</v>
          </cell>
          <cell r="N6">
            <v>0.45800000000000002</v>
          </cell>
          <cell r="O6">
            <v>0.46300000000000002</v>
          </cell>
          <cell r="P6">
            <v>0.442</v>
          </cell>
          <cell r="Q6">
            <v>0.42599999999999999</v>
          </cell>
          <cell r="R6">
            <v>0.40100000000000002</v>
          </cell>
          <cell r="S6">
            <v>0.38400000000000001</v>
          </cell>
          <cell r="T6">
            <v>0.36399999999999999</v>
          </cell>
          <cell r="U6">
            <v>0.33100000000000002</v>
          </cell>
          <cell r="V6">
            <v>0.29799999999999999</v>
          </cell>
        </row>
        <row r="7">
          <cell r="B7">
            <v>2</v>
          </cell>
          <cell r="G7"/>
          <cell r="H7"/>
          <cell r="I7"/>
          <cell r="J7"/>
          <cell r="K7"/>
          <cell r="L7"/>
          <cell r="M7"/>
          <cell r="N7"/>
          <cell r="O7"/>
          <cell r="P7"/>
          <cell r="Q7"/>
          <cell r="R7"/>
          <cell r="S7" t="str">
            <v xml:space="preserve"> </v>
          </cell>
        </row>
        <row r="8">
          <cell r="B8">
            <v>3</v>
          </cell>
          <cell r="G8"/>
          <cell r="H8"/>
          <cell r="I8"/>
          <cell r="J8"/>
          <cell r="K8"/>
          <cell r="L8"/>
          <cell r="M8"/>
          <cell r="N8"/>
          <cell r="O8"/>
          <cell r="P8"/>
          <cell r="Q8"/>
          <cell r="R8"/>
          <cell r="S8"/>
        </row>
        <row r="9">
          <cell r="B9">
            <v>4</v>
          </cell>
          <cell r="G9"/>
          <cell r="H9"/>
          <cell r="I9"/>
          <cell r="J9"/>
          <cell r="K9"/>
          <cell r="L9"/>
          <cell r="M9"/>
          <cell r="N9"/>
          <cell r="O9"/>
          <cell r="P9"/>
          <cell r="Q9"/>
          <cell r="R9"/>
          <cell r="S9"/>
        </row>
        <row r="10">
          <cell r="B10">
            <v>6</v>
          </cell>
          <cell r="G10"/>
          <cell r="H10"/>
          <cell r="I10"/>
          <cell r="J10"/>
          <cell r="K10"/>
          <cell r="L10"/>
          <cell r="M10"/>
          <cell r="N10"/>
          <cell r="O10"/>
          <cell r="P10"/>
          <cell r="Q10"/>
          <cell r="R10"/>
          <cell r="S10"/>
        </row>
        <row r="11">
          <cell r="B11">
            <v>8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ta_FINAL (2)"/>
      <sheetName val="Data_FINAL"/>
      <sheetName val="Threshold Batdorf (2)"/>
      <sheetName val="Tabelle3"/>
      <sheetName val="Weingarten,Seide (8)"/>
      <sheetName val="Weingarten,Seide (7)"/>
      <sheetName val="Threshold Batdorf"/>
      <sheetName val="Equ_Cyl_Vergleich (lrm1) (3)"/>
      <sheetName val="Equ_Cyl_Vergleich (lrm1) (2)"/>
      <sheetName val="Equ_Cyl_Vergleich (lrm1)"/>
      <sheetName val="Equ_Cyl_Vergleich (2)"/>
      <sheetName val="Weingarten,Seide (6)"/>
      <sheetName val="Weingarten,Seide (5)"/>
      <sheetName val="Weingarten,Seide (4)"/>
      <sheetName val="Weingarten,Seide (3)"/>
      <sheetName val="Weingarten,Seide (2)"/>
      <sheetName val="Weingarten,Seide"/>
      <sheetName val="Summary"/>
      <sheetName val="Variations"/>
      <sheetName val="IW1_overkill"/>
      <sheetName val="Tabelle1"/>
      <sheetName val="Tabelle2"/>
      <sheetName val="Summ_analy"/>
      <sheetName val="Equ_Cyl_Vergleich"/>
    </sheetNames>
    <sheetDataSet>
      <sheetData sheetId="0">
        <row r="2">
          <cell r="AR2" t="str">
            <v>Batdorf Parameter Z</v>
          </cell>
        </row>
        <row r="5">
          <cell r="C5">
            <v>0.78869999999999996</v>
          </cell>
          <cell r="N5">
            <v>20.268712401732198</v>
          </cell>
        </row>
        <row r="6">
          <cell r="C6">
            <v>0.78374999999999995</v>
          </cell>
          <cell r="N6">
            <v>20.268712401732198</v>
          </cell>
        </row>
        <row r="7">
          <cell r="C7">
            <v>0.58574999999999999</v>
          </cell>
          <cell r="N7">
            <v>58.879870511008114</v>
          </cell>
          <cell r="AV7" t="str">
            <v>Knockdown Factor</v>
          </cell>
        </row>
        <row r="8">
          <cell r="C8">
            <v>0.5774999999999999</v>
          </cell>
          <cell r="N8">
            <v>58.879870511008114</v>
          </cell>
        </row>
        <row r="9">
          <cell r="C9">
            <v>0.65834999999999999</v>
          </cell>
          <cell r="N9">
            <v>58.879870511008114</v>
          </cell>
        </row>
        <row r="10">
          <cell r="C10">
            <v>0.65174999999999994</v>
          </cell>
          <cell r="N10">
            <v>58.879870511008114</v>
          </cell>
        </row>
        <row r="11">
          <cell r="C11">
            <v>0.64844999999999997</v>
          </cell>
          <cell r="N11">
            <v>103.75190538844571</v>
          </cell>
        </row>
        <row r="12">
          <cell r="C12">
            <v>0.49829999999999997</v>
          </cell>
          <cell r="N12">
            <v>207.50381077689141</v>
          </cell>
        </row>
        <row r="13">
          <cell r="C13">
            <v>0.48344999999999994</v>
          </cell>
          <cell r="N13">
            <v>207.50381077689141</v>
          </cell>
        </row>
        <row r="14">
          <cell r="C14">
            <v>0.73424999999999996</v>
          </cell>
          <cell r="N14">
            <v>207.50381077689141</v>
          </cell>
        </row>
        <row r="15">
          <cell r="C15">
            <v>0.68144999999999989</v>
          </cell>
          <cell r="N15">
            <v>207.50381077689141</v>
          </cell>
        </row>
        <row r="16">
          <cell r="B16" t="str">
            <v>L/Ra &lt;= 0.5</v>
          </cell>
          <cell r="C16">
            <v>0.54449999999999998</v>
          </cell>
          <cell r="N16">
            <v>120.14705937621831</v>
          </cell>
        </row>
        <row r="17">
          <cell r="B17" t="str">
            <v>L/Ra &gt; 0.5</v>
          </cell>
          <cell r="C17">
            <v>0.43559999999999999</v>
          </cell>
          <cell r="N17">
            <v>402.37022360292826</v>
          </cell>
        </row>
        <row r="18">
          <cell r="C18">
            <v>0.39929999999999999</v>
          </cell>
          <cell r="N18">
            <v>402.37022360292826</v>
          </cell>
        </row>
        <row r="19">
          <cell r="C19">
            <v>0.57254999999999989</v>
          </cell>
          <cell r="N19">
            <v>402.37022360292826</v>
          </cell>
        </row>
        <row r="20">
          <cell r="C20">
            <v>0.5544</v>
          </cell>
          <cell r="N20">
            <v>402.37022360292826</v>
          </cell>
        </row>
        <row r="21">
          <cell r="C21">
            <v>0.57089999999999996</v>
          </cell>
          <cell r="N21">
            <v>402.37022360292826</v>
          </cell>
        </row>
        <row r="22">
          <cell r="C22">
            <v>0.39269999999999994</v>
          </cell>
          <cell r="N22">
            <v>402.37022360292826</v>
          </cell>
        </row>
        <row r="23">
          <cell r="C23">
            <v>0.43724999999999997</v>
          </cell>
          <cell r="N23">
            <v>241.11001763407532</v>
          </cell>
        </row>
        <row r="24">
          <cell r="C24">
            <v>0.40094999999999997</v>
          </cell>
          <cell r="N24">
            <v>843.40741087580602</v>
          </cell>
        </row>
        <row r="25">
          <cell r="C25">
            <v>0.55605000000000004</v>
          </cell>
          <cell r="N25">
            <v>843.40741087580602</v>
          </cell>
        </row>
        <row r="26">
          <cell r="C26">
            <v>0.53790000000000004</v>
          </cell>
          <cell r="N26">
            <v>843.40741087580602</v>
          </cell>
        </row>
        <row r="27">
          <cell r="C27">
            <v>0.39269999999999994</v>
          </cell>
          <cell r="N27">
            <v>219.25171666006818</v>
          </cell>
        </row>
        <row r="28">
          <cell r="C28">
            <v>0.47189999999999993</v>
          </cell>
          <cell r="N28">
            <v>1535.4910646551612</v>
          </cell>
        </row>
        <row r="29">
          <cell r="C29">
            <v>0.41414999999999996</v>
          </cell>
          <cell r="N29">
            <v>309.93484654036558</v>
          </cell>
        </row>
        <row r="30">
          <cell r="C30">
            <v>0.55274999999999996</v>
          </cell>
          <cell r="N30">
            <v>560.13516261010557</v>
          </cell>
        </row>
        <row r="31">
          <cell r="C31">
            <v>0.52800000000000002</v>
          </cell>
          <cell r="N31">
            <v>560.13516261010557</v>
          </cell>
        </row>
        <row r="32">
          <cell r="C32">
            <v>0.61874999999999991</v>
          </cell>
          <cell r="N32">
            <v>232.66793147932736</v>
          </cell>
        </row>
        <row r="33">
          <cell r="C33">
            <v>0.68804999999999994</v>
          </cell>
          <cell r="N33">
            <v>475.69927640927182</v>
          </cell>
        </row>
        <row r="34">
          <cell r="C34">
            <v>0.65834999999999999</v>
          </cell>
          <cell r="N34">
            <v>475.69927640927182</v>
          </cell>
        </row>
        <row r="35">
          <cell r="C35">
            <v>0.54284999999999994</v>
          </cell>
          <cell r="N35">
            <v>475.69927640927182</v>
          </cell>
        </row>
        <row r="36">
          <cell r="C36">
            <v>0.54284999999999994</v>
          </cell>
          <cell r="N36">
            <v>475.69927640927182</v>
          </cell>
        </row>
        <row r="37">
          <cell r="C37">
            <v>0.62864999999999993</v>
          </cell>
          <cell r="N37">
            <v>475.69927640927182</v>
          </cell>
        </row>
        <row r="38">
          <cell r="C38">
            <v>0.52634999999999998</v>
          </cell>
          <cell r="N38">
            <v>756.55141562646781</v>
          </cell>
        </row>
        <row r="39">
          <cell r="C39">
            <v>0.49169999999999997</v>
          </cell>
          <cell r="N39">
            <v>756.55141562646781</v>
          </cell>
        </row>
        <row r="40">
          <cell r="C40">
            <v>0.64515</v>
          </cell>
          <cell r="N40">
            <v>452.959718439006</v>
          </cell>
        </row>
        <row r="41">
          <cell r="C41">
            <v>0.59399999999999997</v>
          </cell>
          <cell r="N41">
            <v>452.959718439006</v>
          </cell>
        </row>
        <row r="42">
          <cell r="C42">
            <v>0.62204999999999999</v>
          </cell>
          <cell r="N42">
            <v>339.29566924270114</v>
          </cell>
        </row>
        <row r="43">
          <cell r="C43">
            <v>0.66825000000000001</v>
          </cell>
          <cell r="N43">
            <v>339.29566924270114</v>
          </cell>
        </row>
        <row r="44">
          <cell r="C44">
            <v>0.65174999999999994</v>
          </cell>
          <cell r="N44">
            <v>339.29566924270114</v>
          </cell>
        </row>
        <row r="45">
          <cell r="C45">
            <v>0.66990000000000005</v>
          </cell>
          <cell r="N45">
            <v>678.59133848540228</v>
          </cell>
        </row>
        <row r="46">
          <cell r="C46">
            <v>0.66990000000000005</v>
          </cell>
          <cell r="N46">
            <v>678.59133848540228</v>
          </cell>
        </row>
        <row r="47">
          <cell r="C47">
            <v>0.54449999999999998</v>
          </cell>
          <cell r="N47">
            <v>678.59133848540228</v>
          </cell>
        </row>
        <row r="48">
          <cell r="C48">
            <v>0.59894999999999998</v>
          </cell>
          <cell r="N48">
            <v>678.59133848540228</v>
          </cell>
        </row>
        <row r="49">
          <cell r="C49">
            <v>0.54120000000000001</v>
          </cell>
          <cell r="N49">
            <v>678.59133848540228</v>
          </cell>
        </row>
        <row r="50">
          <cell r="C50">
            <v>0.67649999999999988</v>
          </cell>
          <cell r="N50">
            <v>1131.5510569244082</v>
          </cell>
        </row>
        <row r="51">
          <cell r="C51">
            <v>0.62369999999999992</v>
          </cell>
          <cell r="N51">
            <v>1131.5510569244082</v>
          </cell>
        </row>
        <row r="52">
          <cell r="C52">
            <v>0.37290000000000001</v>
          </cell>
          <cell r="N52">
            <v>2691.4587394109153</v>
          </cell>
        </row>
        <row r="53">
          <cell r="C53">
            <v>0.36299999999999999</v>
          </cell>
          <cell r="N53">
            <v>2691.4587394109153</v>
          </cell>
        </row>
        <row r="54">
          <cell r="C54">
            <v>0.50654999999999994</v>
          </cell>
          <cell r="N54">
            <v>443.06876516210343</v>
          </cell>
        </row>
        <row r="55">
          <cell r="C55">
            <v>0.62864999999999993</v>
          </cell>
          <cell r="N55">
            <v>1020.6069789410774</v>
          </cell>
        </row>
        <row r="56">
          <cell r="C56">
            <v>0.55935000000000001</v>
          </cell>
          <cell r="N56">
            <v>1020.6069789410774</v>
          </cell>
        </row>
        <row r="57">
          <cell r="C57">
            <v>0.65010000000000001</v>
          </cell>
          <cell r="N57">
            <v>511.38657430030293</v>
          </cell>
        </row>
        <row r="58">
          <cell r="C58">
            <v>0.66</v>
          </cell>
          <cell r="N58">
            <v>511.38657430030293</v>
          </cell>
        </row>
        <row r="59">
          <cell r="C59">
            <v>0.65010000000000001</v>
          </cell>
          <cell r="N59">
            <v>511.38657430030293</v>
          </cell>
        </row>
        <row r="60">
          <cell r="C60">
            <v>0.49004999999999993</v>
          </cell>
          <cell r="N60">
            <v>1733.1387864711044</v>
          </cell>
        </row>
        <row r="61">
          <cell r="C61">
            <v>0.48014999999999997</v>
          </cell>
          <cell r="N61">
            <v>1733.1387864711044</v>
          </cell>
        </row>
        <row r="62">
          <cell r="C62">
            <v>0.67319999999999991</v>
          </cell>
          <cell r="N62">
            <v>547.00753024186849</v>
          </cell>
        </row>
        <row r="63">
          <cell r="C63">
            <v>0.46859999999999991</v>
          </cell>
          <cell r="N63">
            <v>684.35876424132539</v>
          </cell>
        </row>
        <row r="64">
          <cell r="C64">
            <v>0.51315</v>
          </cell>
          <cell r="N64">
            <v>1825.5660728195096</v>
          </cell>
        </row>
        <row r="65">
          <cell r="C65">
            <v>0.41909999999999997</v>
          </cell>
          <cell r="N65">
            <v>1825.5660728195096</v>
          </cell>
        </row>
        <row r="66">
          <cell r="C66">
            <v>0.39269999999999994</v>
          </cell>
          <cell r="N66">
            <v>1825.5660728195096</v>
          </cell>
        </row>
        <row r="67">
          <cell r="C67">
            <v>0.3795</v>
          </cell>
          <cell r="N67">
            <v>1825.5660728195096</v>
          </cell>
        </row>
        <row r="68">
          <cell r="C68">
            <v>0.71279999999999999</v>
          </cell>
          <cell r="N68">
            <v>1093.0016722003684</v>
          </cell>
        </row>
        <row r="69">
          <cell r="C69">
            <v>0.62534999999999996</v>
          </cell>
          <cell r="N69">
            <v>2515.0100155071977</v>
          </cell>
        </row>
        <row r="70">
          <cell r="C70">
            <v>0.50159999999999993</v>
          </cell>
          <cell r="N70">
            <v>889.83157401517099</v>
          </cell>
        </row>
        <row r="71">
          <cell r="C71">
            <v>0.50984999999999991</v>
          </cell>
          <cell r="N71">
            <v>889.83157401517099</v>
          </cell>
        </row>
        <row r="72">
          <cell r="C72">
            <v>0.4158</v>
          </cell>
          <cell r="N72">
            <v>2968.6522288251981</v>
          </cell>
        </row>
        <row r="73">
          <cell r="C73">
            <v>0.39269999999999994</v>
          </cell>
          <cell r="N73">
            <v>2968.6522288251981</v>
          </cell>
        </row>
        <row r="74">
          <cell r="C74">
            <v>0.53790000000000004</v>
          </cell>
          <cell r="N74">
            <v>843.30913861037607</v>
          </cell>
        </row>
        <row r="75">
          <cell r="C75">
            <v>0.5774999999999999</v>
          </cell>
          <cell r="N75">
            <v>843.30913861037607</v>
          </cell>
        </row>
        <row r="76">
          <cell r="C76">
            <v>0.57419999999999993</v>
          </cell>
          <cell r="N76">
            <v>843.30913861037607</v>
          </cell>
        </row>
        <row r="77">
          <cell r="C77">
            <v>0.53129999999999999</v>
          </cell>
          <cell r="N77">
            <v>1321.0636720720486</v>
          </cell>
        </row>
        <row r="78">
          <cell r="C78">
            <v>0.47519999999999996</v>
          </cell>
          <cell r="N78">
            <v>1682.9989246945277</v>
          </cell>
        </row>
        <row r="79">
          <cell r="C79">
            <v>0.44550000000000001</v>
          </cell>
          <cell r="N79">
            <v>1682.9989246945277</v>
          </cell>
        </row>
        <row r="80">
          <cell r="C80">
            <v>0.56264999999999998</v>
          </cell>
          <cell r="N80">
            <v>2812.2369128766632</v>
          </cell>
        </row>
        <row r="81">
          <cell r="C81">
            <v>0.54779999999999995</v>
          </cell>
          <cell r="N81">
            <v>2812.2369128766632</v>
          </cell>
        </row>
        <row r="82">
          <cell r="C82">
            <v>0.5956499999999999</v>
          </cell>
          <cell r="N82">
            <v>1695.3419427368569</v>
          </cell>
        </row>
        <row r="83">
          <cell r="C83">
            <v>0.61544999999999994</v>
          </cell>
          <cell r="N83">
            <v>1695.3419427368569</v>
          </cell>
        </row>
        <row r="84">
          <cell r="C84">
            <v>0.58739999999999992</v>
          </cell>
          <cell r="N84">
            <v>1695.3419427368569</v>
          </cell>
        </row>
        <row r="85">
          <cell r="C85">
            <v>0.59894999999999998</v>
          </cell>
          <cell r="N85">
            <v>1695.3419427368569</v>
          </cell>
        </row>
        <row r="86">
          <cell r="C86">
            <v>0.53295000000000003</v>
          </cell>
          <cell r="N86">
            <v>1695.3419427368569</v>
          </cell>
        </row>
        <row r="87">
          <cell r="C87">
            <v>0.48014999999999997</v>
          </cell>
          <cell r="N87">
            <v>1031.9212688946534</v>
          </cell>
        </row>
        <row r="88">
          <cell r="C88">
            <v>0.58574999999999999</v>
          </cell>
          <cell r="N88">
            <v>849.76135377914238</v>
          </cell>
        </row>
        <row r="89">
          <cell r="C89">
            <v>0.63195000000000001</v>
          </cell>
          <cell r="N89">
            <v>849.76135377914238</v>
          </cell>
        </row>
        <row r="90">
          <cell r="C90">
            <v>0.61214999999999997</v>
          </cell>
          <cell r="N90">
            <v>849.76135377914238</v>
          </cell>
        </row>
        <row r="91">
          <cell r="C91">
            <v>0.64019999999999999</v>
          </cell>
          <cell r="N91">
            <v>849.76135377914238</v>
          </cell>
        </row>
        <row r="92">
          <cell r="C92">
            <v>0.62369999999999992</v>
          </cell>
          <cell r="N92">
            <v>849.76135377914238</v>
          </cell>
        </row>
        <row r="93">
          <cell r="C93">
            <v>0.38939999999999997</v>
          </cell>
          <cell r="N93">
            <v>2836.7992486947987</v>
          </cell>
        </row>
        <row r="94">
          <cell r="C94">
            <v>0.35474999999999995</v>
          </cell>
          <cell r="N94">
            <v>2836.7992486947987</v>
          </cell>
        </row>
        <row r="95">
          <cell r="C95">
            <v>0.42899999999999999</v>
          </cell>
          <cell r="N95">
            <v>2836.7992486947987</v>
          </cell>
        </row>
        <row r="96">
          <cell r="C96">
            <v>0.48674999999999996</v>
          </cell>
          <cell r="N96">
            <v>2836.7992486947987</v>
          </cell>
        </row>
        <row r="97">
          <cell r="C97">
            <v>0.43890000000000001</v>
          </cell>
          <cell r="N97">
            <v>2836.7992486947987</v>
          </cell>
        </row>
        <row r="98">
          <cell r="C98">
            <v>0.43890000000000001</v>
          </cell>
          <cell r="N98">
            <v>2836.7992486947987</v>
          </cell>
        </row>
        <row r="99">
          <cell r="C99">
            <v>0.48179999999999995</v>
          </cell>
          <cell r="N99">
            <v>2836.7992486947987</v>
          </cell>
        </row>
        <row r="100">
          <cell r="C100">
            <v>0.3795</v>
          </cell>
          <cell r="N100">
            <v>4236.3261190466919</v>
          </cell>
        </row>
        <row r="101">
          <cell r="C101">
            <v>0.46859999999999991</v>
          </cell>
          <cell r="N101">
            <v>4236.3261190466919</v>
          </cell>
        </row>
        <row r="102">
          <cell r="C102">
            <v>0.56759999999999988</v>
          </cell>
          <cell r="N102">
            <v>1272.9501298375824</v>
          </cell>
        </row>
        <row r="103">
          <cell r="C103">
            <v>0.52800000000000002</v>
          </cell>
          <cell r="N103">
            <v>1272.9501298375824</v>
          </cell>
        </row>
        <row r="104">
          <cell r="C104">
            <v>0.53790000000000004</v>
          </cell>
          <cell r="N104">
            <v>1272.9501298375824</v>
          </cell>
        </row>
        <row r="105">
          <cell r="C105">
            <v>0.52139999999999997</v>
          </cell>
          <cell r="N105">
            <v>1272.9501298375824</v>
          </cell>
        </row>
        <row r="106">
          <cell r="C106">
            <v>0.48509999999999992</v>
          </cell>
          <cell r="N106">
            <v>1272.9501298375824</v>
          </cell>
        </row>
        <row r="107">
          <cell r="C107">
            <v>0.54779999999999995</v>
          </cell>
          <cell r="N107">
            <v>2545.9002596751648</v>
          </cell>
        </row>
        <row r="108">
          <cell r="C108">
            <v>0.60389999999999999</v>
          </cell>
          <cell r="N108">
            <v>2545.9002596751648</v>
          </cell>
        </row>
        <row r="109">
          <cell r="C109">
            <v>0.61214999999999997</v>
          </cell>
          <cell r="N109">
            <v>2545.9002596751648</v>
          </cell>
        </row>
        <row r="110">
          <cell r="C110">
            <v>0.51315</v>
          </cell>
          <cell r="N110">
            <v>2545.9002596751648</v>
          </cell>
        </row>
        <row r="111">
          <cell r="C111">
            <v>0.48674999999999996</v>
          </cell>
          <cell r="N111">
            <v>2545.9002596751648</v>
          </cell>
        </row>
        <row r="112">
          <cell r="C112">
            <v>0.40919999999999995</v>
          </cell>
          <cell r="N112">
            <v>6364.7506491879121</v>
          </cell>
        </row>
        <row r="113">
          <cell r="C113">
            <v>0.39104999999999995</v>
          </cell>
          <cell r="N113">
            <v>6364.7506491879121</v>
          </cell>
        </row>
        <row r="114">
          <cell r="C114">
            <v>0.47849999999999993</v>
          </cell>
          <cell r="N114">
            <v>4241.5838281528395</v>
          </cell>
        </row>
        <row r="115">
          <cell r="C115">
            <v>0.42404999999999998</v>
          </cell>
          <cell r="N115">
            <v>4241.5838281528395</v>
          </cell>
        </row>
        <row r="116">
          <cell r="C116">
            <v>0.5774999999999999</v>
          </cell>
          <cell r="N116">
            <v>2397.4156591160963</v>
          </cell>
        </row>
        <row r="117">
          <cell r="C117">
            <v>0.52800000000000002</v>
          </cell>
          <cell r="N117">
            <v>1202.1823450060429</v>
          </cell>
        </row>
        <row r="118">
          <cell r="C118">
            <v>0.46529999999999994</v>
          </cell>
          <cell r="N118">
            <v>6027.2976101741506</v>
          </cell>
        </row>
        <row r="119">
          <cell r="C119">
            <v>0.54284999999999994</v>
          </cell>
          <cell r="N119">
            <v>1580.8900440655286</v>
          </cell>
        </row>
        <row r="120">
          <cell r="C120">
            <v>0.39929999999999999</v>
          </cell>
          <cell r="N120">
            <v>1508.7032840625368</v>
          </cell>
        </row>
        <row r="121">
          <cell r="C121">
            <v>0.62534999999999996</v>
          </cell>
          <cell r="N121">
            <v>2888.031705668669</v>
          </cell>
        </row>
        <row r="122">
          <cell r="C122">
            <v>0.58079999999999998</v>
          </cell>
          <cell r="N122">
            <v>2888.031705668669</v>
          </cell>
        </row>
        <row r="123">
          <cell r="C123">
            <v>0.55274999999999996</v>
          </cell>
          <cell r="N123">
            <v>2888.031705668669</v>
          </cell>
        </row>
        <row r="124">
          <cell r="C124">
            <v>0.55605000000000004</v>
          </cell>
          <cell r="N124">
            <v>5776.063411337338</v>
          </cell>
        </row>
        <row r="125">
          <cell r="C125">
            <v>0.5774999999999999</v>
          </cell>
          <cell r="N125">
            <v>5776.063411337338</v>
          </cell>
        </row>
        <row r="126">
          <cell r="C126">
            <v>0.63690000000000002</v>
          </cell>
          <cell r="N126">
            <v>5776.063411337338</v>
          </cell>
        </row>
        <row r="127">
          <cell r="C127">
            <v>0.48344999999999994</v>
          </cell>
          <cell r="N127">
            <v>14440.158528343343</v>
          </cell>
        </row>
        <row r="128">
          <cell r="C128">
            <v>0.48179999999999995</v>
          </cell>
          <cell r="N128">
            <v>14440.158528343343</v>
          </cell>
        </row>
        <row r="129">
          <cell r="C129">
            <v>0.42899999999999999</v>
          </cell>
          <cell r="N129">
            <v>4089.354643824403</v>
          </cell>
        </row>
        <row r="130">
          <cell r="C130">
            <v>0.39929999999999999</v>
          </cell>
          <cell r="N130">
            <v>4089.354643824403</v>
          </cell>
        </row>
        <row r="131">
          <cell r="C131">
            <v>0.46859999999999991</v>
          </cell>
          <cell r="N131">
            <v>4089.354643824403</v>
          </cell>
        </row>
        <row r="132">
          <cell r="C132">
            <v>0.47354999999999992</v>
          </cell>
          <cell r="N132">
            <v>4089.354643824403</v>
          </cell>
        </row>
        <row r="133">
          <cell r="C133">
            <v>0.54944999999999999</v>
          </cell>
          <cell r="N133">
            <v>8178.7092876488059</v>
          </cell>
        </row>
        <row r="134">
          <cell r="C134">
            <v>0.53459999999999996</v>
          </cell>
          <cell r="N134">
            <v>8178.7092876488059</v>
          </cell>
        </row>
        <row r="135">
          <cell r="C135">
            <v>0.51644999999999996</v>
          </cell>
          <cell r="N135">
            <v>8178.7092876488059</v>
          </cell>
        </row>
        <row r="136">
          <cell r="C136">
            <v>0.56264999999999998</v>
          </cell>
          <cell r="N136">
            <v>8178.7092876488059</v>
          </cell>
        </row>
        <row r="137">
          <cell r="C137">
            <v>0.54120000000000001</v>
          </cell>
          <cell r="N137">
            <v>8178.7092876488059</v>
          </cell>
        </row>
        <row r="138">
          <cell r="C138">
            <v>0.42569999999999997</v>
          </cell>
          <cell r="N138">
            <v>13606.665631430116</v>
          </cell>
        </row>
        <row r="139">
          <cell r="C139">
            <v>0.3795</v>
          </cell>
          <cell r="N139">
            <v>13606.665631430116</v>
          </cell>
        </row>
        <row r="140">
          <cell r="C140">
            <v>0.32669999999999999</v>
          </cell>
          <cell r="N140">
            <v>16327.973150477628</v>
          </cell>
        </row>
        <row r="141">
          <cell r="C141">
            <v>0.36959999999999998</v>
          </cell>
          <cell r="N141">
            <v>16327.973150477628</v>
          </cell>
        </row>
        <row r="142">
          <cell r="C142">
            <v>0.54120000000000001</v>
          </cell>
          <cell r="N142">
            <v>10432.876322148222</v>
          </cell>
        </row>
        <row r="143">
          <cell r="C143">
            <v>0.59399999999999997</v>
          </cell>
          <cell r="N143">
            <v>10432.876322148222</v>
          </cell>
        </row>
        <row r="144">
          <cell r="C144">
            <v>0.72270000000000001</v>
          </cell>
          <cell r="N144">
            <v>2932.0934132860707</v>
          </cell>
        </row>
        <row r="145">
          <cell r="C145">
            <v>0.67649999999999988</v>
          </cell>
          <cell r="N145">
            <v>2932.0934132860707</v>
          </cell>
        </row>
        <row r="146">
          <cell r="C146">
            <v>0.39599999999999996</v>
          </cell>
          <cell r="N146">
            <v>2932.0934132860707</v>
          </cell>
        </row>
        <row r="147">
          <cell r="C147">
            <v>0.40425</v>
          </cell>
          <cell r="N147">
            <v>1469.1994952594719</v>
          </cell>
        </row>
        <row r="148">
          <cell r="C148">
            <v>0.44055</v>
          </cell>
          <cell r="N148">
            <v>1469.1994952594719</v>
          </cell>
        </row>
        <row r="149">
          <cell r="N149">
            <v>1469.1994952594719</v>
          </cell>
        </row>
        <row r="150">
          <cell r="C150">
            <v>0.44055</v>
          </cell>
          <cell r="N150">
            <v>1469.1994952594719</v>
          </cell>
        </row>
        <row r="151">
          <cell r="C151">
            <v>0.61049999999999993</v>
          </cell>
          <cell r="N151">
            <v>1027.7359380385606</v>
          </cell>
        </row>
        <row r="152">
          <cell r="C152">
            <v>0.48344999999999994</v>
          </cell>
          <cell r="N152">
            <v>1027.7359380385606</v>
          </cell>
        </row>
        <row r="153">
          <cell r="C153">
            <v>0.49664999999999998</v>
          </cell>
          <cell r="N153">
            <v>1027.7359380385606</v>
          </cell>
        </row>
        <row r="154">
          <cell r="C154">
            <v>0.51149999999999995</v>
          </cell>
          <cell r="N154">
            <v>2036.1259890723857</v>
          </cell>
        </row>
        <row r="155">
          <cell r="C155">
            <v>0.36464999999999997</v>
          </cell>
          <cell r="N155">
            <v>2036.1259890723857</v>
          </cell>
        </row>
        <row r="156">
          <cell r="C156">
            <v>0.59</v>
          </cell>
          <cell r="N156">
            <v>3639.0958436555929</v>
          </cell>
        </row>
        <row r="157">
          <cell r="C157">
            <v>0.66</v>
          </cell>
          <cell r="N157">
            <v>4595.5953554321386</v>
          </cell>
        </row>
        <row r="158">
          <cell r="C158">
            <v>0.63</v>
          </cell>
          <cell r="N158">
            <v>4034.8595826207893</v>
          </cell>
        </row>
        <row r="159">
          <cell r="C159">
            <v>0.4</v>
          </cell>
          <cell r="N159">
            <v>4144.8012606213561</v>
          </cell>
        </row>
        <row r="160">
          <cell r="C160">
            <v>0.35</v>
          </cell>
          <cell r="N160">
            <v>3920.4692336289636</v>
          </cell>
        </row>
        <row r="161">
          <cell r="C161">
            <v>0.38</v>
          </cell>
          <cell r="N161">
            <v>3920.4692336289636</v>
          </cell>
        </row>
        <row r="162">
          <cell r="C162">
            <v>0.7</v>
          </cell>
          <cell r="N162">
            <v>3750.200325875433</v>
          </cell>
        </row>
        <row r="163">
          <cell r="C163">
            <v>0.8</v>
          </cell>
          <cell r="N163">
            <v>4452.7444502478756</v>
          </cell>
        </row>
        <row r="164">
          <cell r="C164">
            <v>0.61</v>
          </cell>
          <cell r="N164">
            <v>4294.1225105443873</v>
          </cell>
        </row>
        <row r="165">
          <cell r="C165">
            <v>0.39</v>
          </cell>
          <cell r="N165">
            <v>4305.0769047039412</v>
          </cell>
        </row>
        <row r="166">
          <cell r="C166">
            <v>0.39</v>
          </cell>
          <cell r="N166">
            <v>4452.7444502478756</v>
          </cell>
        </row>
        <row r="167">
          <cell r="C167">
            <v>0.38</v>
          </cell>
          <cell r="N167">
            <v>4327.1542221639602</v>
          </cell>
        </row>
        <row r="168">
          <cell r="C168">
            <v>0.64</v>
          </cell>
          <cell r="N168">
            <v>4826.520904861145</v>
          </cell>
        </row>
        <row r="169">
          <cell r="C169">
            <v>0.67</v>
          </cell>
          <cell r="N169">
            <v>5003.4091055628633</v>
          </cell>
        </row>
        <row r="170">
          <cell r="C170">
            <v>0.65</v>
          </cell>
          <cell r="N170">
            <v>4964.4215021428918</v>
          </cell>
        </row>
        <row r="171">
          <cell r="C171">
            <v>0.36</v>
          </cell>
          <cell r="N171">
            <v>4900.7750726282393</v>
          </cell>
        </row>
        <row r="172">
          <cell r="C172">
            <v>0.4</v>
          </cell>
          <cell r="N172">
            <v>4888.2411210358396</v>
          </cell>
        </row>
        <row r="173">
          <cell r="C173">
            <v>0.33</v>
          </cell>
          <cell r="N173">
            <v>4964.4215021428918</v>
          </cell>
        </row>
        <row r="174">
          <cell r="C174">
            <v>0.67</v>
          </cell>
          <cell r="N174">
            <v>5448.3417512234046</v>
          </cell>
        </row>
        <row r="175">
          <cell r="C175">
            <v>0.72</v>
          </cell>
          <cell r="N175">
            <v>5557.3085862478738</v>
          </cell>
        </row>
        <row r="176">
          <cell r="C176">
            <v>0.64</v>
          </cell>
          <cell r="N176">
            <v>5571.2366779427293</v>
          </cell>
        </row>
        <row r="177">
          <cell r="C177">
            <v>0.44</v>
          </cell>
          <cell r="N177">
            <v>5912.0304109019926</v>
          </cell>
        </row>
        <row r="178">
          <cell r="C178">
            <v>0.44</v>
          </cell>
          <cell r="N178">
            <v>5641.9376510130687</v>
          </cell>
        </row>
        <row r="179">
          <cell r="C179">
            <v>0.42</v>
          </cell>
          <cell r="N179">
            <v>5515.939043422205</v>
          </cell>
        </row>
        <row r="180">
          <cell r="C180">
            <v>0.65</v>
          </cell>
          <cell r="N180">
            <v>6785.6863049984941</v>
          </cell>
        </row>
        <row r="181">
          <cell r="C181">
            <v>0.65</v>
          </cell>
          <cell r="N181">
            <v>7445.4058068733484</v>
          </cell>
        </row>
        <row r="182">
          <cell r="C182">
            <v>0.63</v>
          </cell>
          <cell r="N182">
            <v>7263.8105432910706</v>
          </cell>
        </row>
        <row r="183">
          <cell r="C183">
            <v>0.42</v>
          </cell>
          <cell r="N183">
            <v>6980.0679439437645</v>
          </cell>
        </row>
        <row r="184">
          <cell r="C184">
            <v>0.42</v>
          </cell>
          <cell r="N184">
            <v>6890.3498469779051</v>
          </cell>
        </row>
        <row r="185">
          <cell r="C185">
            <v>0.45</v>
          </cell>
          <cell r="N185">
            <v>7035.0291088567064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6141D-7793-4CDE-805A-15D0B1A35270}">
  <dimension ref="A1:BA309"/>
  <sheetViews>
    <sheetView topLeftCell="A4" zoomScale="70" zoomScaleNormal="70" workbookViewId="0">
      <selection activeCell="V36" sqref="V36"/>
    </sheetView>
  </sheetViews>
  <sheetFormatPr baseColWidth="10" defaultColWidth="8.85546875" defaultRowHeight="15" x14ac:dyDescent="0.25"/>
  <cols>
    <col min="3" max="5" width="8.85546875" customWidth="1"/>
    <col min="7" max="7" width="8.85546875" customWidth="1"/>
  </cols>
  <sheetData>
    <row r="1" spans="1:53" x14ac:dyDescent="0.25">
      <c r="A1" s="1">
        <v>7.0679890993275402E-2</v>
      </c>
      <c r="B1" s="1">
        <v>6424.81103515625</v>
      </c>
      <c r="C1">
        <f t="shared" ref="C1:C64" si="0">B1/$V$13</f>
        <v>0.81226638193749179</v>
      </c>
      <c r="D1">
        <v>0.64149999999999996</v>
      </c>
      <c r="E1">
        <v>92.64</v>
      </c>
      <c r="F1" t="s">
        <v>50</v>
      </c>
      <c r="G1">
        <v>0</v>
      </c>
      <c r="H1">
        <f t="shared" ref="H1:H32" si="1">G1*$K$6</f>
        <v>0</v>
      </c>
      <c r="I1">
        <f t="shared" ref="I1:I32" si="2">H1/$V$13</f>
        <v>0</v>
      </c>
      <c r="K1">
        <f>MIN(B1:B1227)</f>
        <v>5322.5732421875</v>
      </c>
      <c r="M1" s="14" t="s">
        <v>23</v>
      </c>
      <c r="N1" s="14" t="s">
        <v>22</v>
      </c>
      <c r="O1" s="14" t="s">
        <v>21</v>
      </c>
      <c r="P1" s="14"/>
      <c r="Q1" s="14"/>
      <c r="R1" s="14"/>
      <c r="U1" s="18" t="s">
        <v>24</v>
      </c>
      <c r="V1" s="17">
        <v>33</v>
      </c>
      <c r="W1" s="17"/>
      <c r="X1" s="16"/>
      <c r="Y1" s="16" t="s">
        <v>9</v>
      </c>
      <c r="Z1" s="16">
        <f>V1/V2</f>
        <v>330</v>
      </c>
      <c r="AA1" s="15"/>
      <c r="AE1" s="14"/>
      <c r="AF1" s="14"/>
      <c r="AG1" s="14"/>
      <c r="AK1" s="14"/>
      <c r="AL1" s="14"/>
      <c r="AM1" s="14"/>
      <c r="AQ1" s="14"/>
      <c r="AR1" s="14"/>
      <c r="AS1" s="14"/>
      <c r="AY1" s="14" t="s">
        <v>23</v>
      </c>
      <c r="AZ1" s="14" t="s">
        <v>22</v>
      </c>
      <c r="BA1" s="14" t="s">
        <v>21</v>
      </c>
    </row>
    <row r="2" spans="1:53" x14ac:dyDescent="0.25">
      <c r="A2" s="1">
        <v>0.10697592768054601</v>
      </c>
      <c r="B2" s="1">
        <v>6274.4169921875</v>
      </c>
      <c r="C2">
        <f t="shared" si="0"/>
        <v>0.79325258923935249</v>
      </c>
      <c r="D2">
        <v>0.6704</v>
      </c>
      <c r="E2">
        <v>221.83</v>
      </c>
      <c r="F2" t="s">
        <v>51</v>
      </c>
      <c r="G2">
        <v>50</v>
      </c>
      <c r="H2">
        <f t="shared" si="1"/>
        <v>49.435837629947258</v>
      </c>
      <c r="I2">
        <f t="shared" si="2"/>
        <v>6.2500000000000003E-3</v>
      </c>
      <c r="M2">
        <v>0</v>
      </c>
      <c r="N2">
        <v>0</v>
      </c>
      <c r="O2" s="19">
        <v>0</v>
      </c>
      <c r="U2" s="8" t="s">
        <v>11</v>
      </c>
      <c r="V2" s="7">
        <v>0.1</v>
      </c>
      <c r="W2" s="7"/>
      <c r="X2" s="7"/>
      <c r="Y2" s="7" t="s">
        <v>20</v>
      </c>
      <c r="Z2" s="7">
        <f>V3/V1</f>
        <v>0.3984848484848485</v>
      </c>
      <c r="AA2" s="6"/>
      <c r="AY2">
        <v>2000</v>
      </c>
      <c r="AZ2">
        <v>0</v>
      </c>
      <c r="BA2">
        <v>0</v>
      </c>
    </row>
    <row r="3" spans="1:53" x14ac:dyDescent="0.25">
      <c r="A3" s="1">
        <v>6.9401509845493897E-2</v>
      </c>
      <c r="B3" s="1">
        <v>5828.75732421875</v>
      </c>
      <c r="C3">
        <f t="shared" si="0"/>
        <v>0.73690939656090249</v>
      </c>
      <c r="D3">
        <v>0.46050000000000002</v>
      </c>
      <c r="E3">
        <v>114.76</v>
      </c>
      <c r="F3" t="s">
        <v>52</v>
      </c>
      <c r="G3">
        <v>100</v>
      </c>
      <c r="H3">
        <f t="shared" si="1"/>
        <v>98.871675259894516</v>
      </c>
      <c r="I3">
        <f t="shared" si="2"/>
        <v>1.2500000000000001E-2</v>
      </c>
      <c r="K3" t="s">
        <v>25</v>
      </c>
      <c r="M3">
        <v>6.2500000000000003E-3</v>
      </c>
      <c r="N3">
        <v>0</v>
      </c>
      <c r="O3" s="19">
        <v>0</v>
      </c>
      <c r="U3" s="8" t="s">
        <v>19</v>
      </c>
      <c r="V3" s="7">
        <v>13.15</v>
      </c>
      <c r="W3" s="7"/>
      <c r="X3" s="7"/>
      <c r="Y3" s="7" t="s">
        <v>18</v>
      </c>
      <c r="Z3" s="7">
        <f>V3^2*SQRT(1-V6^2)/(V1*V2)</f>
        <v>49.987136835461143</v>
      </c>
      <c r="AA3" s="6"/>
      <c r="AD3" s="13" t="s">
        <v>17</v>
      </c>
      <c r="AY3">
        <v>2050</v>
      </c>
      <c r="AZ3">
        <v>0</v>
      </c>
      <c r="BA3">
        <v>0</v>
      </c>
    </row>
    <row r="4" spans="1:53" x14ac:dyDescent="0.25">
      <c r="A4" s="1">
        <v>6.7222444872598097E-2</v>
      </c>
      <c r="B4" s="1">
        <v>6584.76171875</v>
      </c>
      <c r="C4">
        <f t="shared" si="0"/>
        <v>0.83248838727588914</v>
      </c>
      <c r="D4">
        <v>0.80879999999999996</v>
      </c>
      <c r="E4">
        <v>60.92</v>
      </c>
      <c r="F4" t="s">
        <v>52</v>
      </c>
      <c r="G4">
        <v>150</v>
      </c>
      <c r="H4">
        <f t="shared" si="1"/>
        <v>148.30751288984177</v>
      </c>
      <c r="I4">
        <f t="shared" si="2"/>
        <v>1.8750000000000003E-2</v>
      </c>
      <c r="M4">
        <v>1.2500000000000001E-2</v>
      </c>
      <c r="N4">
        <v>0</v>
      </c>
      <c r="O4" s="19">
        <v>0</v>
      </c>
      <c r="U4" s="8"/>
      <c r="V4" s="7"/>
      <c r="W4" s="7"/>
      <c r="X4" s="7"/>
      <c r="Y4" s="7" t="s">
        <v>17</v>
      </c>
      <c r="Z4" s="7">
        <f>1.23*Z3^-0.138</f>
        <v>0.71690675298619322</v>
      </c>
      <c r="AA4" s="6"/>
      <c r="AD4">
        <f>Z4</f>
        <v>0.71690675298619322</v>
      </c>
      <c r="AE4">
        <v>0</v>
      </c>
      <c r="AY4">
        <v>2100</v>
      </c>
      <c r="AZ4">
        <v>0</v>
      </c>
      <c r="BA4">
        <v>0</v>
      </c>
    </row>
    <row r="5" spans="1:53" x14ac:dyDescent="0.25">
      <c r="A5" s="1">
        <v>9.8646924568032798E-2</v>
      </c>
      <c r="B5" s="1">
        <v>6205.79541015625</v>
      </c>
      <c r="C5">
        <f t="shared" si="0"/>
        <v>0.78457700269612984</v>
      </c>
      <c r="D5">
        <v>0.28010000000000002</v>
      </c>
      <c r="E5">
        <v>74.89</v>
      </c>
      <c r="F5" t="s">
        <v>53</v>
      </c>
      <c r="G5">
        <v>200</v>
      </c>
      <c r="H5">
        <f t="shared" si="1"/>
        <v>197.74335051978903</v>
      </c>
      <c r="I5">
        <f t="shared" si="2"/>
        <v>2.5000000000000001E-2</v>
      </c>
      <c r="M5">
        <v>1.8750000000000003E-2</v>
      </c>
      <c r="N5">
        <v>0</v>
      </c>
      <c r="O5" s="19">
        <v>0</v>
      </c>
      <c r="U5" s="8" t="s">
        <v>16</v>
      </c>
      <c r="V5" s="7">
        <v>208000</v>
      </c>
      <c r="W5" s="7"/>
      <c r="X5" s="7"/>
      <c r="Y5" s="7"/>
      <c r="Z5" s="7"/>
      <c r="AA5" s="6"/>
      <c r="AD5">
        <f>Z4</f>
        <v>0.71690675298619322</v>
      </c>
      <c r="AE5">
        <v>1</v>
      </c>
      <c r="AY5">
        <v>2150</v>
      </c>
      <c r="AZ5">
        <v>0</v>
      </c>
      <c r="BA5">
        <v>0</v>
      </c>
    </row>
    <row r="6" spans="1:53" x14ac:dyDescent="0.25">
      <c r="A6" s="1">
        <v>9.7681639109645599E-2</v>
      </c>
      <c r="B6" s="1">
        <v>5724.4462890625</v>
      </c>
      <c r="C6">
        <f t="shared" si="0"/>
        <v>0.72372171731883728</v>
      </c>
      <c r="D6">
        <v>0.5343</v>
      </c>
      <c r="E6">
        <v>313.99</v>
      </c>
      <c r="F6" t="s">
        <v>54</v>
      </c>
      <c r="G6">
        <v>250</v>
      </c>
      <c r="H6">
        <f t="shared" si="1"/>
        <v>247.17918814973626</v>
      </c>
      <c r="I6">
        <f t="shared" si="2"/>
        <v>3.125E-2</v>
      </c>
      <c r="K6">
        <f>V13/A50_IW1!G161</f>
        <v>0.98871675259894509</v>
      </c>
      <c r="M6">
        <v>2.5000000000000001E-2</v>
      </c>
      <c r="N6">
        <v>0</v>
      </c>
      <c r="O6" s="19">
        <v>0</v>
      </c>
      <c r="Q6" t="s">
        <v>15</v>
      </c>
      <c r="U6" s="8" t="s">
        <v>14</v>
      </c>
      <c r="V6" s="7">
        <v>0.3</v>
      </c>
      <c r="W6" s="7"/>
      <c r="X6" s="7"/>
      <c r="Y6" s="7"/>
      <c r="Z6" s="7"/>
      <c r="AA6" s="6"/>
      <c r="AY6">
        <v>2200</v>
      </c>
      <c r="AZ6">
        <v>0</v>
      </c>
      <c r="BA6">
        <v>0</v>
      </c>
    </row>
    <row r="7" spans="1:53" x14ac:dyDescent="0.25">
      <c r="A7" s="1">
        <v>7.8941970398939396E-2</v>
      </c>
      <c r="B7" s="1">
        <v>6105.11328125</v>
      </c>
      <c r="C7">
        <f t="shared" si="0"/>
        <v>0.7718481133755033</v>
      </c>
      <c r="D7">
        <v>0.126</v>
      </c>
      <c r="E7">
        <v>207.14</v>
      </c>
      <c r="F7" t="s">
        <v>55</v>
      </c>
      <c r="G7">
        <v>300</v>
      </c>
      <c r="H7">
        <f t="shared" si="1"/>
        <v>296.61502577968355</v>
      </c>
      <c r="I7">
        <f t="shared" si="2"/>
        <v>3.7500000000000006E-2</v>
      </c>
      <c r="M7">
        <v>3.125E-2</v>
      </c>
      <c r="N7">
        <v>0</v>
      </c>
      <c r="O7" s="19">
        <v>0</v>
      </c>
      <c r="Q7" t="s">
        <v>13</v>
      </c>
      <c r="U7" s="8" t="s">
        <v>12</v>
      </c>
      <c r="V7" s="7">
        <v>1</v>
      </c>
      <c r="W7" s="7"/>
      <c r="X7" s="7"/>
      <c r="Y7" s="7"/>
      <c r="Z7" s="7" t="s">
        <v>11</v>
      </c>
      <c r="AA7" s="6"/>
      <c r="AD7" s="13" t="s">
        <v>10</v>
      </c>
      <c r="AY7">
        <v>2250</v>
      </c>
      <c r="AZ7">
        <v>0</v>
      </c>
      <c r="BA7">
        <v>0</v>
      </c>
    </row>
    <row r="8" spans="1:53" x14ac:dyDescent="0.25">
      <c r="A8" s="1">
        <v>6.09562136055114E-2</v>
      </c>
      <c r="B8" s="1">
        <v>6415.216796875</v>
      </c>
      <c r="C8">
        <f t="shared" si="0"/>
        <v>0.81105341595708957</v>
      </c>
      <c r="D8">
        <v>0.86980000000000002</v>
      </c>
      <c r="E8">
        <v>319.75</v>
      </c>
      <c r="F8" t="s">
        <v>50</v>
      </c>
      <c r="G8">
        <v>350</v>
      </c>
      <c r="H8">
        <f t="shared" si="1"/>
        <v>346.05086340963078</v>
      </c>
      <c r="I8">
        <f t="shared" si="2"/>
        <v>4.3750000000000004E-2</v>
      </c>
      <c r="K8">
        <f>MIN(C:C)</f>
        <v>0.67291431395753154</v>
      </c>
      <c r="M8">
        <v>3.7500000000000006E-2</v>
      </c>
      <c r="N8">
        <v>0</v>
      </c>
      <c r="O8" s="19">
        <v>0</v>
      </c>
      <c r="U8" s="8" t="s">
        <v>3</v>
      </c>
      <c r="V8" s="7">
        <v>345</v>
      </c>
      <c r="W8" s="7"/>
      <c r="X8" s="7" t="s">
        <v>9</v>
      </c>
      <c r="Y8" s="12">
        <v>330</v>
      </c>
      <c r="Z8" s="11">
        <f>Y9/Y8</f>
        <v>0.1</v>
      </c>
      <c r="AA8" s="6"/>
      <c r="AD8">
        <f>_xlfn.PERCENTILE.EXC(C:C,0.01)</f>
        <v>0.69141555275330113</v>
      </c>
      <c r="AE8">
        <v>0</v>
      </c>
      <c r="AY8">
        <v>2300</v>
      </c>
      <c r="AZ8">
        <v>0</v>
      </c>
      <c r="BA8">
        <v>0</v>
      </c>
    </row>
    <row r="9" spans="1:53" x14ac:dyDescent="0.25">
      <c r="A9" s="1">
        <v>8.0300500170992203E-2</v>
      </c>
      <c r="B9" s="1">
        <v>6300.78955078125</v>
      </c>
      <c r="C9">
        <f t="shared" si="0"/>
        <v>0.79658677955781676</v>
      </c>
      <c r="D9">
        <v>0.89539999999999997</v>
      </c>
      <c r="E9">
        <v>168.61</v>
      </c>
      <c r="F9" t="s">
        <v>56</v>
      </c>
      <c r="G9">
        <v>400</v>
      </c>
      <c r="H9">
        <f t="shared" si="1"/>
        <v>395.48670103957807</v>
      </c>
      <c r="I9">
        <f t="shared" si="2"/>
        <v>0.05</v>
      </c>
      <c r="K9">
        <f>MAX(C:C)</f>
        <v>0.85943457869914008</v>
      </c>
      <c r="M9">
        <v>4.3750000000000004E-2</v>
      </c>
      <c r="N9">
        <v>0</v>
      </c>
      <c r="O9" s="19">
        <v>0</v>
      </c>
      <c r="Q9" t="s">
        <v>8</v>
      </c>
      <c r="U9" s="8" t="s">
        <v>7</v>
      </c>
      <c r="V9" s="7">
        <f>(PI()*V5*V2^2*V1)/(SQRT(3*(1-V6^2)))</f>
        <v>130510.61134306075</v>
      </c>
      <c r="W9" s="7" t="s">
        <v>6</v>
      </c>
      <c r="X9" s="7" t="s">
        <v>5</v>
      </c>
      <c r="Y9" s="10">
        <v>33</v>
      </c>
      <c r="Z9" s="9"/>
      <c r="AA9" s="6"/>
      <c r="AD9">
        <f>AD8</f>
        <v>0.69141555275330113</v>
      </c>
      <c r="AE9">
        <v>1</v>
      </c>
      <c r="AY9">
        <v>2350</v>
      </c>
      <c r="AZ9">
        <v>0</v>
      </c>
      <c r="BA9">
        <v>0</v>
      </c>
    </row>
    <row r="10" spans="1:53" x14ac:dyDescent="0.25">
      <c r="A10" s="1">
        <v>0.10255685197584</v>
      </c>
      <c r="B10" s="1">
        <v>5723.14013671875</v>
      </c>
      <c r="C10">
        <f t="shared" si="0"/>
        <v>0.72355658504759823</v>
      </c>
      <c r="D10">
        <v>0.60060000000000002</v>
      </c>
      <c r="E10">
        <v>238.93</v>
      </c>
      <c r="F10" t="s">
        <v>57</v>
      </c>
      <c r="G10">
        <v>450</v>
      </c>
      <c r="H10">
        <f t="shared" si="1"/>
        <v>444.9225386695253</v>
      </c>
      <c r="I10">
        <f t="shared" si="2"/>
        <v>5.6250000000000001E-2</v>
      </c>
      <c r="M10">
        <v>0.05</v>
      </c>
      <c r="N10">
        <v>0</v>
      </c>
      <c r="O10" s="19">
        <v>0</v>
      </c>
      <c r="U10" s="8"/>
      <c r="V10" s="7"/>
      <c r="W10" s="7"/>
      <c r="X10" s="7"/>
      <c r="Y10" s="7"/>
      <c r="Z10" s="7"/>
      <c r="AA10" s="6"/>
      <c r="AY10">
        <v>2400</v>
      </c>
      <c r="AZ10">
        <v>0</v>
      </c>
      <c r="BA10">
        <v>0</v>
      </c>
    </row>
    <row r="11" spans="1:53" x14ac:dyDescent="0.25">
      <c r="A11" s="1">
        <v>9.9751280357824601E-2</v>
      </c>
      <c r="B11" s="1">
        <v>6113.93603515625</v>
      </c>
      <c r="C11">
        <f t="shared" si="0"/>
        <v>0.77296354328541661</v>
      </c>
      <c r="D11">
        <v>0.67069999999999996</v>
      </c>
      <c r="E11">
        <v>275.62</v>
      </c>
      <c r="F11" t="s">
        <v>53</v>
      </c>
      <c r="G11">
        <v>500</v>
      </c>
      <c r="H11">
        <f t="shared" si="1"/>
        <v>494.35837629947252</v>
      </c>
      <c r="I11">
        <f t="shared" si="2"/>
        <v>6.25E-2</v>
      </c>
      <c r="M11">
        <v>5.6250000000000001E-2</v>
      </c>
      <c r="N11">
        <v>0</v>
      </c>
      <c r="O11" s="19">
        <v>0</v>
      </c>
      <c r="U11" s="8"/>
      <c r="V11" s="7">
        <f>V9/1000</f>
        <v>130.51061134306076</v>
      </c>
      <c r="W11" s="7" t="s">
        <v>4</v>
      </c>
      <c r="X11" s="7"/>
      <c r="Y11" s="7"/>
      <c r="Z11" s="7"/>
      <c r="AA11" s="6"/>
      <c r="AY11">
        <v>2450</v>
      </c>
      <c r="AZ11">
        <v>0</v>
      </c>
      <c r="BA11">
        <v>0</v>
      </c>
    </row>
    <row r="12" spans="1:53" x14ac:dyDescent="0.25">
      <c r="A12" s="1">
        <v>7.1057826250937803E-2</v>
      </c>
      <c r="B12" s="1">
        <v>6505.02294921875</v>
      </c>
      <c r="C12">
        <f t="shared" si="0"/>
        <v>0.82240729361058396</v>
      </c>
      <c r="D12">
        <v>0.43480000000000002</v>
      </c>
      <c r="E12">
        <v>16.88</v>
      </c>
      <c r="F12" t="s">
        <v>58</v>
      </c>
      <c r="G12">
        <v>550</v>
      </c>
      <c r="H12">
        <f t="shared" si="1"/>
        <v>543.79421392941981</v>
      </c>
      <c r="I12">
        <f t="shared" si="2"/>
        <v>6.8750000000000006E-2</v>
      </c>
      <c r="M12">
        <v>6.25E-2</v>
      </c>
      <c r="N12">
        <v>0</v>
      </c>
      <c r="O12" s="19">
        <v>0</v>
      </c>
      <c r="U12" s="8"/>
      <c r="V12" s="7"/>
      <c r="W12" s="7"/>
      <c r="X12" s="7"/>
      <c r="Y12" s="7"/>
      <c r="Z12" s="7"/>
      <c r="AA12" s="6"/>
      <c r="AY12">
        <v>2500</v>
      </c>
      <c r="AZ12">
        <v>0</v>
      </c>
      <c r="BA12">
        <v>0</v>
      </c>
    </row>
    <row r="13" spans="1:53" x14ac:dyDescent="0.25">
      <c r="A13" s="1">
        <v>7.2021542449984696E-2</v>
      </c>
      <c r="B13" s="1">
        <v>6152.39208984375</v>
      </c>
      <c r="C13">
        <f t="shared" si="0"/>
        <v>0.77782540774083508</v>
      </c>
      <c r="D13">
        <v>0.17810000000000001</v>
      </c>
      <c r="E13">
        <v>202.21</v>
      </c>
      <c r="F13" t="s">
        <v>59</v>
      </c>
      <c r="G13">
        <v>600</v>
      </c>
      <c r="H13">
        <f t="shared" si="1"/>
        <v>593.2300515593671</v>
      </c>
      <c r="I13">
        <f t="shared" si="2"/>
        <v>7.5000000000000011E-2</v>
      </c>
      <c r="M13">
        <v>6.8750000000000006E-2</v>
      </c>
      <c r="N13">
        <v>0</v>
      </c>
      <c r="O13" s="19">
        <v>0</v>
      </c>
      <c r="U13" s="8" t="s">
        <v>2</v>
      </c>
      <c r="V13" s="7">
        <f>2*PI()*V5*V2^2/(SQRT(3*(1-V6^2)))</f>
        <v>7909.7340207915604</v>
      </c>
      <c r="W13" s="7" t="s">
        <v>2</v>
      </c>
      <c r="X13" s="7" t="s">
        <v>3</v>
      </c>
      <c r="Y13" s="7">
        <f>V8*V2*V1*2*PI()</f>
        <v>7153.4064722239591</v>
      </c>
      <c r="Z13" s="7" t="s">
        <v>2</v>
      </c>
      <c r="AA13" s="6"/>
      <c r="AY13">
        <v>2550</v>
      </c>
      <c r="AZ13">
        <v>0</v>
      </c>
      <c r="BA13">
        <v>0</v>
      </c>
    </row>
    <row r="14" spans="1:53" x14ac:dyDescent="0.25">
      <c r="A14" s="1">
        <v>9.7072736171002094E-2</v>
      </c>
      <c r="B14" s="1">
        <v>6797.89892578125</v>
      </c>
      <c r="C14">
        <f t="shared" si="0"/>
        <v>0.85943457869914008</v>
      </c>
      <c r="D14">
        <v>0.96340000000000003</v>
      </c>
      <c r="E14">
        <v>242.85</v>
      </c>
      <c r="F14" t="s">
        <v>60</v>
      </c>
      <c r="G14">
        <v>650</v>
      </c>
      <c r="H14">
        <f t="shared" si="1"/>
        <v>642.66588918931427</v>
      </c>
      <c r="I14">
        <f t="shared" si="2"/>
        <v>8.1250000000000003E-2</v>
      </c>
      <c r="M14">
        <v>7.5000000000000011E-2</v>
      </c>
      <c r="N14">
        <v>0</v>
      </c>
      <c r="O14" s="19">
        <v>0</v>
      </c>
      <c r="U14" s="8"/>
      <c r="V14" s="7"/>
      <c r="W14" s="7"/>
      <c r="X14" s="7"/>
      <c r="Y14" s="7"/>
      <c r="Z14" s="7"/>
      <c r="AA14" s="6"/>
      <c r="AY14">
        <v>2600</v>
      </c>
      <c r="AZ14">
        <v>0</v>
      </c>
      <c r="BA14">
        <v>0</v>
      </c>
    </row>
    <row r="15" spans="1:53" ht="15.75" thickBot="1" x14ac:dyDescent="0.3">
      <c r="A15" s="1">
        <v>9.2206317617426398E-2</v>
      </c>
      <c r="B15" s="1">
        <v>6429.30517578125</v>
      </c>
      <c r="C15">
        <f t="shared" si="0"/>
        <v>0.81283456041393443</v>
      </c>
      <c r="D15">
        <v>0.74239999999999995</v>
      </c>
      <c r="E15">
        <v>40.1</v>
      </c>
      <c r="F15" t="s">
        <v>61</v>
      </c>
      <c r="G15">
        <v>700</v>
      </c>
      <c r="H15">
        <f t="shared" si="1"/>
        <v>692.10172681926156</v>
      </c>
      <c r="I15">
        <f t="shared" si="2"/>
        <v>8.7500000000000008E-2</v>
      </c>
      <c r="M15">
        <v>8.1250000000000003E-2</v>
      </c>
      <c r="N15">
        <v>0</v>
      </c>
      <c r="O15" s="19">
        <v>0</v>
      </c>
      <c r="U15" s="5"/>
      <c r="V15" s="4">
        <f>V13/1000</f>
        <v>7.9097340207915607</v>
      </c>
      <c r="W15" s="4" t="s">
        <v>1</v>
      </c>
      <c r="X15" s="4"/>
      <c r="Y15" s="4"/>
      <c r="Z15" s="4"/>
      <c r="AA15" s="3"/>
      <c r="AY15">
        <v>2650</v>
      </c>
      <c r="AZ15">
        <v>0</v>
      </c>
      <c r="BA15">
        <v>0</v>
      </c>
    </row>
    <row r="16" spans="1:53" x14ac:dyDescent="0.25">
      <c r="A16" s="1">
        <v>8.1069527199515698E-2</v>
      </c>
      <c r="B16" s="1">
        <v>5959.6572265625</v>
      </c>
      <c r="C16">
        <f t="shared" si="0"/>
        <v>0.75345861326018293</v>
      </c>
      <c r="D16">
        <v>0.68620000000000003</v>
      </c>
      <c r="E16">
        <v>306.36</v>
      </c>
      <c r="F16" t="s">
        <v>62</v>
      </c>
      <c r="G16">
        <v>750</v>
      </c>
      <c r="H16">
        <f t="shared" si="1"/>
        <v>741.53756444920884</v>
      </c>
      <c r="I16">
        <f t="shared" si="2"/>
        <v>9.3750000000000014E-2</v>
      </c>
      <c r="M16">
        <v>8.7500000000000008E-2</v>
      </c>
      <c r="N16">
        <v>0</v>
      </c>
      <c r="O16" s="19">
        <v>0</v>
      </c>
      <c r="AY16">
        <v>2700</v>
      </c>
      <c r="AZ16">
        <v>0</v>
      </c>
      <c r="BA16">
        <v>0</v>
      </c>
    </row>
    <row r="17" spans="1:53" x14ac:dyDescent="0.25">
      <c r="A17" s="1">
        <v>6.2150698418780799E-2</v>
      </c>
      <c r="B17" s="1">
        <v>6227.33935546875</v>
      </c>
      <c r="C17">
        <f t="shared" si="0"/>
        <v>0.78730072833037612</v>
      </c>
      <c r="D17">
        <v>0.30730000000000002</v>
      </c>
      <c r="E17">
        <v>318.04000000000002</v>
      </c>
      <c r="F17" t="s">
        <v>63</v>
      </c>
      <c r="G17">
        <v>800</v>
      </c>
      <c r="H17">
        <f t="shared" si="1"/>
        <v>790.97340207915613</v>
      </c>
      <c r="I17">
        <f t="shared" si="2"/>
        <v>0.1</v>
      </c>
      <c r="M17">
        <v>9.3750000000000014E-2</v>
      </c>
      <c r="N17">
        <v>0</v>
      </c>
      <c r="O17" s="19">
        <v>0</v>
      </c>
      <c r="AY17">
        <v>2750</v>
      </c>
      <c r="AZ17">
        <v>0</v>
      </c>
      <c r="BA17">
        <v>0</v>
      </c>
    </row>
    <row r="18" spans="1:53" x14ac:dyDescent="0.25">
      <c r="A18" s="1">
        <v>0.10849217045344201</v>
      </c>
      <c r="B18" s="1">
        <v>5943.02685546875</v>
      </c>
      <c r="C18">
        <f t="shared" si="0"/>
        <v>0.75135609362424638</v>
      </c>
      <c r="D18">
        <v>0.64329999999999998</v>
      </c>
      <c r="E18">
        <v>0.78</v>
      </c>
      <c r="F18" t="s">
        <v>55</v>
      </c>
      <c r="G18">
        <v>850</v>
      </c>
      <c r="H18">
        <f t="shared" si="1"/>
        <v>840.4092397091033</v>
      </c>
      <c r="I18">
        <f t="shared" si="2"/>
        <v>0.10625</v>
      </c>
      <c r="M18">
        <v>0.1</v>
      </c>
      <c r="N18">
        <v>0</v>
      </c>
      <c r="O18" s="19">
        <v>0</v>
      </c>
      <c r="AY18">
        <v>2800</v>
      </c>
      <c r="AZ18">
        <v>0</v>
      </c>
      <c r="BA18">
        <v>0</v>
      </c>
    </row>
    <row r="19" spans="1:53" x14ac:dyDescent="0.25">
      <c r="A19" s="1">
        <v>8.2785505024095304E-2</v>
      </c>
      <c r="B19" s="1">
        <v>6027.55029296875</v>
      </c>
      <c r="C19">
        <f t="shared" si="0"/>
        <v>0.76204209612165286</v>
      </c>
      <c r="D19">
        <v>0.92669999999999997</v>
      </c>
      <c r="E19">
        <v>234.42</v>
      </c>
      <c r="F19" t="s">
        <v>64</v>
      </c>
      <c r="G19">
        <v>900</v>
      </c>
      <c r="H19">
        <f t="shared" si="1"/>
        <v>889.84507733905059</v>
      </c>
      <c r="I19">
        <f t="shared" si="2"/>
        <v>0.1125</v>
      </c>
      <c r="M19">
        <v>0.10625</v>
      </c>
      <c r="N19">
        <v>0</v>
      </c>
      <c r="O19" s="19">
        <v>0</v>
      </c>
      <c r="AY19">
        <v>2850</v>
      </c>
      <c r="AZ19">
        <v>0</v>
      </c>
      <c r="BA19">
        <v>0</v>
      </c>
    </row>
    <row r="20" spans="1:53" x14ac:dyDescent="0.25">
      <c r="A20" s="1">
        <v>9.2721495127420506E-2</v>
      </c>
      <c r="B20" s="1">
        <v>5811.98046875</v>
      </c>
      <c r="C20">
        <f t="shared" si="0"/>
        <v>0.73478835741791104</v>
      </c>
      <c r="D20">
        <v>0.80130000000000001</v>
      </c>
      <c r="E20">
        <v>98.4</v>
      </c>
      <c r="F20" t="s">
        <v>65</v>
      </c>
      <c r="G20">
        <v>950</v>
      </c>
      <c r="H20">
        <f t="shared" si="1"/>
        <v>939.28091496899788</v>
      </c>
      <c r="I20">
        <f t="shared" si="2"/>
        <v>0.11875000000000001</v>
      </c>
      <c r="M20">
        <v>0.1125</v>
      </c>
      <c r="N20">
        <v>0</v>
      </c>
      <c r="O20" s="19">
        <v>0</v>
      </c>
      <c r="AY20">
        <v>2900</v>
      </c>
      <c r="AZ20">
        <v>0</v>
      </c>
      <c r="BA20">
        <v>0</v>
      </c>
    </row>
    <row r="21" spans="1:53" x14ac:dyDescent="0.25">
      <c r="A21" s="1">
        <v>7.9640925426298997E-2</v>
      </c>
      <c r="B21" s="1">
        <v>6030.8779296875</v>
      </c>
      <c r="C21">
        <f t="shared" si="0"/>
        <v>0.76246279759024871</v>
      </c>
      <c r="D21">
        <v>0.47349999999999998</v>
      </c>
      <c r="E21">
        <v>192.58</v>
      </c>
      <c r="F21" t="s">
        <v>66</v>
      </c>
      <c r="G21">
        <v>1000</v>
      </c>
      <c r="H21">
        <f t="shared" si="1"/>
        <v>988.71675259894505</v>
      </c>
      <c r="I21">
        <f t="shared" si="2"/>
        <v>0.125</v>
      </c>
      <c r="M21">
        <v>0.11875000000000001</v>
      </c>
      <c r="N21">
        <v>0</v>
      </c>
      <c r="O21" s="19">
        <v>0</v>
      </c>
      <c r="AY21">
        <v>2950</v>
      </c>
      <c r="AZ21">
        <v>0</v>
      </c>
      <c r="BA21">
        <v>0</v>
      </c>
    </row>
    <row r="22" spans="1:53" x14ac:dyDescent="0.25">
      <c r="A22" s="1">
        <v>7.2360977516935099E-2</v>
      </c>
      <c r="B22" s="1">
        <v>6597.49853515625</v>
      </c>
      <c r="C22">
        <f t="shared" si="0"/>
        <v>0.83409865841430786</v>
      </c>
      <c r="D22">
        <v>8.1799999999999998E-2</v>
      </c>
      <c r="E22">
        <v>237.79</v>
      </c>
      <c r="F22" t="s">
        <v>58</v>
      </c>
      <c r="G22">
        <v>1050</v>
      </c>
      <c r="H22">
        <f t="shared" si="1"/>
        <v>1038.1525902288924</v>
      </c>
      <c r="I22">
        <f t="shared" si="2"/>
        <v>0.13125000000000001</v>
      </c>
      <c r="M22">
        <v>0.125</v>
      </c>
      <c r="N22">
        <v>0</v>
      </c>
      <c r="O22" s="19">
        <v>0</v>
      </c>
      <c r="AY22">
        <v>3000</v>
      </c>
      <c r="AZ22">
        <v>0</v>
      </c>
      <c r="BA22">
        <v>0</v>
      </c>
    </row>
    <row r="23" spans="1:53" x14ac:dyDescent="0.25">
      <c r="A23" s="1">
        <v>8.0811625308627594E-2</v>
      </c>
      <c r="B23" s="1">
        <v>5913.994140625</v>
      </c>
      <c r="C23">
        <f t="shared" si="0"/>
        <v>0.74768558905766613</v>
      </c>
      <c r="D23">
        <v>0.99250000000000005</v>
      </c>
      <c r="E23">
        <v>14.26</v>
      </c>
      <c r="F23" t="s">
        <v>64</v>
      </c>
      <c r="G23">
        <v>1100</v>
      </c>
      <c r="H23">
        <f t="shared" si="1"/>
        <v>1087.5884278588396</v>
      </c>
      <c r="I23">
        <f t="shared" si="2"/>
        <v>0.13750000000000001</v>
      </c>
      <c r="M23">
        <v>0.13125000000000001</v>
      </c>
      <c r="N23">
        <v>0</v>
      </c>
      <c r="O23" s="19">
        <v>0</v>
      </c>
      <c r="AY23">
        <v>3050</v>
      </c>
      <c r="AZ23">
        <v>0</v>
      </c>
      <c r="BA23">
        <v>0</v>
      </c>
    </row>
    <row r="24" spans="1:53" x14ac:dyDescent="0.25">
      <c r="A24" s="1">
        <v>0.106087308611749</v>
      </c>
      <c r="B24" s="1">
        <v>5768.9921875</v>
      </c>
      <c r="C24">
        <f t="shared" si="0"/>
        <v>0.72935349941421579</v>
      </c>
      <c r="D24">
        <v>0.15409999999999999</v>
      </c>
      <c r="E24">
        <v>55.22</v>
      </c>
      <c r="F24" t="s">
        <v>67</v>
      </c>
      <c r="G24">
        <v>1150</v>
      </c>
      <c r="H24">
        <f t="shared" si="1"/>
        <v>1137.0242654887868</v>
      </c>
      <c r="I24">
        <f t="shared" si="2"/>
        <v>0.14374999999999999</v>
      </c>
      <c r="M24">
        <v>0.13750000000000001</v>
      </c>
      <c r="N24">
        <v>0</v>
      </c>
      <c r="O24" s="19">
        <v>0</v>
      </c>
      <c r="AY24">
        <v>3100</v>
      </c>
      <c r="AZ24">
        <v>0</v>
      </c>
      <c r="BA24">
        <v>0</v>
      </c>
    </row>
    <row r="25" spans="1:53" x14ac:dyDescent="0.25">
      <c r="A25" s="1">
        <v>6.2940915822156995E-2</v>
      </c>
      <c r="B25" s="1">
        <v>6188.98193359375</v>
      </c>
      <c r="C25">
        <f t="shared" si="0"/>
        <v>0.78245133367637465</v>
      </c>
      <c r="D25">
        <v>0.9264</v>
      </c>
      <c r="E25">
        <v>170.21</v>
      </c>
      <c r="F25" t="s">
        <v>63</v>
      </c>
      <c r="G25">
        <v>1200</v>
      </c>
      <c r="H25">
        <f t="shared" si="1"/>
        <v>1186.4601031187342</v>
      </c>
      <c r="I25">
        <f t="shared" si="2"/>
        <v>0.15000000000000002</v>
      </c>
      <c r="M25">
        <v>0.14374999999999999</v>
      </c>
      <c r="N25">
        <v>0</v>
      </c>
      <c r="O25" s="19">
        <v>0</v>
      </c>
      <c r="AY25">
        <v>3150</v>
      </c>
      <c r="AZ25">
        <v>0</v>
      </c>
      <c r="BA25">
        <v>0</v>
      </c>
    </row>
    <row r="26" spans="1:53" x14ac:dyDescent="0.25">
      <c r="A26" s="1">
        <v>0.10024897222130399</v>
      </c>
      <c r="B26" s="1">
        <v>6066.779296875</v>
      </c>
      <c r="C26">
        <f t="shared" si="0"/>
        <v>0.76700168184263062</v>
      </c>
      <c r="D26">
        <v>0.69699999999999995</v>
      </c>
      <c r="E26">
        <v>274.37</v>
      </c>
      <c r="F26" t="s">
        <v>68</v>
      </c>
      <c r="G26">
        <v>1250</v>
      </c>
      <c r="H26">
        <f t="shared" si="1"/>
        <v>1235.8959407486814</v>
      </c>
      <c r="I26">
        <f t="shared" si="2"/>
        <v>0.15625</v>
      </c>
      <c r="M26">
        <v>0.15000000000000002</v>
      </c>
      <c r="N26">
        <v>0</v>
      </c>
      <c r="O26" s="19">
        <v>0</v>
      </c>
      <c r="AY26">
        <v>3200</v>
      </c>
      <c r="AZ26">
        <v>0</v>
      </c>
      <c r="BA26">
        <v>0</v>
      </c>
    </row>
    <row r="27" spans="1:53" x14ac:dyDescent="0.25">
      <c r="A27" s="1">
        <v>7.0566270867663997E-2</v>
      </c>
      <c r="B27" s="1">
        <v>6601.60400390625</v>
      </c>
      <c r="C27">
        <f t="shared" si="0"/>
        <v>0.83461769846536504</v>
      </c>
      <c r="D27">
        <v>0.80169999999999997</v>
      </c>
      <c r="E27">
        <v>188.04</v>
      </c>
      <c r="F27" t="s">
        <v>69</v>
      </c>
      <c r="G27">
        <v>1300</v>
      </c>
      <c r="H27">
        <f t="shared" si="1"/>
        <v>1285.3317783786285</v>
      </c>
      <c r="I27">
        <f t="shared" si="2"/>
        <v>0.16250000000000001</v>
      </c>
      <c r="M27">
        <v>0.15625</v>
      </c>
      <c r="N27">
        <v>0</v>
      </c>
      <c r="O27" s="19">
        <v>0</v>
      </c>
      <c r="AY27">
        <v>3250</v>
      </c>
      <c r="AZ27">
        <v>0</v>
      </c>
      <c r="BA27">
        <v>0</v>
      </c>
    </row>
    <row r="28" spans="1:53" x14ac:dyDescent="0.25">
      <c r="A28" s="1">
        <v>0.104514798518816</v>
      </c>
      <c r="B28" s="1">
        <v>6201.49072265625</v>
      </c>
      <c r="C28">
        <f t="shared" si="0"/>
        <v>0.78403277611547817</v>
      </c>
      <c r="D28">
        <v>0.70069999999999999</v>
      </c>
      <c r="E28">
        <v>330.21</v>
      </c>
      <c r="F28" t="s">
        <v>56</v>
      </c>
      <c r="G28">
        <v>1350</v>
      </c>
      <c r="H28">
        <f t="shared" si="1"/>
        <v>1334.7676160085759</v>
      </c>
      <c r="I28">
        <f t="shared" si="2"/>
        <v>0.16875000000000001</v>
      </c>
      <c r="M28">
        <v>0.16250000000000001</v>
      </c>
      <c r="N28">
        <v>0</v>
      </c>
      <c r="O28" s="19">
        <v>0</v>
      </c>
      <c r="AY28">
        <v>3300</v>
      </c>
      <c r="AZ28">
        <v>0</v>
      </c>
      <c r="BA28">
        <v>0</v>
      </c>
    </row>
    <row r="29" spans="1:53" x14ac:dyDescent="0.25">
      <c r="A29" s="1">
        <v>8.7412399941681193E-2</v>
      </c>
      <c r="B29" s="1">
        <v>5823.134765625</v>
      </c>
      <c r="C29">
        <f t="shared" si="0"/>
        <v>0.73619855614844742</v>
      </c>
      <c r="D29">
        <v>0.998</v>
      </c>
      <c r="E29">
        <v>65.86</v>
      </c>
      <c r="F29" t="s">
        <v>70</v>
      </c>
      <c r="G29">
        <v>1400</v>
      </c>
      <c r="H29">
        <f t="shared" si="1"/>
        <v>1384.2034536385231</v>
      </c>
      <c r="I29">
        <f t="shared" si="2"/>
        <v>0.17500000000000002</v>
      </c>
      <c r="M29">
        <v>0.16875000000000001</v>
      </c>
      <c r="N29">
        <v>0</v>
      </c>
      <c r="O29" s="19">
        <v>0</v>
      </c>
      <c r="AY29">
        <v>3350</v>
      </c>
      <c r="AZ29">
        <v>0</v>
      </c>
      <c r="BA29">
        <v>0</v>
      </c>
    </row>
    <row r="30" spans="1:53" x14ac:dyDescent="0.25">
      <c r="A30" s="1">
        <v>7.2147513025974899E-2</v>
      </c>
      <c r="B30" s="1">
        <v>6301.67333984375</v>
      </c>
      <c r="C30">
        <f t="shared" si="0"/>
        <v>0.7966985139170476</v>
      </c>
      <c r="D30">
        <v>6.6199999999999995E-2</v>
      </c>
      <c r="E30">
        <v>203.57</v>
      </c>
      <c r="F30" t="s">
        <v>53</v>
      </c>
      <c r="G30">
        <v>1450</v>
      </c>
      <c r="H30">
        <f t="shared" si="1"/>
        <v>1433.6392912684703</v>
      </c>
      <c r="I30">
        <f t="shared" si="2"/>
        <v>0.18124999999999999</v>
      </c>
      <c r="M30">
        <v>0.17500000000000002</v>
      </c>
      <c r="N30">
        <v>0</v>
      </c>
      <c r="O30" s="19">
        <v>0</v>
      </c>
      <c r="AY30">
        <v>3400</v>
      </c>
      <c r="AZ30">
        <v>0</v>
      </c>
      <c r="BA30">
        <v>0</v>
      </c>
    </row>
    <row r="31" spans="1:53" x14ac:dyDescent="0.25">
      <c r="A31" s="1">
        <v>0.10107309068703001</v>
      </c>
      <c r="B31" s="1">
        <v>6091.7841796875</v>
      </c>
      <c r="C31">
        <f t="shared" si="0"/>
        <v>0.7701629616968928</v>
      </c>
      <c r="D31">
        <v>0.3296</v>
      </c>
      <c r="E31">
        <v>298.95</v>
      </c>
      <c r="F31" t="s">
        <v>56</v>
      </c>
      <c r="G31">
        <v>1500</v>
      </c>
      <c r="H31">
        <f t="shared" si="1"/>
        <v>1483.0751288984177</v>
      </c>
      <c r="I31">
        <f t="shared" si="2"/>
        <v>0.18750000000000003</v>
      </c>
      <c r="M31">
        <v>0.18124999999999999</v>
      </c>
      <c r="N31">
        <v>0</v>
      </c>
      <c r="O31" s="19">
        <v>0</v>
      </c>
      <c r="AY31">
        <v>3450</v>
      </c>
      <c r="AZ31">
        <v>1</v>
      </c>
      <c r="BA31">
        <v>1.001001001001001E-3</v>
      </c>
    </row>
    <row r="32" spans="1:53" x14ac:dyDescent="0.25">
      <c r="A32" s="1">
        <v>0.10700399146506299</v>
      </c>
      <c r="B32" s="1">
        <v>6189.82763671875</v>
      </c>
      <c r="C32">
        <f t="shared" si="0"/>
        <v>0.78255825296377135</v>
      </c>
      <c r="D32">
        <v>0.1406</v>
      </c>
      <c r="E32">
        <v>149.74</v>
      </c>
      <c r="F32" t="s">
        <v>71</v>
      </c>
      <c r="G32">
        <v>1550</v>
      </c>
      <c r="H32">
        <f t="shared" si="1"/>
        <v>1532.5109665283649</v>
      </c>
      <c r="I32">
        <f t="shared" si="2"/>
        <v>0.19375000000000001</v>
      </c>
      <c r="M32">
        <v>0.18750000000000003</v>
      </c>
      <c r="N32">
        <v>0</v>
      </c>
      <c r="O32" s="19">
        <v>0</v>
      </c>
      <c r="AY32">
        <v>3500</v>
      </c>
      <c r="AZ32">
        <v>0</v>
      </c>
      <c r="BA32">
        <v>1.001001001001001E-3</v>
      </c>
    </row>
    <row r="33" spans="1:53" x14ac:dyDescent="0.25">
      <c r="A33" s="1">
        <v>9.3852125132348502E-2</v>
      </c>
      <c r="B33" s="1">
        <v>6442.978515625</v>
      </c>
      <c r="C33">
        <f t="shared" si="0"/>
        <v>0.81456323293412392</v>
      </c>
      <c r="D33">
        <v>0.40200000000000002</v>
      </c>
      <c r="E33">
        <v>302.17</v>
      </c>
      <c r="F33" t="s">
        <v>58</v>
      </c>
      <c r="G33">
        <v>1600</v>
      </c>
      <c r="H33">
        <f t="shared" ref="H33:H64" si="3">G33*$K$6</f>
        <v>1581.9468041583123</v>
      </c>
      <c r="I33">
        <f t="shared" ref="I33:I64" si="4">H33/$V$13</f>
        <v>0.2</v>
      </c>
      <c r="M33">
        <v>0.19375000000000001</v>
      </c>
      <c r="N33">
        <v>0</v>
      </c>
      <c r="O33" s="19">
        <v>0</v>
      </c>
      <c r="AY33">
        <v>3550</v>
      </c>
      <c r="AZ33">
        <v>0</v>
      </c>
      <c r="BA33">
        <v>1.001001001001001E-3</v>
      </c>
    </row>
    <row r="34" spans="1:53" x14ac:dyDescent="0.25">
      <c r="A34" s="1">
        <v>6.9141417169727104E-2</v>
      </c>
      <c r="B34" s="1">
        <v>5950.41650390625</v>
      </c>
      <c r="C34">
        <f t="shared" si="0"/>
        <v>0.75229034102347314</v>
      </c>
      <c r="D34">
        <v>0.2361</v>
      </c>
      <c r="E34">
        <v>354.21</v>
      </c>
      <c r="F34" t="s">
        <v>52</v>
      </c>
      <c r="G34">
        <v>1650</v>
      </c>
      <c r="H34">
        <f t="shared" si="3"/>
        <v>1631.3826417882594</v>
      </c>
      <c r="I34">
        <f t="shared" si="4"/>
        <v>0.20625000000000002</v>
      </c>
      <c r="M34">
        <v>0.2</v>
      </c>
      <c r="N34">
        <v>0</v>
      </c>
      <c r="O34" s="19">
        <v>0</v>
      </c>
      <c r="AY34">
        <v>3600</v>
      </c>
      <c r="AZ34">
        <v>0</v>
      </c>
      <c r="BA34">
        <v>1.001001001001001E-3</v>
      </c>
    </row>
    <row r="35" spans="1:53" x14ac:dyDescent="0.25">
      <c r="A35" s="1">
        <v>6.5910919228082399E-2</v>
      </c>
      <c r="B35" s="1">
        <v>6652.9794921875</v>
      </c>
      <c r="C35">
        <f t="shared" si="0"/>
        <v>0.84111292171133056</v>
      </c>
      <c r="D35">
        <v>0.24510000000000001</v>
      </c>
      <c r="E35">
        <v>156.07</v>
      </c>
      <c r="F35" t="s">
        <v>61</v>
      </c>
      <c r="G35">
        <v>1700</v>
      </c>
      <c r="H35">
        <f t="shared" si="3"/>
        <v>1680.8184794182066</v>
      </c>
      <c r="I35">
        <f t="shared" si="4"/>
        <v>0.21249999999999999</v>
      </c>
      <c r="M35">
        <v>0.20625000000000002</v>
      </c>
      <c r="N35">
        <v>0</v>
      </c>
      <c r="O35" s="19">
        <v>0</v>
      </c>
      <c r="AY35">
        <v>3650</v>
      </c>
      <c r="AZ35">
        <v>0</v>
      </c>
      <c r="BA35">
        <v>1.001001001001001E-3</v>
      </c>
    </row>
    <row r="36" spans="1:53" x14ac:dyDescent="0.25">
      <c r="A36" s="1">
        <v>8.90647822378694E-2</v>
      </c>
      <c r="B36" s="1">
        <v>6417.45556640625</v>
      </c>
      <c r="C36">
        <f t="shared" si="0"/>
        <v>0.81133645575657776</v>
      </c>
      <c r="D36">
        <v>0.13059999999999999</v>
      </c>
      <c r="E36">
        <v>157.88</v>
      </c>
      <c r="F36" t="s">
        <v>72</v>
      </c>
      <c r="G36">
        <v>1750</v>
      </c>
      <c r="H36">
        <f t="shared" si="3"/>
        <v>1730.254317048154</v>
      </c>
      <c r="I36">
        <f t="shared" si="4"/>
        <v>0.21875000000000003</v>
      </c>
      <c r="M36">
        <v>0.21249999999999999</v>
      </c>
      <c r="N36">
        <v>0</v>
      </c>
      <c r="O36" s="19">
        <v>0</v>
      </c>
      <c r="AY36">
        <v>3700</v>
      </c>
      <c r="AZ36">
        <v>0</v>
      </c>
      <c r="BA36">
        <v>1.001001001001001E-3</v>
      </c>
    </row>
    <row r="37" spans="1:53" x14ac:dyDescent="0.25">
      <c r="A37" s="1">
        <v>0.105060110930444</v>
      </c>
      <c r="B37" s="1">
        <v>5726.08544921875</v>
      </c>
      <c r="C37">
        <f t="shared" si="0"/>
        <v>0.72392895060278106</v>
      </c>
      <c r="D37">
        <v>0.67220000000000002</v>
      </c>
      <c r="E37">
        <v>134.36000000000001</v>
      </c>
      <c r="F37" t="s">
        <v>54</v>
      </c>
      <c r="G37">
        <v>1800</v>
      </c>
      <c r="H37">
        <f t="shared" si="3"/>
        <v>1779.6901546781012</v>
      </c>
      <c r="I37">
        <f t="shared" si="4"/>
        <v>0.22500000000000001</v>
      </c>
      <c r="M37">
        <v>0.21875000000000003</v>
      </c>
      <c r="N37">
        <v>0</v>
      </c>
      <c r="O37" s="19">
        <v>0</v>
      </c>
      <c r="AY37">
        <v>3750</v>
      </c>
      <c r="AZ37">
        <v>3</v>
      </c>
      <c r="BA37">
        <v>4.004004004004004E-3</v>
      </c>
    </row>
    <row r="38" spans="1:53" x14ac:dyDescent="0.25">
      <c r="A38" s="1">
        <v>8.0861654326405602E-2</v>
      </c>
      <c r="B38" s="1">
        <v>6075.52734375</v>
      </c>
      <c r="C38">
        <f t="shared" si="0"/>
        <v>0.76810766680394604</v>
      </c>
      <c r="D38">
        <v>0.94340000000000002</v>
      </c>
      <c r="E38">
        <v>258.36</v>
      </c>
      <c r="F38" t="s">
        <v>68</v>
      </c>
      <c r="G38">
        <v>1850</v>
      </c>
      <c r="H38">
        <f t="shared" si="3"/>
        <v>1829.1259923080484</v>
      </c>
      <c r="I38">
        <f t="shared" si="4"/>
        <v>0.23125000000000001</v>
      </c>
      <c r="M38">
        <v>0.22500000000000001</v>
      </c>
      <c r="N38">
        <v>0</v>
      </c>
      <c r="O38" s="19">
        <v>0</v>
      </c>
      <c r="AY38">
        <v>3800</v>
      </c>
      <c r="AZ38">
        <v>0</v>
      </c>
      <c r="BA38">
        <v>4.004004004004004E-3</v>
      </c>
    </row>
    <row r="39" spans="1:53" x14ac:dyDescent="0.25">
      <c r="A39" s="1">
        <v>0.10392659228741601</v>
      </c>
      <c r="B39" s="1">
        <v>6522.162109375</v>
      </c>
      <c r="C39">
        <f t="shared" si="0"/>
        <v>0.82457413766769105</v>
      </c>
      <c r="D39">
        <v>0.1547</v>
      </c>
      <c r="E39">
        <v>225.84</v>
      </c>
      <c r="F39" t="s">
        <v>69</v>
      </c>
      <c r="G39">
        <v>1900</v>
      </c>
      <c r="H39">
        <f t="shared" si="3"/>
        <v>1878.5618299379958</v>
      </c>
      <c r="I39">
        <f t="shared" si="4"/>
        <v>0.23750000000000002</v>
      </c>
      <c r="M39">
        <v>0.23125000000000001</v>
      </c>
      <c r="N39">
        <v>0</v>
      </c>
      <c r="O39" s="19">
        <v>0</v>
      </c>
      <c r="AY39">
        <v>3850</v>
      </c>
      <c r="AZ39">
        <v>0</v>
      </c>
      <c r="BA39">
        <v>4.004004004004004E-3</v>
      </c>
    </row>
    <row r="40" spans="1:53" x14ac:dyDescent="0.25">
      <c r="A40" s="1">
        <v>8.3517269691631493E-2</v>
      </c>
      <c r="B40" s="1">
        <v>6337.35888671875</v>
      </c>
      <c r="C40">
        <f t="shared" si="0"/>
        <v>0.80121011276236864</v>
      </c>
      <c r="D40">
        <v>5.8299999999999998E-2</v>
      </c>
      <c r="E40">
        <v>312.58</v>
      </c>
      <c r="F40" t="s">
        <v>73</v>
      </c>
      <c r="G40">
        <v>1950</v>
      </c>
      <c r="H40">
        <f t="shared" si="3"/>
        <v>1927.9976675679429</v>
      </c>
      <c r="I40">
        <f t="shared" si="4"/>
        <v>0.24375000000000002</v>
      </c>
      <c r="M40">
        <v>0.23750000000000002</v>
      </c>
      <c r="N40">
        <v>0</v>
      </c>
      <c r="O40" s="19">
        <v>0</v>
      </c>
      <c r="AY40">
        <v>3900</v>
      </c>
      <c r="AZ40">
        <v>0</v>
      </c>
      <c r="BA40">
        <v>4.004004004004004E-3</v>
      </c>
    </row>
    <row r="41" spans="1:53" x14ac:dyDescent="0.25">
      <c r="A41" s="1">
        <v>9.2074093153695899E-2</v>
      </c>
      <c r="B41" s="1">
        <v>6260.60107421875</v>
      </c>
      <c r="C41">
        <f t="shared" si="0"/>
        <v>0.79150589106562974</v>
      </c>
      <c r="D41">
        <v>0.43709999999999999</v>
      </c>
      <c r="E41">
        <v>25.94</v>
      </c>
      <c r="F41" t="s">
        <v>61</v>
      </c>
      <c r="G41">
        <v>2000</v>
      </c>
      <c r="H41">
        <f t="shared" si="3"/>
        <v>1977.4335051978901</v>
      </c>
      <c r="I41">
        <f t="shared" si="4"/>
        <v>0.25</v>
      </c>
      <c r="M41">
        <v>0.24375000000000002</v>
      </c>
      <c r="N41">
        <v>0</v>
      </c>
      <c r="O41" s="19">
        <v>0</v>
      </c>
      <c r="AY41">
        <v>3950</v>
      </c>
      <c r="AZ41">
        <v>1</v>
      </c>
      <c r="BA41">
        <v>5.005005005005005E-3</v>
      </c>
    </row>
    <row r="42" spans="1:53" x14ac:dyDescent="0.25">
      <c r="A42" s="1">
        <v>0.108140610837727</v>
      </c>
      <c r="B42" s="1">
        <v>6221.28125</v>
      </c>
      <c r="C42">
        <f t="shared" si="0"/>
        <v>0.7865348232502779</v>
      </c>
      <c r="D42">
        <v>0.4899</v>
      </c>
      <c r="E42">
        <v>105.89</v>
      </c>
      <c r="F42" t="s">
        <v>53</v>
      </c>
      <c r="G42">
        <v>2050</v>
      </c>
      <c r="H42">
        <f t="shared" si="3"/>
        <v>2026.8693428278375</v>
      </c>
      <c r="I42">
        <f t="shared" si="4"/>
        <v>0.25625000000000003</v>
      </c>
      <c r="M42">
        <v>0.25</v>
      </c>
      <c r="N42">
        <v>0</v>
      </c>
      <c r="O42" s="19">
        <v>0</v>
      </c>
      <c r="AY42">
        <v>4000</v>
      </c>
      <c r="AZ42">
        <v>1</v>
      </c>
      <c r="BA42">
        <v>6.006006006006006E-3</v>
      </c>
    </row>
    <row r="43" spans="1:53" x14ac:dyDescent="0.25">
      <c r="A43" s="1">
        <v>9.0991304458577102E-2</v>
      </c>
      <c r="B43" s="1">
        <v>6123.873046875</v>
      </c>
      <c r="C43">
        <f t="shared" si="0"/>
        <v>0.7742198449123272</v>
      </c>
      <c r="D43">
        <v>0.36759999999999998</v>
      </c>
      <c r="E43">
        <v>163.97</v>
      </c>
      <c r="F43" t="s">
        <v>63</v>
      </c>
      <c r="G43">
        <v>2100</v>
      </c>
      <c r="H43">
        <f t="shared" si="3"/>
        <v>2076.3051804577849</v>
      </c>
      <c r="I43">
        <f t="shared" si="4"/>
        <v>0.26250000000000001</v>
      </c>
      <c r="M43">
        <v>0.25625000000000003</v>
      </c>
      <c r="N43">
        <v>0</v>
      </c>
      <c r="O43" s="19">
        <v>0</v>
      </c>
      <c r="AY43">
        <v>4050</v>
      </c>
      <c r="AZ43">
        <v>0</v>
      </c>
      <c r="BA43">
        <v>6.006006006006006E-3</v>
      </c>
    </row>
    <row r="44" spans="1:53" x14ac:dyDescent="0.25">
      <c r="A44" s="1">
        <v>9.9903032726659194E-2</v>
      </c>
      <c r="B44" s="1">
        <v>5761.63525390625</v>
      </c>
      <c r="C44">
        <f t="shared" si="0"/>
        <v>0.72842338803823126</v>
      </c>
      <c r="D44">
        <v>0.1477</v>
      </c>
      <c r="E44">
        <v>302.18</v>
      </c>
      <c r="F44" t="s">
        <v>54</v>
      </c>
      <c r="G44">
        <v>2150</v>
      </c>
      <c r="H44">
        <f t="shared" si="3"/>
        <v>2125.7410180877318</v>
      </c>
      <c r="I44">
        <f t="shared" si="4"/>
        <v>0.26874999999999999</v>
      </c>
      <c r="M44">
        <v>0.26250000000000001</v>
      </c>
      <c r="N44">
        <v>0</v>
      </c>
      <c r="O44" s="19">
        <v>0</v>
      </c>
      <c r="AY44">
        <v>4100</v>
      </c>
      <c r="AZ44">
        <v>2</v>
      </c>
      <c r="BA44">
        <v>8.0080080080080079E-3</v>
      </c>
    </row>
    <row r="45" spans="1:53" x14ac:dyDescent="0.25">
      <c r="A45" s="1">
        <v>0.104400748339303</v>
      </c>
      <c r="B45" s="1">
        <v>6417.255859375</v>
      </c>
      <c r="C45">
        <f t="shared" si="0"/>
        <v>0.81131120749529306</v>
      </c>
      <c r="D45">
        <v>0.85060000000000002</v>
      </c>
      <c r="E45">
        <v>267.20999999999998</v>
      </c>
      <c r="F45" t="s">
        <v>74</v>
      </c>
      <c r="G45">
        <v>2200</v>
      </c>
      <c r="H45">
        <f t="shared" si="3"/>
        <v>2175.1768557176792</v>
      </c>
      <c r="I45">
        <f t="shared" si="4"/>
        <v>0.27500000000000002</v>
      </c>
      <c r="M45">
        <v>0.26874999999999999</v>
      </c>
      <c r="N45">
        <v>0</v>
      </c>
      <c r="O45" s="19">
        <v>0</v>
      </c>
      <c r="AY45">
        <v>4150</v>
      </c>
      <c r="AZ45">
        <v>0</v>
      </c>
      <c r="BA45">
        <v>8.0080080080080079E-3</v>
      </c>
    </row>
    <row r="46" spans="1:53" x14ac:dyDescent="0.25">
      <c r="A46" s="1">
        <v>9.5492564608031003E-2</v>
      </c>
      <c r="B46" s="1">
        <v>5724.7587890625</v>
      </c>
      <c r="C46">
        <f t="shared" si="0"/>
        <v>0.72376122560055434</v>
      </c>
      <c r="D46">
        <v>3.5700000000000003E-2</v>
      </c>
      <c r="E46">
        <v>299.02</v>
      </c>
      <c r="F46" t="s">
        <v>67</v>
      </c>
      <c r="G46">
        <v>2250</v>
      </c>
      <c r="H46">
        <f t="shared" si="3"/>
        <v>2224.6126933476266</v>
      </c>
      <c r="I46">
        <f t="shared" si="4"/>
        <v>0.28125000000000006</v>
      </c>
      <c r="M46">
        <v>0.27500000000000002</v>
      </c>
      <c r="N46">
        <v>0</v>
      </c>
      <c r="O46" s="19">
        <v>0</v>
      </c>
      <c r="AY46">
        <v>4200</v>
      </c>
      <c r="AZ46">
        <v>3</v>
      </c>
      <c r="BA46">
        <v>1.1011011011011011E-2</v>
      </c>
    </row>
    <row r="47" spans="1:53" x14ac:dyDescent="0.25">
      <c r="A47" s="1">
        <v>8.9384700768659495E-2</v>
      </c>
      <c r="B47" s="1">
        <v>5834.80859375</v>
      </c>
      <c r="C47">
        <f t="shared" si="0"/>
        <v>0.73767443739733818</v>
      </c>
      <c r="D47">
        <v>0.4768</v>
      </c>
      <c r="E47">
        <v>157.86000000000001</v>
      </c>
      <c r="F47" t="s">
        <v>62</v>
      </c>
      <c r="G47">
        <v>2300</v>
      </c>
      <c r="H47">
        <f t="shared" si="3"/>
        <v>2274.0485309775736</v>
      </c>
      <c r="I47">
        <f t="shared" si="4"/>
        <v>0.28749999999999998</v>
      </c>
      <c r="M47">
        <v>0.28125000000000006</v>
      </c>
      <c r="N47">
        <v>0</v>
      </c>
      <c r="O47" s="19">
        <v>0</v>
      </c>
      <c r="AY47">
        <v>4250</v>
      </c>
      <c r="AZ47">
        <v>3</v>
      </c>
      <c r="BA47">
        <v>1.4014014014014014E-2</v>
      </c>
    </row>
    <row r="48" spans="1:53" x14ac:dyDescent="0.25">
      <c r="A48" s="1">
        <v>6.30317968219299E-2</v>
      </c>
      <c r="B48" s="1">
        <v>6296.94921875</v>
      </c>
      <c r="C48">
        <f t="shared" si="0"/>
        <v>0.79610125981452884</v>
      </c>
      <c r="D48">
        <v>0.68559999999999999</v>
      </c>
      <c r="E48">
        <v>215.31</v>
      </c>
      <c r="F48" t="s">
        <v>56</v>
      </c>
      <c r="G48">
        <v>2350</v>
      </c>
      <c r="H48">
        <f t="shared" si="3"/>
        <v>2323.484368607521</v>
      </c>
      <c r="I48">
        <f t="shared" si="4"/>
        <v>0.29375000000000001</v>
      </c>
      <c r="M48">
        <v>0.28749999999999998</v>
      </c>
      <c r="N48">
        <v>0</v>
      </c>
      <c r="O48" s="19">
        <v>0</v>
      </c>
      <c r="AY48">
        <v>4300</v>
      </c>
      <c r="AZ48">
        <v>3</v>
      </c>
      <c r="BA48">
        <v>1.7017017017017019E-2</v>
      </c>
    </row>
    <row r="49" spans="1:53" x14ac:dyDescent="0.25">
      <c r="A49" s="1">
        <v>6.2622784301513107E-2</v>
      </c>
      <c r="B49" s="1">
        <v>6462.369140625</v>
      </c>
      <c r="C49">
        <f t="shared" si="0"/>
        <v>0.81701472181466395</v>
      </c>
      <c r="D49">
        <v>0.65980000000000005</v>
      </c>
      <c r="E49">
        <v>140.6</v>
      </c>
      <c r="F49" t="s">
        <v>57</v>
      </c>
      <c r="G49">
        <v>2400</v>
      </c>
      <c r="H49">
        <f t="shared" si="3"/>
        <v>2372.9202062374684</v>
      </c>
      <c r="I49">
        <f t="shared" si="4"/>
        <v>0.30000000000000004</v>
      </c>
      <c r="M49">
        <v>0.29375000000000001</v>
      </c>
      <c r="N49">
        <v>0</v>
      </c>
      <c r="O49" s="19">
        <v>0</v>
      </c>
      <c r="AY49">
        <v>4350</v>
      </c>
      <c r="AZ49">
        <v>6</v>
      </c>
      <c r="BA49">
        <v>2.3023023023023025E-2</v>
      </c>
    </row>
    <row r="50" spans="1:53" x14ac:dyDescent="0.25">
      <c r="A50" s="1">
        <v>9.96389999450768E-2</v>
      </c>
      <c r="B50" s="1">
        <v>5961.14990234375</v>
      </c>
      <c r="C50">
        <f t="shared" si="0"/>
        <v>0.75364732703707182</v>
      </c>
      <c r="D50">
        <v>0.90690000000000004</v>
      </c>
      <c r="E50">
        <v>131.52000000000001</v>
      </c>
      <c r="F50" t="s">
        <v>64</v>
      </c>
      <c r="G50">
        <v>2450</v>
      </c>
      <c r="H50">
        <f t="shared" si="3"/>
        <v>2422.3560438674153</v>
      </c>
      <c r="I50">
        <f t="shared" si="4"/>
        <v>0.30625000000000002</v>
      </c>
      <c r="M50">
        <v>0.30000000000000004</v>
      </c>
      <c r="N50">
        <v>0</v>
      </c>
      <c r="O50" s="19">
        <v>0</v>
      </c>
      <c r="AY50">
        <v>4400</v>
      </c>
      <c r="AZ50">
        <v>10</v>
      </c>
      <c r="BA50">
        <v>3.3033033033033031E-2</v>
      </c>
    </row>
    <row r="51" spans="1:53" x14ac:dyDescent="0.25">
      <c r="A51" s="1">
        <v>9.7954642008834705E-2</v>
      </c>
      <c r="B51" s="1">
        <v>6580.06396484375</v>
      </c>
      <c r="C51">
        <f t="shared" si="0"/>
        <v>0.83189446668464018</v>
      </c>
      <c r="D51">
        <v>0.20430000000000001</v>
      </c>
      <c r="E51">
        <v>199.49</v>
      </c>
      <c r="F51" t="s">
        <v>61</v>
      </c>
      <c r="G51">
        <v>2500</v>
      </c>
      <c r="H51">
        <f t="shared" si="3"/>
        <v>2471.7918814973627</v>
      </c>
      <c r="I51">
        <f t="shared" si="4"/>
        <v>0.3125</v>
      </c>
      <c r="M51">
        <v>0.30625000000000002</v>
      </c>
      <c r="N51">
        <v>0</v>
      </c>
      <c r="O51" s="19">
        <v>0</v>
      </c>
      <c r="AY51">
        <v>4450</v>
      </c>
      <c r="AZ51">
        <v>12</v>
      </c>
      <c r="BA51">
        <v>4.5045045045045043E-2</v>
      </c>
    </row>
    <row r="52" spans="1:53" x14ac:dyDescent="0.25">
      <c r="A52" s="1">
        <v>8.4034287389478393E-2</v>
      </c>
      <c r="B52" s="1">
        <v>5943.884765625</v>
      </c>
      <c r="C52">
        <f t="shared" si="0"/>
        <v>0.75146455620389752</v>
      </c>
      <c r="D52">
        <v>2.24E-2</v>
      </c>
      <c r="E52">
        <v>116.33</v>
      </c>
      <c r="F52" t="s">
        <v>67</v>
      </c>
      <c r="G52">
        <v>2550</v>
      </c>
      <c r="H52">
        <f t="shared" si="3"/>
        <v>2521.2277191273101</v>
      </c>
      <c r="I52">
        <f t="shared" si="4"/>
        <v>0.31875000000000003</v>
      </c>
      <c r="M52">
        <v>0.3125</v>
      </c>
      <c r="N52">
        <v>0</v>
      </c>
      <c r="O52" s="19">
        <v>0</v>
      </c>
      <c r="AY52">
        <v>4500</v>
      </c>
      <c r="AZ52">
        <v>10</v>
      </c>
      <c r="BA52">
        <v>5.5055055055055056E-2</v>
      </c>
    </row>
    <row r="53" spans="1:53" x14ac:dyDescent="0.25">
      <c r="A53" s="1">
        <v>0.107498036956319</v>
      </c>
      <c r="B53" s="1">
        <v>5996.96728515625</v>
      </c>
      <c r="C53">
        <f t="shared" si="0"/>
        <v>0.75817559343874219</v>
      </c>
      <c r="D53">
        <v>0.56430000000000002</v>
      </c>
      <c r="E53">
        <v>186.32</v>
      </c>
      <c r="F53" t="s">
        <v>63</v>
      </c>
      <c r="G53">
        <v>2600</v>
      </c>
      <c r="H53">
        <f t="shared" si="3"/>
        <v>2570.6635567572571</v>
      </c>
      <c r="I53">
        <f t="shared" si="4"/>
        <v>0.32500000000000001</v>
      </c>
      <c r="M53">
        <v>0.31875000000000003</v>
      </c>
      <c r="N53">
        <v>0</v>
      </c>
      <c r="O53" s="19">
        <v>0</v>
      </c>
      <c r="AY53">
        <v>4550</v>
      </c>
      <c r="AZ53">
        <v>11</v>
      </c>
      <c r="BA53">
        <v>6.6066066066066062E-2</v>
      </c>
    </row>
    <row r="54" spans="1:53" x14ac:dyDescent="0.25">
      <c r="A54" s="1">
        <v>9.0332770884860594E-2</v>
      </c>
      <c r="B54" s="1">
        <v>5734.865234375</v>
      </c>
      <c r="C54">
        <f t="shared" si="0"/>
        <v>0.7250389481239583</v>
      </c>
      <c r="D54">
        <v>0.4325</v>
      </c>
      <c r="E54">
        <v>281.89999999999998</v>
      </c>
      <c r="F54" t="s">
        <v>54</v>
      </c>
      <c r="G54">
        <v>2650</v>
      </c>
      <c r="H54">
        <f t="shared" si="3"/>
        <v>2620.0993943872045</v>
      </c>
      <c r="I54">
        <f t="shared" si="4"/>
        <v>0.33124999999999999</v>
      </c>
      <c r="M54">
        <v>0.32500000000000001</v>
      </c>
      <c r="N54">
        <v>0</v>
      </c>
      <c r="O54" s="19">
        <v>0</v>
      </c>
      <c r="AY54">
        <v>4600</v>
      </c>
      <c r="AZ54">
        <v>11</v>
      </c>
      <c r="BA54">
        <v>7.7077077077077075E-2</v>
      </c>
    </row>
    <row r="55" spans="1:53" x14ac:dyDescent="0.25">
      <c r="A55" s="1">
        <v>7.1295431472620296E-2</v>
      </c>
      <c r="B55" s="1">
        <v>6267.37939453125</v>
      </c>
      <c r="C55">
        <f t="shared" si="0"/>
        <v>0.79236285038874754</v>
      </c>
      <c r="D55">
        <v>0.73009999999999997</v>
      </c>
      <c r="E55">
        <v>117.97</v>
      </c>
      <c r="F55" t="s">
        <v>56</v>
      </c>
      <c r="G55">
        <v>2700</v>
      </c>
      <c r="H55">
        <f t="shared" si="3"/>
        <v>2669.5352320171519</v>
      </c>
      <c r="I55">
        <f t="shared" si="4"/>
        <v>0.33750000000000002</v>
      </c>
      <c r="M55">
        <v>0.33124999999999999</v>
      </c>
      <c r="N55">
        <v>0</v>
      </c>
      <c r="O55" s="19">
        <v>0</v>
      </c>
      <c r="AY55">
        <v>4650</v>
      </c>
      <c r="AZ55">
        <v>7</v>
      </c>
      <c r="BA55">
        <v>8.408408408408409E-2</v>
      </c>
    </row>
    <row r="56" spans="1:53" x14ac:dyDescent="0.25">
      <c r="A56" s="1">
        <v>9.1580152789434294E-2</v>
      </c>
      <c r="B56" s="1">
        <v>6252.05419921875</v>
      </c>
      <c r="C56">
        <f t="shared" si="0"/>
        <v>0.79042533956066963</v>
      </c>
      <c r="D56">
        <v>0.62829999999999997</v>
      </c>
      <c r="E56">
        <v>194.19</v>
      </c>
      <c r="F56" t="s">
        <v>71</v>
      </c>
      <c r="G56">
        <v>2750</v>
      </c>
      <c r="H56">
        <f t="shared" si="3"/>
        <v>2718.9710696470988</v>
      </c>
      <c r="I56">
        <f t="shared" si="4"/>
        <v>0.34375</v>
      </c>
      <c r="M56">
        <v>0.33750000000000002</v>
      </c>
      <c r="N56">
        <v>0</v>
      </c>
      <c r="O56" s="19">
        <v>0</v>
      </c>
      <c r="AY56">
        <v>4700</v>
      </c>
      <c r="AZ56">
        <v>12</v>
      </c>
      <c r="BA56">
        <v>9.6096096096096095E-2</v>
      </c>
    </row>
    <row r="57" spans="1:53" x14ac:dyDescent="0.25">
      <c r="A57" s="1">
        <v>7.9803070231758699E-2</v>
      </c>
      <c r="B57" s="1">
        <v>6022.16162109375</v>
      </c>
      <c r="C57">
        <f t="shared" si="0"/>
        <v>0.76136082518879533</v>
      </c>
      <c r="D57">
        <v>0.34449999999999997</v>
      </c>
      <c r="E57">
        <v>165.46</v>
      </c>
      <c r="F57" t="s">
        <v>66</v>
      </c>
      <c r="G57">
        <v>2800</v>
      </c>
      <c r="H57">
        <f t="shared" si="3"/>
        <v>2768.4069072770462</v>
      </c>
      <c r="I57">
        <f t="shared" si="4"/>
        <v>0.35000000000000003</v>
      </c>
      <c r="M57">
        <v>0.34375</v>
      </c>
      <c r="N57">
        <v>0</v>
      </c>
      <c r="O57" s="19">
        <v>0</v>
      </c>
      <c r="AY57">
        <v>4750</v>
      </c>
      <c r="AZ57">
        <v>13</v>
      </c>
      <c r="BA57">
        <v>0.10910910910910911</v>
      </c>
    </row>
    <row r="58" spans="1:53" x14ac:dyDescent="0.25">
      <c r="A58" s="1">
        <v>8.1031978047311798E-2</v>
      </c>
      <c r="B58" s="1">
        <v>5743.63037109375</v>
      </c>
      <c r="C58">
        <f t="shared" si="0"/>
        <v>0.72614709369442998</v>
      </c>
      <c r="D58">
        <v>0.91800000000000004</v>
      </c>
      <c r="E58">
        <v>192.74</v>
      </c>
      <c r="F58" t="s">
        <v>57</v>
      </c>
      <c r="G58">
        <v>2850</v>
      </c>
      <c r="H58">
        <f t="shared" si="3"/>
        <v>2817.8427449069936</v>
      </c>
      <c r="I58">
        <f t="shared" si="4"/>
        <v>0.35625000000000001</v>
      </c>
      <c r="M58">
        <v>0.35000000000000003</v>
      </c>
      <c r="N58">
        <v>0</v>
      </c>
      <c r="O58" s="19">
        <v>0</v>
      </c>
      <c r="AY58">
        <v>4800</v>
      </c>
      <c r="AZ58">
        <v>10</v>
      </c>
      <c r="BA58">
        <v>0.11911911911911911</v>
      </c>
    </row>
    <row r="59" spans="1:53" x14ac:dyDescent="0.25">
      <c r="A59" s="1">
        <v>6.7566468423960704E-2</v>
      </c>
      <c r="B59" s="1">
        <v>6379.23486328125</v>
      </c>
      <c r="C59">
        <f t="shared" si="0"/>
        <v>0.80650434597582754</v>
      </c>
      <c r="D59">
        <v>0.53700000000000003</v>
      </c>
      <c r="E59">
        <v>234.49</v>
      </c>
      <c r="F59" t="s">
        <v>51</v>
      </c>
      <c r="G59">
        <v>2900</v>
      </c>
      <c r="H59">
        <f t="shared" si="3"/>
        <v>2867.2785825369406</v>
      </c>
      <c r="I59">
        <f t="shared" si="4"/>
        <v>0.36249999999999999</v>
      </c>
      <c r="M59">
        <v>0.35625000000000001</v>
      </c>
      <c r="N59">
        <v>0</v>
      </c>
      <c r="O59" s="19">
        <v>0</v>
      </c>
      <c r="AY59">
        <v>4850</v>
      </c>
      <c r="AZ59">
        <v>15</v>
      </c>
      <c r="BA59">
        <v>0.13413413413413414</v>
      </c>
    </row>
    <row r="60" spans="1:53" x14ac:dyDescent="0.25">
      <c r="A60" s="1">
        <v>7.2399149111137304E-2</v>
      </c>
      <c r="B60" s="1">
        <v>6452.419921875</v>
      </c>
      <c r="C60">
        <f t="shared" si="0"/>
        <v>0.81575687689549881</v>
      </c>
      <c r="D60">
        <v>0.35520000000000002</v>
      </c>
      <c r="E60">
        <v>346.27</v>
      </c>
      <c r="F60" t="s">
        <v>50</v>
      </c>
      <c r="G60">
        <v>2950</v>
      </c>
      <c r="H60">
        <f t="shared" si="3"/>
        <v>2916.714420166888</v>
      </c>
      <c r="I60">
        <f t="shared" si="4"/>
        <v>0.36875000000000002</v>
      </c>
      <c r="M60">
        <v>0.36249999999999999</v>
      </c>
      <c r="N60">
        <v>0</v>
      </c>
      <c r="O60" s="19">
        <v>0</v>
      </c>
      <c r="AY60">
        <v>4900</v>
      </c>
      <c r="AZ60">
        <v>13</v>
      </c>
      <c r="BA60">
        <v>0.14714714714714713</v>
      </c>
    </row>
    <row r="61" spans="1:53" x14ac:dyDescent="0.25">
      <c r="A61" s="1">
        <v>8.2132367312139007E-2</v>
      </c>
      <c r="B61" s="1">
        <v>6657.14208984375</v>
      </c>
      <c r="C61">
        <f t="shared" si="0"/>
        <v>0.84163918437013918</v>
      </c>
      <c r="D61">
        <v>7.3599999999999999E-2</v>
      </c>
      <c r="E61">
        <v>293.32</v>
      </c>
      <c r="F61" t="s">
        <v>61</v>
      </c>
      <c r="G61">
        <v>3000</v>
      </c>
      <c r="H61">
        <f t="shared" si="3"/>
        <v>2966.1502577968354</v>
      </c>
      <c r="I61">
        <f t="shared" si="4"/>
        <v>0.37500000000000006</v>
      </c>
      <c r="M61">
        <v>0.36875000000000002</v>
      </c>
      <c r="N61">
        <v>0</v>
      </c>
      <c r="O61" s="19">
        <v>0</v>
      </c>
      <c r="AY61">
        <v>4950</v>
      </c>
      <c r="AZ61">
        <v>8</v>
      </c>
      <c r="BA61">
        <v>0.15515515515515516</v>
      </c>
    </row>
    <row r="62" spans="1:53" x14ac:dyDescent="0.25">
      <c r="A62" s="1">
        <v>0.107529844176437</v>
      </c>
      <c r="B62" s="1">
        <v>6089.94677734375</v>
      </c>
      <c r="C62">
        <f t="shared" si="0"/>
        <v>0.76993066534673482</v>
      </c>
      <c r="D62">
        <v>0.69379999999999997</v>
      </c>
      <c r="E62">
        <v>234.11</v>
      </c>
      <c r="F62" t="s">
        <v>53</v>
      </c>
      <c r="G62">
        <v>3050</v>
      </c>
      <c r="H62">
        <f t="shared" si="3"/>
        <v>3015.5860954267823</v>
      </c>
      <c r="I62">
        <f t="shared" si="4"/>
        <v>0.38124999999999998</v>
      </c>
      <c r="M62">
        <v>0.37500000000000006</v>
      </c>
      <c r="N62">
        <v>0</v>
      </c>
      <c r="O62" s="19">
        <v>0</v>
      </c>
      <c r="AY62">
        <v>5000</v>
      </c>
      <c r="AZ62">
        <v>15</v>
      </c>
      <c r="BA62">
        <v>0.17017017017017017</v>
      </c>
    </row>
    <row r="63" spans="1:53" x14ac:dyDescent="0.25">
      <c r="A63" s="1">
        <v>0.109347893167799</v>
      </c>
      <c r="B63" s="1">
        <v>5992.373046875</v>
      </c>
      <c r="C63">
        <f t="shared" si="0"/>
        <v>0.75759475996581205</v>
      </c>
      <c r="D63">
        <v>0.2417</v>
      </c>
      <c r="E63">
        <v>319.68</v>
      </c>
      <c r="F63" t="s">
        <v>59</v>
      </c>
      <c r="G63">
        <v>3100</v>
      </c>
      <c r="H63">
        <f t="shared" si="3"/>
        <v>3065.0219330567297</v>
      </c>
      <c r="I63">
        <f t="shared" si="4"/>
        <v>0.38750000000000001</v>
      </c>
      <c r="M63">
        <v>0.38124999999999998</v>
      </c>
      <c r="N63">
        <v>0</v>
      </c>
      <c r="O63" s="19">
        <v>0</v>
      </c>
      <c r="AY63">
        <v>5050</v>
      </c>
      <c r="AZ63">
        <v>10</v>
      </c>
      <c r="BA63">
        <v>0.18018018018018017</v>
      </c>
    </row>
    <row r="64" spans="1:53" x14ac:dyDescent="0.25">
      <c r="A64" s="1">
        <v>6.1801030899296401E-2</v>
      </c>
      <c r="B64" s="1">
        <v>6642.02783203125</v>
      </c>
      <c r="C64">
        <f t="shared" si="0"/>
        <v>0.83972834163222021</v>
      </c>
      <c r="D64">
        <v>0.87460000000000004</v>
      </c>
      <c r="E64">
        <v>148.4</v>
      </c>
      <c r="F64" t="s">
        <v>69</v>
      </c>
      <c r="G64">
        <v>3150</v>
      </c>
      <c r="H64">
        <f t="shared" si="3"/>
        <v>3114.4577706866771</v>
      </c>
      <c r="I64">
        <f t="shared" si="4"/>
        <v>0.39375000000000004</v>
      </c>
      <c r="M64">
        <v>0.38750000000000001</v>
      </c>
      <c r="N64">
        <v>0</v>
      </c>
      <c r="O64" s="19">
        <v>0</v>
      </c>
      <c r="AY64">
        <v>5100</v>
      </c>
      <c r="AZ64">
        <v>12</v>
      </c>
      <c r="BA64">
        <v>0.19219219219219219</v>
      </c>
    </row>
    <row r="65" spans="1:53" x14ac:dyDescent="0.25">
      <c r="A65" s="1">
        <v>8.5762880835264302E-2</v>
      </c>
      <c r="B65" s="1">
        <v>6322.76611328125</v>
      </c>
      <c r="C65">
        <f t="shared" ref="C65:C128" si="5">B65/$V$13</f>
        <v>0.79936519946956497</v>
      </c>
      <c r="D65">
        <v>0.54600000000000004</v>
      </c>
      <c r="E65">
        <v>155.01</v>
      </c>
      <c r="F65" t="s">
        <v>51</v>
      </c>
      <c r="G65">
        <v>3200</v>
      </c>
      <c r="H65">
        <f t="shared" ref="H65:H96" si="6">G65*$K$6</f>
        <v>3163.8936083166245</v>
      </c>
      <c r="I65">
        <f t="shared" ref="I65:I96" si="7">H65/$V$13</f>
        <v>0.4</v>
      </c>
      <c r="M65">
        <v>0.39375000000000004</v>
      </c>
      <c r="N65">
        <v>0</v>
      </c>
      <c r="O65" s="19">
        <v>0</v>
      </c>
      <c r="AY65">
        <v>5150</v>
      </c>
      <c r="AZ65">
        <v>16</v>
      </c>
      <c r="BA65">
        <v>0.20820820820820821</v>
      </c>
    </row>
    <row r="66" spans="1:53" x14ac:dyDescent="0.25">
      <c r="A66" s="1">
        <v>7.0414110154049095E-2</v>
      </c>
      <c r="B66" s="1">
        <v>6273.984375</v>
      </c>
      <c r="C66">
        <f t="shared" si="5"/>
        <v>0.79319789496185056</v>
      </c>
      <c r="D66">
        <v>0.98519999999999996</v>
      </c>
      <c r="E66">
        <v>114.83</v>
      </c>
      <c r="F66" t="s">
        <v>73</v>
      </c>
      <c r="G66">
        <v>3250</v>
      </c>
      <c r="H66">
        <f t="shared" si="6"/>
        <v>3213.3294459465715</v>
      </c>
      <c r="I66">
        <f t="shared" si="7"/>
        <v>0.40625</v>
      </c>
      <c r="M66">
        <v>0.4</v>
      </c>
      <c r="N66">
        <v>0</v>
      </c>
      <c r="O66" s="19">
        <v>0</v>
      </c>
      <c r="AY66">
        <v>5200</v>
      </c>
      <c r="AZ66">
        <v>18</v>
      </c>
      <c r="BA66">
        <v>0.22622622622622623</v>
      </c>
    </row>
    <row r="67" spans="1:53" x14ac:dyDescent="0.25">
      <c r="A67" s="1">
        <v>9.5865942930274103E-2</v>
      </c>
      <c r="B67" s="1">
        <v>6184.53271484375</v>
      </c>
      <c r="C67">
        <f t="shared" si="5"/>
        <v>0.7818888345154289</v>
      </c>
      <c r="D67">
        <v>0.20380000000000001</v>
      </c>
      <c r="E67">
        <v>11.34</v>
      </c>
      <c r="F67" t="s">
        <v>56</v>
      </c>
      <c r="G67">
        <v>3300</v>
      </c>
      <c r="H67">
        <f t="shared" si="6"/>
        <v>3262.7652835765189</v>
      </c>
      <c r="I67">
        <f t="shared" si="7"/>
        <v>0.41250000000000003</v>
      </c>
      <c r="M67">
        <v>0.40625</v>
      </c>
      <c r="N67">
        <v>0</v>
      </c>
      <c r="O67" s="19">
        <v>0</v>
      </c>
      <c r="AY67">
        <v>5250</v>
      </c>
      <c r="AZ67">
        <v>11</v>
      </c>
      <c r="BA67">
        <v>0.23723723723723725</v>
      </c>
    </row>
    <row r="68" spans="1:53" x14ac:dyDescent="0.25">
      <c r="A68" s="1">
        <v>0.10184671714103299</v>
      </c>
      <c r="B68" s="1">
        <v>6125.73974609375</v>
      </c>
      <c r="C68">
        <f t="shared" si="5"/>
        <v>0.77445584516389609</v>
      </c>
      <c r="D68">
        <v>0.28899999999999998</v>
      </c>
      <c r="E68">
        <v>287.54000000000002</v>
      </c>
      <c r="F68" t="s">
        <v>68</v>
      </c>
      <c r="G68">
        <v>3350</v>
      </c>
      <c r="H68">
        <f t="shared" si="6"/>
        <v>3312.2011212064663</v>
      </c>
      <c r="I68">
        <f t="shared" si="7"/>
        <v>0.41875000000000007</v>
      </c>
      <c r="M68">
        <v>0.41250000000000003</v>
      </c>
      <c r="N68">
        <v>0</v>
      </c>
      <c r="O68" s="19">
        <v>0</v>
      </c>
      <c r="AY68">
        <v>5300</v>
      </c>
      <c r="AZ68">
        <v>17</v>
      </c>
      <c r="BA68">
        <v>0.25425425425425424</v>
      </c>
    </row>
    <row r="69" spans="1:53" x14ac:dyDescent="0.25">
      <c r="A69" s="1">
        <v>8.1701652392285398E-2</v>
      </c>
      <c r="B69" s="1">
        <v>6008.43017578125</v>
      </c>
      <c r="C69">
        <f t="shared" si="5"/>
        <v>0.75962480659747411</v>
      </c>
      <c r="D69">
        <v>2.98E-2</v>
      </c>
      <c r="E69">
        <v>196.1</v>
      </c>
      <c r="F69" t="s">
        <v>55</v>
      </c>
      <c r="G69">
        <v>3400</v>
      </c>
      <c r="H69">
        <f t="shared" si="6"/>
        <v>3361.6369588364132</v>
      </c>
      <c r="I69">
        <f t="shared" si="7"/>
        <v>0.42499999999999999</v>
      </c>
      <c r="M69">
        <v>0.41875000000000007</v>
      </c>
      <c r="N69">
        <v>0</v>
      </c>
      <c r="O69" s="19">
        <v>0</v>
      </c>
      <c r="AY69">
        <v>5350</v>
      </c>
      <c r="AZ69">
        <v>14</v>
      </c>
      <c r="BA69">
        <v>0.26826826826826827</v>
      </c>
    </row>
    <row r="70" spans="1:53" x14ac:dyDescent="0.25">
      <c r="A70" s="1">
        <v>7.7680453497628393E-2</v>
      </c>
      <c r="B70" s="1">
        <v>6345.80029296875</v>
      </c>
      <c r="C70">
        <f t="shared" si="5"/>
        <v>0.80227733022224923</v>
      </c>
      <c r="D70">
        <v>0.4889</v>
      </c>
      <c r="E70">
        <v>105.11</v>
      </c>
      <c r="F70" t="s">
        <v>50</v>
      </c>
      <c r="G70">
        <v>3450</v>
      </c>
      <c r="H70">
        <f t="shared" si="6"/>
        <v>3411.0727964663606</v>
      </c>
      <c r="I70">
        <f t="shared" si="7"/>
        <v>0.43125000000000002</v>
      </c>
      <c r="M70">
        <v>0.42499999999999999</v>
      </c>
      <c r="N70">
        <v>0</v>
      </c>
      <c r="O70" s="19">
        <v>0</v>
      </c>
      <c r="AY70">
        <v>5400</v>
      </c>
      <c r="AZ70">
        <v>21</v>
      </c>
      <c r="BA70">
        <v>0.28928928928928926</v>
      </c>
    </row>
    <row r="71" spans="1:53" x14ac:dyDescent="0.25">
      <c r="A71" s="1">
        <v>9.3819868431693806E-2</v>
      </c>
      <c r="B71" s="1">
        <v>5976.0439453125</v>
      </c>
      <c r="C71">
        <f t="shared" si="5"/>
        <v>0.75553032878271831</v>
      </c>
      <c r="D71">
        <v>0.53520000000000001</v>
      </c>
      <c r="E71">
        <v>345.84</v>
      </c>
      <c r="F71" t="s">
        <v>64</v>
      </c>
      <c r="G71">
        <v>3500</v>
      </c>
      <c r="H71">
        <f t="shared" si="6"/>
        <v>3460.508634096308</v>
      </c>
      <c r="I71">
        <f t="shared" si="7"/>
        <v>0.43750000000000006</v>
      </c>
      <c r="M71">
        <v>0.43125000000000002</v>
      </c>
      <c r="N71">
        <v>0</v>
      </c>
      <c r="O71" s="19">
        <v>0</v>
      </c>
      <c r="AY71">
        <v>5450</v>
      </c>
      <c r="AZ71">
        <v>22</v>
      </c>
      <c r="BA71">
        <v>0.31131131131131129</v>
      </c>
    </row>
    <row r="72" spans="1:53" x14ac:dyDescent="0.25">
      <c r="A72" s="1">
        <v>7.8519638545015896E-2</v>
      </c>
      <c r="B72" s="1">
        <v>6421.0224609375</v>
      </c>
      <c r="C72">
        <f t="shared" si="5"/>
        <v>0.81178740575336328</v>
      </c>
      <c r="D72">
        <v>0.90459999999999996</v>
      </c>
      <c r="E72">
        <v>229.91</v>
      </c>
      <c r="F72" t="s">
        <v>74</v>
      </c>
      <c r="G72">
        <v>3550</v>
      </c>
      <c r="H72">
        <f t="shared" si="6"/>
        <v>3509.944471726255</v>
      </c>
      <c r="I72">
        <f t="shared" si="7"/>
        <v>0.44374999999999998</v>
      </c>
      <c r="M72">
        <v>0.43750000000000006</v>
      </c>
      <c r="N72">
        <v>0</v>
      </c>
      <c r="O72" s="19">
        <v>0</v>
      </c>
      <c r="AY72">
        <v>5500</v>
      </c>
      <c r="AZ72">
        <v>22</v>
      </c>
      <c r="BA72">
        <v>0.33333333333333331</v>
      </c>
    </row>
    <row r="73" spans="1:53" x14ac:dyDescent="0.25">
      <c r="A73" s="1">
        <v>6.8274148813691302E-2</v>
      </c>
      <c r="B73" s="1">
        <v>6215.27099609375</v>
      </c>
      <c r="C73">
        <f t="shared" si="5"/>
        <v>0.78577496787581758</v>
      </c>
      <c r="D73">
        <v>0.60519999999999996</v>
      </c>
      <c r="E73">
        <v>62.61</v>
      </c>
      <c r="F73" t="s">
        <v>68</v>
      </c>
      <c r="G73">
        <v>3600</v>
      </c>
      <c r="H73">
        <f t="shared" si="6"/>
        <v>3559.3803093562024</v>
      </c>
      <c r="I73">
        <f t="shared" si="7"/>
        <v>0.45</v>
      </c>
      <c r="M73">
        <v>0.44374999999999998</v>
      </c>
      <c r="N73">
        <v>0</v>
      </c>
      <c r="O73" s="19">
        <v>0</v>
      </c>
      <c r="AY73">
        <v>5550</v>
      </c>
      <c r="AZ73">
        <v>19</v>
      </c>
      <c r="BA73">
        <v>0.35235235235235235</v>
      </c>
    </row>
    <row r="74" spans="1:53" x14ac:dyDescent="0.25">
      <c r="A74" s="1">
        <v>8.1206468518542102E-2</v>
      </c>
      <c r="B74" s="1">
        <v>6604.84423828125</v>
      </c>
      <c r="C74">
        <f t="shared" si="5"/>
        <v>0.83502734996141825</v>
      </c>
      <c r="D74">
        <v>0.22969999999999999</v>
      </c>
      <c r="E74">
        <v>100.15</v>
      </c>
      <c r="F74" t="s">
        <v>74</v>
      </c>
      <c r="G74">
        <v>3650</v>
      </c>
      <c r="H74">
        <f t="shared" si="6"/>
        <v>3608.8161469861498</v>
      </c>
      <c r="I74">
        <f t="shared" si="7"/>
        <v>0.45625000000000004</v>
      </c>
      <c r="M74">
        <v>0.45</v>
      </c>
      <c r="N74">
        <v>0</v>
      </c>
      <c r="O74" s="19">
        <v>0</v>
      </c>
      <c r="AY74">
        <v>5600</v>
      </c>
      <c r="AZ74">
        <v>22</v>
      </c>
      <c r="BA74">
        <v>0.37437437437437437</v>
      </c>
    </row>
    <row r="75" spans="1:53" x14ac:dyDescent="0.25">
      <c r="A75" s="1">
        <v>0.106589261535842</v>
      </c>
      <c r="B75" s="1">
        <v>5981.7353515625</v>
      </c>
      <c r="C75">
        <f t="shared" si="5"/>
        <v>0.75624987336348926</v>
      </c>
      <c r="D75">
        <v>0.16889999999999999</v>
      </c>
      <c r="E75">
        <v>156.63</v>
      </c>
      <c r="F75" t="s">
        <v>64</v>
      </c>
      <c r="G75">
        <v>3700</v>
      </c>
      <c r="H75">
        <f t="shared" si="6"/>
        <v>3658.2519846160967</v>
      </c>
      <c r="I75">
        <f t="shared" si="7"/>
        <v>0.46250000000000002</v>
      </c>
      <c r="M75">
        <v>0.45625000000000004</v>
      </c>
      <c r="N75">
        <v>0</v>
      </c>
      <c r="O75" s="19">
        <v>0</v>
      </c>
      <c r="AY75">
        <v>5650</v>
      </c>
      <c r="AZ75">
        <v>27</v>
      </c>
      <c r="BA75">
        <v>0.4014014014014014</v>
      </c>
    </row>
    <row r="76" spans="1:53" x14ac:dyDescent="0.25">
      <c r="A76" s="1">
        <v>6.7429697226309801E-2</v>
      </c>
      <c r="B76" s="1">
        <v>6503.8525390625</v>
      </c>
      <c r="C76">
        <f t="shared" si="5"/>
        <v>0.82225932274921576</v>
      </c>
      <c r="D76">
        <v>0.29959999999999998</v>
      </c>
      <c r="E76">
        <v>221.29</v>
      </c>
      <c r="F76" t="s">
        <v>58</v>
      </c>
      <c r="G76">
        <v>3750</v>
      </c>
      <c r="H76">
        <f t="shared" si="6"/>
        <v>3707.6878222460441</v>
      </c>
      <c r="I76">
        <f t="shared" si="7"/>
        <v>0.46875</v>
      </c>
      <c r="M76">
        <v>0.46250000000000002</v>
      </c>
      <c r="N76">
        <v>0</v>
      </c>
      <c r="O76" s="19">
        <v>0</v>
      </c>
      <c r="AY76">
        <v>5700</v>
      </c>
      <c r="AZ76">
        <v>20</v>
      </c>
      <c r="BA76">
        <v>0.42142142142142142</v>
      </c>
    </row>
    <row r="77" spans="1:53" x14ac:dyDescent="0.25">
      <c r="A77" s="1">
        <v>0.104767473275896</v>
      </c>
      <c r="B77" s="1">
        <v>6023.14892578125</v>
      </c>
      <c r="C77">
        <f t="shared" si="5"/>
        <v>0.76148564666634488</v>
      </c>
      <c r="D77">
        <v>0.95089999999999997</v>
      </c>
      <c r="E77">
        <v>101.73</v>
      </c>
      <c r="F77" t="s">
        <v>55</v>
      </c>
      <c r="G77">
        <v>3800</v>
      </c>
      <c r="H77">
        <f t="shared" si="6"/>
        <v>3757.1236598759915</v>
      </c>
      <c r="I77">
        <f t="shared" si="7"/>
        <v>0.47500000000000003</v>
      </c>
      <c r="M77">
        <v>0.46875</v>
      </c>
      <c r="N77">
        <v>0</v>
      </c>
      <c r="O77" s="19">
        <v>0</v>
      </c>
      <c r="AY77">
        <v>5750</v>
      </c>
      <c r="AZ77">
        <v>32</v>
      </c>
      <c r="BA77">
        <v>0.45345345345345345</v>
      </c>
    </row>
    <row r="78" spans="1:53" x14ac:dyDescent="0.25">
      <c r="A78" s="1">
        <v>7.7377601926837597E-2</v>
      </c>
      <c r="B78" s="1">
        <v>5817.921875</v>
      </c>
      <c r="C78">
        <f t="shared" si="5"/>
        <v>0.73553950862405559</v>
      </c>
      <c r="D78">
        <v>0.80810000000000004</v>
      </c>
      <c r="E78">
        <v>117.4</v>
      </c>
      <c r="F78" t="s">
        <v>67</v>
      </c>
      <c r="G78">
        <v>3850</v>
      </c>
      <c r="H78">
        <f t="shared" si="6"/>
        <v>3806.5594975059385</v>
      </c>
      <c r="I78">
        <f t="shared" si="7"/>
        <v>0.48125000000000001</v>
      </c>
      <c r="M78">
        <v>0.47500000000000003</v>
      </c>
      <c r="N78">
        <v>0</v>
      </c>
      <c r="O78" s="19">
        <v>0</v>
      </c>
      <c r="AY78">
        <v>5800</v>
      </c>
      <c r="AZ78">
        <v>37</v>
      </c>
      <c r="BA78">
        <v>0.49049049049049048</v>
      </c>
    </row>
    <row r="79" spans="1:53" x14ac:dyDescent="0.25">
      <c r="A79" s="1">
        <v>0.10747799974960499</v>
      </c>
      <c r="B79" s="1">
        <v>5813.28076171875</v>
      </c>
      <c r="C79">
        <f t="shared" si="5"/>
        <v>0.73495274890886797</v>
      </c>
      <c r="D79">
        <v>0.49020000000000002</v>
      </c>
      <c r="E79">
        <v>284.32</v>
      </c>
      <c r="F79" t="s">
        <v>75</v>
      </c>
      <c r="G79">
        <v>3900</v>
      </c>
      <c r="H79">
        <f t="shared" si="6"/>
        <v>3855.9953351358859</v>
      </c>
      <c r="I79">
        <f t="shared" si="7"/>
        <v>0.48750000000000004</v>
      </c>
      <c r="M79">
        <v>0.48125000000000001</v>
      </c>
      <c r="N79">
        <v>0</v>
      </c>
      <c r="O79" s="19">
        <v>0</v>
      </c>
      <c r="AY79">
        <v>5850</v>
      </c>
      <c r="AZ79">
        <v>41</v>
      </c>
      <c r="BA79">
        <v>0.53153153153153154</v>
      </c>
    </row>
    <row r="80" spans="1:53" x14ac:dyDescent="0.25">
      <c r="A80" s="1">
        <v>9.1406272375293196E-2</v>
      </c>
      <c r="B80" s="1">
        <v>6446.267578125</v>
      </c>
      <c r="C80">
        <f t="shared" si="5"/>
        <v>0.81497905759919531</v>
      </c>
      <c r="D80">
        <v>0.94610000000000005</v>
      </c>
      <c r="E80">
        <v>357.75</v>
      </c>
      <c r="F80" t="s">
        <v>58</v>
      </c>
      <c r="G80">
        <v>3950</v>
      </c>
      <c r="H80">
        <f t="shared" si="6"/>
        <v>3905.4311727658333</v>
      </c>
      <c r="I80">
        <f t="shared" si="7"/>
        <v>0.49375000000000002</v>
      </c>
      <c r="M80">
        <v>0.48750000000000004</v>
      </c>
      <c r="N80">
        <v>0</v>
      </c>
      <c r="O80" s="19">
        <v>0</v>
      </c>
      <c r="AY80">
        <v>5900</v>
      </c>
      <c r="AZ80">
        <v>48</v>
      </c>
      <c r="BA80">
        <v>0.57957957957957962</v>
      </c>
    </row>
    <row r="81" spans="1:53" x14ac:dyDescent="0.25">
      <c r="A81" s="1">
        <v>9.1638364845610901E-2</v>
      </c>
      <c r="B81" s="1">
        <v>6206.20849609375</v>
      </c>
      <c r="C81">
        <f t="shared" si="5"/>
        <v>0.7846292277060245</v>
      </c>
      <c r="D81">
        <v>0.18940000000000001</v>
      </c>
      <c r="E81">
        <v>11.27</v>
      </c>
      <c r="F81" t="s">
        <v>73</v>
      </c>
      <c r="G81">
        <v>4000</v>
      </c>
      <c r="H81">
        <f t="shared" si="6"/>
        <v>3954.8670103957802</v>
      </c>
      <c r="I81">
        <f t="shared" si="7"/>
        <v>0.5</v>
      </c>
      <c r="M81">
        <v>0.49375000000000002</v>
      </c>
      <c r="N81">
        <v>0</v>
      </c>
      <c r="O81" s="19">
        <v>0</v>
      </c>
      <c r="AY81">
        <v>5950</v>
      </c>
      <c r="AZ81">
        <v>48</v>
      </c>
      <c r="BA81">
        <v>0.62762762762762758</v>
      </c>
    </row>
    <row r="82" spans="1:53" x14ac:dyDescent="0.25">
      <c r="A82" s="1">
        <v>9.9060014254488696E-2</v>
      </c>
      <c r="B82" s="1">
        <v>6201.66357421875</v>
      </c>
      <c r="C82">
        <f t="shared" si="5"/>
        <v>0.78405462913380286</v>
      </c>
      <c r="D82">
        <v>0.61009999999999998</v>
      </c>
      <c r="E82">
        <v>201.12</v>
      </c>
      <c r="F82" t="s">
        <v>56</v>
      </c>
      <c r="G82">
        <v>4050</v>
      </c>
      <c r="H82">
        <f t="shared" si="6"/>
        <v>4004.3028480257276</v>
      </c>
      <c r="I82">
        <f t="shared" si="7"/>
        <v>0.50624999999999998</v>
      </c>
      <c r="M82">
        <v>0.5</v>
      </c>
      <c r="N82">
        <v>0</v>
      </c>
      <c r="O82" s="19">
        <v>0</v>
      </c>
      <c r="AY82">
        <v>6000</v>
      </c>
      <c r="AZ82">
        <v>48</v>
      </c>
      <c r="BA82">
        <v>0.67567567567567566</v>
      </c>
    </row>
    <row r="83" spans="1:53" x14ac:dyDescent="0.25">
      <c r="A83" s="1">
        <v>8.2169091567320801E-2</v>
      </c>
      <c r="B83" s="1">
        <v>5842.8994140625</v>
      </c>
      <c r="C83">
        <f t="shared" si="5"/>
        <v>0.73869733150366745</v>
      </c>
      <c r="D83">
        <v>9.9000000000000008E-3</v>
      </c>
      <c r="E83">
        <v>66.58</v>
      </c>
      <c r="F83" t="s">
        <v>52</v>
      </c>
      <c r="G83">
        <v>4100</v>
      </c>
      <c r="H83">
        <f t="shared" si="6"/>
        <v>4053.738685655675</v>
      </c>
      <c r="I83">
        <f t="shared" si="7"/>
        <v>0.51250000000000007</v>
      </c>
      <c r="M83">
        <v>0.50624999999999998</v>
      </c>
      <c r="N83">
        <v>0</v>
      </c>
      <c r="O83" s="19">
        <v>0</v>
      </c>
      <c r="AY83">
        <v>6050</v>
      </c>
      <c r="AZ83">
        <v>52</v>
      </c>
      <c r="BA83">
        <v>0.72772772772772776</v>
      </c>
    </row>
    <row r="84" spans="1:53" x14ac:dyDescent="0.25">
      <c r="A84" s="1">
        <v>9.1640835997915102E-2</v>
      </c>
      <c r="B84" s="1">
        <v>6355.6806640625</v>
      </c>
      <c r="C84">
        <f t="shared" si="5"/>
        <v>0.80352647097309859</v>
      </c>
      <c r="D84">
        <v>0.84189999999999998</v>
      </c>
      <c r="E84">
        <v>286.17</v>
      </c>
      <c r="F84" t="s">
        <v>50</v>
      </c>
      <c r="G84">
        <v>4150</v>
      </c>
      <c r="H84">
        <f t="shared" si="6"/>
        <v>4103.1745232856219</v>
      </c>
      <c r="I84">
        <f t="shared" si="7"/>
        <v>0.51875000000000004</v>
      </c>
      <c r="M84">
        <v>0.51250000000000007</v>
      </c>
      <c r="N84">
        <v>0</v>
      </c>
      <c r="O84" s="19">
        <v>0</v>
      </c>
      <c r="AY84">
        <v>6100</v>
      </c>
      <c r="AZ84">
        <v>231</v>
      </c>
      <c r="BA84">
        <v>0.958958958958959</v>
      </c>
    </row>
    <row r="85" spans="1:53" x14ac:dyDescent="0.25">
      <c r="A85" s="1">
        <v>6.2455553589179397E-2</v>
      </c>
      <c r="B85" s="1">
        <v>6346.716796875</v>
      </c>
      <c r="C85">
        <f t="shared" si="5"/>
        <v>0.80239320060472241</v>
      </c>
      <c r="D85">
        <v>0.13159999999999999</v>
      </c>
      <c r="E85">
        <v>220.13</v>
      </c>
      <c r="F85" t="s">
        <v>71</v>
      </c>
      <c r="G85">
        <v>4200</v>
      </c>
      <c r="H85">
        <f t="shared" si="6"/>
        <v>4152.6103609155698</v>
      </c>
      <c r="I85">
        <f t="shared" si="7"/>
        <v>0.52500000000000002</v>
      </c>
      <c r="M85">
        <v>0.51875000000000004</v>
      </c>
      <c r="N85">
        <v>0</v>
      </c>
      <c r="O85" s="19">
        <v>0</v>
      </c>
      <c r="AY85">
        <v>6150</v>
      </c>
      <c r="AZ85">
        <v>17</v>
      </c>
      <c r="BA85">
        <v>0.97597597597597596</v>
      </c>
    </row>
    <row r="86" spans="1:53" x14ac:dyDescent="0.25">
      <c r="A86" s="1">
        <v>0.10051111417646801</v>
      </c>
      <c r="B86" s="1">
        <v>6066.08154296875</v>
      </c>
      <c r="C86">
        <f t="shared" si="5"/>
        <v>0.76691346725735943</v>
      </c>
      <c r="D86">
        <v>0.99239999999999995</v>
      </c>
      <c r="E86">
        <v>2.84</v>
      </c>
      <c r="F86" t="s">
        <v>76</v>
      </c>
      <c r="G86">
        <v>4250</v>
      </c>
      <c r="H86">
        <f t="shared" si="6"/>
        <v>4202.0461985455167</v>
      </c>
      <c r="I86">
        <f t="shared" si="7"/>
        <v>0.53125</v>
      </c>
      <c r="M86">
        <v>0.52500000000000002</v>
      </c>
      <c r="N86">
        <v>0</v>
      </c>
      <c r="O86" s="19">
        <v>0</v>
      </c>
      <c r="AY86">
        <v>6200</v>
      </c>
      <c r="AZ86">
        <v>10</v>
      </c>
      <c r="BA86">
        <v>0.98598598598598597</v>
      </c>
    </row>
    <row r="87" spans="1:53" x14ac:dyDescent="0.25">
      <c r="A87" s="1">
        <v>9.3668512714182695E-2</v>
      </c>
      <c r="B87" s="1">
        <v>5719.76513671875</v>
      </c>
      <c r="C87">
        <f t="shared" si="5"/>
        <v>0.72312989560505458</v>
      </c>
      <c r="D87">
        <v>0.28410000000000002</v>
      </c>
      <c r="E87">
        <v>191.55</v>
      </c>
      <c r="F87" t="s">
        <v>67</v>
      </c>
      <c r="G87">
        <v>4300</v>
      </c>
      <c r="H87">
        <f t="shared" si="6"/>
        <v>4251.4820361754637</v>
      </c>
      <c r="I87">
        <f t="shared" si="7"/>
        <v>0.53749999999999998</v>
      </c>
      <c r="M87">
        <v>0.53125</v>
      </c>
      <c r="N87">
        <v>0</v>
      </c>
      <c r="O87" s="19">
        <v>0</v>
      </c>
      <c r="AY87">
        <v>6250</v>
      </c>
      <c r="AZ87">
        <v>3</v>
      </c>
      <c r="BA87">
        <v>0.98898898898898902</v>
      </c>
    </row>
    <row r="88" spans="1:53" x14ac:dyDescent="0.25">
      <c r="A88" s="1">
        <v>9.8064094201424701E-2</v>
      </c>
      <c r="B88" s="1">
        <v>5833.7744140625</v>
      </c>
      <c r="C88">
        <f t="shared" si="5"/>
        <v>0.73754368967753103</v>
      </c>
      <c r="D88">
        <v>0.1211</v>
      </c>
      <c r="E88">
        <v>28.62</v>
      </c>
      <c r="F88" t="s">
        <v>67</v>
      </c>
      <c r="G88">
        <v>4350</v>
      </c>
      <c r="H88">
        <f t="shared" si="6"/>
        <v>4300.9178738054115</v>
      </c>
      <c r="I88">
        <f t="shared" si="7"/>
        <v>0.54375000000000007</v>
      </c>
      <c r="M88">
        <v>0.53749999999999998</v>
      </c>
      <c r="N88">
        <v>0</v>
      </c>
      <c r="O88" s="19">
        <v>0</v>
      </c>
      <c r="AY88">
        <v>6300</v>
      </c>
      <c r="AZ88">
        <v>8</v>
      </c>
      <c r="BA88">
        <v>0.99699699699699695</v>
      </c>
    </row>
    <row r="89" spans="1:53" x14ac:dyDescent="0.25">
      <c r="A89" s="1">
        <v>8.0651678744171104E-2</v>
      </c>
      <c r="B89" s="1">
        <v>6629.6337890625</v>
      </c>
      <c r="C89">
        <f t="shared" si="5"/>
        <v>0.83816140614030976</v>
      </c>
      <c r="D89">
        <v>0.2021</v>
      </c>
      <c r="E89">
        <v>118.71</v>
      </c>
      <c r="F89" t="s">
        <v>72</v>
      </c>
      <c r="G89">
        <v>4400</v>
      </c>
      <c r="H89">
        <f t="shared" si="6"/>
        <v>4350.3537114353585</v>
      </c>
      <c r="I89">
        <f t="shared" si="7"/>
        <v>0.55000000000000004</v>
      </c>
      <c r="M89">
        <v>0.54375000000000007</v>
      </c>
      <c r="N89">
        <v>0</v>
      </c>
      <c r="O89" s="19">
        <v>0</v>
      </c>
      <c r="AY89">
        <v>6350</v>
      </c>
      <c r="AZ89">
        <v>2</v>
      </c>
      <c r="BA89">
        <v>0.99899899899899902</v>
      </c>
    </row>
    <row r="90" spans="1:53" x14ac:dyDescent="0.25">
      <c r="A90" s="1">
        <v>8.1362677766393304E-2</v>
      </c>
      <c r="B90" s="1">
        <v>5322.5732421875</v>
      </c>
      <c r="C90">
        <f t="shared" si="5"/>
        <v>0.67291431395753154</v>
      </c>
      <c r="D90">
        <v>0.85770000000000002</v>
      </c>
      <c r="E90">
        <v>55.07</v>
      </c>
      <c r="F90" t="s">
        <v>77</v>
      </c>
      <c r="G90">
        <v>4450</v>
      </c>
      <c r="H90">
        <f t="shared" si="6"/>
        <v>4399.7895490653054</v>
      </c>
      <c r="I90">
        <f t="shared" si="7"/>
        <v>0.55625000000000002</v>
      </c>
      <c r="M90">
        <v>0.55000000000000004</v>
      </c>
      <c r="N90">
        <v>0</v>
      </c>
      <c r="O90" s="19">
        <v>0</v>
      </c>
      <c r="AY90">
        <v>6400</v>
      </c>
      <c r="AZ90">
        <v>0</v>
      </c>
      <c r="BA90">
        <v>0.99899899899899902</v>
      </c>
    </row>
    <row r="91" spans="1:53" x14ac:dyDescent="0.25">
      <c r="A91" s="1">
        <v>9.7824963291471403E-2</v>
      </c>
      <c r="B91" s="1">
        <v>5841.09228515625</v>
      </c>
      <c r="C91">
        <f t="shared" si="5"/>
        <v>0.73846886251830091</v>
      </c>
      <c r="D91">
        <v>0.83630000000000004</v>
      </c>
      <c r="E91">
        <v>221.93</v>
      </c>
      <c r="F91" t="s">
        <v>65</v>
      </c>
      <c r="G91">
        <v>4500</v>
      </c>
      <c r="H91">
        <f t="shared" si="6"/>
        <v>4449.2253866952533</v>
      </c>
      <c r="I91">
        <f t="shared" si="7"/>
        <v>0.56250000000000011</v>
      </c>
      <c r="M91">
        <v>0.55625000000000002</v>
      </c>
      <c r="N91">
        <v>0</v>
      </c>
      <c r="O91" s="19">
        <v>0</v>
      </c>
      <c r="AY91">
        <v>6450</v>
      </c>
      <c r="AZ91">
        <v>0</v>
      </c>
      <c r="BA91">
        <v>0.99899899899899902</v>
      </c>
    </row>
    <row r="92" spans="1:53" x14ac:dyDescent="0.25">
      <c r="A92" s="1">
        <v>9.5924129135545905E-2</v>
      </c>
      <c r="B92" s="1">
        <v>5957.5048828125</v>
      </c>
      <c r="C92">
        <f t="shared" si="5"/>
        <v>0.75318649996985709</v>
      </c>
      <c r="D92">
        <v>0.25219999999999998</v>
      </c>
      <c r="E92">
        <v>53.67</v>
      </c>
      <c r="F92" t="s">
        <v>64</v>
      </c>
      <c r="G92">
        <v>4550</v>
      </c>
      <c r="H92">
        <f t="shared" si="6"/>
        <v>4498.6612243252002</v>
      </c>
      <c r="I92">
        <f t="shared" si="7"/>
        <v>0.56874999999999998</v>
      </c>
      <c r="M92">
        <v>0.56250000000000011</v>
      </c>
      <c r="N92">
        <v>0</v>
      </c>
      <c r="O92" s="19">
        <v>0</v>
      </c>
      <c r="AY92">
        <v>6500</v>
      </c>
      <c r="AZ92">
        <v>0</v>
      </c>
      <c r="BA92">
        <v>0.99899899899899902</v>
      </c>
    </row>
    <row r="93" spans="1:53" x14ac:dyDescent="0.25">
      <c r="A93" s="1">
        <v>7.9407897588103293E-2</v>
      </c>
      <c r="B93" s="1">
        <v>6471.8583984375</v>
      </c>
      <c r="C93">
        <f t="shared" si="5"/>
        <v>0.81821441548167684</v>
      </c>
      <c r="D93">
        <v>0.42949999999999999</v>
      </c>
      <c r="E93">
        <v>330.67</v>
      </c>
      <c r="F93" t="s">
        <v>78</v>
      </c>
      <c r="G93">
        <v>4600</v>
      </c>
      <c r="H93">
        <f t="shared" si="6"/>
        <v>4548.0970619551472</v>
      </c>
      <c r="I93">
        <f t="shared" si="7"/>
        <v>0.57499999999999996</v>
      </c>
      <c r="M93">
        <v>0.56874999999999998</v>
      </c>
      <c r="N93">
        <v>0</v>
      </c>
      <c r="O93" s="19">
        <v>0</v>
      </c>
      <c r="AY93">
        <v>6550</v>
      </c>
      <c r="AZ93">
        <v>0</v>
      </c>
      <c r="BA93">
        <v>0.99899899899899902</v>
      </c>
    </row>
    <row r="94" spans="1:53" x14ac:dyDescent="0.25">
      <c r="A94" s="1">
        <v>8.2189619502724895E-2</v>
      </c>
      <c r="B94" s="1">
        <v>5791.25732421875</v>
      </c>
      <c r="C94">
        <f t="shared" si="5"/>
        <v>0.73216840275486206</v>
      </c>
      <c r="D94">
        <v>0.47989999999999999</v>
      </c>
      <c r="E94">
        <v>324.60000000000002</v>
      </c>
      <c r="F94" t="s">
        <v>65</v>
      </c>
      <c r="G94">
        <v>4650</v>
      </c>
      <c r="H94">
        <f t="shared" si="6"/>
        <v>4597.532899585095</v>
      </c>
      <c r="I94">
        <f t="shared" si="7"/>
        <v>0.58125000000000004</v>
      </c>
      <c r="M94">
        <v>0.57499999999999996</v>
      </c>
      <c r="N94">
        <v>0</v>
      </c>
      <c r="O94" s="19">
        <v>0</v>
      </c>
      <c r="AY94">
        <v>6600</v>
      </c>
      <c r="AZ94">
        <v>0</v>
      </c>
      <c r="BA94">
        <v>0.99899899899899902</v>
      </c>
    </row>
    <row r="95" spans="1:53" x14ac:dyDescent="0.25">
      <c r="A95" s="1">
        <v>8.4751219105417205E-2</v>
      </c>
      <c r="B95" s="1">
        <v>6108.86083984375</v>
      </c>
      <c r="C95">
        <f t="shared" si="5"/>
        <v>0.77232190409765644</v>
      </c>
      <c r="D95">
        <v>0.41039999999999999</v>
      </c>
      <c r="E95">
        <v>128.43</v>
      </c>
      <c r="F95" t="s">
        <v>68</v>
      </c>
      <c r="G95">
        <v>4700</v>
      </c>
      <c r="H95">
        <f t="shared" si="6"/>
        <v>4646.968737215042</v>
      </c>
      <c r="I95">
        <f t="shared" si="7"/>
        <v>0.58750000000000002</v>
      </c>
      <c r="M95">
        <v>0.58125000000000004</v>
      </c>
      <c r="N95">
        <v>0</v>
      </c>
      <c r="O95" s="19">
        <v>0</v>
      </c>
      <c r="AY95">
        <v>6650</v>
      </c>
      <c r="AZ95">
        <v>0</v>
      </c>
      <c r="BA95">
        <v>0.99899899899899902</v>
      </c>
    </row>
    <row r="96" spans="1:53" x14ac:dyDescent="0.25">
      <c r="A96" s="1">
        <v>0.10810837529774001</v>
      </c>
      <c r="B96" s="1">
        <v>5782.76611328125</v>
      </c>
      <c r="C96">
        <f t="shared" si="5"/>
        <v>0.73109488866258288</v>
      </c>
      <c r="D96">
        <v>9.4E-2</v>
      </c>
      <c r="E96">
        <v>208.04</v>
      </c>
      <c r="F96" t="s">
        <v>79</v>
      </c>
      <c r="G96">
        <v>4750</v>
      </c>
      <c r="H96">
        <f t="shared" si="6"/>
        <v>4696.4045748449889</v>
      </c>
      <c r="I96">
        <f t="shared" si="7"/>
        <v>0.59375</v>
      </c>
      <c r="M96">
        <v>0.58750000000000002</v>
      </c>
      <c r="N96">
        <v>0</v>
      </c>
      <c r="O96" s="19">
        <v>0</v>
      </c>
      <c r="AY96">
        <v>6700</v>
      </c>
      <c r="AZ96">
        <v>0</v>
      </c>
      <c r="BA96">
        <v>0.99899899899899902</v>
      </c>
    </row>
    <row r="97" spans="1:53" x14ac:dyDescent="0.25">
      <c r="A97" s="1">
        <v>7.1986673483323799E-2</v>
      </c>
      <c r="B97" s="1">
        <v>6237.79736328125</v>
      </c>
      <c r="C97">
        <f t="shared" si="5"/>
        <v>0.7886228976707117</v>
      </c>
      <c r="D97">
        <v>0.79710000000000003</v>
      </c>
      <c r="E97">
        <v>286.12</v>
      </c>
      <c r="F97" t="s">
        <v>53</v>
      </c>
      <c r="G97">
        <v>4800</v>
      </c>
      <c r="H97">
        <f t="shared" ref="H97:H128" si="8">G97*$K$6</f>
        <v>4745.8404124749368</v>
      </c>
      <c r="I97">
        <f t="shared" ref="I97:I128" si="9">H97/$V$13</f>
        <v>0.60000000000000009</v>
      </c>
      <c r="M97">
        <v>0.59375</v>
      </c>
      <c r="N97">
        <v>0</v>
      </c>
      <c r="O97" s="19">
        <v>0</v>
      </c>
      <c r="AY97">
        <v>6750</v>
      </c>
      <c r="AZ97">
        <v>0</v>
      </c>
      <c r="BA97">
        <v>0.99899899899899902</v>
      </c>
    </row>
    <row r="98" spans="1:53" x14ac:dyDescent="0.25">
      <c r="A98" s="1">
        <v>9.8537692754359807E-2</v>
      </c>
      <c r="B98" s="1">
        <v>6104.7587890625</v>
      </c>
      <c r="C98">
        <f t="shared" si="5"/>
        <v>0.77180329616843057</v>
      </c>
      <c r="D98">
        <v>0.80379999999999996</v>
      </c>
      <c r="E98">
        <v>185.23</v>
      </c>
      <c r="F98" t="s">
        <v>54</v>
      </c>
      <c r="G98">
        <v>4850</v>
      </c>
      <c r="H98">
        <f t="shared" si="8"/>
        <v>4795.2762501048837</v>
      </c>
      <c r="I98">
        <f t="shared" si="9"/>
        <v>0.60625000000000007</v>
      </c>
      <c r="M98">
        <v>0.60000000000000009</v>
      </c>
      <c r="N98">
        <v>0</v>
      </c>
      <c r="O98" s="19">
        <v>0</v>
      </c>
      <c r="AY98">
        <v>6800</v>
      </c>
      <c r="AZ98">
        <v>0</v>
      </c>
      <c r="BA98">
        <v>0.99899899899899902</v>
      </c>
    </row>
    <row r="99" spans="1:53" x14ac:dyDescent="0.25">
      <c r="A99" s="1">
        <v>8.4161432787795504E-2</v>
      </c>
      <c r="B99" s="1">
        <v>6402.28955078125</v>
      </c>
      <c r="C99">
        <f t="shared" si="5"/>
        <v>0.80941906945949949</v>
      </c>
      <c r="D99">
        <v>0.62029999999999996</v>
      </c>
      <c r="E99">
        <v>201.77</v>
      </c>
      <c r="F99" t="s">
        <v>50</v>
      </c>
      <c r="G99">
        <v>4900</v>
      </c>
      <c r="H99">
        <f t="shared" si="8"/>
        <v>4844.7120877348307</v>
      </c>
      <c r="I99">
        <f t="shared" si="9"/>
        <v>0.61250000000000004</v>
      </c>
      <c r="M99">
        <v>0.60625000000000007</v>
      </c>
      <c r="N99">
        <v>0</v>
      </c>
      <c r="O99" s="19">
        <v>0</v>
      </c>
      <c r="AY99">
        <v>6850</v>
      </c>
      <c r="AZ99">
        <v>0</v>
      </c>
      <c r="BA99">
        <v>0.99899899899899902</v>
      </c>
    </row>
    <row r="100" spans="1:53" x14ac:dyDescent="0.25">
      <c r="A100" s="1">
        <v>9.3931948140128299E-2</v>
      </c>
      <c r="B100" s="1">
        <v>6302.66455078125</v>
      </c>
      <c r="C100">
        <f t="shared" si="5"/>
        <v>0.79682382924811879</v>
      </c>
      <c r="D100">
        <v>0.47070000000000001</v>
      </c>
      <c r="E100">
        <v>331.88</v>
      </c>
      <c r="F100" t="s">
        <v>74</v>
      </c>
      <c r="G100">
        <v>4950</v>
      </c>
      <c r="H100">
        <f t="shared" si="8"/>
        <v>4894.1479253647785</v>
      </c>
      <c r="I100">
        <f t="shared" si="9"/>
        <v>0.61875000000000002</v>
      </c>
      <c r="M100">
        <v>0.61250000000000004</v>
      </c>
      <c r="N100">
        <v>0</v>
      </c>
      <c r="O100" s="19">
        <v>0</v>
      </c>
      <c r="AY100">
        <v>6900</v>
      </c>
      <c r="AZ100">
        <v>0</v>
      </c>
      <c r="BA100">
        <v>0.99899899899899902</v>
      </c>
    </row>
    <row r="101" spans="1:53" x14ac:dyDescent="0.25">
      <c r="A101" s="1">
        <v>9.7369041281628696E-2</v>
      </c>
      <c r="B101" s="1">
        <v>6287.42138671875</v>
      </c>
      <c r="C101">
        <f t="shared" si="5"/>
        <v>0.79489668934399149</v>
      </c>
      <c r="D101">
        <v>0.29970000000000002</v>
      </c>
      <c r="E101">
        <v>38.76</v>
      </c>
      <c r="F101" t="s">
        <v>74</v>
      </c>
      <c r="G101">
        <v>5000</v>
      </c>
      <c r="H101">
        <f t="shared" si="8"/>
        <v>4943.5837629947255</v>
      </c>
      <c r="I101">
        <f t="shared" si="9"/>
        <v>0.625</v>
      </c>
      <c r="M101">
        <v>0.61875000000000002</v>
      </c>
      <c r="N101">
        <v>0</v>
      </c>
      <c r="O101" s="19">
        <v>0</v>
      </c>
      <c r="AY101">
        <v>6950</v>
      </c>
      <c r="AZ101">
        <v>0</v>
      </c>
      <c r="BA101">
        <v>0.99899899899899902</v>
      </c>
    </row>
    <row r="102" spans="1:53" x14ac:dyDescent="0.25">
      <c r="A102" s="1">
        <v>7.8719988100372895E-2</v>
      </c>
      <c r="B102" s="1">
        <v>6295.48681640625</v>
      </c>
      <c r="C102">
        <f t="shared" si="5"/>
        <v>0.79591637340243127</v>
      </c>
      <c r="D102">
        <v>0.2278</v>
      </c>
      <c r="E102">
        <v>311.64</v>
      </c>
      <c r="F102" t="s">
        <v>71</v>
      </c>
      <c r="G102">
        <v>5050</v>
      </c>
      <c r="H102">
        <f t="shared" si="8"/>
        <v>4993.0196006246724</v>
      </c>
      <c r="I102">
        <f t="shared" si="9"/>
        <v>0.63124999999999998</v>
      </c>
      <c r="M102">
        <v>0.625</v>
      </c>
      <c r="N102">
        <v>0</v>
      </c>
      <c r="O102" s="19">
        <v>0</v>
      </c>
      <c r="AY102">
        <v>7000</v>
      </c>
      <c r="AZ102">
        <v>0</v>
      </c>
      <c r="BA102">
        <v>0.99899899899899902</v>
      </c>
    </row>
    <row r="103" spans="1:53" x14ac:dyDescent="0.25">
      <c r="A103" s="1">
        <v>7.3776405226767094E-2</v>
      </c>
      <c r="B103" s="1">
        <v>5796.28515625</v>
      </c>
      <c r="C103">
        <f t="shared" si="5"/>
        <v>0.73280405396867454</v>
      </c>
      <c r="D103">
        <v>0.89870000000000005</v>
      </c>
      <c r="E103">
        <v>313.63</v>
      </c>
      <c r="F103" t="s">
        <v>70</v>
      </c>
      <c r="G103">
        <v>5100</v>
      </c>
      <c r="H103">
        <f t="shared" si="8"/>
        <v>5042.4554382546203</v>
      </c>
      <c r="I103">
        <f t="shared" si="9"/>
        <v>0.63750000000000007</v>
      </c>
      <c r="M103">
        <v>0.63124999999999998</v>
      </c>
      <c r="N103">
        <v>0</v>
      </c>
      <c r="O103" s="19">
        <v>0</v>
      </c>
      <c r="AY103">
        <v>7050</v>
      </c>
      <c r="AZ103">
        <v>0</v>
      </c>
      <c r="BA103">
        <v>0.99899899899899902</v>
      </c>
    </row>
    <row r="104" spans="1:53" x14ac:dyDescent="0.25">
      <c r="A104" s="1">
        <v>0.10224868484098</v>
      </c>
      <c r="B104" s="1">
        <v>6144.53369140625</v>
      </c>
      <c r="C104">
        <f t="shared" si="5"/>
        <v>0.77683189791903273</v>
      </c>
      <c r="D104">
        <v>0.51629999999999998</v>
      </c>
      <c r="E104">
        <v>304.12</v>
      </c>
      <c r="F104" t="s">
        <v>53</v>
      </c>
      <c r="G104">
        <v>5150</v>
      </c>
      <c r="H104">
        <f t="shared" si="8"/>
        <v>5091.8912758845672</v>
      </c>
      <c r="I104">
        <f t="shared" si="9"/>
        <v>0.64375000000000004</v>
      </c>
      <c r="M104">
        <v>0.63750000000000007</v>
      </c>
      <c r="N104">
        <v>0</v>
      </c>
      <c r="O104" s="19">
        <v>0</v>
      </c>
      <c r="AY104">
        <v>7100</v>
      </c>
      <c r="AZ104">
        <v>0</v>
      </c>
      <c r="BA104">
        <v>0.99899899899899902</v>
      </c>
    </row>
    <row r="105" spans="1:53" x14ac:dyDescent="0.25">
      <c r="A105" s="1">
        <v>6.1854691702928198E-2</v>
      </c>
      <c r="B105" s="1">
        <v>6573.4072265625</v>
      </c>
      <c r="C105">
        <f t="shared" si="5"/>
        <v>0.83105287855237786</v>
      </c>
      <c r="D105">
        <v>0.17219999999999999</v>
      </c>
      <c r="E105">
        <v>128.29</v>
      </c>
      <c r="F105" t="s">
        <v>58</v>
      </c>
      <c r="G105">
        <v>5200</v>
      </c>
      <c r="H105">
        <f t="shared" si="8"/>
        <v>5141.3271135145142</v>
      </c>
      <c r="I105">
        <f t="shared" si="9"/>
        <v>0.65</v>
      </c>
      <c r="M105">
        <v>0.64375000000000004</v>
      </c>
      <c r="N105">
        <v>0</v>
      </c>
      <c r="O105" s="19">
        <v>0</v>
      </c>
      <c r="AY105">
        <v>7150</v>
      </c>
      <c r="AZ105">
        <v>0</v>
      </c>
      <c r="BA105">
        <v>0.99899899899899902</v>
      </c>
    </row>
    <row r="106" spans="1:53" x14ac:dyDescent="0.25">
      <c r="A106" s="1">
        <v>8.6552238919568994E-2</v>
      </c>
      <c r="B106" s="1">
        <v>5791.09423828125</v>
      </c>
      <c r="C106">
        <f t="shared" si="5"/>
        <v>0.732147784370341</v>
      </c>
      <c r="D106">
        <v>0.746</v>
      </c>
      <c r="E106">
        <v>307.2</v>
      </c>
      <c r="F106" t="s">
        <v>70</v>
      </c>
      <c r="G106">
        <v>5250</v>
      </c>
      <c r="H106">
        <f t="shared" si="8"/>
        <v>5190.762951144462</v>
      </c>
      <c r="I106">
        <f t="shared" si="9"/>
        <v>0.65625000000000011</v>
      </c>
      <c r="M106">
        <v>0.65</v>
      </c>
      <c r="N106">
        <v>0</v>
      </c>
      <c r="O106" s="19">
        <v>0</v>
      </c>
      <c r="AY106">
        <v>7200</v>
      </c>
      <c r="AZ106">
        <v>0</v>
      </c>
      <c r="BA106">
        <v>0.99899899899899902</v>
      </c>
    </row>
    <row r="107" spans="1:53" x14ac:dyDescent="0.25">
      <c r="A107" s="1">
        <v>6.04302135727907E-2</v>
      </c>
      <c r="B107" s="1">
        <v>6411.78173828125</v>
      </c>
      <c r="C107">
        <f t="shared" si="5"/>
        <v>0.81061913351665349</v>
      </c>
      <c r="D107">
        <v>0.60680000000000001</v>
      </c>
      <c r="E107">
        <v>185.9</v>
      </c>
      <c r="F107" t="s">
        <v>51</v>
      </c>
      <c r="G107">
        <v>5300</v>
      </c>
      <c r="H107">
        <f t="shared" si="8"/>
        <v>5240.198788774409</v>
      </c>
      <c r="I107">
        <f t="shared" si="9"/>
        <v>0.66249999999999998</v>
      </c>
      <c r="M107">
        <v>0.65625000000000011</v>
      </c>
      <c r="N107">
        <v>0</v>
      </c>
      <c r="O107" s="19">
        <v>0</v>
      </c>
      <c r="AY107">
        <v>7250</v>
      </c>
      <c r="AZ107">
        <v>0</v>
      </c>
      <c r="BA107">
        <v>0.99899899899899902</v>
      </c>
    </row>
    <row r="108" spans="1:53" x14ac:dyDescent="0.25">
      <c r="A108" s="1">
        <v>0.10351746779438201</v>
      </c>
      <c r="B108" s="1">
        <v>5691.8974609375</v>
      </c>
      <c r="C108">
        <f t="shared" si="5"/>
        <v>0.71960668285125062</v>
      </c>
      <c r="D108">
        <v>0.99460000000000004</v>
      </c>
      <c r="E108">
        <v>40.18</v>
      </c>
      <c r="F108" t="s">
        <v>79</v>
      </c>
      <c r="G108">
        <v>5350</v>
      </c>
      <c r="H108">
        <f t="shared" si="8"/>
        <v>5289.6346264043559</v>
      </c>
      <c r="I108">
        <f t="shared" si="9"/>
        <v>0.66874999999999996</v>
      </c>
      <c r="M108">
        <v>0.66249999999999998</v>
      </c>
      <c r="N108">
        <v>0</v>
      </c>
      <c r="O108" s="19">
        <v>0</v>
      </c>
      <c r="AY108">
        <v>7300</v>
      </c>
      <c r="AZ108">
        <v>0</v>
      </c>
      <c r="BA108">
        <v>0.99899899899899902</v>
      </c>
    </row>
    <row r="109" spans="1:53" x14ac:dyDescent="0.25">
      <c r="A109" s="1">
        <v>0.103352872355904</v>
      </c>
      <c r="B109" s="1">
        <v>6043.9853515625</v>
      </c>
      <c r="C109">
        <f t="shared" si="5"/>
        <v>0.76411992308151633</v>
      </c>
      <c r="D109">
        <v>0.33379999999999999</v>
      </c>
      <c r="E109">
        <v>79.59</v>
      </c>
      <c r="F109" t="s">
        <v>73</v>
      </c>
      <c r="G109">
        <v>5400</v>
      </c>
      <c r="H109">
        <f t="shared" si="8"/>
        <v>5339.0704640343038</v>
      </c>
      <c r="I109">
        <f t="shared" si="9"/>
        <v>0.67500000000000004</v>
      </c>
      <c r="M109">
        <v>0.66874999999999996</v>
      </c>
      <c r="N109">
        <v>0</v>
      </c>
      <c r="O109" s="19">
        <v>0</v>
      </c>
      <c r="AY109">
        <v>7350</v>
      </c>
      <c r="AZ109">
        <v>0</v>
      </c>
      <c r="BA109">
        <v>0.99899899899899902</v>
      </c>
    </row>
    <row r="110" spans="1:53" x14ac:dyDescent="0.25">
      <c r="A110" s="1">
        <v>6.3901856956447803E-2</v>
      </c>
      <c r="B110" s="1">
        <v>6240.31591796875</v>
      </c>
      <c r="C110">
        <f t="shared" si="5"/>
        <v>0.78894130972867471</v>
      </c>
      <c r="D110">
        <v>0.1366</v>
      </c>
      <c r="E110">
        <v>297</v>
      </c>
      <c r="F110" t="s">
        <v>63</v>
      </c>
      <c r="G110">
        <v>5450</v>
      </c>
      <c r="H110">
        <f t="shared" si="8"/>
        <v>5388.5063016642507</v>
      </c>
      <c r="I110">
        <f t="shared" si="9"/>
        <v>0.68125000000000002</v>
      </c>
      <c r="M110">
        <v>0.67500000000000004</v>
      </c>
      <c r="N110">
        <v>0</v>
      </c>
      <c r="O110" s="19">
        <v>0</v>
      </c>
      <c r="AY110">
        <v>7400</v>
      </c>
      <c r="AZ110">
        <v>0</v>
      </c>
      <c r="BA110">
        <v>0.99899899899899902</v>
      </c>
    </row>
    <row r="111" spans="1:53" x14ac:dyDescent="0.25">
      <c r="A111" s="1">
        <v>9.7042705086670802E-2</v>
      </c>
      <c r="B111" s="1">
        <v>8906.642578125</v>
      </c>
      <c r="D111">
        <v>0.60229999999999995</v>
      </c>
      <c r="E111">
        <v>6.52</v>
      </c>
      <c r="F111" t="s">
        <v>77</v>
      </c>
      <c r="G111">
        <v>5500</v>
      </c>
      <c r="H111">
        <f t="shared" si="8"/>
        <v>5437.9421392941977</v>
      </c>
      <c r="I111">
        <f t="shared" si="9"/>
        <v>0.6875</v>
      </c>
      <c r="M111">
        <v>0.68125000000000002</v>
      </c>
      <c r="N111">
        <v>0</v>
      </c>
      <c r="O111" s="19">
        <v>0</v>
      </c>
      <c r="AY111">
        <v>7450</v>
      </c>
      <c r="AZ111">
        <v>0</v>
      </c>
      <c r="BA111">
        <v>0.99899899899899902</v>
      </c>
    </row>
    <row r="112" spans="1:53" x14ac:dyDescent="0.25">
      <c r="A112" s="1">
        <v>8.5071039555905406E-2</v>
      </c>
      <c r="B112" s="1">
        <v>6220.51806640625</v>
      </c>
      <c r="C112">
        <f t="shared" si="5"/>
        <v>0.78643833661852214</v>
      </c>
      <c r="D112">
        <v>0.40439999999999998</v>
      </c>
      <c r="E112">
        <v>73.459999999999994</v>
      </c>
      <c r="F112" t="s">
        <v>56</v>
      </c>
      <c r="G112">
        <v>5550</v>
      </c>
      <c r="H112">
        <f t="shared" si="8"/>
        <v>5487.3779769241455</v>
      </c>
      <c r="I112">
        <f t="shared" si="9"/>
        <v>0.69375000000000009</v>
      </c>
      <c r="M112">
        <v>0.6875</v>
      </c>
      <c r="N112">
        <v>0</v>
      </c>
      <c r="O112" s="19">
        <v>0</v>
      </c>
      <c r="AY112">
        <v>7500</v>
      </c>
      <c r="AZ112">
        <v>0</v>
      </c>
      <c r="BA112">
        <v>0.99899899899899902</v>
      </c>
    </row>
    <row r="113" spans="1:53" x14ac:dyDescent="0.25">
      <c r="A113" s="1">
        <v>0.10698889423258499</v>
      </c>
      <c r="B113" s="1">
        <v>5796.59521484375</v>
      </c>
      <c r="C113">
        <f t="shared" si="5"/>
        <v>0.73284325359194069</v>
      </c>
      <c r="D113">
        <v>0.996</v>
      </c>
      <c r="E113">
        <v>287.95999999999998</v>
      </c>
      <c r="F113" t="s">
        <v>62</v>
      </c>
      <c r="G113">
        <v>5600</v>
      </c>
      <c r="H113">
        <f t="shared" si="8"/>
        <v>5536.8138145540925</v>
      </c>
      <c r="I113">
        <f t="shared" si="9"/>
        <v>0.70000000000000007</v>
      </c>
      <c r="M113">
        <v>0.69375000000000009</v>
      </c>
      <c r="N113">
        <v>0</v>
      </c>
      <c r="O113" s="19">
        <v>0</v>
      </c>
      <c r="AY113">
        <v>7550</v>
      </c>
      <c r="AZ113">
        <v>0</v>
      </c>
      <c r="BA113">
        <v>0.99899899899899902</v>
      </c>
    </row>
    <row r="114" spans="1:53" x14ac:dyDescent="0.25">
      <c r="A114" s="1">
        <v>7.56045665814193E-2</v>
      </c>
      <c r="B114" s="1">
        <v>5815.404296875</v>
      </c>
      <c r="C114">
        <f t="shared" si="5"/>
        <v>0.73522122002947299</v>
      </c>
      <c r="D114">
        <v>0.85880000000000001</v>
      </c>
      <c r="E114">
        <v>203.23</v>
      </c>
      <c r="F114" t="s">
        <v>62</v>
      </c>
      <c r="G114">
        <v>5650</v>
      </c>
      <c r="H114">
        <f t="shared" si="8"/>
        <v>5586.2496521840394</v>
      </c>
      <c r="I114">
        <f t="shared" si="9"/>
        <v>0.70624999999999993</v>
      </c>
      <c r="M114">
        <v>0.70000000000000007</v>
      </c>
      <c r="N114">
        <v>0</v>
      </c>
      <c r="O114" s="19">
        <v>0</v>
      </c>
      <c r="AY114">
        <v>7600</v>
      </c>
      <c r="AZ114">
        <v>0</v>
      </c>
      <c r="BA114">
        <v>0.99899899899899902</v>
      </c>
    </row>
    <row r="115" spans="1:53" x14ac:dyDescent="0.25">
      <c r="A115" s="1">
        <v>0.100704193855576</v>
      </c>
      <c r="B115" s="1">
        <v>6353.63525390625</v>
      </c>
      <c r="C115">
        <f t="shared" si="5"/>
        <v>0.80326787692292279</v>
      </c>
      <c r="D115">
        <v>0.94679999999999997</v>
      </c>
      <c r="E115">
        <v>71.58</v>
      </c>
      <c r="F115" t="s">
        <v>80</v>
      </c>
      <c r="G115">
        <v>5700</v>
      </c>
      <c r="H115">
        <f t="shared" si="8"/>
        <v>5635.6854898139873</v>
      </c>
      <c r="I115">
        <f t="shared" si="9"/>
        <v>0.71250000000000002</v>
      </c>
      <c r="M115">
        <v>0.70624999999999993</v>
      </c>
      <c r="N115">
        <v>0</v>
      </c>
      <c r="O115" s="19">
        <v>0</v>
      </c>
      <c r="AY115">
        <v>7650</v>
      </c>
      <c r="AZ115">
        <v>0</v>
      </c>
      <c r="BA115">
        <v>0.99899899899899902</v>
      </c>
    </row>
    <row r="116" spans="1:53" x14ac:dyDescent="0.25">
      <c r="A116" s="1">
        <v>0.100363605428244</v>
      </c>
      <c r="B116" s="1">
        <v>5777.26318359375</v>
      </c>
      <c r="C116">
        <f t="shared" si="5"/>
        <v>0.73039917251422248</v>
      </c>
      <c r="D116">
        <v>0.60240000000000005</v>
      </c>
      <c r="E116">
        <v>172.41</v>
      </c>
      <c r="F116" t="s">
        <v>57</v>
      </c>
      <c r="G116">
        <v>5750</v>
      </c>
      <c r="H116">
        <f t="shared" si="8"/>
        <v>5685.1213274439342</v>
      </c>
      <c r="I116">
        <f t="shared" si="9"/>
        <v>0.71875</v>
      </c>
      <c r="M116">
        <v>0.71250000000000002</v>
      </c>
      <c r="N116">
        <v>0</v>
      </c>
      <c r="O116" s="19">
        <v>0</v>
      </c>
      <c r="AY116">
        <v>7700</v>
      </c>
      <c r="AZ116">
        <v>0</v>
      </c>
      <c r="BA116">
        <v>0.99899899899899902</v>
      </c>
    </row>
    <row r="117" spans="1:53" x14ac:dyDescent="0.25">
      <c r="A117" s="1">
        <v>6.3399044092906101E-2</v>
      </c>
      <c r="B117" s="1">
        <v>6052.31640625</v>
      </c>
      <c r="C117">
        <f t="shared" si="5"/>
        <v>0.76517318917941557</v>
      </c>
      <c r="D117">
        <v>0.90059999999999996</v>
      </c>
      <c r="E117">
        <v>205.31</v>
      </c>
      <c r="F117" t="s">
        <v>52</v>
      </c>
      <c r="G117">
        <v>5800</v>
      </c>
      <c r="H117">
        <f t="shared" si="8"/>
        <v>5734.5571650738812</v>
      </c>
      <c r="I117">
        <f t="shared" si="9"/>
        <v>0.72499999999999998</v>
      </c>
      <c r="M117">
        <v>0.71875</v>
      </c>
      <c r="N117">
        <v>1</v>
      </c>
      <c r="O117" s="19">
        <v>4.0000000000000001E-3</v>
      </c>
      <c r="AY117">
        <v>7750</v>
      </c>
      <c r="AZ117">
        <v>0</v>
      </c>
      <c r="BA117">
        <v>0.99899899899899902</v>
      </c>
    </row>
    <row r="118" spans="1:53" x14ac:dyDescent="0.25">
      <c r="A118" s="1">
        <v>0.107151991965587</v>
      </c>
      <c r="B118" s="1">
        <v>5790.91748046875</v>
      </c>
      <c r="C118">
        <f t="shared" si="5"/>
        <v>0.7321254374984949</v>
      </c>
      <c r="D118">
        <v>0.14599999999999999</v>
      </c>
      <c r="E118">
        <v>333.41</v>
      </c>
      <c r="F118" t="s">
        <v>67</v>
      </c>
      <c r="G118">
        <v>5850</v>
      </c>
      <c r="H118">
        <f t="shared" si="8"/>
        <v>5783.993002703829</v>
      </c>
      <c r="I118">
        <f t="shared" si="9"/>
        <v>0.73125000000000007</v>
      </c>
      <c r="M118">
        <v>0.72499999999999998</v>
      </c>
      <c r="N118">
        <v>0</v>
      </c>
      <c r="O118" s="19">
        <v>4.0000000000000001E-3</v>
      </c>
      <c r="AY118">
        <v>7800</v>
      </c>
      <c r="AZ118">
        <v>0</v>
      </c>
      <c r="BA118">
        <v>0.99899899899899902</v>
      </c>
    </row>
    <row r="119" spans="1:53" x14ac:dyDescent="0.25">
      <c r="A119" s="1">
        <v>0.10281581859909</v>
      </c>
      <c r="B119" s="1">
        <v>6416.17138671875</v>
      </c>
      <c r="C119">
        <f t="shared" si="5"/>
        <v>0.81117410141139701</v>
      </c>
      <c r="D119">
        <v>0.81899999999999995</v>
      </c>
      <c r="E119">
        <v>341.21</v>
      </c>
      <c r="F119" t="s">
        <v>50</v>
      </c>
      <c r="G119">
        <v>5900</v>
      </c>
      <c r="H119">
        <f t="shared" si="8"/>
        <v>5833.428840333776</v>
      </c>
      <c r="I119">
        <f t="shared" si="9"/>
        <v>0.73750000000000004</v>
      </c>
      <c r="M119">
        <v>0.73125000000000007</v>
      </c>
      <c r="N119">
        <v>2</v>
      </c>
      <c r="O119" s="19">
        <v>1.2E-2</v>
      </c>
      <c r="AY119">
        <v>7850</v>
      </c>
      <c r="AZ119">
        <v>0</v>
      </c>
      <c r="BA119">
        <v>0.99899899899899902</v>
      </c>
    </row>
    <row r="120" spans="1:53" x14ac:dyDescent="0.25">
      <c r="A120" s="1">
        <v>8.0738292834918401E-2</v>
      </c>
      <c r="B120" s="1">
        <v>6391.6298828125</v>
      </c>
      <c r="C120">
        <f t="shared" si="5"/>
        <v>0.8080714049311184</v>
      </c>
      <c r="D120">
        <v>0.67110000000000003</v>
      </c>
      <c r="E120">
        <v>347.52</v>
      </c>
      <c r="F120" t="s">
        <v>80</v>
      </c>
      <c r="G120">
        <v>5950</v>
      </c>
      <c r="H120">
        <f t="shared" si="8"/>
        <v>5882.8646779637229</v>
      </c>
      <c r="I120">
        <f t="shared" si="9"/>
        <v>0.74375000000000002</v>
      </c>
      <c r="M120">
        <v>0.73750000000000004</v>
      </c>
      <c r="N120">
        <v>0</v>
      </c>
      <c r="O120" s="19">
        <v>1.2E-2</v>
      </c>
      <c r="AY120">
        <v>7900</v>
      </c>
      <c r="AZ120">
        <v>0</v>
      </c>
      <c r="BA120">
        <v>0.99899899899899902</v>
      </c>
    </row>
    <row r="121" spans="1:53" x14ac:dyDescent="0.25">
      <c r="A121" s="1">
        <v>7.3524338741692993E-2</v>
      </c>
      <c r="B121" s="1">
        <v>6276.20849609375</v>
      </c>
      <c r="C121">
        <f t="shared" si="5"/>
        <v>0.79347908281063328</v>
      </c>
      <c r="D121">
        <v>0.46879999999999999</v>
      </c>
      <c r="E121">
        <v>61.19</v>
      </c>
      <c r="F121" t="s">
        <v>53</v>
      </c>
      <c r="G121">
        <v>6000</v>
      </c>
      <c r="H121">
        <f t="shared" si="8"/>
        <v>5932.3005155936708</v>
      </c>
      <c r="I121">
        <f t="shared" si="9"/>
        <v>0.75000000000000011</v>
      </c>
      <c r="M121">
        <v>0.74375000000000002</v>
      </c>
      <c r="N121">
        <v>0</v>
      </c>
      <c r="O121" s="19">
        <v>1.2E-2</v>
      </c>
      <c r="AY121">
        <v>7950</v>
      </c>
      <c r="AZ121">
        <v>0</v>
      </c>
      <c r="BA121">
        <v>0.99899899899899902</v>
      </c>
    </row>
    <row r="122" spans="1:53" x14ac:dyDescent="0.25">
      <c r="A122" s="1">
        <v>0.103949451621416</v>
      </c>
      <c r="B122" s="1">
        <v>6215.15966796875</v>
      </c>
      <c r="C122">
        <f t="shared" si="5"/>
        <v>0.78576089305045593</v>
      </c>
      <c r="D122">
        <v>0.26869999999999999</v>
      </c>
      <c r="E122">
        <v>232.96</v>
      </c>
      <c r="F122" t="s">
        <v>61</v>
      </c>
      <c r="G122">
        <v>6050</v>
      </c>
      <c r="H122">
        <f t="shared" si="8"/>
        <v>5981.7363532236177</v>
      </c>
      <c r="I122">
        <f t="shared" si="9"/>
        <v>0.75624999999999998</v>
      </c>
      <c r="M122">
        <v>0.75000000000000011</v>
      </c>
      <c r="N122">
        <v>0</v>
      </c>
      <c r="O122" s="19">
        <v>1.2E-2</v>
      </c>
      <c r="AY122">
        <v>8000</v>
      </c>
      <c r="AZ122">
        <v>0</v>
      </c>
      <c r="BA122">
        <v>0.99899899899899902</v>
      </c>
    </row>
    <row r="123" spans="1:53" ht="15.75" thickBot="1" x14ac:dyDescent="0.3">
      <c r="A123" s="1">
        <v>7.6702452787410003E-2</v>
      </c>
      <c r="B123" s="1">
        <v>5938.03759765625</v>
      </c>
      <c r="C123">
        <f t="shared" si="5"/>
        <v>0.75072531921395824</v>
      </c>
      <c r="D123">
        <v>0.95279999999999998</v>
      </c>
      <c r="E123">
        <v>279.44</v>
      </c>
      <c r="F123" t="s">
        <v>64</v>
      </c>
      <c r="G123">
        <v>6100</v>
      </c>
      <c r="H123">
        <f t="shared" si="8"/>
        <v>6031.1721908535646</v>
      </c>
      <c r="I123">
        <f t="shared" si="9"/>
        <v>0.76249999999999996</v>
      </c>
      <c r="M123">
        <v>0.75624999999999998</v>
      </c>
      <c r="N123">
        <v>5</v>
      </c>
      <c r="O123" s="19">
        <v>3.2000000000000001E-2</v>
      </c>
      <c r="P123" s="2"/>
      <c r="Q123" s="2"/>
      <c r="R123" s="2"/>
      <c r="X123" s="2"/>
      <c r="Y123" s="2"/>
      <c r="Z123" s="2"/>
      <c r="AE123" s="2"/>
      <c r="AF123" s="2"/>
      <c r="AG123" s="2"/>
      <c r="AK123" s="2"/>
      <c r="AL123" s="2"/>
      <c r="AM123" s="2"/>
      <c r="AQ123" s="2"/>
      <c r="AR123" s="2"/>
      <c r="AS123" s="2"/>
      <c r="AY123" s="2" t="s">
        <v>0</v>
      </c>
      <c r="AZ123" s="2">
        <v>1</v>
      </c>
      <c r="BA123" s="2">
        <v>1</v>
      </c>
    </row>
    <row r="124" spans="1:53" x14ac:dyDescent="0.25">
      <c r="A124" s="1">
        <v>9.4099062964586394E-2</v>
      </c>
      <c r="B124" s="1">
        <v>6209.33740234375</v>
      </c>
      <c r="C124">
        <f t="shared" si="5"/>
        <v>0.78502480437671596</v>
      </c>
      <c r="D124">
        <v>3.1199999999999999E-2</v>
      </c>
      <c r="E124">
        <v>111.11</v>
      </c>
      <c r="F124" t="s">
        <v>63</v>
      </c>
      <c r="G124">
        <v>6150</v>
      </c>
      <c r="H124">
        <f t="shared" si="8"/>
        <v>6080.6080284835125</v>
      </c>
      <c r="I124">
        <f t="shared" si="9"/>
        <v>0.76875000000000004</v>
      </c>
      <c r="M124">
        <v>0.76249999999999996</v>
      </c>
      <c r="N124">
        <v>4</v>
      </c>
      <c r="O124" s="19">
        <v>4.8000000000000001E-2</v>
      </c>
    </row>
    <row r="125" spans="1:53" x14ac:dyDescent="0.25">
      <c r="A125" s="1">
        <v>0.10118301042878999</v>
      </c>
      <c r="B125" s="1">
        <v>5943.48583984375</v>
      </c>
      <c r="C125">
        <f t="shared" si="5"/>
        <v>0.75141412141301822</v>
      </c>
      <c r="D125">
        <v>0.40310000000000001</v>
      </c>
      <c r="E125">
        <v>253.55</v>
      </c>
      <c r="F125" t="s">
        <v>76</v>
      </c>
      <c r="G125">
        <v>6200</v>
      </c>
      <c r="H125">
        <f t="shared" si="8"/>
        <v>6130.0438661134594</v>
      </c>
      <c r="I125">
        <f t="shared" si="9"/>
        <v>0.77500000000000002</v>
      </c>
      <c r="M125">
        <v>0.76875000000000004</v>
      </c>
      <c r="N125">
        <v>4</v>
      </c>
      <c r="O125" s="19">
        <v>6.4000000000000001E-2</v>
      </c>
    </row>
    <row r="126" spans="1:53" x14ac:dyDescent="0.25">
      <c r="A126" s="1">
        <v>7.1242773019183706E-2</v>
      </c>
      <c r="B126" s="1">
        <v>5853.7939453125</v>
      </c>
      <c r="C126">
        <f t="shared" si="5"/>
        <v>0.74007468897502648</v>
      </c>
      <c r="D126">
        <v>0.57040000000000002</v>
      </c>
      <c r="E126">
        <v>117.81</v>
      </c>
      <c r="F126" t="s">
        <v>67</v>
      </c>
      <c r="G126">
        <v>6250</v>
      </c>
      <c r="H126">
        <f t="shared" si="8"/>
        <v>6179.4797037434064</v>
      </c>
      <c r="I126">
        <f t="shared" si="9"/>
        <v>0.78125</v>
      </c>
      <c r="M126">
        <v>0.77500000000000002</v>
      </c>
      <c r="N126">
        <v>7</v>
      </c>
      <c r="O126" s="19">
        <v>9.1999999999999998E-2</v>
      </c>
    </row>
    <row r="127" spans="1:53" x14ac:dyDescent="0.25">
      <c r="A127" s="1">
        <v>8.9284957851499105E-2</v>
      </c>
      <c r="B127" s="1">
        <v>6249.22900390625</v>
      </c>
      <c r="C127">
        <f t="shared" si="5"/>
        <v>0.79006816000127189</v>
      </c>
      <c r="D127">
        <v>4.3799999999999999E-2</v>
      </c>
      <c r="E127">
        <v>115.63</v>
      </c>
      <c r="F127" t="s">
        <v>78</v>
      </c>
      <c r="G127">
        <v>6300</v>
      </c>
      <c r="H127">
        <f t="shared" si="8"/>
        <v>6228.9155413733542</v>
      </c>
      <c r="I127">
        <f t="shared" si="9"/>
        <v>0.78750000000000009</v>
      </c>
      <c r="M127">
        <v>0.78125</v>
      </c>
      <c r="N127">
        <v>6</v>
      </c>
      <c r="O127" s="19">
        <v>0.11600000000000001</v>
      </c>
    </row>
    <row r="128" spans="1:53" x14ac:dyDescent="0.25">
      <c r="A128" s="1">
        <v>7.2127551897773895E-2</v>
      </c>
      <c r="B128" s="1">
        <v>6016.46875</v>
      </c>
      <c r="C128">
        <f t="shared" si="5"/>
        <v>0.76064109541295377</v>
      </c>
      <c r="D128">
        <v>0.56340000000000001</v>
      </c>
      <c r="E128">
        <v>244.88</v>
      </c>
      <c r="F128" t="s">
        <v>55</v>
      </c>
      <c r="G128">
        <v>6350</v>
      </c>
      <c r="H128">
        <f t="shared" si="8"/>
        <v>6278.3513790033012</v>
      </c>
      <c r="I128">
        <f t="shared" si="9"/>
        <v>0.79375000000000007</v>
      </c>
      <c r="M128">
        <v>0.78750000000000009</v>
      </c>
      <c r="N128">
        <v>13</v>
      </c>
      <c r="O128" s="19">
        <v>0.16800000000000001</v>
      </c>
    </row>
    <row r="129" spans="1:15" x14ac:dyDescent="0.25">
      <c r="A129" s="1">
        <v>9.5323371758655101E-2</v>
      </c>
      <c r="B129" s="1">
        <v>5971.81884765625</v>
      </c>
      <c r="C129">
        <f t="shared" ref="C129:C192" si="10">B129/$V$13</f>
        <v>0.75499616446756634</v>
      </c>
      <c r="D129">
        <v>0.69510000000000005</v>
      </c>
      <c r="E129">
        <v>330.67</v>
      </c>
      <c r="F129" t="s">
        <v>76</v>
      </c>
      <c r="G129">
        <v>6400</v>
      </c>
      <c r="H129">
        <f t="shared" ref="H129:H160" si="11">G129*$K$6</f>
        <v>6327.787216633249</v>
      </c>
      <c r="I129">
        <f t="shared" ref="I129:I160" si="12">H129/$V$13</f>
        <v>0.8</v>
      </c>
      <c r="M129">
        <v>0.79375000000000007</v>
      </c>
      <c r="N129">
        <v>17</v>
      </c>
      <c r="O129" s="19">
        <v>0.23599999999999999</v>
      </c>
    </row>
    <row r="130" spans="1:15" x14ac:dyDescent="0.25">
      <c r="A130" s="1">
        <v>9.41393769460422E-2</v>
      </c>
      <c r="B130" s="1">
        <v>6134.37548828125</v>
      </c>
      <c r="C130">
        <f t="shared" si="10"/>
        <v>0.77554763183646946</v>
      </c>
      <c r="D130">
        <v>0.37630000000000002</v>
      </c>
      <c r="E130">
        <v>44.31</v>
      </c>
      <c r="F130" t="s">
        <v>73</v>
      </c>
      <c r="G130">
        <v>6450</v>
      </c>
      <c r="H130">
        <f t="shared" si="11"/>
        <v>6377.223054263196</v>
      </c>
      <c r="I130">
        <f t="shared" si="12"/>
        <v>0.80625000000000002</v>
      </c>
      <c r="M130">
        <v>0.8</v>
      </c>
      <c r="N130">
        <v>12</v>
      </c>
      <c r="O130" s="19">
        <v>0.28399999999999997</v>
      </c>
    </row>
    <row r="131" spans="1:15" x14ac:dyDescent="0.25">
      <c r="A131" s="1">
        <v>7.6170110104916006E-2</v>
      </c>
      <c r="B131" s="1">
        <v>6428.25732421875</v>
      </c>
      <c r="C131">
        <f t="shared" si="10"/>
        <v>0.81270208420680212</v>
      </c>
      <c r="D131">
        <v>0.78710000000000002</v>
      </c>
      <c r="E131">
        <v>231.18</v>
      </c>
      <c r="F131" t="s">
        <v>50</v>
      </c>
      <c r="G131">
        <v>6500</v>
      </c>
      <c r="H131">
        <f t="shared" si="11"/>
        <v>6426.6588918931429</v>
      </c>
      <c r="I131">
        <f t="shared" si="12"/>
        <v>0.8125</v>
      </c>
      <c r="M131">
        <v>0.80625000000000002</v>
      </c>
      <c r="N131">
        <v>13</v>
      </c>
      <c r="O131" s="19">
        <v>0.33600000000000002</v>
      </c>
    </row>
    <row r="132" spans="1:15" x14ac:dyDescent="0.25">
      <c r="A132" s="1">
        <v>0.106738947335886</v>
      </c>
      <c r="B132" s="1">
        <v>6178.16259765625</v>
      </c>
      <c r="C132">
        <f t="shared" si="10"/>
        <v>0.78108348288530383</v>
      </c>
      <c r="D132">
        <v>0.24329999999999999</v>
      </c>
      <c r="E132">
        <v>26.03</v>
      </c>
      <c r="F132" t="s">
        <v>71</v>
      </c>
      <c r="G132">
        <v>6550</v>
      </c>
      <c r="H132">
        <f t="shared" si="11"/>
        <v>6476.0947295230908</v>
      </c>
      <c r="I132">
        <f t="shared" si="12"/>
        <v>0.81875000000000009</v>
      </c>
      <c r="M132">
        <v>0.8125</v>
      </c>
      <c r="N132">
        <v>17</v>
      </c>
      <c r="O132" s="19">
        <v>0.40400000000000003</v>
      </c>
    </row>
    <row r="133" spans="1:15" x14ac:dyDescent="0.25">
      <c r="A133" s="1">
        <v>8.3774229378396597E-2</v>
      </c>
      <c r="B133" s="1">
        <v>6015.88134765625</v>
      </c>
      <c r="C133">
        <f t="shared" si="10"/>
        <v>0.76056683218966392</v>
      </c>
      <c r="D133">
        <v>0.4672</v>
      </c>
      <c r="E133">
        <v>262.43</v>
      </c>
      <c r="F133" t="s">
        <v>66</v>
      </c>
      <c r="G133">
        <v>6600</v>
      </c>
      <c r="H133">
        <f t="shared" si="11"/>
        <v>6525.5305671530377</v>
      </c>
      <c r="I133">
        <f t="shared" si="12"/>
        <v>0.82500000000000007</v>
      </c>
      <c r="M133">
        <v>0.81875000000000009</v>
      </c>
      <c r="N133">
        <v>12</v>
      </c>
      <c r="O133" s="19">
        <v>0.45200000000000001</v>
      </c>
    </row>
    <row r="134" spans="1:15" x14ac:dyDescent="0.25">
      <c r="A134" s="1">
        <v>0.108199485671746</v>
      </c>
      <c r="B134" s="1">
        <v>6225.75244140625</v>
      </c>
      <c r="C134">
        <f t="shared" si="10"/>
        <v>0.78710010033728195</v>
      </c>
      <c r="D134">
        <v>0.63039999999999996</v>
      </c>
      <c r="E134">
        <v>98.77</v>
      </c>
      <c r="F134" t="s">
        <v>53</v>
      </c>
      <c r="G134">
        <v>6650</v>
      </c>
      <c r="H134">
        <f t="shared" si="11"/>
        <v>6574.9664047829847</v>
      </c>
      <c r="I134">
        <f t="shared" si="12"/>
        <v>0.83125000000000004</v>
      </c>
      <c r="M134">
        <v>0.82500000000000007</v>
      </c>
      <c r="N134">
        <v>18</v>
      </c>
      <c r="O134" s="19">
        <v>0.52400000000000002</v>
      </c>
    </row>
    <row r="135" spans="1:15" x14ac:dyDescent="0.25">
      <c r="A135" s="1">
        <v>7.9172627415107694E-2</v>
      </c>
      <c r="B135" s="1">
        <v>5973.7109375</v>
      </c>
      <c r="C135">
        <f t="shared" si="10"/>
        <v>0.75523537476702485</v>
      </c>
      <c r="D135">
        <v>0.48580000000000001</v>
      </c>
      <c r="E135">
        <v>358.36</v>
      </c>
      <c r="F135" t="s">
        <v>52</v>
      </c>
      <c r="G135">
        <v>6700</v>
      </c>
      <c r="H135">
        <f t="shared" si="11"/>
        <v>6624.4022424129325</v>
      </c>
      <c r="I135">
        <f t="shared" si="12"/>
        <v>0.83750000000000013</v>
      </c>
      <c r="M135">
        <v>0.83125000000000004</v>
      </c>
      <c r="N135">
        <v>13</v>
      </c>
      <c r="O135" s="19">
        <v>0.57599999999999996</v>
      </c>
    </row>
    <row r="136" spans="1:15" x14ac:dyDescent="0.25">
      <c r="A136" s="1">
        <v>6.90185009803089E-2</v>
      </c>
      <c r="B136" s="1">
        <v>6045.3857421875</v>
      </c>
      <c r="C136">
        <f t="shared" si="10"/>
        <v>0.76429696956896065</v>
      </c>
      <c r="D136">
        <v>0.62170000000000003</v>
      </c>
      <c r="E136">
        <v>254.02</v>
      </c>
      <c r="F136" t="s">
        <v>66</v>
      </c>
      <c r="G136">
        <v>6750</v>
      </c>
      <c r="H136">
        <f t="shared" si="11"/>
        <v>6673.8380800428795</v>
      </c>
      <c r="I136">
        <f t="shared" si="12"/>
        <v>0.84375</v>
      </c>
      <c r="M136">
        <v>0.83750000000000013</v>
      </c>
      <c r="N136">
        <v>9</v>
      </c>
      <c r="O136" s="19">
        <v>0.61199999999999999</v>
      </c>
    </row>
    <row r="137" spans="1:15" x14ac:dyDescent="0.25">
      <c r="A137" s="1">
        <v>9.6356075666370097E-2</v>
      </c>
      <c r="B137" s="1">
        <v>6526.984375</v>
      </c>
      <c r="C137">
        <f t="shared" si="10"/>
        <v>0.82518379983993662</v>
      </c>
      <c r="D137">
        <v>0.36499999999999999</v>
      </c>
      <c r="E137">
        <v>68.849999999999994</v>
      </c>
      <c r="F137" t="s">
        <v>60</v>
      </c>
      <c r="G137">
        <v>6800</v>
      </c>
      <c r="H137">
        <f t="shared" si="11"/>
        <v>6723.2739176728264</v>
      </c>
      <c r="I137">
        <f t="shared" si="12"/>
        <v>0.85</v>
      </c>
      <c r="M137">
        <v>0.84375</v>
      </c>
      <c r="N137">
        <v>13</v>
      </c>
      <c r="O137" s="19">
        <v>0.66400000000000003</v>
      </c>
    </row>
    <row r="138" spans="1:15" x14ac:dyDescent="0.25">
      <c r="A138" s="1">
        <v>9.2456500074398998E-2</v>
      </c>
      <c r="B138" s="1">
        <v>6308.79736328125</v>
      </c>
      <c r="C138">
        <f t="shared" si="10"/>
        <v>0.7975991792768149</v>
      </c>
      <c r="D138">
        <v>0.98350000000000004</v>
      </c>
      <c r="E138">
        <v>329.81</v>
      </c>
      <c r="F138" t="s">
        <v>51</v>
      </c>
      <c r="G138">
        <v>6850</v>
      </c>
      <c r="H138">
        <f t="shared" si="11"/>
        <v>6772.7097553027743</v>
      </c>
      <c r="I138">
        <f t="shared" si="12"/>
        <v>0.85625000000000007</v>
      </c>
      <c r="M138">
        <v>0.85</v>
      </c>
      <c r="N138">
        <v>19</v>
      </c>
      <c r="O138" s="19">
        <v>0.74</v>
      </c>
    </row>
    <row r="139" spans="1:15" x14ac:dyDescent="0.25">
      <c r="A139" s="1">
        <v>0.10128302192600799</v>
      </c>
      <c r="B139" s="1">
        <v>5930.00048828125</v>
      </c>
      <c r="C139">
        <f t="shared" si="10"/>
        <v>0.74970921559354908</v>
      </c>
      <c r="D139">
        <v>0.96099999999999997</v>
      </c>
      <c r="E139">
        <v>251.86</v>
      </c>
      <c r="F139" t="s">
        <v>75</v>
      </c>
      <c r="G139">
        <v>6900</v>
      </c>
      <c r="H139">
        <f t="shared" si="11"/>
        <v>6822.1455929327212</v>
      </c>
      <c r="I139">
        <f t="shared" si="12"/>
        <v>0.86250000000000004</v>
      </c>
      <c r="M139">
        <v>0.85625000000000007</v>
      </c>
      <c r="N139">
        <v>12</v>
      </c>
      <c r="O139" s="19">
        <v>0.78800000000000003</v>
      </c>
    </row>
    <row r="140" spans="1:15" x14ac:dyDescent="0.25">
      <c r="A140" s="1">
        <v>6.4002858481258001E-2</v>
      </c>
      <c r="B140" s="1">
        <v>5835.287109375</v>
      </c>
      <c r="C140">
        <f t="shared" si="10"/>
        <v>0.73773493445371741</v>
      </c>
      <c r="D140">
        <v>0.30719999999999997</v>
      </c>
      <c r="E140">
        <v>299.49</v>
      </c>
      <c r="F140" t="s">
        <v>57</v>
      </c>
      <c r="G140">
        <v>6950</v>
      </c>
      <c r="H140">
        <f t="shared" si="11"/>
        <v>6871.5814305626682</v>
      </c>
      <c r="I140">
        <f t="shared" si="12"/>
        <v>0.86875000000000002</v>
      </c>
      <c r="M140">
        <v>0.86250000000000004</v>
      </c>
      <c r="N140">
        <v>6</v>
      </c>
      <c r="O140" s="19">
        <v>0.81200000000000006</v>
      </c>
    </row>
    <row r="141" spans="1:15" x14ac:dyDescent="0.25">
      <c r="A141" s="1">
        <v>7.8936036442148805E-2</v>
      </c>
      <c r="B141" s="1">
        <v>5723.18408203125</v>
      </c>
      <c r="C141">
        <f t="shared" si="10"/>
        <v>0.72356214089971471</v>
      </c>
      <c r="D141">
        <v>0.15720000000000001</v>
      </c>
      <c r="E141">
        <v>111.26</v>
      </c>
      <c r="F141" t="s">
        <v>79</v>
      </c>
      <c r="G141">
        <v>7000</v>
      </c>
      <c r="H141">
        <f t="shared" si="11"/>
        <v>6921.017268192616</v>
      </c>
      <c r="I141">
        <f t="shared" si="12"/>
        <v>0.87500000000000011</v>
      </c>
      <c r="M141">
        <v>0.86875000000000002</v>
      </c>
      <c r="N141">
        <v>15</v>
      </c>
      <c r="O141" s="19">
        <v>0.872</v>
      </c>
    </row>
    <row r="142" spans="1:15" x14ac:dyDescent="0.25">
      <c r="A142" s="1">
        <v>0.104639052893296</v>
      </c>
      <c r="B142" s="1">
        <v>6087.3173828125</v>
      </c>
      <c r="C142">
        <f t="shared" si="10"/>
        <v>0.76959824019510037</v>
      </c>
      <c r="D142">
        <v>0.20880000000000001</v>
      </c>
      <c r="E142">
        <v>46.41</v>
      </c>
      <c r="F142" t="s">
        <v>73</v>
      </c>
      <c r="G142">
        <v>7050</v>
      </c>
      <c r="H142">
        <f t="shared" si="11"/>
        <v>6970.453105822563</v>
      </c>
      <c r="I142">
        <f t="shared" si="12"/>
        <v>0.88125000000000009</v>
      </c>
      <c r="M142">
        <v>0.87500000000000011</v>
      </c>
      <c r="N142">
        <v>3</v>
      </c>
      <c r="O142" s="19">
        <v>0.88400000000000001</v>
      </c>
    </row>
    <row r="143" spans="1:15" x14ac:dyDescent="0.25">
      <c r="A143" s="1">
        <v>8.3448858334062903E-2</v>
      </c>
      <c r="B143" s="1">
        <v>5874.5234375</v>
      </c>
      <c r="C143">
        <f t="shared" si="10"/>
        <v>0.7426954461500479</v>
      </c>
      <c r="D143">
        <v>0.91169999999999995</v>
      </c>
      <c r="E143">
        <v>95.92</v>
      </c>
      <c r="F143" t="s">
        <v>62</v>
      </c>
      <c r="G143">
        <v>7100</v>
      </c>
      <c r="H143">
        <f t="shared" si="11"/>
        <v>7019.8889434525099</v>
      </c>
      <c r="I143">
        <f t="shared" si="12"/>
        <v>0.88749999999999996</v>
      </c>
      <c r="M143">
        <v>0.88125000000000009</v>
      </c>
      <c r="N143">
        <v>8</v>
      </c>
      <c r="O143" s="19">
        <v>0.91600000000000004</v>
      </c>
    </row>
    <row r="144" spans="1:15" x14ac:dyDescent="0.25">
      <c r="A144" s="1">
        <v>7.6517149969894005E-2</v>
      </c>
      <c r="B144" s="1">
        <v>6028.40673828125</v>
      </c>
      <c r="C144">
        <f t="shared" si="10"/>
        <v>0.76215037350623349</v>
      </c>
      <c r="D144">
        <v>0.64270000000000005</v>
      </c>
      <c r="E144">
        <v>259.43</v>
      </c>
      <c r="F144" t="s">
        <v>66</v>
      </c>
      <c r="G144">
        <v>7150</v>
      </c>
      <c r="H144">
        <f t="shared" si="11"/>
        <v>7069.3247810824578</v>
      </c>
      <c r="I144">
        <f t="shared" si="12"/>
        <v>0.89375000000000004</v>
      </c>
      <c r="M144">
        <v>0.88749999999999996</v>
      </c>
      <c r="N144">
        <v>5</v>
      </c>
      <c r="O144" s="19">
        <v>0.93600000000000005</v>
      </c>
    </row>
    <row r="145" spans="1:15" x14ac:dyDescent="0.25">
      <c r="A145" s="1">
        <v>9.8915831374705596E-2</v>
      </c>
      <c r="B145" s="1">
        <v>6633.92919921875</v>
      </c>
      <c r="C145">
        <f t="shared" si="10"/>
        <v>0.838704459818848</v>
      </c>
      <c r="D145">
        <v>0.57269999999999999</v>
      </c>
      <c r="E145">
        <v>229.65</v>
      </c>
      <c r="F145" t="s">
        <v>72</v>
      </c>
      <c r="G145">
        <v>7200</v>
      </c>
      <c r="H145">
        <f t="shared" si="11"/>
        <v>7118.7606187124047</v>
      </c>
      <c r="I145">
        <f t="shared" si="12"/>
        <v>0.9</v>
      </c>
      <c r="M145">
        <v>0.89375000000000004</v>
      </c>
      <c r="N145">
        <v>3</v>
      </c>
      <c r="O145" s="19">
        <v>0.94799999999999995</v>
      </c>
    </row>
    <row r="146" spans="1:15" x14ac:dyDescent="0.25">
      <c r="A146" s="1">
        <v>8.9562737301415299E-2</v>
      </c>
      <c r="B146" s="1">
        <v>6007.14990234375</v>
      </c>
      <c r="C146">
        <f t="shared" si="10"/>
        <v>0.75946294610581477</v>
      </c>
      <c r="D146">
        <v>0.21809999999999999</v>
      </c>
      <c r="E146">
        <v>301.82</v>
      </c>
      <c r="F146" t="s">
        <v>64</v>
      </c>
      <c r="G146">
        <v>7250</v>
      </c>
      <c r="H146">
        <f t="shared" si="11"/>
        <v>7168.1964563423517</v>
      </c>
      <c r="I146">
        <f t="shared" si="12"/>
        <v>0.90625</v>
      </c>
      <c r="M146">
        <v>0.9</v>
      </c>
      <c r="N146">
        <v>8</v>
      </c>
      <c r="O146" s="19">
        <v>0.98</v>
      </c>
    </row>
    <row r="147" spans="1:15" x14ac:dyDescent="0.25">
      <c r="A147" s="1">
        <v>8.1005018667051704E-2</v>
      </c>
      <c r="B147" s="1">
        <v>5996.15966796875</v>
      </c>
      <c r="C147">
        <f t="shared" si="10"/>
        <v>0.75807348922317985</v>
      </c>
      <c r="D147">
        <v>8.8999999999999999E-3</v>
      </c>
      <c r="E147">
        <v>199.27</v>
      </c>
      <c r="F147" t="s">
        <v>66</v>
      </c>
      <c r="G147">
        <v>7300</v>
      </c>
      <c r="H147">
        <f t="shared" si="11"/>
        <v>7217.6322939722995</v>
      </c>
      <c r="I147">
        <f t="shared" si="12"/>
        <v>0.91250000000000009</v>
      </c>
      <c r="M147">
        <v>0.90625</v>
      </c>
      <c r="N147">
        <v>1</v>
      </c>
      <c r="O147" s="19">
        <v>0.98399999999999999</v>
      </c>
    </row>
    <row r="148" spans="1:15" x14ac:dyDescent="0.25">
      <c r="A148" s="1">
        <v>8.4657057127611596E-2</v>
      </c>
      <c r="B148" s="1">
        <v>6040.5654296875</v>
      </c>
      <c r="C148">
        <f t="shared" si="10"/>
        <v>0.7636875543234759</v>
      </c>
      <c r="D148">
        <v>0.2576</v>
      </c>
      <c r="E148">
        <v>89.96</v>
      </c>
      <c r="F148" t="s">
        <v>66</v>
      </c>
      <c r="G148">
        <v>7350</v>
      </c>
      <c r="H148">
        <f t="shared" si="11"/>
        <v>7267.0681316022465</v>
      </c>
      <c r="I148">
        <f t="shared" si="12"/>
        <v>0.91875000000000007</v>
      </c>
      <c r="M148">
        <v>0.91250000000000009</v>
      </c>
      <c r="N148">
        <v>4</v>
      </c>
      <c r="O148" s="19">
        <v>1</v>
      </c>
    </row>
    <row r="149" spans="1:15" x14ac:dyDescent="0.25">
      <c r="A149" s="1">
        <v>0.100420268500249</v>
      </c>
      <c r="B149" s="1">
        <v>6307.73046875</v>
      </c>
      <c r="C149">
        <f t="shared" si="10"/>
        <v>0.79746429553376552</v>
      </c>
      <c r="D149">
        <v>0.1241</v>
      </c>
      <c r="E149">
        <v>51.77</v>
      </c>
      <c r="F149" t="s">
        <v>51</v>
      </c>
      <c r="G149">
        <v>7400</v>
      </c>
      <c r="H149">
        <f t="shared" si="11"/>
        <v>7316.5039692321934</v>
      </c>
      <c r="I149">
        <f t="shared" si="12"/>
        <v>0.92500000000000004</v>
      </c>
      <c r="M149">
        <v>0.91875000000000007</v>
      </c>
      <c r="N149">
        <v>0</v>
      </c>
      <c r="O149" s="19">
        <v>1</v>
      </c>
    </row>
    <row r="150" spans="1:15" x14ac:dyDescent="0.25">
      <c r="A150" s="1">
        <v>6.3680109269003499E-2</v>
      </c>
      <c r="B150" s="1">
        <v>6364.7998046875</v>
      </c>
      <c r="C150">
        <f t="shared" si="10"/>
        <v>0.8046793720189529</v>
      </c>
      <c r="D150">
        <v>0.48139999999999999</v>
      </c>
      <c r="E150">
        <v>147.29</v>
      </c>
      <c r="F150" t="s">
        <v>80</v>
      </c>
      <c r="G150">
        <v>7450</v>
      </c>
      <c r="H150">
        <f t="shared" si="11"/>
        <v>7365.9398068621413</v>
      </c>
      <c r="I150">
        <f t="shared" si="12"/>
        <v>0.93125000000000013</v>
      </c>
      <c r="M150">
        <v>0.92500000000000004</v>
      </c>
      <c r="N150">
        <v>0</v>
      </c>
      <c r="O150" s="19">
        <v>1</v>
      </c>
    </row>
    <row r="151" spans="1:15" x14ac:dyDescent="0.25">
      <c r="A151" s="1">
        <v>8.0308582411023094E-2</v>
      </c>
      <c r="B151" s="1">
        <v>6255.58984375</v>
      </c>
      <c r="C151">
        <f t="shared" si="10"/>
        <v>0.79087233872928342</v>
      </c>
      <c r="D151">
        <v>0.54659999999999997</v>
      </c>
      <c r="E151">
        <v>35.880000000000003</v>
      </c>
      <c r="F151" t="s">
        <v>56</v>
      </c>
      <c r="G151">
        <v>7500</v>
      </c>
      <c r="H151">
        <f t="shared" si="11"/>
        <v>7415.3756444920882</v>
      </c>
      <c r="I151">
        <f t="shared" si="12"/>
        <v>0.9375</v>
      </c>
      <c r="M151">
        <v>0.93125000000000013</v>
      </c>
      <c r="N151">
        <v>0</v>
      </c>
      <c r="O151" s="19">
        <v>1</v>
      </c>
    </row>
    <row r="152" spans="1:15" x14ac:dyDescent="0.25">
      <c r="A152" s="1">
        <v>7.6103865801050802E-2</v>
      </c>
      <c r="B152" s="1">
        <v>5788.0849609375</v>
      </c>
      <c r="C152">
        <f t="shared" si="10"/>
        <v>0.73176733196374433</v>
      </c>
      <c r="D152">
        <v>0.36930000000000002</v>
      </c>
      <c r="E152">
        <v>259.95999999999998</v>
      </c>
      <c r="F152" t="s">
        <v>52</v>
      </c>
      <c r="G152">
        <v>7550</v>
      </c>
      <c r="H152">
        <f t="shared" si="11"/>
        <v>7464.8114821220352</v>
      </c>
      <c r="I152">
        <f t="shared" si="12"/>
        <v>0.94374999999999998</v>
      </c>
      <c r="M152">
        <v>0.9375</v>
      </c>
      <c r="N152">
        <v>0</v>
      </c>
      <c r="O152" s="19">
        <v>1</v>
      </c>
    </row>
    <row r="153" spans="1:15" x14ac:dyDescent="0.25">
      <c r="A153" s="1">
        <v>7.7523711942689796E-2</v>
      </c>
      <c r="B153" s="1">
        <v>6315.2294921875</v>
      </c>
      <c r="C153">
        <f t="shared" si="10"/>
        <v>0.79841237083159322</v>
      </c>
      <c r="D153">
        <v>0.74299999999999999</v>
      </c>
      <c r="E153">
        <v>289.7</v>
      </c>
      <c r="F153" t="s">
        <v>70</v>
      </c>
      <c r="G153">
        <v>7600</v>
      </c>
      <c r="H153">
        <f t="shared" si="11"/>
        <v>7514.247319751983</v>
      </c>
      <c r="I153">
        <f t="shared" si="12"/>
        <v>0.95000000000000007</v>
      </c>
      <c r="M153">
        <v>0.94374999999999998</v>
      </c>
      <c r="N153">
        <v>0</v>
      </c>
      <c r="O153" s="19">
        <v>1</v>
      </c>
    </row>
    <row r="154" spans="1:15" x14ac:dyDescent="0.25">
      <c r="A154" s="1">
        <v>0.105972060580184</v>
      </c>
      <c r="B154" s="1">
        <v>6107.12060546875</v>
      </c>
      <c r="C154">
        <f t="shared" si="10"/>
        <v>0.77210189235384485</v>
      </c>
      <c r="D154">
        <v>0.58699999999999997</v>
      </c>
      <c r="E154">
        <v>305.39999999999998</v>
      </c>
      <c r="F154" t="s">
        <v>68</v>
      </c>
      <c r="G154">
        <v>7650</v>
      </c>
      <c r="H154">
        <f t="shared" si="11"/>
        <v>7563.68315738193</v>
      </c>
      <c r="I154">
        <f t="shared" si="12"/>
        <v>0.95625000000000004</v>
      </c>
      <c r="M154">
        <v>0.95000000000000007</v>
      </c>
      <c r="N154">
        <v>0</v>
      </c>
      <c r="O154" s="19">
        <v>1</v>
      </c>
    </row>
    <row r="155" spans="1:15" x14ac:dyDescent="0.25">
      <c r="A155" s="1">
        <v>7.1260728740931797E-2</v>
      </c>
      <c r="B155" s="1">
        <v>6193.58740234375</v>
      </c>
      <c r="C155">
        <f t="shared" si="10"/>
        <v>0.78303358697817904</v>
      </c>
      <c r="D155">
        <v>0.20580000000000001</v>
      </c>
      <c r="E155">
        <v>243.3</v>
      </c>
      <c r="F155" t="s">
        <v>63</v>
      </c>
      <c r="G155">
        <v>7700</v>
      </c>
      <c r="H155">
        <f t="shared" si="11"/>
        <v>7613.1189950118769</v>
      </c>
      <c r="I155">
        <f t="shared" si="12"/>
        <v>0.96250000000000002</v>
      </c>
      <c r="M155">
        <v>0.95625000000000004</v>
      </c>
      <c r="N155">
        <v>0</v>
      </c>
      <c r="O155" s="19">
        <v>1</v>
      </c>
    </row>
    <row r="156" spans="1:15" x14ac:dyDescent="0.25">
      <c r="A156" s="1">
        <v>0.106489848499338</v>
      </c>
      <c r="B156" s="1">
        <v>5717.85546875</v>
      </c>
      <c r="C156">
        <f t="shared" si="10"/>
        <v>0.72288846296474962</v>
      </c>
      <c r="D156">
        <v>0.66190000000000004</v>
      </c>
      <c r="E156">
        <v>246.4</v>
      </c>
      <c r="F156" t="s">
        <v>57</v>
      </c>
      <c r="G156">
        <v>7750</v>
      </c>
      <c r="H156">
        <f t="shared" si="11"/>
        <v>7662.5548326418248</v>
      </c>
      <c r="I156">
        <f t="shared" si="12"/>
        <v>0.96875000000000011</v>
      </c>
      <c r="M156">
        <v>0.96250000000000002</v>
      </c>
      <c r="N156">
        <v>0</v>
      </c>
      <c r="O156" s="19">
        <v>1</v>
      </c>
    </row>
    <row r="157" spans="1:15" x14ac:dyDescent="0.25">
      <c r="A157" s="1">
        <v>7.4132884612222893E-2</v>
      </c>
      <c r="B157" s="1">
        <v>5443.01513671875</v>
      </c>
      <c r="C157">
        <f t="shared" si="10"/>
        <v>0.6881413613164763</v>
      </c>
      <c r="D157">
        <v>0.72140000000000004</v>
      </c>
      <c r="E157">
        <v>206.69</v>
      </c>
      <c r="F157" t="s">
        <v>77</v>
      </c>
      <c r="G157">
        <v>7800</v>
      </c>
      <c r="H157">
        <f t="shared" si="11"/>
        <v>7711.9906702717717</v>
      </c>
      <c r="I157">
        <f t="shared" si="12"/>
        <v>0.97500000000000009</v>
      </c>
      <c r="M157">
        <v>0.96875000000000011</v>
      </c>
      <c r="N157">
        <v>0</v>
      </c>
      <c r="O157" s="19">
        <v>1</v>
      </c>
    </row>
    <row r="158" spans="1:15" x14ac:dyDescent="0.25">
      <c r="A158" s="1">
        <v>0.109004536821311</v>
      </c>
      <c r="B158" s="1">
        <v>6671.7001953125</v>
      </c>
      <c r="C158">
        <f t="shared" si="10"/>
        <v>0.84347971471293981</v>
      </c>
      <c r="D158">
        <v>0.2427</v>
      </c>
      <c r="E158">
        <v>350.66</v>
      </c>
      <c r="F158" t="s">
        <v>60</v>
      </c>
      <c r="G158">
        <v>7850</v>
      </c>
      <c r="H158">
        <f t="shared" si="11"/>
        <v>7761.4265079017187</v>
      </c>
      <c r="I158">
        <f t="shared" si="12"/>
        <v>0.98124999999999996</v>
      </c>
      <c r="M158">
        <v>0.97500000000000009</v>
      </c>
      <c r="N158">
        <v>0</v>
      </c>
      <c r="O158" s="19">
        <v>1</v>
      </c>
    </row>
    <row r="159" spans="1:15" x14ac:dyDescent="0.25">
      <c r="A159" s="1">
        <v>7.3745516665470801E-2</v>
      </c>
      <c r="B159" s="1">
        <v>5800.8896484375</v>
      </c>
      <c r="C159">
        <f t="shared" si="10"/>
        <v>0.73338618380709852</v>
      </c>
      <c r="D159">
        <v>0.80710000000000004</v>
      </c>
      <c r="E159">
        <v>315.57</v>
      </c>
      <c r="F159" t="s">
        <v>54</v>
      </c>
      <c r="G159">
        <v>7900</v>
      </c>
      <c r="H159">
        <f t="shared" si="11"/>
        <v>7810.8623455316665</v>
      </c>
      <c r="I159">
        <f t="shared" si="12"/>
        <v>0.98750000000000004</v>
      </c>
      <c r="M159">
        <v>0.98124999999999996</v>
      </c>
      <c r="N159">
        <v>0</v>
      </c>
      <c r="O159" s="19">
        <v>1</v>
      </c>
    </row>
    <row r="160" spans="1:15" x14ac:dyDescent="0.25">
      <c r="A160" s="1">
        <v>0.109739385571976</v>
      </c>
      <c r="B160" s="1">
        <v>6160.0927734375</v>
      </c>
      <c r="C160">
        <f t="shared" si="10"/>
        <v>0.77879897822670829</v>
      </c>
      <c r="D160">
        <v>0.88500000000000001</v>
      </c>
      <c r="E160">
        <v>115.56</v>
      </c>
      <c r="F160" t="s">
        <v>71</v>
      </c>
      <c r="G160">
        <v>7950</v>
      </c>
      <c r="H160">
        <f t="shared" si="11"/>
        <v>7860.2981831616135</v>
      </c>
      <c r="I160">
        <f t="shared" si="12"/>
        <v>0.99375000000000002</v>
      </c>
      <c r="M160">
        <v>0.98750000000000004</v>
      </c>
      <c r="N160">
        <v>0</v>
      </c>
      <c r="O160" s="19">
        <v>1</v>
      </c>
    </row>
    <row r="161" spans="1:15" x14ac:dyDescent="0.25">
      <c r="A161" s="1">
        <v>0.104823959765448</v>
      </c>
      <c r="B161" s="1">
        <v>6344.48876953125</v>
      </c>
      <c r="C161">
        <f t="shared" si="10"/>
        <v>0.80211151890241816</v>
      </c>
      <c r="D161">
        <v>0.26440000000000002</v>
      </c>
      <c r="E161">
        <v>17.260000000000002</v>
      </c>
      <c r="F161" t="s">
        <v>72</v>
      </c>
      <c r="G161">
        <v>8000</v>
      </c>
      <c r="H161">
        <f t="shared" ref="H161" si="13">G161*$K$6</f>
        <v>7909.7340207915604</v>
      </c>
      <c r="I161">
        <f t="shared" ref="I161" si="14">H161/$V$13</f>
        <v>1</v>
      </c>
      <c r="M161">
        <v>0.99375000000000002</v>
      </c>
      <c r="N161">
        <v>0</v>
      </c>
      <c r="O161" s="19">
        <v>1</v>
      </c>
    </row>
    <row r="162" spans="1:15" x14ac:dyDescent="0.25">
      <c r="A162" s="1">
        <v>8.8979977380863898E-2</v>
      </c>
      <c r="B162" s="1">
        <v>6011.3203125</v>
      </c>
      <c r="C162">
        <f t="shared" si="10"/>
        <v>0.75999019647166621</v>
      </c>
      <c r="D162">
        <v>2.98E-2</v>
      </c>
      <c r="E162">
        <v>305.8</v>
      </c>
      <c r="F162" t="s">
        <v>66</v>
      </c>
      <c r="M162">
        <v>1</v>
      </c>
      <c r="N162">
        <v>0</v>
      </c>
      <c r="O162" s="19">
        <v>1</v>
      </c>
    </row>
    <row r="163" spans="1:15" ht="15.75" thickBot="1" x14ac:dyDescent="0.3">
      <c r="A163" s="1">
        <v>8.9108860132226894E-2</v>
      </c>
      <c r="B163" s="1">
        <v>5752.49169921875</v>
      </c>
      <c r="C163">
        <f t="shared" si="10"/>
        <v>0.72726740040786786</v>
      </c>
      <c r="D163">
        <v>0.7621</v>
      </c>
      <c r="E163">
        <v>311.55</v>
      </c>
      <c r="F163" t="s">
        <v>79</v>
      </c>
      <c r="M163" s="2" t="s">
        <v>0</v>
      </c>
      <c r="N163" s="2">
        <v>0</v>
      </c>
      <c r="O163" s="20">
        <v>1</v>
      </c>
    </row>
    <row r="164" spans="1:15" x14ac:dyDescent="0.25">
      <c r="A164" s="1">
        <v>0.108222821606345</v>
      </c>
      <c r="B164" s="1">
        <v>5730.90234375</v>
      </c>
      <c r="C164">
        <f t="shared" si="10"/>
        <v>0.72453793372643449</v>
      </c>
      <c r="D164">
        <v>0.44950000000000001</v>
      </c>
      <c r="E164">
        <v>276.63</v>
      </c>
      <c r="F164" t="s">
        <v>67</v>
      </c>
    </row>
    <row r="165" spans="1:15" x14ac:dyDescent="0.25">
      <c r="A165" s="1">
        <v>8.5601574572565703E-2</v>
      </c>
      <c r="B165" s="1">
        <v>5887.21630859375</v>
      </c>
      <c r="C165">
        <f t="shared" si="10"/>
        <v>0.74430016143635025</v>
      </c>
      <c r="D165">
        <v>0.93620000000000003</v>
      </c>
      <c r="E165">
        <v>72.02</v>
      </c>
      <c r="F165" t="s">
        <v>65</v>
      </c>
    </row>
    <row r="166" spans="1:15" x14ac:dyDescent="0.25">
      <c r="A166" s="1">
        <v>7.8320305770636797E-2</v>
      </c>
      <c r="B166" s="1">
        <v>6024.6728515625</v>
      </c>
      <c r="C166">
        <f t="shared" si="10"/>
        <v>0.76167831127140551</v>
      </c>
      <c r="D166">
        <v>0.44779999999999998</v>
      </c>
      <c r="E166">
        <v>56.42</v>
      </c>
      <c r="F166" t="s">
        <v>55</v>
      </c>
    </row>
    <row r="167" spans="1:15" x14ac:dyDescent="0.25">
      <c r="A167" s="1">
        <v>9.0475673236978998E-2</v>
      </c>
      <c r="B167" s="1">
        <v>5547.806640625</v>
      </c>
      <c r="C167">
        <f t="shared" si="10"/>
        <v>0.70138978454168144</v>
      </c>
      <c r="D167">
        <v>0.15129999999999999</v>
      </c>
      <c r="E167">
        <v>220.06</v>
      </c>
      <c r="F167" t="s">
        <v>59</v>
      </c>
    </row>
    <row r="168" spans="1:15" x14ac:dyDescent="0.25">
      <c r="A168" s="1">
        <v>8.4416761136641899E-2</v>
      </c>
      <c r="B168" s="1">
        <v>6671.15380859375</v>
      </c>
      <c r="C168">
        <f t="shared" si="10"/>
        <v>0.84341063695162533</v>
      </c>
      <c r="D168">
        <v>0.92010000000000003</v>
      </c>
      <c r="E168">
        <v>61.78</v>
      </c>
      <c r="F168" t="s">
        <v>74</v>
      </c>
    </row>
    <row r="169" spans="1:15" x14ac:dyDescent="0.25">
      <c r="A169" s="1">
        <v>0.105535332129458</v>
      </c>
      <c r="B169" s="1">
        <v>6097.20849609375</v>
      </c>
      <c r="C169">
        <f t="shared" si="10"/>
        <v>0.77084873904313367</v>
      </c>
      <c r="D169">
        <v>0.38519999999999999</v>
      </c>
      <c r="E169">
        <v>324.20999999999998</v>
      </c>
      <c r="F169" t="s">
        <v>68</v>
      </c>
    </row>
    <row r="170" spans="1:15" x14ac:dyDescent="0.25">
      <c r="A170" s="1">
        <v>8.2110171396410095E-2</v>
      </c>
      <c r="B170" s="1">
        <v>6420.375</v>
      </c>
      <c r="C170">
        <f t="shared" si="10"/>
        <v>0.81170554953218088</v>
      </c>
      <c r="D170">
        <v>0.76200000000000001</v>
      </c>
      <c r="E170">
        <v>283.35000000000002</v>
      </c>
      <c r="F170" t="s">
        <v>80</v>
      </c>
    </row>
    <row r="171" spans="1:15" x14ac:dyDescent="0.25">
      <c r="A171" s="1">
        <v>8.8658215860196704E-2</v>
      </c>
      <c r="B171" s="1">
        <v>6255.328125</v>
      </c>
      <c r="C171">
        <f t="shared" si="10"/>
        <v>0.79083925054334547</v>
      </c>
      <c r="D171">
        <v>0.17369999999999999</v>
      </c>
      <c r="E171">
        <v>358.71</v>
      </c>
      <c r="F171" t="s">
        <v>71</v>
      </c>
    </row>
    <row r="172" spans="1:15" x14ac:dyDescent="0.25">
      <c r="A172" s="1">
        <v>8.2955080172355297E-2</v>
      </c>
      <c r="B172" s="1">
        <v>6419.0869140625</v>
      </c>
      <c r="C172">
        <f t="shared" si="10"/>
        <v>0.81154270133347861</v>
      </c>
      <c r="D172">
        <v>0.67930000000000001</v>
      </c>
      <c r="E172">
        <v>278.01</v>
      </c>
      <c r="F172" t="s">
        <v>57</v>
      </c>
    </row>
    <row r="173" spans="1:15" x14ac:dyDescent="0.25">
      <c r="A173" s="1">
        <v>8.3584457262171397E-2</v>
      </c>
      <c r="B173" s="1">
        <v>5867.42626953125</v>
      </c>
      <c r="C173">
        <f t="shared" si="10"/>
        <v>0.74179817603324061</v>
      </c>
      <c r="D173">
        <v>0.86880000000000002</v>
      </c>
      <c r="E173">
        <v>295.19</v>
      </c>
      <c r="F173" t="s">
        <v>65</v>
      </c>
    </row>
    <row r="174" spans="1:15" x14ac:dyDescent="0.25">
      <c r="A174" s="1">
        <v>7.1301364550651294E-2</v>
      </c>
      <c r="B174" s="1">
        <v>2144161.25</v>
      </c>
      <c r="D174">
        <v>0.78220000000000001</v>
      </c>
      <c r="E174">
        <v>90.95</v>
      </c>
      <c r="F174" t="s">
        <v>73</v>
      </c>
    </row>
    <row r="175" spans="1:15" x14ac:dyDescent="0.25">
      <c r="A175" s="1">
        <v>6.0520282040412703E-2</v>
      </c>
      <c r="B175" s="1">
        <v>6395.52490234375</v>
      </c>
      <c r="C175">
        <f t="shared" si="10"/>
        <v>0.80856383862370673</v>
      </c>
      <c r="D175">
        <v>0.622</v>
      </c>
      <c r="E175">
        <v>256.73</v>
      </c>
      <c r="F175" t="s">
        <v>51</v>
      </c>
    </row>
    <row r="176" spans="1:15" x14ac:dyDescent="0.25">
      <c r="A176" s="1">
        <v>6.1315905992077299E-2</v>
      </c>
      <c r="B176" s="1">
        <v>5952.72900390625</v>
      </c>
      <c r="C176">
        <f t="shared" si="10"/>
        <v>0.75258270230817892</v>
      </c>
      <c r="D176">
        <v>0.26129999999999998</v>
      </c>
      <c r="E176">
        <v>84.26</v>
      </c>
      <c r="F176" t="s">
        <v>76</v>
      </c>
    </row>
    <row r="177" spans="1:6" x14ac:dyDescent="0.25">
      <c r="A177" s="1">
        <v>7.7973128973292005E-2</v>
      </c>
      <c r="B177" s="1">
        <v>6523.25732421875</v>
      </c>
      <c r="C177">
        <f t="shared" si="10"/>
        <v>0.82471260184877115</v>
      </c>
      <c r="D177">
        <v>0.2172</v>
      </c>
      <c r="E177">
        <v>63.57</v>
      </c>
      <c r="F177" t="s">
        <v>58</v>
      </c>
    </row>
    <row r="178" spans="1:6" x14ac:dyDescent="0.25">
      <c r="A178" s="1">
        <v>6.5848136296026094E-2</v>
      </c>
      <c r="B178" s="1">
        <v>5861.64013671875</v>
      </c>
      <c r="C178">
        <f t="shared" si="10"/>
        <v>0.74106665550457418</v>
      </c>
      <c r="D178">
        <v>0.252</v>
      </c>
      <c r="E178">
        <v>0.9</v>
      </c>
      <c r="F178" t="s">
        <v>52</v>
      </c>
    </row>
    <row r="179" spans="1:6" x14ac:dyDescent="0.25">
      <c r="A179" s="1">
        <v>6.2092861215983203E-2</v>
      </c>
      <c r="B179" s="1">
        <v>6251.3466796875</v>
      </c>
      <c r="C179">
        <f t="shared" si="10"/>
        <v>0.79033589034159479</v>
      </c>
      <c r="D179">
        <v>6.7299999999999999E-2</v>
      </c>
      <c r="E179">
        <v>15.54</v>
      </c>
      <c r="F179" t="s">
        <v>68</v>
      </c>
    </row>
    <row r="180" spans="1:6" x14ac:dyDescent="0.25">
      <c r="A180" s="1">
        <v>7.6156364829814305E-2</v>
      </c>
      <c r="B180" s="1">
        <v>6030.9765625</v>
      </c>
      <c r="C180">
        <f t="shared" si="10"/>
        <v>0.76247526739166571</v>
      </c>
      <c r="D180">
        <v>5.1000000000000004E-3</v>
      </c>
      <c r="E180">
        <v>323.57</v>
      </c>
      <c r="F180" t="s">
        <v>66</v>
      </c>
    </row>
    <row r="181" spans="1:6" x14ac:dyDescent="0.25">
      <c r="A181" s="1">
        <v>0.101647332844922</v>
      </c>
      <c r="B181" s="1">
        <v>6431.52734375</v>
      </c>
      <c r="C181">
        <f t="shared" si="10"/>
        <v>0.81311550133595645</v>
      </c>
      <c r="D181">
        <v>0.81310000000000004</v>
      </c>
      <c r="E181">
        <v>236.17</v>
      </c>
      <c r="F181" t="s">
        <v>72</v>
      </c>
    </row>
    <row r="182" spans="1:6" x14ac:dyDescent="0.25">
      <c r="A182" s="1">
        <v>7.2347403872624602E-2</v>
      </c>
      <c r="B182" s="1">
        <v>5882.80712890625</v>
      </c>
      <c r="C182">
        <f t="shared" si="10"/>
        <v>0.74374272427399934</v>
      </c>
      <c r="D182">
        <v>0.4173</v>
      </c>
      <c r="E182">
        <v>207.52</v>
      </c>
      <c r="F182" t="s">
        <v>62</v>
      </c>
    </row>
    <row r="183" spans="1:6" x14ac:dyDescent="0.25">
      <c r="A183" s="1">
        <v>8.0932920033964795E-2</v>
      </c>
      <c r="B183" s="1">
        <v>6015.7548828125</v>
      </c>
      <c r="C183">
        <f t="shared" si="10"/>
        <v>0.76055084368190651</v>
      </c>
      <c r="D183">
        <v>0.14549999999999999</v>
      </c>
      <c r="E183">
        <v>185.68</v>
      </c>
      <c r="F183" t="s">
        <v>64</v>
      </c>
    </row>
    <row r="184" spans="1:6" x14ac:dyDescent="0.25">
      <c r="A184" s="1">
        <v>6.3824492181293602E-2</v>
      </c>
      <c r="B184" s="1">
        <v>6389.4580078125</v>
      </c>
      <c r="C184">
        <f t="shared" si="10"/>
        <v>0.80779682237318517</v>
      </c>
      <c r="D184">
        <v>0.44090000000000001</v>
      </c>
      <c r="E184">
        <v>338.81</v>
      </c>
      <c r="F184" t="s">
        <v>51</v>
      </c>
    </row>
    <row r="185" spans="1:6" x14ac:dyDescent="0.25">
      <c r="A185" s="1">
        <v>8.0948825697030699E-2</v>
      </c>
      <c r="B185" s="1">
        <v>6080.88623046875</v>
      </c>
      <c r="C185">
        <f t="shared" si="10"/>
        <v>0.76878517210370245</v>
      </c>
      <c r="D185">
        <v>0.18990000000000001</v>
      </c>
      <c r="E185">
        <v>54.44</v>
      </c>
      <c r="F185" t="s">
        <v>69</v>
      </c>
    </row>
    <row r="186" spans="1:6" x14ac:dyDescent="0.25">
      <c r="A186" s="1">
        <v>8.3201130301541401E-2</v>
      </c>
      <c r="B186" s="1">
        <v>6556.92919921875</v>
      </c>
      <c r="C186">
        <f t="shared" si="10"/>
        <v>0.82896961920377832</v>
      </c>
      <c r="D186">
        <v>0.98319999999999996</v>
      </c>
      <c r="E186">
        <v>213.04</v>
      </c>
      <c r="F186" t="s">
        <v>61</v>
      </c>
    </row>
    <row r="187" spans="1:6" x14ac:dyDescent="0.25">
      <c r="A187" s="1">
        <v>0.103637824631402</v>
      </c>
      <c r="B187" s="1">
        <v>5928.76806640625</v>
      </c>
      <c r="C187">
        <f t="shared" si="10"/>
        <v>0.74955340480752763</v>
      </c>
      <c r="D187">
        <v>0.34960000000000002</v>
      </c>
      <c r="E187">
        <v>64.680000000000007</v>
      </c>
      <c r="F187" t="s">
        <v>55</v>
      </c>
    </row>
    <row r="188" spans="1:6" x14ac:dyDescent="0.25">
      <c r="A188" s="1">
        <v>6.8740814500501193E-2</v>
      </c>
      <c r="B188" s="1">
        <v>6563.5263671875</v>
      </c>
      <c r="C188">
        <f t="shared" si="10"/>
        <v>0.8298036760698384</v>
      </c>
      <c r="D188">
        <v>0.8528</v>
      </c>
      <c r="E188">
        <v>292.17</v>
      </c>
      <c r="F188" t="s">
        <v>78</v>
      </c>
    </row>
    <row r="189" spans="1:6" x14ac:dyDescent="0.25">
      <c r="A189" s="1">
        <v>7.0927298566545102E-2</v>
      </c>
      <c r="B189" s="1">
        <v>6535.5458984375</v>
      </c>
      <c r="C189">
        <f t="shared" si="10"/>
        <v>0.82626620329560219</v>
      </c>
      <c r="D189">
        <v>0.32050000000000001</v>
      </c>
      <c r="E189">
        <v>128.78</v>
      </c>
      <c r="F189" t="s">
        <v>58</v>
      </c>
    </row>
    <row r="190" spans="1:6" x14ac:dyDescent="0.25">
      <c r="A190" s="1">
        <v>9.4188841738065202E-2</v>
      </c>
      <c r="B190" s="1">
        <v>6014.99853515625</v>
      </c>
      <c r="C190">
        <f t="shared" si="10"/>
        <v>0.76045522129381338</v>
      </c>
      <c r="D190">
        <v>0.87150000000000005</v>
      </c>
      <c r="E190">
        <v>154.96</v>
      </c>
      <c r="F190" t="s">
        <v>52</v>
      </c>
    </row>
    <row r="191" spans="1:6" x14ac:dyDescent="0.25">
      <c r="A191" s="1">
        <v>7.48978784929374E-2</v>
      </c>
      <c r="B191" s="1">
        <v>6418.04248046875</v>
      </c>
      <c r="C191">
        <f t="shared" si="10"/>
        <v>0.81141065724817751</v>
      </c>
      <c r="D191">
        <v>0.69779999999999998</v>
      </c>
      <c r="E191">
        <v>266.02</v>
      </c>
      <c r="F191" t="s">
        <v>50</v>
      </c>
    </row>
    <row r="192" spans="1:6" x14ac:dyDescent="0.25">
      <c r="A192" s="1">
        <v>7.8440660878418403E-2</v>
      </c>
      <c r="B192" s="1">
        <v>6191.669921875</v>
      </c>
      <c r="C192">
        <f t="shared" si="10"/>
        <v>0.78279116663083115</v>
      </c>
      <c r="D192">
        <v>0.4753</v>
      </c>
      <c r="E192">
        <v>227.12</v>
      </c>
      <c r="F192" t="s">
        <v>73</v>
      </c>
    </row>
    <row r="193" spans="1:6" x14ac:dyDescent="0.25">
      <c r="A193" s="1">
        <v>0.10143277633817301</v>
      </c>
      <c r="B193" s="1">
        <v>5741.6767578125</v>
      </c>
      <c r="C193">
        <f t="shared" ref="C193:C236" si="15">B193/$V$13</f>
        <v>0.72590010520200854</v>
      </c>
      <c r="D193">
        <v>0.5796</v>
      </c>
      <c r="E193">
        <v>63.5</v>
      </c>
      <c r="F193" t="s">
        <v>67</v>
      </c>
    </row>
    <row r="194" spans="1:6" x14ac:dyDescent="0.25">
      <c r="A194" s="1">
        <v>0.10529092687389</v>
      </c>
      <c r="B194" s="1">
        <v>5971.1494140625</v>
      </c>
      <c r="C194">
        <f t="shared" si="15"/>
        <v>0.75491153032032576</v>
      </c>
      <c r="D194">
        <v>0.249</v>
      </c>
      <c r="E194">
        <v>72.900000000000006</v>
      </c>
      <c r="F194" t="s">
        <v>59</v>
      </c>
    </row>
    <row r="195" spans="1:6" x14ac:dyDescent="0.25">
      <c r="A195" s="1">
        <v>8.7481698825227397E-2</v>
      </c>
      <c r="B195" s="1">
        <v>6482.57666015625</v>
      </c>
      <c r="C195">
        <f t="shared" si="15"/>
        <v>0.81956948781287986</v>
      </c>
      <c r="D195">
        <v>0.56859999999999999</v>
      </c>
      <c r="E195">
        <v>191.61</v>
      </c>
      <c r="F195" t="s">
        <v>58</v>
      </c>
    </row>
    <row r="196" spans="1:6" x14ac:dyDescent="0.25">
      <c r="A196" s="1">
        <v>6.0150168389863902E-2</v>
      </c>
      <c r="B196" s="1">
        <v>6554.30224609375</v>
      </c>
      <c r="C196">
        <f t="shared" si="15"/>
        <v>0.82863750271059478</v>
      </c>
      <c r="D196">
        <v>0.80500000000000005</v>
      </c>
      <c r="E196">
        <v>2.98</v>
      </c>
      <c r="F196" t="s">
        <v>61</v>
      </c>
    </row>
    <row r="197" spans="1:6" x14ac:dyDescent="0.25">
      <c r="A197" s="1">
        <v>6.3377387987743394E-2</v>
      </c>
      <c r="B197" s="1">
        <v>5964.88525390625</v>
      </c>
      <c r="C197">
        <f t="shared" si="15"/>
        <v>0.75411957446697031</v>
      </c>
      <c r="D197">
        <v>0.433</v>
      </c>
      <c r="E197">
        <v>35.08</v>
      </c>
      <c r="F197" t="s">
        <v>76</v>
      </c>
    </row>
    <row r="198" spans="1:6" x14ac:dyDescent="0.25">
      <c r="A198" s="1">
        <v>8.0260679271948202E-2</v>
      </c>
      <c r="B198" s="1">
        <v>6358.0849609375</v>
      </c>
      <c r="C198">
        <f t="shared" si="15"/>
        <v>0.80383043781555874</v>
      </c>
      <c r="D198">
        <v>0.90820000000000001</v>
      </c>
      <c r="E198">
        <v>152.33000000000001</v>
      </c>
      <c r="F198" t="s">
        <v>51</v>
      </c>
    </row>
    <row r="199" spans="1:6" x14ac:dyDescent="0.25">
      <c r="A199" s="1">
        <v>9.8594357266510099E-2</v>
      </c>
      <c r="B199" s="1">
        <v>6107.63671875</v>
      </c>
      <c r="C199">
        <f t="shared" si="15"/>
        <v>0.77216714275036813</v>
      </c>
      <c r="D199">
        <v>0.69259999999999999</v>
      </c>
      <c r="E199">
        <v>276.95999999999998</v>
      </c>
      <c r="F199" t="s">
        <v>63</v>
      </c>
    </row>
    <row r="200" spans="1:6" x14ac:dyDescent="0.25">
      <c r="A200" s="1">
        <v>0.104800480335258</v>
      </c>
      <c r="B200" s="1">
        <v>6285.87109375</v>
      </c>
      <c r="C200">
        <f t="shared" si="15"/>
        <v>0.79470069122766107</v>
      </c>
      <c r="D200">
        <v>0.29770000000000002</v>
      </c>
      <c r="E200">
        <v>260.44</v>
      </c>
      <c r="F200" t="s">
        <v>51</v>
      </c>
    </row>
    <row r="201" spans="1:6" x14ac:dyDescent="0.25">
      <c r="A201" s="1">
        <v>7.2255984602012699E-2</v>
      </c>
      <c r="B201" s="1">
        <v>6404.35302734375</v>
      </c>
      <c r="C201">
        <f t="shared" si="15"/>
        <v>0.80967994758221207</v>
      </c>
      <c r="D201">
        <v>0.41270000000000001</v>
      </c>
      <c r="E201">
        <v>80.52</v>
      </c>
      <c r="F201" t="s">
        <v>80</v>
      </c>
    </row>
    <row r="202" spans="1:6" x14ac:dyDescent="0.25">
      <c r="A202" s="1">
        <v>6.3623549217906999E-2</v>
      </c>
      <c r="B202" s="1">
        <v>6126.8359375</v>
      </c>
      <c r="C202">
        <f t="shared" si="15"/>
        <v>0.77459443280835649</v>
      </c>
      <c r="D202">
        <v>0.34279999999999999</v>
      </c>
      <c r="E202">
        <v>74.59</v>
      </c>
      <c r="F202" t="s">
        <v>63</v>
      </c>
    </row>
    <row r="203" spans="1:6" x14ac:dyDescent="0.25">
      <c r="A203" s="1">
        <v>9.7874145563865006E-2</v>
      </c>
      <c r="B203" s="1">
        <v>5690.96240234375</v>
      </c>
      <c r="C203">
        <f t="shared" si="15"/>
        <v>0.71948846666455057</v>
      </c>
      <c r="D203">
        <v>0.47889999999999999</v>
      </c>
      <c r="E203">
        <v>240.06</v>
      </c>
      <c r="F203" t="s">
        <v>79</v>
      </c>
    </row>
    <row r="204" spans="1:6" x14ac:dyDescent="0.25">
      <c r="A204" s="1">
        <v>8.5040926406293099E-2</v>
      </c>
      <c r="B204" s="1">
        <v>5495.8681640625</v>
      </c>
      <c r="C204">
        <f t="shared" si="15"/>
        <v>0.69482338465693505</v>
      </c>
      <c r="D204">
        <v>0.1782</v>
      </c>
      <c r="E204">
        <v>123.66</v>
      </c>
      <c r="F204" t="s">
        <v>77</v>
      </c>
    </row>
    <row r="205" spans="1:6" x14ac:dyDescent="0.25">
      <c r="A205" s="1">
        <v>7.4033616808895503E-2</v>
      </c>
      <c r="B205" s="1">
        <v>5843.3095703125</v>
      </c>
      <c r="C205">
        <f t="shared" si="15"/>
        <v>0.738749186123421</v>
      </c>
      <c r="D205">
        <v>0.23760000000000001</v>
      </c>
      <c r="E205">
        <v>117.8</v>
      </c>
      <c r="F205" t="s">
        <v>70</v>
      </c>
    </row>
    <row r="206" spans="1:6" x14ac:dyDescent="0.25">
      <c r="A206" s="1">
        <v>9.7091303078448696E-2</v>
      </c>
      <c r="B206" s="1">
        <v>6154.12451171875</v>
      </c>
      <c r="C206">
        <f t="shared" si="15"/>
        <v>0.77804443177760363</v>
      </c>
      <c r="D206">
        <v>0.7117</v>
      </c>
      <c r="E206">
        <v>21.71</v>
      </c>
      <c r="F206" t="s">
        <v>51</v>
      </c>
    </row>
    <row r="207" spans="1:6" x14ac:dyDescent="0.25">
      <c r="A207" s="1">
        <v>7.9789928112979303E-2</v>
      </c>
      <c r="B207" s="1">
        <v>6549.5068359375</v>
      </c>
      <c r="C207">
        <f t="shared" si="15"/>
        <v>0.82803123578130933</v>
      </c>
      <c r="D207">
        <v>0.98829999999999996</v>
      </c>
      <c r="E207">
        <v>215.15</v>
      </c>
      <c r="F207" t="s">
        <v>61</v>
      </c>
    </row>
    <row r="208" spans="1:6" x14ac:dyDescent="0.25">
      <c r="A208" s="1">
        <v>0.103924952591398</v>
      </c>
      <c r="B208" s="1">
        <v>6353.28759765625</v>
      </c>
      <c r="C208">
        <f t="shared" si="15"/>
        <v>0.80322392395951259</v>
      </c>
      <c r="D208">
        <v>0.30109999999999998</v>
      </c>
      <c r="E208">
        <v>194.11</v>
      </c>
      <c r="F208" t="s">
        <v>72</v>
      </c>
    </row>
    <row r="209" spans="1:6" x14ac:dyDescent="0.25">
      <c r="A209" s="1">
        <v>8.4056323670436001E-2</v>
      </c>
      <c r="B209" s="1">
        <v>6448.53515625</v>
      </c>
      <c r="C209">
        <f t="shared" si="15"/>
        <v>0.81526573956840431</v>
      </c>
      <c r="D209">
        <v>0.97019999999999995</v>
      </c>
      <c r="E209">
        <v>251.29</v>
      </c>
      <c r="F209" t="s">
        <v>72</v>
      </c>
    </row>
    <row r="210" spans="1:6" x14ac:dyDescent="0.25">
      <c r="A210" s="1">
        <v>6.3442229556071497E-2</v>
      </c>
      <c r="B210" s="1">
        <v>6489.84814453125</v>
      </c>
      <c r="C210">
        <f t="shared" si="15"/>
        <v>0.82048879614308234</v>
      </c>
      <c r="D210">
        <v>0.60589999999999999</v>
      </c>
      <c r="E210">
        <v>63.52</v>
      </c>
      <c r="F210" t="s">
        <v>50</v>
      </c>
    </row>
    <row r="211" spans="1:6" x14ac:dyDescent="0.25">
      <c r="A211" s="1">
        <v>0.10587110406460799</v>
      </c>
      <c r="B211" s="1">
        <v>5945.8974609375</v>
      </c>
      <c r="C211">
        <f t="shared" si="15"/>
        <v>0.7517190142308311</v>
      </c>
      <c r="D211">
        <v>0.45929999999999999</v>
      </c>
      <c r="E211">
        <v>307.67</v>
      </c>
      <c r="F211" t="s">
        <v>59</v>
      </c>
    </row>
    <row r="212" spans="1:6" x14ac:dyDescent="0.25">
      <c r="A212" s="1">
        <v>8.69859988564885E-2</v>
      </c>
      <c r="B212" s="1">
        <v>5763.736328125</v>
      </c>
      <c r="C212">
        <f t="shared" si="15"/>
        <v>0.72868901950108789</v>
      </c>
      <c r="D212">
        <v>0.39340000000000003</v>
      </c>
      <c r="E212">
        <v>193.27</v>
      </c>
      <c r="F212" t="s">
        <v>70</v>
      </c>
    </row>
    <row r="213" spans="1:6" x14ac:dyDescent="0.25">
      <c r="A213" s="1">
        <v>6.7818464910114701E-2</v>
      </c>
      <c r="B213" s="1">
        <v>5822.23876953125</v>
      </c>
      <c r="C213">
        <f t="shared" si="15"/>
        <v>0.73608527849696193</v>
      </c>
      <c r="D213">
        <v>0.74709999999999999</v>
      </c>
      <c r="E213">
        <v>285.32</v>
      </c>
      <c r="F213" t="s">
        <v>79</v>
      </c>
    </row>
    <row r="214" spans="1:6" x14ac:dyDescent="0.25">
      <c r="A214" s="1">
        <v>8.9980438759553596E-2</v>
      </c>
      <c r="B214" s="1">
        <v>5913.6572265625</v>
      </c>
      <c r="C214">
        <f t="shared" si="15"/>
        <v>0.74764299419143998</v>
      </c>
      <c r="D214">
        <v>0.97470000000000001</v>
      </c>
      <c r="E214">
        <v>103.63</v>
      </c>
      <c r="F214" t="s">
        <v>75</v>
      </c>
    </row>
    <row r="215" spans="1:6" x14ac:dyDescent="0.25">
      <c r="A215" s="1">
        <v>0.10950607424053101</v>
      </c>
      <c r="B215" s="1">
        <v>6389.58349609375</v>
      </c>
      <c r="C215">
        <f t="shared" si="15"/>
        <v>0.80781268741756218</v>
      </c>
      <c r="D215">
        <v>0.66720000000000002</v>
      </c>
      <c r="E215">
        <v>208.75</v>
      </c>
      <c r="F215" t="s">
        <v>74</v>
      </c>
    </row>
    <row r="216" spans="1:6" x14ac:dyDescent="0.25">
      <c r="A216" s="1">
        <v>9.8150699226600996E-2</v>
      </c>
      <c r="B216" s="1">
        <v>6142.53076171875</v>
      </c>
      <c r="C216">
        <f t="shared" si="15"/>
        <v>0.77657867452590279</v>
      </c>
      <c r="D216">
        <v>0.38069999999999998</v>
      </c>
      <c r="E216">
        <v>244.6</v>
      </c>
      <c r="F216" t="s">
        <v>56</v>
      </c>
    </row>
    <row r="217" spans="1:6" x14ac:dyDescent="0.25">
      <c r="A217" s="1">
        <v>0.108724953289995</v>
      </c>
      <c r="B217" s="1">
        <v>6461.59521484375</v>
      </c>
      <c r="C217">
        <f t="shared" si="15"/>
        <v>0.81691687708572414</v>
      </c>
      <c r="D217">
        <v>0.14810000000000001</v>
      </c>
      <c r="E217">
        <v>59.32</v>
      </c>
      <c r="F217" t="s">
        <v>58</v>
      </c>
    </row>
    <row r="218" spans="1:6" x14ac:dyDescent="0.25">
      <c r="A218" s="1">
        <v>6.0049152346717899E-2</v>
      </c>
      <c r="B218" s="1">
        <v>5882.86328125</v>
      </c>
      <c r="C218">
        <f t="shared" si="15"/>
        <v>0.74374982341837037</v>
      </c>
      <c r="D218">
        <v>0.1477</v>
      </c>
      <c r="E218">
        <v>304.62</v>
      </c>
      <c r="F218" t="s">
        <v>67</v>
      </c>
    </row>
    <row r="219" spans="1:6" x14ac:dyDescent="0.25">
      <c r="A219" s="1">
        <v>9.9268374310297697E-2</v>
      </c>
      <c r="B219" s="1">
        <v>6367.90234375</v>
      </c>
      <c r="C219">
        <f t="shared" si="15"/>
        <v>0.80507161517837456</v>
      </c>
      <c r="D219">
        <v>0.78259999999999996</v>
      </c>
      <c r="E219">
        <v>255.36</v>
      </c>
      <c r="F219" t="s">
        <v>74</v>
      </c>
    </row>
    <row r="220" spans="1:6" x14ac:dyDescent="0.25">
      <c r="A220" s="1">
        <v>7.5977045202737598E-2</v>
      </c>
      <c r="B220" s="1">
        <v>6360.15380859375</v>
      </c>
      <c r="C220">
        <f t="shared" si="15"/>
        <v>0.80409199498686335</v>
      </c>
      <c r="D220">
        <v>4.4999999999999998E-2</v>
      </c>
      <c r="E220">
        <v>247.54</v>
      </c>
      <c r="F220" t="s">
        <v>56</v>
      </c>
    </row>
    <row r="221" spans="1:6" x14ac:dyDescent="0.25">
      <c r="A221" s="1">
        <v>7.0517850630526693E-2</v>
      </c>
      <c r="B221" s="1">
        <v>5963.33740234375</v>
      </c>
      <c r="C221">
        <f t="shared" si="15"/>
        <v>0.7539238850090908</v>
      </c>
      <c r="D221">
        <v>0.22770000000000001</v>
      </c>
      <c r="E221">
        <v>38.32</v>
      </c>
      <c r="F221" t="s">
        <v>75</v>
      </c>
    </row>
    <row r="222" spans="1:6" x14ac:dyDescent="0.25">
      <c r="A222" s="1">
        <v>6.01977790579011E-2</v>
      </c>
      <c r="B222" s="1">
        <v>5950.69677734375</v>
      </c>
      <c r="C222">
        <f t="shared" si="15"/>
        <v>0.75232577501363807</v>
      </c>
      <c r="D222">
        <v>0.47360000000000002</v>
      </c>
      <c r="E222">
        <v>49.76</v>
      </c>
      <c r="F222" t="s">
        <v>62</v>
      </c>
    </row>
    <row r="223" spans="1:6" x14ac:dyDescent="0.25">
      <c r="A223" s="1">
        <v>0.105120001816342</v>
      </c>
      <c r="B223" s="1">
        <v>5877.25244140625</v>
      </c>
      <c r="C223">
        <f t="shared" si="15"/>
        <v>0.74304046456647965</v>
      </c>
      <c r="D223">
        <v>0.8427</v>
      </c>
      <c r="E223">
        <v>96.37</v>
      </c>
      <c r="F223" t="s">
        <v>75</v>
      </c>
    </row>
    <row r="224" spans="1:6" x14ac:dyDescent="0.25">
      <c r="A224" s="1">
        <v>0.107791769353039</v>
      </c>
      <c r="B224" s="1">
        <v>6254.18603515625</v>
      </c>
      <c r="C224">
        <f t="shared" si="15"/>
        <v>0.79069486012000778</v>
      </c>
      <c r="D224">
        <v>0.20250000000000001</v>
      </c>
      <c r="E224">
        <v>162.59</v>
      </c>
      <c r="F224" t="s">
        <v>71</v>
      </c>
    </row>
    <row r="225" spans="1:6" x14ac:dyDescent="0.25">
      <c r="A225" s="1">
        <v>6.4204800040347204E-2</v>
      </c>
      <c r="B225" s="1">
        <v>5927.56689453125</v>
      </c>
      <c r="C225">
        <f t="shared" si="15"/>
        <v>0.74940154484967791</v>
      </c>
      <c r="D225">
        <v>5.4300000000000001E-2</v>
      </c>
      <c r="E225">
        <v>103.32</v>
      </c>
      <c r="F225" t="s">
        <v>76</v>
      </c>
    </row>
    <row r="226" spans="1:6" x14ac:dyDescent="0.25">
      <c r="A226" s="1">
        <v>9.7373483889825904E-2</v>
      </c>
      <c r="B226" s="1">
        <v>6063.82763671875</v>
      </c>
      <c r="C226">
        <f t="shared" si="15"/>
        <v>0.76662851377547547</v>
      </c>
      <c r="D226">
        <v>0.94420000000000004</v>
      </c>
      <c r="E226">
        <v>304.08</v>
      </c>
      <c r="F226" t="s">
        <v>55</v>
      </c>
    </row>
    <row r="227" spans="1:6" x14ac:dyDescent="0.25">
      <c r="A227" s="1">
        <v>6.2933655311212797E-2</v>
      </c>
      <c r="B227" s="1">
        <v>6131.27685546875</v>
      </c>
      <c r="C227">
        <f t="shared" si="15"/>
        <v>0.77515588253056922</v>
      </c>
      <c r="D227">
        <v>0.65459999999999996</v>
      </c>
      <c r="E227">
        <v>292.08999999999997</v>
      </c>
      <c r="F227" t="s">
        <v>59</v>
      </c>
    </row>
    <row r="228" spans="1:6" x14ac:dyDescent="0.25">
      <c r="A228" s="1">
        <v>6.1992314344550999E-2</v>
      </c>
      <c r="B228" s="1">
        <v>5974.775390625</v>
      </c>
      <c r="C228">
        <f t="shared" si="15"/>
        <v>0.75536994985162331</v>
      </c>
      <c r="D228">
        <v>0.16350000000000001</v>
      </c>
      <c r="E228">
        <v>346.79</v>
      </c>
      <c r="F228" t="s">
        <v>62</v>
      </c>
    </row>
    <row r="229" spans="1:6" x14ac:dyDescent="0.25">
      <c r="A229" s="1">
        <v>0.10366521179817</v>
      </c>
      <c r="B229" s="1">
        <v>6011.029296875</v>
      </c>
      <c r="C229">
        <f t="shared" si="15"/>
        <v>0.75995340438431724</v>
      </c>
      <c r="D229">
        <v>0.93159999999999998</v>
      </c>
      <c r="E229">
        <v>139.41999999999999</v>
      </c>
      <c r="F229" t="s">
        <v>63</v>
      </c>
    </row>
    <row r="230" spans="1:6" x14ac:dyDescent="0.25">
      <c r="A230" s="1">
        <v>9.3060540624022303E-2</v>
      </c>
      <c r="B230" s="1">
        <v>5746.57763671875</v>
      </c>
      <c r="C230">
        <f t="shared" si="15"/>
        <v>0.72651970617637351</v>
      </c>
      <c r="D230">
        <v>0.95740000000000003</v>
      </c>
      <c r="E230">
        <v>123.32</v>
      </c>
      <c r="F230" t="s">
        <v>52</v>
      </c>
    </row>
    <row r="231" spans="1:6" x14ac:dyDescent="0.25">
      <c r="A231" s="1">
        <v>9.3201799864378695E-2</v>
      </c>
      <c r="B231" s="1">
        <v>6436.02978515625</v>
      </c>
      <c r="C231">
        <f t="shared" si="15"/>
        <v>0.81368472925113222</v>
      </c>
      <c r="D231">
        <v>0.83230000000000004</v>
      </c>
      <c r="E231">
        <v>257.22000000000003</v>
      </c>
      <c r="F231" t="s">
        <v>69</v>
      </c>
    </row>
    <row r="232" spans="1:6" x14ac:dyDescent="0.25">
      <c r="A232" s="1">
        <v>0.106895615688366</v>
      </c>
      <c r="B232" s="1">
        <v>6334.1318359375</v>
      </c>
      <c r="C232">
        <f t="shared" si="15"/>
        <v>0.8008021280219505</v>
      </c>
      <c r="D232">
        <v>0.12839999999999999</v>
      </c>
      <c r="E232">
        <v>302.58</v>
      </c>
      <c r="F232" t="s">
        <v>51</v>
      </c>
    </row>
    <row r="233" spans="1:6" x14ac:dyDescent="0.25">
      <c r="A233" s="1">
        <v>9.26038795781923E-2</v>
      </c>
      <c r="B233" s="1">
        <v>6274.93017578125</v>
      </c>
      <c r="C233">
        <f t="shared" si="15"/>
        <v>0.79331746924573465</v>
      </c>
      <c r="D233">
        <v>0.81699999999999995</v>
      </c>
      <c r="E233">
        <v>209.29</v>
      </c>
      <c r="F233" t="s">
        <v>71</v>
      </c>
    </row>
    <row r="234" spans="1:6" x14ac:dyDescent="0.25">
      <c r="A234" s="1">
        <v>0.108669626339175</v>
      </c>
      <c r="B234" s="1">
        <v>6793.88916015625</v>
      </c>
      <c r="C234">
        <f t="shared" si="15"/>
        <v>0.85892763805935879</v>
      </c>
      <c r="D234">
        <v>0.19719999999999999</v>
      </c>
      <c r="E234">
        <v>3.85</v>
      </c>
      <c r="F234" t="s">
        <v>52</v>
      </c>
    </row>
    <row r="235" spans="1:6" x14ac:dyDescent="0.25">
      <c r="A235" s="1">
        <v>8.8727256801582097E-2</v>
      </c>
      <c r="B235" s="1">
        <v>6324.78662109375</v>
      </c>
      <c r="C235">
        <f t="shared" si="15"/>
        <v>0.79962064520354148</v>
      </c>
      <c r="D235">
        <v>3.5900000000000001E-2</v>
      </c>
      <c r="E235">
        <v>134.97999999999999</v>
      </c>
      <c r="F235" t="s">
        <v>73</v>
      </c>
    </row>
    <row r="236" spans="1:6" x14ac:dyDescent="0.25">
      <c r="A236" s="1">
        <v>9.2788812153318606E-2</v>
      </c>
      <c r="B236" s="1">
        <v>5830.36376953125</v>
      </c>
      <c r="C236">
        <f t="shared" si="15"/>
        <v>0.73711249382160404</v>
      </c>
      <c r="D236">
        <v>0.74219999999999997</v>
      </c>
      <c r="E236">
        <v>66.34</v>
      </c>
      <c r="F236" t="s">
        <v>52</v>
      </c>
    </row>
    <row r="237" spans="1:6" x14ac:dyDescent="0.25">
      <c r="A237" s="1">
        <v>9.0104400097872003E-2</v>
      </c>
      <c r="B237" s="1">
        <v>6302.6298828125</v>
      </c>
      <c r="C237">
        <f t="shared" ref="C237:C238" si="16">B237/$V$13</f>
        <v>0.79681944629811574</v>
      </c>
      <c r="D237">
        <v>0.89700000000000002</v>
      </c>
      <c r="E237">
        <v>55.88</v>
      </c>
      <c r="F237" t="s">
        <v>56</v>
      </c>
    </row>
    <row r="238" spans="1:6" x14ac:dyDescent="0.25">
      <c r="A238" s="1">
        <v>6.4671276874120498E-2</v>
      </c>
      <c r="B238" s="1">
        <v>6382.68115234375</v>
      </c>
      <c r="C238">
        <f t="shared" si="16"/>
        <v>0.80694004824513788</v>
      </c>
      <c r="D238">
        <v>0.57279999999999998</v>
      </c>
      <c r="E238">
        <v>188.19</v>
      </c>
      <c r="F238" t="s">
        <v>51</v>
      </c>
    </row>
    <row r="239" spans="1:6" x14ac:dyDescent="0.25">
      <c r="A239" s="1">
        <v>9.9924064279166502E-2</v>
      </c>
      <c r="B239" s="1">
        <v>5682.0859375</v>
      </c>
      <c r="C239">
        <f t="shared" ref="C239:C250" si="17">B239/$V$13</f>
        <v>0.71836624626871715</v>
      </c>
      <c r="D239">
        <v>0.44419999999999998</v>
      </c>
      <c r="E239">
        <v>96.78</v>
      </c>
      <c r="F239" t="s">
        <v>79</v>
      </c>
    </row>
    <row r="240" spans="1:6" x14ac:dyDescent="0.25">
      <c r="A240" s="1">
        <v>7.2576227166396501E-2</v>
      </c>
      <c r="B240" s="1">
        <v>5804.193359375</v>
      </c>
      <c r="C240">
        <f t="shared" si="17"/>
        <v>0.73380386042287549</v>
      </c>
      <c r="D240">
        <v>0.40720000000000001</v>
      </c>
      <c r="E240">
        <v>322.72000000000003</v>
      </c>
      <c r="F240" t="s">
        <v>57</v>
      </c>
    </row>
    <row r="241" spans="1:6" x14ac:dyDescent="0.25">
      <c r="A241" s="1">
        <v>6.2755997335193298E-2</v>
      </c>
      <c r="B241" s="1">
        <v>6500.466796875</v>
      </c>
      <c r="C241">
        <f t="shared" si="17"/>
        <v>0.82183127520948818</v>
      </c>
      <c r="D241">
        <v>0.41810000000000003</v>
      </c>
      <c r="E241">
        <v>56.25</v>
      </c>
      <c r="F241" t="s">
        <v>51</v>
      </c>
    </row>
    <row r="242" spans="1:6" x14ac:dyDescent="0.25">
      <c r="A242" s="1">
        <v>9.11760448434389E-2</v>
      </c>
      <c r="B242" s="1">
        <v>5814.1953125</v>
      </c>
      <c r="C242">
        <f t="shared" si="17"/>
        <v>0.73506837236458034</v>
      </c>
      <c r="D242">
        <v>0.83120000000000005</v>
      </c>
      <c r="E242">
        <v>131.71</v>
      </c>
      <c r="F242" t="s">
        <v>67</v>
      </c>
    </row>
    <row r="243" spans="1:6" x14ac:dyDescent="0.25">
      <c r="A243" s="1">
        <v>9.4831989906873401E-2</v>
      </c>
      <c r="B243" s="1">
        <v>5961.47802734375</v>
      </c>
      <c r="C243">
        <f t="shared" si="17"/>
        <v>0.75368881073287464</v>
      </c>
      <c r="D243">
        <v>0.89249999999999996</v>
      </c>
      <c r="E243">
        <v>106.56</v>
      </c>
      <c r="F243" t="s">
        <v>76</v>
      </c>
    </row>
    <row r="244" spans="1:6" x14ac:dyDescent="0.25">
      <c r="A244" s="1">
        <v>8.95147334114368E-2</v>
      </c>
      <c r="B244" s="1">
        <v>5966.11962890625</v>
      </c>
      <c r="C244">
        <f t="shared" si="17"/>
        <v>0.75427563217975258</v>
      </c>
      <c r="D244">
        <v>0.17580000000000001</v>
      </c>
      <c r="E244">
        <v>52.65</v>
      </c>
      <c r="F244" t="s">
        <v>75</v>
      </c>
    </row>
    <row r="245" spans="1:6" x14ac:dyDescent="0.25">
      <c r="A245" s="1">
        <v>8.41165687224361E-2</v>
      </c>
      <c r="B245" s="1">
        <v>6026.69775390625</v>
      </c>
      <c r="C245">
        <f t="shared" si="17"/>
        <v>0.76193431259059363</v>
      </c>
      <c r="D245">
        <v>0.93089999999999995</v>
      </c>
      <c r="E245">
        <v>344.98</v>
      </c>
      <c r="F245" t="s">
        <v>59</v>
      </c>
    </row>
    <row r="246" spans="1:6" x14ac:dyDescent="0.25">
      <c r="A246" s="1">
        <v>7.4969191786571507E-2</v>
      </c>
      <c r="B246" s="1">
        <v>5968.73046875</v>
      </c>
      <c r="C246">
        <f t="shared" si="17"/>
        <v>0.75460571152716005</v>
      </c>
      <c r="D246">
        <v>3.7699999999999997E-2</v>
      </c>
      <c r="E246">
        <v>305.02</v>
      </c>
      <c r="F246" t="s">
        <v>65</v>
      </c>
    </row>
    <row r="247" spans="1:6" x14ac:dyDescent="0.25">
      <c r="A247" s="1">
        <v>7.6673013806188295E-2</v>
      </c>
      <c r="B247" s="1">
        <v>5790.48388671875</v>
      </c>
      <c r="C247">
        <f t="shared" si="17"/>
        <v>0.73207061975761256</v>
      </c>
      <c r="D247">
        <v>0.94650000000000001</v>
      </c>
      <c r="E247">
        <v>242.53</v>
      </c>
      <c r="F247" t="s">
        <v>67</v>
      </c>
    </row>
    <row r="248" spans="1:6" x14ac:dyDescent="0.25">
      <c r="A248" s="1">
        <v>8.3391390141415597E-2</v>
      </c>
      <c r="B248" s="1">
        <v>6022.4326171875</v>
      </c>
      <c r="C248">
        <f t="shared" si="17"/>
        <v>0.76139508627684671</v>
      </c>
      <c r="D248">
        <v>0.54279999999999995</v>
      </c>
      <c r="E248">
        <v>261.88</v>
      </c>
      <c r="F248" t="s">
        <v>55</v>
      </c>
    </row>
    <row r="249" spans="1:6" x14ac:dyDescent="0.25">
      <c r="A249" s="1">
        <v>7.9538744680280896E-2</v>
      </c>
      <c r="B249" s="1">
        <v>6245.1494140625</v>
      </c>
      <c r="C249">
        <f t="shared" si="17"/>
        <v>0.78955239172979441</v>
      </c>
      <c r="D249">
        <v>0.34150000000000003</v>
      </c>
      <c r="E249">
        <v>54.47</v>
      </c>
      <c r="F249" t="s">
        <v>71</v>
      </c>
    </row>
    <row r="250" spans="1:6" x14ac:dyDescent="0.25">
      <c r="A250" s="1">
        <v>8.3090589563132602E-2</v>
      </c>
      <c r="B250" s="1">
        <v>5899.95849609375</v>
      </c>
      <c r="C250">
        <f t="shared" si="17"/>
        <v>0.7459111116233611</v>
      </c>
      <c r="D250">
        <v>0.40870000000000001</v>
      </c>
      <c r="E250">
        <v>344</v>
      </c>
      <c r="F250" t="s">
        <v>62</v>
      </c>
    </row>
    <row r="251" spans="1:6" x14ac:dyDescent="0.25">
      <c r="A251" s="1"/>
      <c r="B251" s="1"/>
    </row>
    <row r="252" spans="1:6" x14ac:dyDescent="0.25">
      <c r="A252" s="1"/>
      <c r="B252" s="1"/>
    </row>
    <row r="253" spans="1:6" x14ac:dyDescent="0.25">
      <c r="A253" s="1"/>
      <c r="B253" s="1"/>
    </row>
    <row r="254" spans="1:6" x14ac:dyDescent="0.25">
      <c r="A254" s="1"/>
      <c r="B254" s="1"/>
    </row>
    <row r="255" spans="1:6" x14ac:dyDescent="0.25">
      <c r="A255" s="1"/>
      <c r="B255" s="1"/>
    </row>
    <row r="256" spans="1:6" x14ac:dyDescent="0.25">
      <c r="A256" s="1"/>
      <c r="B256" s="1"/>
    </row>
    <row r="257" spans="1:2" x14ac:dyDescent="0.25">
      <c r="A257" s="1"/>
      <c r="B257" s="1"/>
    </row>
    <row r="258" spans="1:2" x14ac:dyDescent="0.25">
      <c r="A258" s="1"/>
      <c r="B258" s="1"/>
    </row>
    <row r="259" spans="1:2" x14ac:dyDescent="0.25">
      <c r="A259" s="1"/>
      <c r="B259" s="1"/>
    </row>
    <row r="260" spans="1:2" x14ac:dyDescent="0.25">
      <c r="A260" s="1"/>
      <c r="B260" s="1"/>
    </row>
    <row r="261" spans="1:2" x14ac:dyDescent="0.25">
      <c r="A261" s="1"/>
      <c r="B261" s="1"/>
    </row>
    <row r="262" spans="1:2" x14ac:dyDescent="0.25">
      <c r="A262" s="1"/>
      <c r="B262" s="1"/>
    </row>
    <row r="263" spans="1:2" x14ac:dyDescent="0.25">
      <c r="A263" s="1"/>
      <c r="B263" s="1"/>
    </row>
    <row r="264" spans="1:2" x14ac:dyDescent="0.25">
      <c r="A264" s="1"/>
      <c r="B264" s="1"/>
    </row>
    <row r="265" spans="1:2" x14ac:dyDescent="0.25">
      <c r="A265" s="1"/>
      <c r="B265" s="1"/>
    </row>
    <row r="266" spans="1:2" x14ac:dyDescent="0.25">
      <c r="A266" s="1"/>
      <c r="B266" s="1"/>
    </row>
    <row r="267" spans="1:2" x14ac:dyDescent="0.25">
      <c r="A267" s="1"/>
      <c r="B267" s="1"/>
    </row>
    <row r="268" spans="1:2" x14ac:dyDescent="0.25">
      <c r="A268" s="1"/>
      <c r="B268" s="1"/>
    </row>
    <row r="269" spans="1:2" x14ac:dyDescent="0.25">
      <c r="A269" s="1"/>
      <c r="B269" s="1"/>
    </row>
    <row r="270" spans="1:2" x14ac:dyDescent="0.25">
      <c r="A270" s="1"/>
      <c r="B270" s="1"/>
    </row>
    <row r="271" spans="1:2" x14ac:dyDescent="0.25">
      <c r="A271" s="1"/>
      <c r="B271" s="1"/>
    </row>
    <row r="272" spans="1:2" x14ac:dyDescent="0.25">
      <c r="A272" s="1"/>
      <c r="B272" s="1"/>
    </row>
    <row r="273" spans="1:2" x14ac:dyDescent="0.25">
      <c r="A273" s="1"/>
      <c r="B273" s="1"/>
    </row>
    <row r="274" spans="1:2" x14ac:dyDescent="0.25">
      <c r="A274" s="1"/>
      <c r="B274" s="1"/>
    </row>
    <row r="275" spans="1:2" x14ac:dyDescent="0.25">
      <c r="A275" s="1"/>
      <c r="B275" s="1"/>
    </row>
    <row r="276" spans="1:2" x14ac:dyDescent="0.25">
      <c r="A276" s="1"/>
      <c r="B276" s="1"/>
    </row>
    <row r="277" spans="1:2" x14ac:dyDescent="0.25">
      <c r="A277" s="1"/>
      <c r="B277" s="1"/>
    </row>
    <row r="278" spans="1:2" x14ac:dyDescent="0.25">
      <c r="A278" s="1"/>
      <c r="B278" s="1"/>
    </row>
    <row r="279" spans="1:2" x14ac:dyDescent="0.25">
      <c r="A279" s="1"/>
      <c r="B279" s="1"/>
    </row>
    <row r="280" spans="1:2" x14ac:dyDescent="0.25">
      <c r="A280" s="1"/>
      <c r="B280" s="1"/>
    </row>
    <row r="281" spans="1:2" x14ac:dyDescent="0.25">
      <c r="A281" s="1"/>
      <c r="B281" s="1"/>
    </row>
    <row r="282" spans="1:2" x14ac:dyDescent="0.25">
      <c r="A282" s="1"/>
      <c r="B282" s="1"/>
    </row>
    <row r="283" spans="1:2" x14ac:dyDescent="0.25">
      <c r="A283" s="1"/>
      <c r="B283" s="1"/>
    </row>
    <row r="284" spans="1:2" x14ac:dyDescent="0.25">
      <c r="A284" s="1"/>
      <c r="B284" s="1"/>
    </row>
    <row r="285" spans="1:2" x14ac:dyDescent="0.25">
      <c r="A285" s="1"/>
      <c r="B285" s="1"/>
    </row>
    <row r="286" spans="1:2" x14ac:dyDescent="0.25">
      <c r="A286" s="1"/>
      <c r="B286" s="1"/>
    </row>
    <row r="287" spans="1:2" x14ac:dyDescent="0.25">
      <c r="A287" s="1"/>
      <c r="B287" s="1"/>
    </row>
    <row r="288" spans="1:2" x14ac:dyDescent="0.25">
      <c r="A288" s="1"/>
      <c r="B288" s="1"/>
    </row>
    <row r="289" spans="1:2" x14ac:dyDescent="0.25">
      <c r="A289" s="1"/>
      <c r="B289" s="1"/>
    </row>
    <row r="290" spans="1:2" x14ac:dyDescent="0.25">
      <c r="A290" s="1"/>
      <c r="B290" s="1"/>
    </row>
    <row r="291" spans="1:2" x14ac:dyDescent="0.25">
      <c r="A291" s="1"/>
      <c r="B291" s="1"/>
    </row>
    <row r="292" spans="1:2" x14ac:dyDescent="0.25">
      <c r="A292" s="1"/>
      <c r="B292" s="1"/>
    </row>
    <row r="293" spans="1:2" x14ac:dyDescent="0.25">
      <c r="A293" s="1"/>
      <c r="B293" s="1"/>
    </row>
    <row r="294" spans="1:2" x14ac:dyDescent="0.25">
      <c r="A294" s="1"/>
      <c r="B294" s="1"/>
    </row>
    <row r="295" spans="1:2" x14ac:dyDescent="0.25">
      <c r="A295" s="1"/>
      <c r="B295" s="1"/>
    </row>
    <row r="296" spans="1:2" x14ac:dyDescent="0.25">
      <c r="A296" s="1"/>
      <c r="B296" s="1"/>
    </row>
    <row r="297" spans="1:2" x14ac:dyDescent="0.25">
      <c r="A297" s="1"/>
      <c r="B297" s="1"/>
    </row>
    <row r="298" spans="1:2" x14ac:dyDescent="0.25">
      <c r="A298" s="1"/>
      <c r="B298" s="1"/>
    </row>
    <row r="299" spans="1:2" x14ac:dyDescent="0.25">
      <c r="A299" s="1"/>
      <c r="B299" s="1"/>
    </row>
    <row r="300" spans="1:2" x14ac:dyDescent="0.25">
      <c r="A300" s="1"/>
      <c r="B300" s="1"/>
    </row>
    <row r="301" spans="1:2" x14ac:dyDescent="0.25">
      <c r="A301" s="1"/>
      <c r="B301" s="1"/>
    </row>
    <row r="302" spans="1:2" x14ac:dyDescent="0.25">
      <c r="A302" s="1"/>
      <c r="B302" s="1"/>
    </row>
    <row r="303" spans="1:2" x14ac:dyDescent="0.25">
      <c r="A303" s="1"/>
      <c r="B303" s="1"/>
    </row>
    <row r="304" spans="1:2" x14ac:dyDescent="0.25">
      <c r="A304" s="1"/>
      <c r="B304" s="1"/>
    </row>
    <row r="305" spans="1:2" x14ac:dyDescent="0.25">
      <c r="A305" s="1"/>
      <c r="B305" s="1"/>
    </row>
    <row r="306" spans="1:2" x14ac:dyDescent="0.25">
      <c r="A306" s="1"/>
      <c r="B306" s="1"/>
    </row>
    <row r="307" spans="1:2" x14ac:dyDescent="0.25">
      <c r="A307" s="1"/>
      <c r="B307" s="1"/>
    </row>
    <row r="308" spans="1:2" x14ac:dyDescent="0.25">
      <c r="A308" s="1"/>
      <c r="B308" s="1"/>
    </row>
    <row r="309" spans="1:2" x14ac:dyDescent="0.25">
      <c r="A309" s="1"/>
      <c r="B309" s="1"/>
    </row>
  </sheetData>
  <sortState xmlns:xlrd2="http://schemas.microsoft.com/office/spreadsheetml/2017/richdata2" ref="M2:M162">
    <sortCondition ref="M2"/>
  </sortState>
  <conditionalFormatting sqref="B1:E1048576">
    <cfRule type="cellIs" dxfId="42" priority="6" operator="lessThan">
      <formula>2500</formula>
    </cfRule>
    <cfRule type="cellIs" dxfId="41" priority="7" operator="greaterThan">
      <formula>424081.0951</formula>
    </cfRule>
  </conditionalFormatting>
  <conditionalFormatting sqref="C1:C250">
    <cfRule type="cellIs" dxfId="40" priority="1" operator="greaterThan">
      <formula>0.899474988</formula>
    </cfRule>
  </conditionalFormatting>
  <conditionalFormatting sqref="C1:E1048576">
    <cfRule type="cellIs" dxfId="39" priority="2" operator="greaterThan">
      <formula>0.747309921</formula>
    </cfRule>
    <cfRule type="cellIs" dxfId="38" priority="3" operator="greaterThan">
      <formula>0.747309921</formula>
    </cfRule>
    <cfRule type="cellIs" dxfId="37" priority="4" operator="lessThan">
      <formula>0.5</formula>
    </cfRule>
    <cfRule type="cellIs" dxfId="36" priority="5" operator="lessThan">
      <formula>0.381068427</formula>
    </cfRule>
  </conditionalFormatting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D0CC9-BBDC-4FC2-AB2C-817A3A69DE05}">
  <dimension ref="A1:BA351"/>
  <sheetViews>
    <sheetView topLeftCell="A11" zoomScale="70" zoomScaleNormal="70" workbookViewId="0">
      <selection activeCell="T36" sqref="T36"/>
    </sheetView>
  </sheetViews>
  <sheetFormatPr baseColWidth="10" defaultColWidth="8.85546875" defaultRowHeight="15" x14ac:dyDescent="0.25"/>
  <cols>
    <col min="3" max="3" width="8.85546875" customWidth="1"/>
    <col min="7" max="7" width="8.85546875" customWidth="1"/>
  </cols>
  <sheetData>
    <row r="1" spans="1:53" x14ac:dyDescent="0.25">
      <c r="A1" s="1">
        <v>0.15084173869098499</v>
      </c>
      <c r="B1" s="1">
        <v>3567.44091796875</v>
      </c>
      <c r="C1">
        <f t="shared" ref="C1:C32" si="0">B1/$V$13</f>
        <v>0.45101907454680012</v>
      </c>
      <c r="D1">
        <v>0.77780000000000005</v>
      </c>
      <c r="E1">
        <v>357.57</v>
      </c>
      <c r="F1" t="s">
        <v>67</v>
      </c>
      <c r="G1">
        <v>0</v>
      </c>
      <c r="H1">
        <f t="shared" ref="H1:H64" si="1">G1*$K$6</f>
        <v>0</v>
      </c>
      <c r="I1">
        <f t="shared" ref="I1:I64" si="2">H1/$V$13</f>
        <v>0</v>
      </c>
      <c r="K1">
        <f>MIN(B1:B1227)</f>
        <v>2678.95141601562</v>
      </c>
      <c r="M1" s="14" t="s">
        <v>23</v>
      </c>
      <c r="N1" s="14" t="s">
        <v>22</v>
      </c>
      <c r="O1" s="14" t="s">
        <v>21</v>
      </c>
      <c r="P1" s="14"/>
      <c r="Q1" s="14"/>
      <c r="R1" s="14"/>
      <c r="U1" s="18" t="s">
        <v>24</v>
      </c>
      <c r="V1" s="17">
        <v>33</v>
      </c>
      <c r="W1" s="17"/>
      <c r="X1" s="16"/>
      <c r="Y1" s="16" t="s">
        <v>9</v>
      </c>
      <c r="Z1" s="16">
        <f>V1/V2</f>
        <v>330</v>
      </c>
      <c r="AA1" s="15"/>
      <c r="AE1" s="14"/>
      <c r="AF1" s="14"/>
      <c r="AG1" s="14"/>
      <c r="AK1" s="14"/>
      <c r="AL1" s="14"/>
      <c r="AM1" s="14"/>
      <c r="AQ1" s="14"/>
      <c r="AR1" s="14"/>
      <c r="AS1" s="14"/>
      <c r="AY1" s="14"/>
      <c r="AZ1" s="14"/>
      <c r="BA1" s="14"/>
    </row>
    <row r="2" spans="1:53" x14ac:dyDescent="0.25">
      <c r="A2" s="1">
        <v>0.177759600923106</v>
      </c>
      <c r="B2" s="1">
        <v>2997.41162109375</v>
      </c>
      <c r="C2">
        <f t="shared" si="0"/>
        <v>0.37895226479357474</v>
      </c>
      <c r="D2">
        <v>0.29899999999999999</v>
      </c>
      <c r="E2">
        <v>106.84</v>
      </c>
      <c r="F2" t="s">
        <v>58</v>
      </c>
      <c r="G2">
        <v>50</v>
      </c>
      <c r="H2">
        <f t="shared" si="1"/>
        <v>49.435837629947258</v>
      </c>
      <c r="I2">
        <f t="shared" si="2"/>
        <v>6.2500000000000003E-3</v>
      </c>
      <c r="M2">
        <v>0</v>
      </c>
      <c r="N2">
        <v>0</v>
      </c>
      <c r="O2" s="19">
        <v>0</v>
      </c>
      <c r="U2" s="8" t="s">
        <v>11</v>
      </c>
      <c r="V2" s="7">
        <v>0.1</v>
      </c>
      <c r="W2" s="7"/>
      <c r="X2" s="7"/>
      <c r="Y2" s="7" t="s">
        <v>20</v>
      </c>
      <c r="Z2" s="7">
        <f>V3/V1</f>
        <v>3.9851515151515149</v>
      </c>
      <c r="AA2" s="6"/>
    </row>
    <row r="3" spans="1:53" x14ac:dyDescent="0.25">
      <c r="A3" s="1">
        <v>0.19786662119986501</v>
      </c>
      <c r="B3" s="1">
        <v>3809.66088867187</v>
      </c>
      <c r="C3">
        <f t="shared" si="0"/>
        <v>0.4816420980348744</v>
      </c>
      <c r="D3">
        <v>0.98109999999999997</v>
      </c>
      <c r="E3">
        <v>44.71</v>
      </c>
      <c r="F3" t="s">
        <v>57</v>
      </c>
      <c r="G3">
        <v>100</v>
      </c>
      <c r="H3">
        <f t="shared" si="1"/>
        <v>98.871675259894516</v>
      </c>
      <c r="I3">
        <f t="shared" si="2"/>
        <v>1.2500000000000001E-2</v>
      </c>
      <c r="K3" t="s">
        <v>26</v>
      </c>
      <c r="M3">
        <v>6.2500000000000003E-3</v>
      </c>
      <c r="N3">
        <v>0</v>
      </c>
      <c r="O3" s="19">
        <v>0</v>
      </c>
      <c r="U3" s="8" t="s">
        <v>19</v>
      </c>
      <c r="V3" s="7">
        <v>131.51</v>
      </c>
      <c r="W3" s="7"/>
      <c r="X3" s="7"/>
      <c r="Y3" s="7" t="s">
        <v>18</v>
      </c>
      <c r="Z3" s="7">
        <f>V3^2*SQRT(1-V6^2)/(V1*V2)</f>
        <v>4999.4739730896436</v>
      </c>
      <c r="AA3" s="6"/>
      <c r="AD3" s="13" t="s">
        <v>17</v>
      </c>
    </row>
    <row r="4" spans="1:53" x14ac:dyDescent="0.25">
      <c r="A4" s="1">
        <v>0.17457328923007201</v>
      </c>
      <c r="B4" s="1">
        <v>2739.98486328125</v>
      </c>
      <c r="C4">
        <f t="shared" si="0"/>
        <v>0.34640670041229127</v>
      </c>
      <c r="D4">
        <v>0.51080000000000003</v>
      </c>
      <c r="E4">
        <v>47.32</v>
      </c>
      <c r="F4" t="s">
        <v>60</v>
      </c>
      <c r="G4">
        <v>150</v>
      </c>
      <c r="H4">
        <f t="shared" si="1"/>
        <v>148.30751288984177</v>
      </c>
      <c r="I4">
        <f t="shared" si="2"/>
        <v>1.8750000000000003E-2</v>
      </c>
      <c r="M4">
        <v>1.2500000000000001E-2</v>
      </c>
      <c r="N4">
        <v>0</v>
      </c>
      <c r="O4" s="19">
        <v>0</v>
      </c>
      <c r="U4" s="8"/>
      <c r="V4" s="7"/>
      <c r="W4" s="7"/>
      <c r="X4" s="7"/>
      <c r="Y4" s="7" t="s">
        <v>17</v>
      </c>
      <c r="Z4" s="7">
        <f>1.23*Z3^-0.138</f>
        <v>0.37971133034860566</v>
      </c>
      <c r="AA4" s="6"/>
      <c r="AD4">
        <f>Z4</f>
        <v>0.37971133034860566</v>
      </c>
      <c r="AE4">
        <v>0</v>
      </c>
    </row>
    <row r="5" spans="1:53" x14ac:dyDescent="0.25">
      <c r="A5" s="1">
        <v>0.15183430598816899</v>
      </c>
      <c r="B5" s="1">
        <v>3144.052734375</v>
      </c>
      <c r="C5">
        <f t="shared" si="0"/>
        <v>0.39749158772096882</v>
      </c>
      <c r="D5">
        <v>0.78120000000000001</v>
      </c>
      <c r="E5">
        <v>319.70999999999998</v>
      </c>
      <c r="F5" t="s">
        <v>55</v>
      </c>
      <c r="G5">
        <v>200</v>
      </c>
      <c r="H5">
        <f t="shared" si="1"/>
        <v>197.74335051978903</v>
      </c>
      <c r="I5">
        <f t="shared" si="2"/>
        <v>2.5000000000000001E-2</v>
      </c>
      <c r="M5">
        <v>1.8750000000000003E-2</v>
      </c>
      <c r="N5">
        <v>0</v>
      </c>
      <c r="O5" s="19">
        <v>0</v>
      </c>
      <c r="U5" s="8" t="s">
        <v>16</v>
      </c>
      <c r="V5" s="7">
        <v>208000</v>
      </c>
      <c r="W5" s="7"/>
      <c r="X5" s="7"/>
      <c r="Y5" s="7"/>
      <c r="Z5" s="7"/>
      <c r="AA5" s="6"/>
      <c r="AD5">
        <f>Z4</f>
        <v>0.37971133034860566</v>
      </c>
      <c r="AE5">
        <v>1</v>
      </c>
    </row>
    <row r="6" spans="1:53" x14ac:dyDescent="0.25">
      <c r="A6" s="1">
        <v>0.15649167177819501</v>
      </c>
      <c r="B6" s="1">
        <v>3097.19262695312</v>
      </c>
      <c r="C6">
        <f t="shared" si="0"/>
        <v>0.39156722827996826</v>
      </c>
      <c r="D6">
        <v>0.55430000000000001</v>
      </c>
      <c r="E6">
        <v>313.93</v>
      </c>
      <c r="F6" t="s">
        <v>77</v>
      </c>
      <c r="G6">
        <v>250</v>
      </c>
      <c r="H6">
        <f t="shared" si="1"/>
        <v>247.17918814973626</v>
      </c>
      <c r="I6">
        <f t="shared" si="2"/>
        <v>3.125E-2</v>
      </c>
      <c r="K6">
        <f>V13/A5000_IW1!G161</f>
        <v>0.98871675259894509</v>
      </c>
      <c r="M6">
        <v>2.5000000000000001E-2</v>
      </c>
      <c r="N6">
        <v>0</v>
      </c>
      <c r="O6" s="19">
        <v>0</v>
      </c>
      <c r="Q6" t="s">
        <v>15</v>
      </c>
      <c r="U6" s="8" t="s">
        <v>14</v>
      </c>
      <c r="V6" s="7">
        <v>0.3</v>
      </c>
      <c r="W6" s="7"/>
      <c r="X6" s="7"/>
      <c r="Y6" s="7"/>
      <c r="Z6" s="7"/>
      <c r="AA6" s="6"/>
    </row>
    <row r="7" spans="1:53" x14ac:dyDescent="0.25">
      <c r="A7" s="1">
        <v>0.18016281034407799</v>
      </c>
      <c r="B7" s="1">
        <v>2985.00415039062</v>
      </c>
      <c r="C7">
        <f t="shared" si="0"/>
        <v>0.37738363168018363</v>
      </c>
      <c r="D7">
        <v>0.25769999999999998</v>
      </c>
      <c r="E7">
        <v>172.3</v>
      </c>
      <c r="F7" t="s">
        <v>67</v>
      </c>
      <c r="G7">
        <v>300</v>
      </c>
      <c r="H7">
        <f t="shared" si="1"/>
        <v>296.61502577968355</v>
      </c>
      <c r="I7">
        <f t="shared" si="2"/>
        <v>3.7500000000000006E-2</v>
      </c>
      <c r="M7">
        <v>3.125E-2</v>
      </c>
      <c r="N7">
        <v>0</v>
      </c>
      <c r="O7" s="19">
        <v>0</v>
      </c>
      <c r="Q7" t="s">
        <v>13</v>
      </c>
      <c r="U7" s="8" t="s">
        <v>12</v>
      </c>
      <c r="V7" s="7">
        <v>1</v>
      </c>
      <c r="W7" s="7"/>
      <c r="X7" s="7"/>
      <c r="Y7" s="7"/>
      <c r="Z7" s="7" t="s">
        <v>11</v>
      </c>
      <c r="AA7" s="6"/>
      <c r="AD7" s="13" t="s">
        <v>10</v>
      </c>
    </row>
    <row r="8" spans="1:53" x14ac:dyDescent="0.25">
      <c r="A8" s="1">
        <v>0.140839730110705</v>
      </c>
      <c r="B8" s="1">
        <v>3258.7470703125</v>
      </c>
      <c r="C8">
        <f t="shared" si="0"/>
        <v>0.41199199135477166</v>
      </c>
      <c r="D8">
        <v>0.20399999999999999</v>
      </c>
      <c r="E8">
        <v>85.51</v>
      </c>
      <c r="F8" t="s">
        <v>57</v>
      </c>
      <c r="G8">
        <v>350</v>
      </c>
      <c r="H8">
        <f t="shared" si="1"/>
        <v>346.05086340963078</v>
      </c>
      <c r="I8">
        <f t="shared" si="2"/>
        <v>4.3750000000000004E-2</v>
      </c>
      <c r="K8">
        <f>MIN(C:C)</f>
        <v>0.33869045520035401</v>
      </c>
      <c r="M8">
        <v>3.7500000000000006E-2</v>
      </c>
      <c r="N8">
        <v>0</v>
      </c>
      <c r="O8" s="19">
        <v>0</v>
      </c>
      <c r="U8" s="8" t="s">
        <v>3</v>
      </c>
      <c r="V8" s="7">
        <v>345</v>
      </c>
      <c r="W8" s="7"/>
      <c r="X8" s="7" t="s">
        <v>9</v>
      </c>
      <c r="Y8" s="12">
        <v>330</v>
      </c>
      <c r="Z8" s="11">
        <f>Y9/Y8</f>
        <v>0.1</v>
      </c>
      <c r="AA8" s="6"/>
      <c r="AD8">
        <f>_xlfn.PERCENTILE.EXC(C:C,0.01)</f>
        <v>0.33937416113973118</v>
      </c>
      <c r="AE8">
        <v>0</v>
      </c>
    </row>
    <row r="9" spans="1:53" x14ac:dyDescent="0.25">
      <c r="A9" s="1">
        <v>0.192691201651875</v>
      </c>
      <c r="B9" s="1">
        <v>2684.205078125</v>
      </c>
      <c r="C9">
        <f t="shared" si="0"/>
        <v>0.33935465732087666</v>
      </c>
      <c r="D9">
        <v>0.4955</v>
      </c>
      <c r="E9">
        <v>235.52</v>
      </c>
      <c r="F9" t="s">
        <v>53</v>
      </c>
      <c r="G9">
        <v>400</v>
      </c>
      <c r="H9">
        <f t="shared" si="1"/>
        <v>395.48670103957807</v>
      </c>
      <c r="I9">
        <f t="shared" si="2"/>
        <v>0.05</v>
      </c>
      <c r="K9">
        <f>MAX(C:C)</f>
        <v>0.59512880388915024</v>
      </c>
      <c r="M9">
        <v>4.3750000000000004E-2</v>
      </c>
      <c r="N9">
        <v>0</v>
      </c>
      <c r="O9" s="19">
        <v>0</v>
      </c>
      <c r="Q9" t="s">
        <v>8</v>
      </c>
      <c r="U9" s="8" t="s">
        <v>7</v>
      </c>
      <c r="V9" s="7">
        <f>(PI()*V5*V2^2*V1)/(SQRT(3*(1-V6^2)))</f>
        <v>130510.61134306075</v>
      </c>
      <c r="W9" s="7" t="s">
        <v>6</v>
      </c>
      <c r="X9" s="7" t="s">
        <v>5</v>
      </c>
      <c r="Y9" s="10">
        <v>33</v>
      </c>
      <c r="Z9" s="9"/>
      <c r="AA9" s="6"/>
      <c r="AD9">
        <f>AD8</f>
        <v>0.33937416113973118</v>
      </c>
      <c r="AE9">
        <v>1</v>
      </c>
    </row>
    <row r="10" spans="1:53" x14ac:dyDescent="0.25">
      <c r="A10" s="1">
        <v>0.186371137303012</v>
      </c>
      <c r="B10" s="1">
        <v>2717.24536132812</v>
      </c>
      <c r="C10">
        <f t="shared" si="0"/>
        <v>0.34353182473463167</v>
      </c>
      <c r="D10">
        <v>0.4889</v>
      </c>
      <c r="E10">
        <v>281.76</v>
      </c>
      <c r="F10" t="s">
        <v>57</v>
      </c>
      <c r="G10">
        <v>450</v>
      </c>
      <c r="H10">
        <f t="shared" si="1"/>
        <v>444.9225386695253</v>
      </c>
      <c r="I10">
        <f t="shared" si="2"/>
        <v>5.6250000000000001E-2</v>
      </c>
      <c r="M10">
        <v>0.05</v>
      </c>
      <c r="N10">
        <v>0</v>
      </c>
      <c r="O10" s="19">
        <v>0</v>
      </c>
      <c r="U10" s="8"/>
      <c r="V10" s="7"/>
      <c r="W10" s="7"/>
      <c r="X10" s="7"/>
      <c r="Y10" s="7"/>
      <c r="Z10" s="7"/>
      <c r="AA10" s="6"/>
    </row>
    <row r="11" spans="1:53" x14ac:dyDescent="0.25">
      <c r="A11" s="1">
        <v>0.1958709777172</v>
      </c>
      <c r="B11" s="1">
        <v>3244.6240234375</v>
      </c>
      <c r="C11">
        <f t="shared" si="0"/>
        <v>0.41020646394792387</v>
      </c>
      <c r="D11">
        <v>0.1822</v>
      </c>
      <c r="E11">
        <v>7.75</v>
      </c>
      <c r="F11" t="s">
        <v>77</v>
      </c>
      <c r="G11">
        <v>500</v>
      </c>
      <c r="H11">
        <f t="shared" si="1"/>
        <v>494.35837629947252</v>
      </c>
      <c r="I11">
        <f t="shared" si="2"/>
        <v>6.25E-2</v>
      </c>
      <c r="M11">
        <v>5.6250000000000001E-2</v>
      </c>
      <c r="N11">
        <v>0</v>
      </c>
      <c r="O11" s="19">
        <v>0</v>
      </c>
      <c r="U11" s="8"/>
      <c r="V11" s="7">
        <f>V9/1000</f>
        <v>130.51061134306076</v>
      </c>
      <c r="W11" s="7" t="s">
        <v>4</v>
      </c>
      <c r="X11" s="7"/>
      <c r="Y11" s="7"/>
      <c r="Z11" s="7"/>
      <c r="AA11" s="6"/>
    </row>
    <row r="12" spans="1:53" x14ac:dyDescent="0.25">
      <c r="A12" s="1">
        <v>0.16982803166989399</v>
      </c>
      <c r="B12" s="1">
        <v>2788.56225585937</v>
      </c>
      <c r="C12">
        <f t="shared" si="0"/>
        <v>0.35254817020766355</v>
      </c>
      <c r="D12">
        <v>0.53920000000000001</v>
      </c>
      <c r="E12">
        <v>61.91</v>
      </c>
      <c r="F12" t="s">
        <v>77</v>
      </c>
      <c r="G12">
        <v>550</v>
      </c>
      <c r="H12">
        <f t="shared" si="1"/>
        <v>543.79421392941981</v>
      </c>
      <c r="I12">
        <f t="shared" si="2"/>
        <v>6.8750000000000006E-2</v>
      </c>
      <c r="M12">
        <v>6.25E-2</v>
      </c>
      <c r="N12">
        <v>0</v>
      </c>
      <c r="O12" s="19">
        <v>0</v>
      </c>
      <c r="U12" s="8"/>
      <c r="V12" s="7"/>
      <c r="W12" s="7"/>
      <c r="X12" s="7"/>
      <c r="Y12" s="7"/>
      <c r="Z12" s="7"/>
      <c r="AA12" s="6"/>
    </row>
    <row r="13" spans="1:53" x14ac:dyDescent="0.25">
      <c r="A13" s="1">
        <v>0.153351148043641</v>
      </c>
      <c r="B13" s="1">
        <v>3432.84985351562</v>
      </c>
      <c r="C13">
        <f t="shared" si="0"/>
        <v>0.43400319713558211</v>
      </c>
      <c r="D13">
        <v>0.15559999999999999</v>
      </c>
      <c r="E13">
        <v>112.55</v>
      </c>
      <c r="F13" t="s">
        <v>58</v>
      </c>
      <c r="G13">
        <v>600</v>
      </c>
      <c r="H13">
        <f t="shared" si="1"/>
        <v>593.2300515593671</v>
      </c>
      <c r="I13">
        <f t="shared" si="2"/>
        <v>7.5000000000000011E-2</v>
      </c>
      <c r="M13">
        <v>6.8750000000000006E-2</v>
      </c>
      <c r="N13">
        <v>0</v>
      </c>
      <c r="O13" s="19">
        <v>0</v>
      </c>
      <c r="U13" s="8" t="s">
        <v>2</v>
      </c>
      <c r="V13" s="7">
        <f>2*PI()*V5*V2^2/(SQRT(3*(1-V6^2)))</f>
        <v>7909.7340207915604</v>
      </c>
      <c r="W13" s="7" t="s">
        <v>2</v>
      </c>
      <c r="X13" s="7" t="s">
        <v>3</v>
      </c>
      <c r="Y13" s="7">
        <f>V8*V2*V1*2*PI()</f>
        <v>7153.4064722239591</v>
      </c>
      <c r="Z13" s="7" t="s">
        <v>2</v>
      </c>
      <c r="AA13" s="6"/>
    </row>
    <row r="14" spans="1:53" x14ac:dyDescent="0.25">
      <c r="A14" s="1">
        <v>0.167608276754384</v>
      </c>
      <c r="B14" s="1">
        <v>3025.55981445312</v>
      </c>
      <c r="C14">
        <f t="shared" si="0"/>
        <v>0.38251094240338812</v>
      </c>
      <c r="D14">
        <v>0.25519999999999998</v>
      </c>
      <c r="E14">
        <v>340.62</v>
      </c>
      <c r="F14" t="s">
        <v>59</v>
      </c>
      <c r="G14">
        <v>650</v>
      </c>
      <c r="H14">
        <f t="shared" si="1"/>
        <v>642.66588918931427</v>
      </c>
      <c r="I14">
        <f t="shared" si="2"/>
        <v>8.1250000000000003E-2</v>
      </c>
      <c r="M14">
        <v>7.5000000000000011E-2</v>
      </c>
      <c r="N14">
        <v>0</v>
      </c>
      <c r="O14" s="19">
        <v>0</v>
      </c>
      <c r="U14" s="8"/>
      <c r="V14" s="7"/>
      <c r="W14" s="7"/>
      <c r="X14" s="7"/>
      <c r="Y14" s="7"/>
      <c r="Z14" s="7"/>
      <c r="AA14" s="6"/>
    </row>
    <row r="15" spans="1:53" ht="15.75" thickBot="1" x14ac:dyDescent="0.3">
      <c r="A15" s="1">
        <v>0.17455022786306401</v>
      </c>
      <c r="B15" s="1">
        <v>3444.76171875</v>
      </c>
      <c r="C15">
        <f t="shared" si="0"/>
        <v>0.43550917258343769</v>
      </c>
      <c r="D15">
        <v>0.86299999999999999</v>
      </c>
      <c r="E15">
        <v>84.28</v>
      </c>
      <c r="F15" t="s">
        <v>55</v>
      </c>
      <c r="G15">
        <v>700</v>
      </c>
      <c r="H15">
        <f t="shared" si="1"/>
        <v>692.10172681926156</v>
      </c>
      <c r="I15">
        <f t="shared" si="2"/>
        <v>8.7500000000000008E-2</v>
      </c>
      <c r="M15">
        <v>8.1250000000000003E-2</v>
      </c>
      <c r="N15">
        <v>0</v>
      </c>
      <c r="O15" s="19">
        <v>0</v>
      </c>
      <c r="U15" s="5"/>
      <c r="V15" s="4">
        <f>V13/1000</f>
        <v>7.9097340207915607</v>
      </c>
      <c r="W15" s="4" t="s">
        <v>1</v>
      </c>
      <c r="X15" s="4"/>
      <c r="Y15" s="4"/>
      <c r="Z15" s="4"/>
      <c r="AA15" s="3"/>
    </row>
    <row r="16" spans="1:53" x14ac:dyDescent="0.25">
      <c r="A16" s="1">
        <v>0.18527222808455199</v>
      </c>
      <c r="B16" s="1">
        <v>3028.64526367187</v>
      </c>
      <c r="C16">
        <f t="shared" si="0"/>
        <v>0.38290102495365336</v>
      </c>
      <c r="D16">
        <v>0.7621</v>
      </c>
      <c r="E16">
        <v>108.9</v>
      </c>
      <c r="F16" t="s">
        <v>62</v>
      </c>
      <c r="G16">
        <v>750</v>
      </c>
      <c r="H16">
        <f t="shared" si="1"/>
        <v>741.53756444920884</v>
      </c>
      <c r="I16">
        <f t="shared" si="2"/>
        <v>9.3750000000000014E-2</v>
      </c>
      <c r="M16">
        <v>8.7500000000000008E-2</v>
      </c>
      <c r="N16">
        <v>0</v>
      </c>
      <c r="O16" s="19">
        <v>0</v>
      </c>
    </row>
    <row r="17" spans="1:15" x14ac:dyDescent="0.25">
      <c r="A17" s="1">
        <v>0.17386457553041701</v>
      </c>
      <c r="B17" s="1">
        <v>3993.00610351562</v>
      </c>
      <c r="C17">
        <f t="shared" si="0"/>
        <v>0.50482179211331091</v>
      </c>
      <c r="D17">
        <v>0.90629999999999999</v>
      </c>
      <c r="E17">
        <v>0.73</v>
      </c>
      <c r="F17" t="s">
        <v>63</v>
      </c>
      <c r="G17">
        <v>800</v>
      </c>
      <c r="H17">
        <f t="shared" si="1"/>
        <v>790.97340207915613</v>
      </c>
      <c r="I17">
        <f t="shared" si="2"/>
        <v>0.1</v>
      </c>
      <c r="M17">
        <v>9.3750000000000014E-2</v>
      </c>
      <c r="N17">
        <v>0</v>
      </c>
      <c r="O17" s="19">
        <v>0</v>
      </c>
    </row>
    <row r="18" spans="1:15" x14ac:dyDescent="0.25">
      <c r="A18" s="1">
        <v>0.15607583635407399</v>
      </c>
      <c r="B18" s="1">
        <v>3045.11059570312</v>
      </c>
      <c r="C18">
        <f t="shared" si="0"/>
        <v>0.38498267927830815</v>
      </c>
      <c r="D18">
        <v>0.29670000000000002</v>
      </c>
      <c r="E18">
        <v>263.07</v>
      </c>
      <c r="F18" t="s">
        <v>52</v>
      </c>
      <c r="G18">
        <v>850</v>
      </c>
      <c r="H18">
        <f t="shared" si="1"/>
        <v>840.4092397091033</v>
      </c>
      <c r="I18">
        <f t="shared" si="2"/>
        <v>0.10625</v>
      </c>
      <c r="M18">
        <v>0.1</v>
      </c>
      <c r="N18">
        <v>0</v>
      </c>
      <c r="O18" s="19">
        <v>0</v>
      </c>
    </row>
    <row r="19" spans="1:15" x14ac:dyDescent="0.25">
      <c r="A19" s="1">
        <v>0.18537811587397299</v>
      </c>
      <c r="B19" s="1">
        <v>3644.2177734375</v>
      </c>
      <c r="C19">
        <f t="shared" si="0"/>
        <v>0.46072570377945626</v>
      </c>
      <c r="D19">
        <v>8.7599999999999997E-2</v>
      </c>
      <c r="E19">
        <v>99.01</v>
      </c>
      <c r="F19" t="s">
        <v>72</v>
      </c>
      <c r="G19">
        <v>900</v>
      </c>
      <c r="H19">
        <f t="shared" si="1"/>
        <v>889.84507733905059</v>
      </c>
      <c r="I19">
        <f t="shared" si="2"/>
        <v>0.1125</v>
      </c>
      <c r="M19">
        <v>0.10625</v>
      </c>
      <c r="N19">
        <v>0</v>
      </c>
      <c r="O19" s="19">
        <v>0</v>
      </c>
    </row>
    <row r="20" spans="1:15" x14ac:dyDescent="0.25">
      <c r="A20" s="1">
        <v>0.14800848712508999</v>
      </c>
      <c r="B20" s="1">
        <v>3867.58251953125</v>
      </c>
      <c r="C20">
        <f t="shared" si="0"/>
        <v>0.48896492718527657</v>
      </c>
      <c r="D20">
        <v>4.8399999999999999E-2</v>
      </c>
      <c r="E20">
        <v>160.72999999999999</v>
      </c>
      <c r="F20" t="s">
        <v>66</v>
      </c>
      <c r="G20">
        <v>950</v>
      </c>
      <c r="H20">
        <f t="shared" si="1"/>
        <v>939.28091496899788</v>
      </c>
      <c r="I20">
        <f t="shared" si="2"/>
        <v>0.11875000000000001</v>
      </c>
      <c r="M20">
        <v>0.1125</v>
      </c>
      <c r="N20">
        <v>0</v>
      </c>
      <c r="O20" s="19">
        <v>0</v>
      </c>
    </row>
    <row r="21" spans="1:15" x14ac:dyDescent="0.25">
      <c r="A21" s="1">
        <v>0.19605873793574</v>
      </c>
      <c r="B21" s="1">
        <v>2773.92407226562</v>
      </c>
      <c r="C21">
        <f t="shared" si="0"/>
        <v>0.35069751586767284</v>
      </c>
      <c r="D21">
        <v>0.49340000000000001</v>
      </c>
      <c r="E21">
        <v>236.39</v>
      </c>
      <c r="F21" t="s">
        <v>77</v>
      </c>
      <c r="G21">
        <v>1000</v>
      </c>
      <c r="H21">
        <f t="shared" si="1"/>
        <v>988.71675259894505</v>
      </c>
      <c r="I21">
        <f t="shared" si="2"/>
        <v>0.125</v>
      </c>
      <c r="M21">
        <v>0.11875000000000001</v>
      </c>
      <c r="N21">
        <v>0</v>
      </c>
      <c r="O21" s="19">
        <v>0</v>
      </c>
    </row>
    <row r="22" spans="1:15" x14ac:dyDescent="0.25">
      <c r="A22" s="1">
        <v>0.17754316619416199</v>
      </c>
      <c r="B22" s="1">
        <v>3013.00610351562</v>
      </c>
      <c r="C22">
        <f t="shared" si="0"/>
        <v>0.38092382064878788</v>
      </c>
      <c r="D22">
        <v>0.71630000000000005</v>
      </c>
      <c r="E22">
        <v>301.75</v>
      </c>
      <c r="F22" t="s">
        <v>56</v>
      </c>
      <c r="G22">
        <v>1050</v>
      </c>
      <c r="H22">
        <f t="shared" si="1"/>
        <v>1038.1525902288924</v>
      </c>
      <c r="I22">
        <f t="shared" si="2"/>
        <v>0.13125000000000001</v>
      </c>
      <c r="M22">
        <v>0.125</v>
      </c>
      <c r="N22">
        <v>0</v>
      </c>
      <c r="O22" s="19">
        <v>0</v>
      </c>
    </row>
    <row r="23" spans="1:15" x14ac:dyDescent="0.25">
      <c r="A23" s="1">
        <v>0.151010397561643</v>
      </c>
      <c r="B23" s="1">
        <v>3434.5673828125</v>
      </c>
      <c r="C23">
        <f t="shared" si="0"/>
        <v>0.43422033835580082</v>
      </c>
      <c r="D23">
        <v>0.14940000000000001</v>
      </c>
      <c r="E23">
        <v>265.25</v>
      </c>
      <c r="F23" t="s">
        <v>56</v>
      </c>
      <c r="G23">
        <v>1100</v>
      </c>
      <c r="H23">
        <f t="shared" si="1"/>
        <v>1087.5884278588396</v>
      </c>
      <c r="I23">
        <f t="shared" si="2"/>
        <v>0.13750000000000001</v>
      </c>
      <c r="M23">
        <v>0.13125000000000001</v>
      </c>
      <c r="N23">
        <v>0</v>
      </c>
      <c r="O23" s="19">
        <v>0</v>
      </c>
    </row>
    <row r="24" spans="1:15" x14ac:dyDescent="0.25">
      <c r="A24" s="1">
        <v>0.15154516133600701</v>
      </c>
      <c r="B24" s="1">
        <v>3647.30834960937</v>
      </c>
      <c r="C24">
        <f t="shared" si="0"/>
        <v>0.46111643451246775</v>
      </c>
      <c r="D24">
        <v>0.79400000000000004</v>
      </c>
      <c r="E24">
        <v>12.49</v>
      </c>
      <c r="F24" t="s">
        <v>60</v>
      </c>
      <c r="G24">
        <v>1150</v>
      </c>
      <c r="H24">
        <f t="shared" si="1"/>
        <v>1137.0242654887868</v>
      </c>
      <c r="I24">
        <f t="shared" si="2"/>
        <v>0.14374999999999999</v>
      </c>
      <c r="M24">
        <v>0.13750000000000001</v>
      </c>
      <c r="N24">
        <v>0</v>
      </c>
      <c r="O24" s="19">
        <v>0</v>
      </c>
    </row>
    <row r="25" spans="1:15" x14ac:dyDescent="0.25">
      <c r="A25" s="1">
        <v>0.18271181610981499</v>
      </c>
      <c r="B25" s="1">
        <v>3945.4189453125</v>
      </c>
      <c r="C25">
        <f t="shared" si="0"/>
        <v>0.49880551418562941</v>
      </c>
      <c r="D25">
        <v>6.9999999999999999E-4</v>
      </c>
      <c r="E25">
        <v>332.74</v>
      </c>
      <c r="F25" t="s">
        <v>60</v>
      </c>
      <c r="G25">
        <v>1200</v>
      </c>
      <c r="H25">
        <f t="shared" si="1"/>
        <v>1186.4601031187342</v>
      </c>
      <c r="I25">
        <f t="shared" si="2"/>
        <v>0.15000000000000002</v>
      </c>
      <c r="M25">
        <v>0.14374999999999999</v>
      </c>
      <c r="N25">
        <v>0</v>
      </c>
      <c r="O25" s="19">
        <v>0</v>
      </c>
    </row>
    <row r="26" spans="1:15" x14ac:dyDescent="0.25">
      <c r="A26" s="1">
        <v>0.14437696523351201</v>
      </c>
      <c r="B26" s="1">
        <v>3285.42602539062</v>
      </c>
      <c r="C26">
        <f t="shared" si="0"/>
        <v>0.41536491830882494</v>
      </c>
      <c r="D26">
        <v>0.62129999999999996</v>
      </c>
      <c r="E26">
        <v>189.82</v>
      </c>
      <c r="F26" t="s">
        <v>69</v>
      </c>
      <c r="G26">
        <v>1250</v>
      </c>
      <c r="H26">
        <f t="shared" si="1"/>
        <v>1235.8959407486814</v>
      </c>
      <c r="I26">
        <f t="shared" si="2"/>
        <v>0.15625</v>
      </c>
      <c r="M26">
        <v>0.15000000000000002</v>
      </c>
      <c r="N26">
        <v>0</v>
      </c>
      <c r="O26" s="19">
        <v>0</v>
      </c>
    </row>
    <row r="27" spans="1:15" x14ac:dyDescent="0.25">
      <c r="A27" s="1">
        <v>0.16525258000885101</v>
      </c>
      <c r="B27" s="1">
        <v>3033.33349609375</v>
      </c>
      <c r="C27">
        <f t="shared" si="0"/>
        <v>0.38349374177694429</v>
      </c>
      <c r="D27">
        <v>0.70960000000000001</v>
      </c>
      <c r="E27">
        <v>323.06</v>
      </c>
      <c r="F27" t="s">
        <v>69</v>
      </c>
      <c r="G27">
        <v>1300</v>
      </c>
      <c r="H27">
        <f t="shared" si="1"/>
        <v>1285.3317783786285</v>
      </c>
      <c r="I27">
        <f t="shared" si="2"/>
        <v>0.16250000000000001</v>
      </c>
      <c r="M27">
        <v>0.15625</v>
      </c>
      <c r="N27">
        <v>0</v>
      </c>
      <c r="O27" s="19">
        <v>0</v>
      </c>
    </row>
    <row r="28" spans="1:15" x14ac:dyDescent="0.25">
      <c r="A28" s="1">
        <v>0.14120588943371901</v>
      </c>
      <c r="B28" s="1">
        <v>3326.53271484375</v>
      </c>
      <c r="C28">
        <f t="shared" si="0"/>
        <v>0.42056189324440141</v>
      </c>
      <c r="D28">
        <v>0.33800000000000002</v>
      </c>
      <c r="E28">
        <v>287.83</v>
      </c>
      <c r="F28" t="s">
        <v>60</v>
      </c>
      <c r="G28">
        <v>1350</v>
      </c>
      <c r="H28">
        <f t="shared" si="1"/>
        <v>1334.7676160085759</v>
      </c>
      <c r="I28">
        <f t="shared" si="2"/>
        <v>0.16875000000000001</v>
      </c>
      <c r="M28">
        <v>0.16250000000000001</v>
      </c>
      <c r="N28">
        <v>0</v>
      </c>
      <c r="O28" s="19">
        <v>0</v>
      </c>
    </row>
    <row r="29" spans="1:15" x14ac:dyDescent="0.25">
      <c r="A29" s="1">
        <v>0.162622835603766</v>
      </c>
      <c r="B29" s="1">
        <v>3150.00537109375</v>
      </c>
      <c r="C29">
        <f t="shared" si="0"/>
        <v>0.39824415875598757</v>
      </c>
      <c r="D29">
        <v>0.83409999999999995</v>
      </c>
      <c r="E29">
        <v>63.95</v>
      </c>
      <c r="F29" t="s">
        <v>70</v>
      </c>
      <c r="G29">
        <v>1400</v>
      </c>
      <c r="H29">
        <f t="shared" si="1"/>
        <v>1384.2034536385231</v>
      </c>
      <c r="I29">
        <f t="shared" si="2"/>
        <v>0.17500000000000002</v>
      </c>
      <c r="M29">
        <v>0.16875000000000001</v>
      </c>
      <c r="N29">
        <v>0</v>
      </c>
      <c r="O29" s="19">
        <v>0</v>
      </c>
    </row>
    <row r="30" spans="1:15" x14ac:dyDescent="0.25">
      <c r="A30" s="1">
        <v>0.185554256768551</v>
      </c>
      <c r="B30" s="1">
        <v>3723.970703125</v>
      </c>
      <c r="C30">
        <f t="shared" si="0"/>
        <v>0.47080858766377665</v>
      </c>
      <c r="D30">
        <v>9.4000000000000004E-3</v>
      </c>
      <c r="E30">
        <v>125.57</v>
      </c>
      <c r="F30" t="s">
        <v>77</v>
      </c>
      <c r="G30">
        <v>1450</v>
      </c>
      <c r="H30">
        <f t="shared" si="1"/>
        <v>1433.6392912684703</v>
      </c>
      <c r="I30">
        <f t="shared" si="2"/>
        <v>0.18124999999999999</v>
      </c>
      <c r="M30">
        <v>0.17500000000000002</v>
      </c>
      <c r="N30">
        <v>0</v>
      </c>
      <c r="O30" s="19">
        <v>0</v>
      </c>
    </row>
    <row r="31" spans="1:15" x14ac:dyDescent="0.25">
      <c r="A31" s="1">
        <v>0.18052909604256001</v>
      </c>
      <c r="B31" s="1">
        <v>3828.70092773437</v>
      </c>
      <c r="C31">
        <f t="shared" si="0"/>
        <v>0.48404926356186323</v>
      </c>
      <c r="D31">
        <v>0.96630000000000005</v>
      </c>
      <c r="E31">
        <v>145.91</v>
      </c>
      <c r="F31" t="s">
        <v>79</v>
      </c>
      <c r="G31">
        <v>1500</v>
      </c>
      <c r="H31">
        <f t="shared" si="1"/>
        <v>1483.0751288984177</v>
      </c>
      <c r="I31">
        <f t="shared" si="2"/>
        <v>0.18750000000000003</v>
      </c>
      <c r="M31">
        <v>0.18124999999999999</v>
      </c>
      <c r="N31">
        <v>0</v>
      </c>
      <c r="O31" s="19">
        <v>0</v>
      </c>
    </row>
    <row r="32" spans="1:15" x14ac:dyDescent="0.25">
      <c r="A32" s="1">
        <v>0.145409228102681</v>
      </c>
      <c r="B32" s="1">
        <v>3856.6484375</v>
      </c>
      <c r="C32">
        <f t="shared" si="0"/>
        <v>0.48758256944701273</v>
      </c>
      <c r="D32">
        <v>5.1499999999999997E-2</v>
      </c>
      <c r="E32">
        <v>44.39</v>
      </c>
      <c r="F32" t="s">
        <v>80</v>
      </c>
      <c r="G32">
        <v>1550</v>
      </c>
      <c r="H32">
        <f t="shared" si="1"/>
        <v>1532.5109665283649</v>
      </c>
      <c r="I32">
        <f t="shared" si="2"/>
        <v>0.19375000000000001</v>
      </c>
      <c r="M32">
        <v>0.18750000000000003</v>
      </c>
      <c r="N32">
        <v>0</v>
      </c>
      <c r="O32" s="19">
        <v>0</v>
      </c>
    </row>
    <row r="33" spans="1:15" x14ac:dyDescent="0.25">
      <c r="A33" s="1">
        <v>0.158087915315057</v>
      </c>
      <c r="B33" s="1">
        <v>3258.34130859375</v>
      </c>
      <c r="C33">
        <f t="shared" ref="C33:C64" si="3">B33/$V$13</f>
        <v>0.41194069232022978</v>
      </c>
      <c r="D33">
        <v>0.34050000000000002</v>
      </c>
      <c r="E33">
        <v>57.66</v>
      </c>
      <c r="F33" t="s">
        <v>61</v>
      </c>
      <c r="G33">
        <v>1600</v>
      </c>
      <c r="H33">
        <f t="shared" si="1"/>
        <v>1581.9468041583123</v>
      </c>
      <c r="I33">
        <f t="shared" si="2"/>
        <v>0.2</v>
      </c>
      <c r="M33">
        <v>0.19375000000000001</v>
      </c>
      <c r="N33">
        <v>0</v>
      </c>
      <c r="O33" s="19">
        <v>0</v>
      </c>
    </row>
    <row r="34" spans="1:15" x14ac:dyDescent="0.25">
      <c r="A34" s="1">
        <v>0.19076962342005499</v>
      </c>
      <c r="B34" s="1">
        <v>3000.22021484375</v>
      </c>
      <c r="C34">
        <f t="shared" si="3"/>
        <v>0.37930734547550632</v>
      </c>
      <c r="D34">
        <v>0.76049999999999995</v>
      </c>
      <c r="E34">
        <v>262.77</v>
      </c>
      <c r="F34" t="s">
        <v>75</v>
      </c>
      <c r="G34">
        <v>1650</v>
      </c>
      <c r="H34">
        <f t="shared" si="1"/>
        <v>1631.3826417882594</v>
      </c>
      <c r="I34">
        <f t="shared" si="2"/>
        <v>0.20625000000000002</v>
      </c>
      <c r="M34">
        <v>0.2</v>
      </c>
      <c r="N34">
        <v>0</v>
      </c>
      <c r="O34" s="19">
        <v>0</v>
      </c>
    </row>
    <row r="35" spans="1:15" x14ac:dyDescent="0.25">
      <c r="A35" s="1">
        <v>0.186521463198625</v>
      </c>
      <c r="B35" s="1">
        <v>3516.40405273437</v>
      </c>
      <c r="C35">
        <f t="shared" si="3"/>
        <v>0.44456666222797575</v>
      </c>
      <c r="D35">
        <v>0.90669999999999995</v>
      </c>
      <c r="E35">
        <v>82.72</v>
      </c>
      <c r="F35" t="s">
        <v>55</v>
      </c>
      <c r="G35">
        <v>1700</v>
      </c>
      <c r="H35">
        <f t="shared" si="1"/>
        <v>1680.8184794182066</v>
      </c>
      <c r="I35">
        <f t="shared" si="2"/>
        <v>0.21249999999999999</v>
      </c>
      <c r="M35">
        <v>0.20625000000000002</v>
      </c>
      <c r="N35">
        <v>0</v>
      </c>
      <c r="O35" s="19">
        <v>0</v>
      </c>
    </row>
    <row r="36" spans="1:15" x14ac:dyDescent="0.25">
      <c r="A36" s="1">
        <v>0.16120640530022301</v>
      </c>
      <c r="B36" s="1">
        <v>3215.17211914062</v>
      </c>
      <c r="C36">
        <f t="shared" si="3"/>
        <v>0.40648296272532108</v>
      </c>
      <c r="D36">
        <v>0.18859999999999999</v>
      </c>
      <c r="E36">
        <v>145.79</v>
      </c>
      <c r="F36" t="s">
        <v>56</v>
      </c>
      <c r="G36">
        <v>1750</v>
      </c>
      <c r="H36">
        <f t="shared" si="1"/>
        <v>1730.254317048154</v>
      </c>
      <c r="I36">
        <f t="shared" si="2"/>
        <v>0.21875000000000003</v>
      </c>
      <c r="M36">
        <v>0.21249999999999999</v>
      </c>
      <c r="N36">
        <v>0</v>
      </c>
      <c r="O36" s="19">
        <v>0</v>
      </c>
    </row>
    <row r="37" spans="1:15" x14ac:dyDescent="0.25">
      <c r="A37" s="1">
        <v>0.14967414660921</v>
      </c>
      <c r="B37" s="1">
        <v>2836.3427734375</v>
      </c>
      <c r="C37">
        <f t="shared" si="3"/>
        <v>0.35858889388465875</v>
      </c>
      <c r="D37">
        <v>0.4335</v>
      </c>
      <c r="E37">
        <v>62.66</v>
      </c>
      <c r="F37" t="s">
        <v>53</v>
      </c>
      <c r="G37">
        <v>1800</v>
      </c>
      <c r="H37">
        <f t="shared" si="1"/>
        <v>1779.6901546781012</v>
      </c>
      <c r="I37">
        <f t="shared" si="2"/>
        <v>0.22500000000000001</v>
      </c>
      <c r="M37">
        <v>0.21875000000000003</v>
      </c>
      <c r="N37">
        <v>0</v>
      </c>
      <c r="O37" s="19">
        <v>0</v>
      </c>
    </row>
    <row r="38" spans="1:15" x14ac:dyDescent="0.25">
      <c r="A38" s="1">
        <v>0.15535153469939</v>
      </c>
      <c r="B38" s="1">
        <v>3233.33618164062</v>
      </c>
      <c r="C38">
        <f t="shared" si="3"/>
        <v>0.40877938160012195</v>
      </c>
      <c r="D38">
        <v>0.20979999999999999</v>
      </c>
      <c r="E38">
        <v>233.48</v>
      </c>
      <c r="F38" t="s">
        <v>73</v>
      </c>
      <c r="G38">
        <v>1850</v>
      </c>
      <c r="H38">
        <f t="shared" si="1"/>
        <v>1829.1259923080484</v>
      </c>
      <c r="I38">
        <f t="shared" si="2"/>
        <v>0.23125000000000001</v>
      </c>
      <c r="M38">
        <v>0.22500000000000001</v>
      </c>
      <c r="N38">
        <v>0</v>
      </c>
      <c r="O38" s="19">
        <v>0</v>
      </c>
    </row>
    <row r="39" spans="1:15" x14ac:dyDescent="0.25">
      <c r="A39" s="1">
        <v>0.189464320553626</v>
      </c>
      <c r="B39" s="1">
        <v>2678.95141601562</v>
      </c>
      <c r="C39">
        <f t="shared" si="3"/>
        <v>0.33869045520035401</v>
      </c>
      <c r="D39">
        <v>0.47599999999999998</v>
      </c>
      <c r="E39">
        <v>324.49</v>
      </c>
      <c r="F39" t="s">
        <v>52</v>
      </c>
      <c r="G39">
        <v>1900</v>
      </c>
      <c r="H39">
        <f t="shared" si="1"/>
        <v>1878.5618299379958</v>
      </c>
      <c r="I39">
        <f t="shared" si="2"/>
        <v>0.23750000000000002</v>
      </c>
      <c r="M39">
        <v>0.23125000000000001</v>
      </c>
      <c r="N39">
        <v>0</v>
      </c>
      <c r="O39" s="19">
        <v>0</v>
      </c>
    </row>
    <row r="40" spans="1:15" x14ac:dyDescent="0.25">
      <c r="A40" s="1">
        <v>0.16482771681230499</v>
      </c>
      <c r="B40" s="1">
        <v>2813.17333984375</v>
      </c>
      <c r="C40">
        <f t="shared" si="3"/>
        <v>0.35565966345379385</v>
      </c>
      <c r="D40">
        <v>0.51700000000000002</v>
      </c>
      <c r="E40">
        <v>215.99</v>
      </c>
      <c r="F40" t="s">
        <v>56</v>
      </c>
      <c r="G40">
        <v>1950</v>
      </c>
      <c r="H40">
        <f t="shared" si="1"/>
        <v>1927.9976675679429</v>
      </c>
      <c r="I40">
        <f t="shared" si="2"/>
        <v>0.24375000000000002</v>
      </c>
      <c r="M40">
        <v>0.23750000000000002</v>
      </c>
      <c r="N40">
        <v>0</v>
      </c>
      <c r="O40" s="19">
        <v>0</v>
      </c>
    </row>
    <row r="41" spans="1:15" x14ac:dyDescent="0.25">
      <c r="A41" s="1">
        <v>0.155066186268905</v>
      </c>
      <c r="B41" s="1">
        <v>3117.35668945312</v>
      </c>
      <c r="C41">
        <f t="shared" si="3"/>
        <v>0.3941165001577579</v>
      </c>
      <c r="D41">
        <v>0.48060000000000003</v>
      </c>
      <c r="E41">
        <v>46.17</v>
      </c>
      <c r="F41" t="s">
        <v>52</v>
      </c>
      <c r="G41">
        <v>2000</v>
      </c>
      <c r="H41">
        <f t="shared" si="1"/>
        <v>1977.4335051978901</v>
      </c>
      <c r="I41">
        <f t="shared" si="2"/>
        <v>0.25</v>
      </c>
      <c r="M41">
        <v>0.24375000000000002</v>
      </c>
      <c r="N41">
        <v>0</v>
      </c>
      <c r="O41" s="19">
        <v>0</v>
      </c>
    </row>
    <row r="42" spans="1:15" x14ac:dyDescent="0.25">
      <c r="A42" s="1">
        <v>0.156729731991509</v>
      </c>
      <c r="B42" s="1">
        <v>2853.97387695312</v>
      </c>
      <c r="C42">
        <f t="shared" si="3"/>
        <v>0.36081793261962442</v>
      </c>
      <c r="D42">
        <v>0.45240000000000002</v>
      </c>
      <c r="E42">
        <v>120.6</v>
      </c>
      <c r="F42" t="s">
        <v>78</v>
      </c>
      <c r="G42">
        <v>2050</v>
      </c>
      <c r="H42">
        <f t="shared" si="1"/>
        <v>2026.8693428278375</v>
      </c>
      <c r="I42">
        <f t="shared" si="2"/>
        <v>0.25625000000000003</v>
      </c>
      <c r="M42">
        <v>0.25</v>
      </c>
      <c r="N42">
        <v>0</v>
      </c>
      <c r="O42" s="19">
        <v>0</v>
      </c>
    </row>
    <row r="43" spans="1:15" x14ac:dyDescent="0.25">
      <c r="A43" s="1">
        <v>0.150404185464523</v>
      </c>
      <c r="B43" s="1">
        <v>3197.71337890625</v>
      </c>
      <c r="C43">
        <f t="shared" si="3"/>
        <v>0.40427571527698997</v>
      </c>
      <c r="D43">
        <v>0.20499999999999999</v>
      </c>
      <c r="E43">
        <v>82.7</v>
      </c>
      <c r="F43" t="s">
        <v>70</v>
      </c>
      <c r="G43">
        <v>2100</v>
      </c>
      <c r="H43">
        <f t="shared" si="1"/>
        <v>2076.3051804577849</v>
      </c>
      <c r="I43">
        <f t="shared" si="2"/>
        <v>0.26250000000000001</v>
      </c>
      <c r="M43">
        <v>0.25625000000000003</v>
      </c>
      <c r="N43">
        <v>0</v>
      </c>
      <c r="O43" s="19">
        <v>0</v>
      </c>
    </row>
    <row r="44" spans="1:15" x14ac:dyDescent="0.25">
      <c r="A44" s="1">
        <v>0.198395818860993</v>
      </c>
      <c r="B44" s="1">
        <v>3160.79345703125</v>
      </c>
      <c r="C44">
        <f t="shared" si="3"/>
        <v>0.39960805871888672</v>
      </c>
      <c r="D44">
        <v>0.69989999999999997</v>
      </c>
      <c r="E44">
        <v>312</v>
      </c>
      <c r="F44" t="s">
        <v>78</v>
      </c>
      <c r="G44">
        <v>2150</v>
      </c>
      <c r="H44">
        <f t="shared" si="1"/>
        <v>2125.7410180877318</v>
      </c>
      <c r="I44">
        <f t="shared" si="2"/>
        <v>0.26874999999999999</v>
      </c>
      <c r="M44">
        <v>0.26250000000000001</v>
      </c>
      <c r="N44">
        <v>0</v>
      </c>
      <c r="O44" s="19">
        <v>0</v>
      </c>
    </row>
    <row r="45" spans="1:15" x14ac:dyDescent="0.25">
      <c r="A45" s="1">
        <v>0.15538713869323501</v>
      </c>
      <c r="B45" s="1">
        <v>2878.35717773437</v>
      </c>
      <c r="C45">
        <f t="shared" si="3"/>
        <v>0.36390062803228379</v>
      </c>
      <c r="D45">
        <v>0.4158</v>
      </c>
      <c r="E45">
        <v>241.88</v>
      </c>
      <c r="F45" t="s">
        <v>56</v>
      </c>
      <c r="G45">
        <v>2200</v>
      </c>
      <c r="H45">
        <f t="shared" si="1"/>
        <v>2175.1768557176792</v>
      </c>
      <c r="I45">
        <f t="shared" si="2"/>
        <v>0.27500000000000002</v>
      </c>
      <c r="M45">
        <v>0.26874999999999999</v>
      </c>
      <c r="N45">
        <v>0</v>
      </c>
      <c r="O45" s="19">
        <v>0</v>
      </c>
    </row>
    <row r="46" spans="1:15" x14ac:dyDescent="0.25">
      <c r="A46" s="1">
        <v>0.17210260221679699</v>
      </c>
      <c r="B46" s="1">
        <v>3799.64233398437</v>
      </c>
      <c r="C46">
        <f t="shared" si="3"/>
        <v>0.48037548721570333</v>
      </c>
      <c r="D46">
        <v>0.96430000000000005</v>
      </c>
      <c r="E46">
        <v>173.85</v>
      </c>
      <c r="F46" t="s">
        <v>77</v>
      </c>
      <c r="G46">
        <v>2250</v>
      </c>
      <c r="H46">
        <f t="shared" si="1"/>
        <v>2224.6126933476266</v>
      </c>
      <c r="I46">
        <f t="shared" si="2"/>
        <v>0.28125000000000006</v>
      </c>
      <c r="M46">
        <v>0.27500000000000002</v>
      </c>
      <c r="N46">
        <v>0</v>
      </c>
      <c r="O46" s="19">
        <v>0</v>
      </c>
    </row>
    <row r="47" spans="1:15" x14ac:dyDescent="0.25">
      <c r="A47" s="1">
        <v>0.174404547525813</v>
      </c>
      <c r="B47" s="1">
        <v>3111.4248046875</v>
      </c>
      <c r="C47">
        <f t="shared" si="3"/>
        <v>0.39336655271957255</v>
      </c>
      <c r="D47">
        <v>0.81989999999999996</v>
      </c>
      <c r="E47">
        <v>233.87</v>
      </c>
      <c r="F47" t="s">
        <v>62</v>
      </c>
      <c r="G47">
        <v>2300</v>
      </c>
      <c r="H47">
        <f t="shared" si="1"/>
        <v>2274.0485309775736</v>
      </c>
      <c r="I47">
        <f t="shared" si="2"/>
        <v>0.28749999999999998</v>
      </c>
      <c r="M47">
        <v>0.28125000000000006</v>
      </c>
      <c r="N47">
        <v>0</v>
      </c>
      <c r="O47" s="19">
        <v>0</v>
      </c>
    </row>
    <row r="48" spans="1:15" x14ac:dyDescent="0.25">
      <c r="A48" s="1">
        <v>0.15518634947986101</v>
      </c>
      <c r="B48" s="1">
        <v>2849.20678710937</v>
      </c>
      <c r="C48">
        <f t="shared" si="3"/>
        <v>0.36021524612836953</v>
      </c>
      <c r="D48">
        <v>0.36780000000000002</v>
      </c>
      <c r="E48">
        <v>341.54</v>
      </c>
      <c r="F48" t="s">
        <v>74</v>
      </c>
      <c r="G48">
        <v>2350</v>
      </c>
      <c r="H48">
        <f t="shared" si="1"/>
        <v>2323.484368607521</v>
      </c>
      <c r="I48">
        <f t="shared" si="2"/>
        <v>0.29375000000000001</v>
      </c>
      <c r="M48">
        <v>0.28749999999999998</v>
      </c>
      <c r="N48">
        <v>0</v>
      </c>
      <c r="O48" s="19">
        <v>0</v>
      </c>
    </row>
    <row r="49" spans="1:15" x14ac:dyDescent="0.25">
      <c r="A49" s="1">
        <v>0.185401859542518</v>
      </c>
      <c r="B49" s="1">
        <v>3646.330078125</v>
      </c>
      <c r="C49">
        <f t="shared" si="3"/>
        <v>0.46099275507118714</v>
      </c>
      <c r="D49">
        <v>9.4600000000000004E-2</v>
      </c>
      <c r="E49">
        <v>328.21</v>
      </c>
      <c r="F49" t="s">
        <v>74</v>
      </c>
      <c r="G49">
        <v>2400</v>
      </c>
      <c r="H49">
        <f t="shared" si="1"/>
        <v>2372.9202062374684</v>
      </c>
      <c r="I49">
        <f t="shared" si="2"/>
        <v>0.30000000000000004</v>
      </c>
      <c r="M49">
        <v>0.29375000000000001</v>
      </c>
      <c r="N49">
        <v>0</v>
      </c>
      <c r="O49" s="19">
        <v>0</v>
      </c>
    </row>
    <row r="50" spans="1:15" x14ac:dyDescent="0.25">
      <c r="A50" s="1">
        <v>0.172194289197006</v>
      </c>
      <c r="B50" s="1">
        <v>2703.30688476562</v>
      </c>
      <c r="C50">
        <f t="shared" si="3"/>
        <v>0.34176963190667298</v>
      </c>
      <c r="D50">
        <v>0.40179999999999999</v>
      </c>
      <c r="E50">
        <v>72.540000000000006</v>
      </c>
      <c r="F50" t="s">
        <v>66</v>
      </c>
      <c r="G50">
        <v>2450</v>
      </c>
      <c r="H50">
        <f t="shared" si="1"/>
        <v>2422.3560438674153</v>
      </c>
      <c r="I50">
        <f t="shared" si="2"/>
        <v>0.30625000000000002</v>
      </c>
      <c r="M50">
        <v>0.30000000000000004</v>
      </c>
      <c r="N50">
        <v>1</v>
      </c>
      <c r="O50" s="19">
        <v>4.0000000000000001E-3</v>
      </c>
    </row>
    <row r="51" spans="1:15" x14ac:dyDescent="0.25">
      <c r="A51" s="1">
        <v>0.14823024272090099</v>
      </c>
      <c r="B51" s="1">
        <v>3453.43017578125</v>
      </c>
      <c r="C51">
        <f t="shared" si="3"/>
        <v>0.43660509527925323</v>
      </c>
      <c r="D51">
        <v>0.29380000000000001</v>
      </c>
      <c r="E51">
        <v>23.94</v>
      </c>
      <c r="F51" t="s">
        <v>73</v>
      </c>
      <c r="G51">
        <v>2500</v>
      </c>
      <c r="H51">
        <f t="shared" si="1"/>
        <v>2471.7918814973627</v>
      </c>
      <c r="I51">
        <f t="shared" si="2"/>
        <v>0.3125</v>
      </c>
      <c r="M51">
        <v>0.30625000000000002</v>
      </c>
      <c r="N51">
        <v>4</v>
      </c>
      <c r="O51" s="19">
        <v>0.02</v>
      </c>
    </row>
    <row r="52" spans="1:15" x14ac:dyDescent="0.25">
      <c r="A52" s="1">
        <v>0.14084818600215501</v>
      </c>
      <c r="B52" s="1">
        <v>3360.7001953125</v>
      </c>
      <c r="C52">
        <f t="shared" si="3"/>
        <v>0.42488156826494411</v>
      </c>
      <c r="D52">
        <v>0.20419999999999999</v>
      </c>
      <c r="E52">
        <v>208.29</v>
      </c>
      <c r="F52" t="s">
        <v>66</v>
      </c>
      <c r="G52">
        <v>2550</v>
      </c>
      <c r="H52">
        <f t="shared" si="1"/>
        <v>2521.2277191273101</v>
      </c>
      <c r="I52">
        <f t="shared" si="2"/>
        <v>0.31875000000000003</v>
      </c>
      <c r="M52">
        <v>0.3125</v>
      </c>
      <c r="N52">
        <v>1</v>
      </c>
      <c r="O52" s="19">
        <v>2.4E-2</v>
      </c>
    </row>
    <row r="53" spans="1:15" x14ac:dyDescent="0.25">
      <c r="A53" s="1">
        <v>0.19558230691742201</v>
      </c>
      <c r="B53" s="1">
        <v>2863.76831054687</v>
      </c>
      <c r="C53">
        <f t="shared" si="3"/>
        <v>0.36205620859300153</v>
      </c>
      <c r="D53">
        <v>0.28220000000000001</v>
      </c>
      <c r="E53">
        <v>97.74</v>
      </c>
      <c r="F53" t="s">
        <v>79</v>
      </c>
      <c r="G53">
        <v>2600</v>
      </c>
      <c r="H53">
        <f t="shared" si="1"/>
        <v>2570.6635567572571</v>
      </c>
      <c r="I53">
        <f t="shared" si="2"/>
        <v>0.32500000000000001</v>
      </c>
      <c r="M53">
        <v>0.31875000000000003</v>
      </c>
      <c r="N53">
        <v>1</v>
      </c>
      <c r="O53" s="19">
        <v>2.8000000000000001E-2</v>
      </c>
    </row>
    <row r="54" spans="1:15" x14ac:dyDescent="0.25">
      <c r="A54" s="1">
        <v>0.19210291994336201</v>
      </c>
      <c r="B54" s="1">
        <v>3173.87890625</v>
      </c>
      <c r="C54">
        <f t="shared" si="3"/>
        <v>0.4012624062840961</v>
      </c>
      <c r="D54">
        <v>0.3165</v>
      </c>
      <c r="E54">
        <v>25.57</v>
      </c>
      <c r="F54" t="s">
        <v>66</v>
      </c>
      <c r="G54">
        <v>2650</v>
      </c>
      <c r="H54">
        <f t="shared" si="1"/>
        <v>2620.0993943872045</v>
      </c>
      <c r="I54">
        <f t="shared" si="2"/>
        <v>0.33124999999999999</v>
      </c>
      <c r="M54">
        <v>0.32500000000000001</v>
      </c>
      <c r="N54">
        <v>3</v>
      </c>
      <c r="O54" s="19">
        <v>0.04</v>
      </c>
    </row>
    <row r="55" spans="1:15" x14ac:dyDescent="0.25">
      <c r="A55" s="1">
        <v>0.17950050102262699</v>
      </c>
      <c r="B55" s="1">
        <v>3941.0458984375</v>
      </c>
      <c r="C55">
        <f t="shared" si="3"/>
        <v>0.49825264516835205</v>
      </c>
      <c r="D55">
        <v>0.99670000000000003</v>
      </c>
      <c r="E55">
        <v>34.340000000000003</v>
      </c>
      <c r="F55" t="s">
        <v>54</v>
      </c>
      <c r="G55">
        <v>2700</v>
      </c>
      <c r="H55">
        <f t="shared" si="1"/>
        <v>2669.5352320171519</v>
      </c>
      <c r="I55">
        <f t="shared" si="2"/>
        <v>0.33750000000000002</v>
      </c>
      <c r="M55">
        <v>0.33124999999999999</v>
      </c>
      <c r="N55">
        <v>4</v>
      </c>
      <c r="O55" s="19">
        <v>5.6000000000000001E-2</v>
      </c>
    </row>
    <row r="56" spans="1:15" x14ac:dyDescent="0.25">
      <c r="A56" s="1">
        <v>0.18775283410274399</v>
      </c>
      <c r="B56" s="1">
        <v>3632.17651367187</v>
      </c>
      <c r="C56">
        <f t="shared" si="3"/>
        <v>0.45920336943370227</v>
      </c>
      <c r="D56">
        <v>5.9799999999999999E-2</v>
      </c>
      <c r="E56">
        <v>35.43</v>
      </c>
      <c r="F56" t="s">
        <v>64</v>
      </c>
      <c r="G56">
        <v>2750</v>
      </c>
      <c r="H56">
        <f t="shared" si="1"/>
        <v>2718.9710696470988</v>
      </c>
      <c r="I56">
        <f t="shared" si="2"/>
        <v>0.34375</v>
      </c>
      <c r="M56">
        <v>0.33750000000000002</v>
      </c>
      <c r="N56">
        <v>7</v>
      </c>
      <c r="O56" s="19">
        <v>8.4000000000000005E-2</v>
      </c>
    </row>
    <row r="57" spans="1:15" x14ac:dyDescent="0.25">
      <c r="A57" s="1">
        <v>0.175047438006426</v>
      </c>
      <c r="B57" s="1">
        <v>3065.16674804687</v>
      </c>
      <c r="C57">
        <f t="shared" si="3"/>
        <v>0.38751830845256741</v>
      </c>
      <c r="D57">
        <v>0.58989999999999998</v>
      </c>
      <c r="E57">
        <v>102.58</v>
      </c>
      <c r="F57" t="s">
        <v>70</v>
      </c>
      <c r="G57">
        <v>2800</v>
      </c>
      <c r="H57">
        <f t="shared" si="1"/>
        <v>2768.4069072770462</v>
      </c>
      <c r="I57">
        <f t="shared" si="2"/>
        <v>0.35000000000000003</v>
      </c>
      <c r="M57">
        <v>0.34375</v>
      </c>
      <c r="N57">
        <v>8</v>
      </c>
      <c r="O57" s="19">
        <v>0.11600000000000001</v>
      </c>
    </row>
    <row r="58" spans="1:15" x14ac:dyDescent="0.25">
      <c r="A58" s="1">
        <v>0.14699590915079</v>
      </c>
      <c r="B58" s="1">
        <v>2925.07885742187</v>
      </c>
      <c r="C58">
        <f t="shared" si="3"/>
        <v>0.36980748653911688</v>
      </c>
      <c r="D58">
        <v>0.3962</v>
      </c>
      <c r="E58">
        <v>141.15</v>
      </c>
      <c r="F58" t="s">
        <v>55</v>
      </c>
      <c r="G58">
        <v>2850</v>
      </c>
      <c r="H58">
        <f t="shared" si="1"/>
        <v>2817.8427449069936</v>
      </c>
      <c r="I58">
        <f t="shared" si="2"/>
        <v>0.35625000000000001</v>
      </c>
      <c r="M58">
        <v>0.35000000000000003</v>
      </c>
      <c r="N58">
        <v>5</v>
      </c>
      <c r="O58" s="19">
        <v>0.13600000000000001</v>
      </c>
    </row>
    <row r="59" spans="1:15" x14ac:dyDescent="0.25">
      <c r="A59" s="1">
        <v>0.188437304359656</v>
      </c>
      <c r="B59" s="1">
        <v>3049.87744140625</v>
      </c>
      <c r="C59">
        <f t="shared" si="3"/>
        <v>0.38558533490371855</v>
      </c>
      <c r="D59">
        <v>0.62629999999999997</v>
      </c>
      <c r="E59">
        <v>9.58</v>
      </c>
      <c r="F59" t="s">
        <v>53</v>
      </c>
      <c r="G59">
        <v>2900</v>
      </c>
      <c r="H59">
        <f t="shared" si="1"/>
        <v>2867.2785825369406</v>
      </c>
      <c r="I59">
        <f t="shared" si="2"/>
        <v>0.36249999999999999</v>
      </c>
      <c r="M59">
        <v>0.35625000000000001</v>
      </c>
      <c r="N59">
        <v>3</v>
      </c>
      <c r="O59" s="19">
        <v>0.14799999999999999</v>
      </c>
    </row>
    <row r="60" spans="1:15" x14ac:dyDescent="0.25">
      <c r="A60" s="1">
        <v>0.16500162833217399</v>
      </c>
      <c r="B60" s="1">
        <v>3694.73168945312</v>
      </c>
      <c r="C60">
        <f t="shared" si="3"/>
        <v>0.46711200145809362</v>
      </c>
      <c r="D60">
        <v>7.1199999999999999E-2</v>
      </c>
      <c r="E60">
        <v>21.29</v>
      </c>
      <c r="F60" t="s">
        <v>65</v>
      </c>
      <c r="G60">
        <v>2950</v>
      </c>
      <c r="H60">
        <f t="shared" si="1"/>
        <v>2916.714420166888</v>
      </c>
      <c r="I60">
        <f t="shared" si="2"/>
        <v>0.36875000000000002</v>
      </c>
      <c r="M60">
        <v>0.36249999999999999</v>
      </c>
      <c r="N60">
        <v>10</v>
      </c>
      <c r="O60" s="19">
        <v>0.188</v>
      </c>
    </row>
    <row r="61" spans="1:15" x14ac:dyDescent="0.25">
      <c r="A61" s="1">
        <v>0.18393884152336801</v>
      </c>
      <c r="B61" s="1">
        <v>3139.09838867187</v>
      </c>
      <c r="C61">
        <f t="shared" si="3"/>
        <v>0.39686522712652822</v>
      </c>
      <c r="D61">
        <v>0.8165</v>
      </c>
      <c r="E61">
        <v>209.05</v>
      </c>
      <c r="F61" t="s">
        <v>63</v>
      </c>
      <c r="G61">
        <v>3000</v>
      </c>
      <c r="H61">
        <f t="shared" si="1"/>
        <v>2966.1502577968354</v>
      </c>
      <c r="I61">
        <f t="shared" si="2"/>
        <v>0.37500000000000006</v>
      </c>
      <c r="M61">
        <v>0.36875000000000002</v>
      </c>
      <c r="N61">
        <v>5</v>
      </c>
      <c r="O61" s="19">
        <v>0.20799999999999999</v>
      </c>
    </row>
    <row r="62" spans="1:15" x14ac:dyDescent="0.25">
      <c r="A62" s="1">
        <v>0.181126429361295</v>
      </c>
      <c r="B62" s="1">
        <v>2787.37280273437</v>
      </c>
      <c r="C62">
        <f t="shared" si="3"/>
        <v>0.35239779181037822</v>
      </c>
      <c r="D62">
        <v>0.46379999999999999</v>
      </c>
      <c r="E62">
        <v>176.04</v>
      </c>
      <c r="F62" t="s">
        <v>68</v>
      </c>
      <c r="G62">
        <v>3050</v>
      </c>
      <c r="H62">
        <f t="shared" si="1"/>
        <v>3015.5860954267823</v>
      </c>
      <c r="I62">
        <f t="shared" si="2"/>
        <v>0.38124999999999998</v>
      </c>
      <c r="M62">
        <v>0.37500000000000006</v>
      </c>
      <c r="N62">
        <v>8</v>
      </c>
      <c r="O62" s="19">
        <v>0.24</v>
      </c>
    </row>
    <row r="63" spans="1:15" x14ac:dyDescent="0.25">
      <c r="A63" s="1">
        <v>0.14071658347418101</v>
      </c>
      <c r="B63" s="1">
        <v>3601.21948242187</v>
      </c>
      <c r="C63">
        <f t="shared" si="3"/>
        <v>0.45528958027611161</v>
      </c>
      <c r="D63">
        <v>0.76400000000000001</v>
      </c>
      <c r="E63">
        <v>64.75</v>
      </c>
      <c r="F63" t="s">
        <v>74</v>
      </c>
      <c r="G63">
        <v>3100</v>
      </c>
      <c r="H63">
        <f t="shared" si="1"/>
        <v>3065.0219330567297</v>
      </c>
      <c r="I63">
        <f t="shared" si="2"/>
        <v>0.38750000000000001</v>
      </c>
      <c r="M63">
        <v>0.38124999999999998</v>
      </c>
      <c r="N63">
        <v>6</v>
      </c>
      <c r="O63" s="19">
        <v>0.26400000000000001</v>
      </c>
    </row>
    <row r="64" spans="1:15" x14ac:dyDescent="0.25">
      <c r="A64" s="1">
        <v>0.14099558051792199</v>
      </c>
      <c r="B64" s="1">
        <v>3029.99682617187</v>
      </c>
      <c r="C64">
        <f t="shared" si="3"/>
        <v>0.38307189827207938</v>
      </c>
      <c r="D64">
        <v>0.61980000000000002</v>
      </c>
      <c r="E64">
        <v>333.65</v>
      </c>
      <c r="F64" t="s">
        <v>53</v>
      </c>
      <c r="G64">
        <v>3150</v>
      </c>
      <c r="H64">
        <f t="shared" si="1"/>
        <v>3114.4577706866771</v>
      </c>
      <c r="I64">
        <f t="shared" si="2"/>
        <v>0.39375000000000004</v>
      </c>
      <c r="M64">
        <v>0.38750000000000001</v>
      </c>
      <c r="N64">
        <v>6</v>
      </c>
      <c r="O64" s="19">
        <v>0.28799999999999998</v>
      </c>
    </row>
    <row r="65" spans="1:15" x14ac:dyDescent="0.25">
      <c r="A65" s="1">
        <v>0.193063024434909</v>
      </c>
      <c r="B65" s="1">
        <v>2805.29345703125</v>
      </c>
      <c r="C65">
        <f t="shared" ref="C65:C96" si="4">B65/$V$13</f>
        <v>0.35466343743762352</v>
      </c>
      <c r="D65">
        <v>0.40550000000000003</v>
      </c>
      <c r="E65">
        <v>322.61</v>
      </c>
      <c r="F65" t="s">
        <v>65</v>
      </c>
      <c r="G65">
        <v>3200</v>
      </c>
      <c r="H65">
        <f t="shared" ref="H65:H128" si="5">G65*$K$6</f>
        <v>3163.8936083166245</v>
      </c>
      <c r="I65">
        <f t="shared" ref="I65:I128" si="6">H65/$V$13</f>
        <v>0.4</v>
      </c>
      <c r="M65">
        <v>0.39375000000000004</v>
      </c>
      <c r="N65">
        <v>9</v>
      </c>
      <c r="O65" s="19">
        <v>0.32400000000000001</v>
      </c>
    </row>
    <row r="66" spans="1:15" x14ac:dyDescent="0.25">
      <c r="A66" s="1">
        <v>0.18069504859303601</v>
      </c>
      <c r="B66" s="1">
        <v>2794.46142578125</v>
      </c>
      <c r="C66">
        <f t="shared" si="4"/>
        <v>0.35329398162260789</v>
      </c>
      <c r="D66">
        <v>0.64649999999999996</v>
      </c>
      <c r="E66">
        <v>53.67</v>
      </c>
      <c r="F66" t="s">
        <v>77</v>
      </c>
      <c r="G66">
        <v>3250</v>
      </c>
      <c r="H66">
        <f t="shared" si="5"/>
        <v>3213.3294459465715</v>
      </c>
      <c r="I66">
        <f t="shared" si="6"/>
        <v>0.40625</v>
      </c>
      <c r="M66">
        <v>0.4</v>
      </c>
      <c r="N66">
        <v>3</v>
      </c>
      <c r="O66" s="19">
        <v>0.33600000000000002</v>
      </c>
    </row>
    <row r="67" spans="1:15" x14ac:dyDescent="0.25">
      <c r="A67" s="1">
        <v>0.17261130798035201</v>
      </c>
      <c r="B67" s="1">
        <v>2846.97485351562</v>
      </c>
      <c r="C67">
        <f t="shared" si="4"/>
        <v>0.35993307057254387</v>
      </c>
      <c r="D67">
        <v>0.60070000000000001</v>
      </c>
      <c r="E67">
        <v>192.86</v>
      </c>
      <c r="F67" t="s">
        <v>79</v>
      </c>
      <c r="G67">
        <v>3300</v>
      </c>
      <c r="H67">
        <f t="shared" si="5"/>
        <v>3262.7652835765189</v>
      </c>
      <c r="I67">
        <f t="shared" si="6"/>
        <v>0.41250000000000003</v>
      </c>
      <c r="M67">
        <v>0.40625</v>
      </c>
      <c r="N67">
        <v>6</v>
      </c>
      <c r="O67" s="19">
        <v>0.36</v>
      </c>
    </row>
    <row r="68" spans="1:15" x14ac:dyDescent="0.25">
      <c r="A68" s="1">
        <v>0.14795561138982699</v>
      </c>
      <c r="B68" s="1">
        <v>2849.33056640625</v>
      </c>
      <c r="C68">
        <f t="shared" si="4"/>
        <v>0.36023089511183154</v>
      </c>
      <c r="D68">
        <v>0.57150000000000001</v>
      </c>
      <c r="E68">
        <v>206.7</v>
      </c>
      <c r="F68" t="s">
        <v>62</v>
      </c>
      <c r="G68">
        <v>3350</v>
      </c>
      <c r="H68">
        <f t="shared" si="5"/>
        <v>3312.2011212064663</v>
      </c>
      <c r="I68">
        <f t="shared" si="6"/>
        <v>0.41875000000000007</v>
      </c>
      <c r="M68">
        <v>0.41250000000000003</v>
      </c>
      <c r="N68">
        <v>4</v>
      </c>
      <c r="O68" s="19">
        <v>0.376</v>
      </c>
    </row>
    <row r="69" spans="1:15" x14ac:dyDescent="0.25">
      <c r="A69" s="1">
        <v>0.17703796257281401</v>
      </c>
      <c r="B69" s="1">
        <v>3246.5693359375</v>
      </c>
      <c r="C69">
        <f t="shared" si="4"/>
        <v>0.41045240300161218</v>
      </c>
      <c r="D69">
        <v>0.82140000000000002</v>
      </c>
      <c r="E69">
        <v>277.72000000000003</v>
      </c>
      <c r="F69" t="s">
        <v>71</v>
      </c>
      <c r="G69">
        <v>3400</v>
      </c>
      <c r="H69">
        <f t="shared" si="5"/>
        <v>3361.6369588364132</v>
      </c>
      <c r="I69">
        <f t="shared" si="6"/>
        <v>0.42499999999999999</v>
      </c>
      <c r="M69">
        <v>0.41875000000000007</v>
      </c>
      <c r="N69">
        <v>5</v>
      </c>
      <c r="O69" s="19">
        <v>0.39600000000000002</v>
      </c>
    </row>
    <row r="70" spans="1:15" x14ac:dyDescent="0.25">
      <c r="A70" s="1">
        <v>0.14218769091490299</v>
      </c>
      <c r="B70" s="1">
        <v>3285.09692382812</v>
      </c>
      <c r="C70">
        <f t="shared" si="4"/>
        <v>0.41532331114964172</v>
      </c>
      <c r="D70">
        <v>0.83089999999999997</v>
      </c>
      <c r="E70">
        <v>268.89999999999998</v>
      </c>
      <c r="F70" t="s">
        <v>65</v>
      </c>
      <c r="G70">
        <v>3450</v>
      </c>
      <c r="H70">
        <f t="shared" si="5"/>
        <v>3411.0727964663606</v>
      </c>
      <c r="I70">
        <f t="shared" si="6"/>
        <v>0.43125000000000002</v>
      </c>
      <c r="M70">
        <v>0.42499999999999999</v>
      </c>
      <c r="N70">
        <v>3</v>
      </c>
      <c r="O70" s="19">
        <v>0.40799999999999997</v>
      </c>
    </row>
    <row r="71" spans="1:15" x14ac:dyDescent="0.25">
      <c r="A71" s="1">
        <v>0.16195537538398</v>
      </c>
      <c r="B71" s="1">
        <v>3656.14575195312</v>
      </c>
      <c r="C71">
        <f t="shared" si="4"/>
        <v>0.46223371637308658</v>
      </c>
      <c r="D71">
        <v>6.4600000000000005E-2</v>
      </c>
      <c r="E71">
        <v>176.84</v>
      </c>
      <c r="F71" t="s">
        <v>74</v>
      </c>
      <c r="G71">
        <v>3500</v>
      </c>
      <c r="H71">
        <f t="shared" si="5"/>
        <v>3460.508634096308</v>
      </c>
      <c r="I71">
        <f t="shared" si="6"/>
        <v>0.43750000000000006</v>
      </c>
      <c r="M71">
        <v>0.43125000000000002</v>
      </c>
      <c r="N71">
        <v>7</v>
      </c>
      <c r="O71" s="19">
        <v>0.436</v>
      </c>
    </row>
    <row r="72" spans="1:15" x14ac:dyDescent="0.25">
      <c r="A72" s="1">
        <v>0.16496602023662199</v>
      </c>
      <c r="B72" s="1">
        <v>3755.64086914062</v>
      </c>
      <c r="C72">
        <f t="shared" si="4"/>
        <v>0.47481253595487871</v>
      </c>
      <c r="D72">
        <v>0.96050000000000002</v>
      </c>
      <c r="E72">
        <v>196.73</v>
      </c>
      <c r="F72" t="s">
        <v>77</v>
      </c>
      <c r="G72">
        <v>3550</v>
      </c>
      <c r="H72">
        <f t="shared" si="5"/>
        <v>3509.944471726255</v>
      </c>
      <c r="I72">
        <f t="shared" si="6"/>
        <v>0.44374999999999998</v>
      </c>
      <c r="M72">
        <v>0.43750000000000006</v>
      </c>
      <c r="N72">
        <v>9</v>
      </c>
      <c r="O72" s="19">
        <v>0.47199999999999998</v>
      </c>
    </row>
    <row r="73" spans="1:15" x14ac:dyDescent="0.25">
      <c r="A73" s="1">
        <v>0.145651934120268</v>
      </c>
      <c r="B73" s="1">
        <v>3690.419921875</v>
      </c>
      <c r="C73">
        <f t="shared" si="4"/>
        <v>0.46656687976793487</v>
      </c>
      <c r="D73">
        <v>0.90490000000000004</v>
      </c>
      <c r="E73">
        <v>240.73</v>
      </c>
      <c r="F73" t="s">
        <v>80</v>
      </c>
      <c r="G73">
        <v>3600</v>
      </c>
      <c r="H73">
        <f t="shared" si="5"/>
        <v>3559.3803093562024</v>
      </c>
      <c r="I73">
        <f t="shared" si="6"/>
        <v>0.45</v>
      </c>
      <c r="M73">
        <v>0.44374999999999998</v>
      </c>
      <c r="N73">
        <v>11</v>
      </c>
      <c r="O73" s="19">
        <v>0.51600000000000001</v>
      </c>
    </row>
    <row r="74" spans="1:15" x14ac:dyDescent="0.25">
      <c r="A74" s="1">
        <v>0.179707578539783</v>
      </c>
      <c r="B74" s="1">
        <v>2801.43432617187</v>
      </c>
      <c r="C74">
        <f t="shared" si="4"/>
        <v>0.35417554102426302</v>
      </c>
      <c r="D74">
        <v>0.64949999999999997</v>
      </c>
      <c r="E74">
        <v>285.36</v>
      </c>
      <c r="F74" t="s">
        <v>64</v>
      </c>
      <c r="G74">
        <v>3650</v>
      </c>
      <c r="H74">
        <f t="shared" si="5"/>
        <v>3608.8161469861498</v>
      </c>
      <c r="I74">
        <f t="shared" si="6"/>
        <v>0.45625000000000004</v>
      </c>
      <c r="M74">
        <v>0.45</v>
      </c>
      <c r="N74">
        <v>7</v>
      </c>
      <c r="O74" s="19">
        <v>0.54400000000000004</v>
      </c>
    </row>
    <row r="75" spans="1:15" x14ac:dyDescent="0.25">
      <c r="A75" s="1">
        <v>0.15192212706681399</v>
      </c>
      <c r="B75" s="1">
        <v>2894.58569335937</v>
      </c>
      <c r="C75">
        <f t="shared" si="4"/>
        <v>0.36595234248719993</v>
      </c>
      <c r="D75">
        <v>0.60660000000000003</v>
      </c>
      <c r="E75">
        <v>75.27</v>
      </c>
      <c r="F75" t="s">
        <v>50</v>
      </c>
      <c r="G75">
        <v>3700</v>
      </c>
      <c r="H75">
        <f t="shared" si="5"/>
        <v>3658.2519846160967</v>
      </c>
      <c r="I75">
        <f t="shared" si="6"/>
        <v>0.46250000000000002</v>
      </c>
      <c r="M75">
        <v>0.45625000000000004</v>
      </c>
      <c r="N75">
        <v>6</v>
      </c>
      <c r="O75" s="19">
        <v>0.56799999999999995</v>
      </c>
    </row>
    <row r="76" spans="1:15" x14ac:dyDescent="0.25">
      <c r="A76" s="1">
        <v>0.16422970902955</v>
      </c>
      <c r="B76" s="1">
        <v>2979.27905273437</v>
      </c>
      <c r="C76">
        <f t="shared" si="4"/>
        <v>0.37665982761279004</v>
      </c>
      <c r="D76">
        <v>0.71970000000000001</v>
      </c>
      <c r="E76">
        <v>55.88</v>
      </c>
      <c r="F76" t="s">
        <v>61</v>
      </c>
      <c r="G76">
        <v>3750</v>
      </c>
      <c r="H76">
        <f t="shared" si="5"/>
        <v>3707.6878222460441</v>
      </c>
      <c r="I76">
        <f t="shared" si="6"/>
        <v>0.46875</v>
      </c>
      <c r="M76">
        <v>0.46250000000000002</v>
      </c>
      <c r="N76">
        <v>9</v>
      </c>
      <c r="O76" s="19">
        <v>0.60399999999999998</v>
      </c>
    </row>
    <row r="77" spans="1:15" x14ac:dyDescent="0.25">
      <c r="A77" s="1">
        <v>0.170257187902223</v>
      </c>
      <c r="B77" s="1">
        <v>4181.6279296875</v>
      </c>
      <c r="C77">
        <f t="shared" si="4"/>
        <v>0.52866858970170871</v>
      </c>
      <c r="D77">
        <v>8.6699999999999999E-2</v>
      </c>
      <c r="E77">
        <v>349.31</v>
      </c>
      <c r="F77" t="s">
        <v>53</v>
      </c>
      <c r="G77">
        <v>3800</v>
      </c>
      <c r="H77">
        <f t="shared" si="5"/>
        <v>3757.1236598759915</v>
      </c>
      <c r="I77">
        <f t="shared" si="6"/>
        <v>0.47500000000000003</v>
      </c>
      <c r="M77">
        <v>0.46875</v>
      </c>
      <c r="N77">
        <v>9</v>
      </c>
      <c r="O77" s="19">
        <v>0.64</v>
      </c>
    </row>
    <row r="78" spans="1:15" x14ac:dyDescent="0.25">
      <c r="A78" s="1">
        <v>0.15668374865867701</v>
      </c>
      <c r="B78" s="1">
        <v>3798.6494140625</v>
      </c>
      <c r="C78">
        <f t="shared" si="4"/>
        <v>0.48024995582371721</v>
      </c>
      <c r="D78">
        <v>7.3000000000000001E-3</v>
      </c>
      <c r="E78">
        <v>9.8800000000000008</v>
      </c>
      <c r="F78" t="s">
        <v>56</v>
      </c>
      <c r="G78">
        <v>3850</v>
      </c>
      <c r="H78">
        <f t="shared" si="5"/>
        <v>3806.5594975059385</v>
      </c>
      <c r="I78">
        <f t="shared" si="6"/>
        <v>0.48125000000000001</v>
      </c>
      <c r="M78">
        <v>0.47500000000000003</v>
      </c>
      <c r="N78">
        <v>8</v>
      </c>
      <c r="O78" s="19">
        <v>0.67200000000000004</v>
      </c>
    </row>
    <row r="79" spans="1:15" x14ac:dyDescent="0.25">
      <c r="A79" s="1">
        <v>0.151456391279819</v>
      </c>
      <c r="B79" s="1">
        <v>3009.5625</v>
      </c>
      <c r="C79">
        <f t="shared" si="4"/>
        <v>0.38048845790377417</v>
      </c>
      <c r="D79">
        <v>0.69040000000000001</v>
      </c>
      <c r="E79">
        <v>224.23</v>
      </c>
      <c r="F79" t="s">
        <v>67</v>
      </c>
      <c r="G79">
        <v>3900</v>
      </c>
      <c r="H79">
        <f t="shared" si="5"/>
        <v>3855.9953351358859</v>
      </c>
      <c r="I79">
        <f t="shared" si="6"/>
        <v>0.48750000000000004</v>
      </c>
      <c r="M79">
        <v>0.48125000000000001</v>
      </c>
      <c r="N79">
        <v>6</v>
      </c>
      <c r="O79" s="19">
        <v>0.69599999999999995</v>
      </c>
    </row>
    <row r="80" spans="1:15" x14ac:dyDescent="0.25">
      <c r="A80" s="1">
        <v>0.16473939618980299</v>
      </c>
      <c r="B80" s="1">
        <v>3018.81567382812</v>
      </c>
      <c r="C80">
        <f t="shared" si="4"/>
        <v>0.38165830429858305</v>
      </c>
      <c r="D80">
        <v>0.75009999999999999</v>
      </c>
      <c r="E80">
        <v>19.77</v>
      </c>
      <c r="F80" t="s">
        <v>56</v>
      </c>
      <c r="G80">
        <v>3950</v>
      </c>
      <c r="H80">
        <f t="shared" si="5"/>
        <v>3905.4311727658333</v>
      </c>
      <c r="I80">
        <f t="shared" si="6"/>
        <v>0.49375000000000002</v>
      </c>
      <c r="M80">
        <v>0.48750000000000004</v>
      </c>
      <c r="N80">
        <v>7</v>
      </c>
      <c r="O80" s="19">
        <v>0.72399999999999998</v>
      </c>
    </row>
    <row r="81" spans="1:15" x14ac:dyDescent="0.25">
      <c r="A81" s="1">
        <v>0.18574185272262</v>
      </c>
      <c r="B81" s="1">
        <v>3243.76049804687</v>
      </c>
      <c r="C81">
        <f t="shared" si="4"/>
        <v>0.41009729145383489</v>
      </c>
      <c r="D81">
        <v>0.27450000000000002</v>
      </c>
      <c r="E81">
        <v>62.61</v>
      </c>
      <c r="F81" t="s">
        <v>66</v>
      </c>
      <c r="G81">
        <v>4000</v>
      </c>
      <c r="H81">
        <f t="shared" si="5"/>
        <v>3954.8670103957802</v>
      </c>
      <c r="I81">
        <f t="shared" si="6"/>
        <v>0.5</v>
      </c>
      <c r="M81">
        <v>0.49375000000000002</v>
      </c>
      <c r="N81">
        <v>7</v>
      </c>
      <c r="O81" s="19">
        <v>0.752</v>
      </c>
    </row>
    <row r="82" spans="1:15" x14ac:dyDescent="0.25">
      <c r="A82" s="1">
        <v>0.18221722029729401</v>
      </c>
      <c r="B82" s="1">
        <v>4284.984375</v>
      </c>
      <c r="C82">
        <f t="shared" si="4"/>
        <v>0.54173558348946649</v>
      </c>
      <c r="D82">
        <v>0.99690000000000001</v>
      </c>
      <c r="E82">
        <v>20.48</v>
      </c>
      <c r="F82" t="s">
        <v>67</v>
      </c>
      <c r="G82">
        <v>4050</v>
      </c>
      <c r="H82">
        <f t="shared" si="5"/>
        <v>4004.3028480257276</v>
      </c>
      <c r="I82">
        <f t="shared" si="6"/>
        <v>0.50624999999999998</v>
      </c>
      <c r="M82">
        <v>0.5</v>
      </c>
      <c r="N82">
        <v>3</v>
      </c>
      <c r="O82" s="19">
        <v>0.76400000000000001</v>
      </c>
    </row>
    <row r="83" spans="1:15" x14ac:dyDescent="0.25">
      <c r="A83" s="1">
        <v>0.181223845074271</v>
      </c>
      <c r="B83" s="1">
        <v>2887.23046875</v>
      </c>
      <c r="C83">
        <f t="shared" si="4"/>
        <v>0.36502244717213167</v>
      </c>
      <c r="D83">
        <v>0.26479999999999998</v>
      </c>
      <c r="E83">
        <v>136.02000000000001</v>
      </c>
      <c r="F83" t="s">
        <v>63</v>
      </c>
      <c r="G83">
        <v>4100</v>
      </c>
      <c r="H83">
        <f t="shared" si="5"/>
        <v>4053.738685655675</v>
      </c>
      <c r="I83">
        <f t="shared" si="6"/>
        <v>0.51250000000000007</v>
      </c>
      <c r="M83">
        <v>0.50624999999999998</v>
      </c>
      <c r="N83">
        <v>2</v>
      </c>
      <c r="O83" s="19">
        <v>0.77200000000000002</v>
      </c>
    </row>
    <row r="84" spans="1:15" x14ac:dyDescent="0.25">
      <c r="A84" s="1">
        <v>0.17084916003102801</v>
      </c>
      <c r="B84" s="1">
        <v>2689.41748046875</v>
      </c>
      <c r="C84">
        <f t="shared" si="4"/>
        <v>0.34001364311357823</v>
      </c>
      <c r="D84">
        <v>0.55859999999999999</v>
      </c>
      <c r="E84">
        <v>208.71</v>
      </c>
      <c r="F84" t="s">
        <v>79</v>
      </c>
      <c r="G84">
        <v>4150</v>
      </c>
      <c r="H84">
        <f t="shared" si="5"/>
        <v>4103.1745232856219</v>
      </c>
      <c r="I84">
        <f t="shared" si="6"/>
        <v>0.51875000000000004</v>
      </c>
      <c r="M84">
        <v>0.51250000000000007</v>
      </c>
      <c r="N84">
        <v>9</v>
      </c>
      <c r="O84" s="19">
        <v>0.80800000000000005</v>
      </c>
    </row>
    <row r="85" spans="1:15" x14ac:dyDescent="0.25">
      <c r="A85" s="1">
        <v>0.19613195412651499</v>
      </c>
      <c r="B85" s="1">
        <v>2981.22192382812</v>
      </c>
      <c r="C85">
        <f t="shared" si="4"/>
        <v>0.37690545800802749</v>
      </c>
      <c r="D85">
        <v>0.71379999999999999</v>
      </c>
      <c r="E85">
        <v>68.099999999999994</v>
      </c>
      <c r="F85" t="s">
        <v>73</v>
      </c>
      <c r="G85">
        <v>4200</v>
      </c>
      <c r="H85">
        <f t="shared" si="5"/>
        <v>4152.6103609155698</v>
      </c>
      <c r="I85">
        <f t="shared" si="6"/>
        <v>0.52500000000000002</v>
      </c>
      <c r="M85">
        <v>0.51875000000000004</v>
      </c>
      <c r="N85">
        <v>7</v>
      </c>
      <c r="O85" s="19">
        <v>0.83599999999999997</v>
      </c>
    </row>
    <row r="86" spans="1:15" x14ac:dyDescent="0.25">
      <c r="A86" s="1">
        <v>0.152300079093459</v>
      </c>
      <c r="B86" s="1">
        <v>3004.41186523437</v>
      </c>
      <c r="C86">
        <f t="shared" si="4"/>
        <v>0.37983728116988008</v>
      </c>
      <c r="D86">
        <v>0.33950000000000002</v>
      </c>
      <c r="E86">
        <v>80.290000000000006</v>
      </c>
      <c r="F86" t="s">
        <v>66</v>
      </c>
      <c r="G86">
        <v>4250</v>
      </c>
      <c r="H86">
        <f t="shared" si="5"/>
        <v>4202.0461985455167</v>
      </c>
      <c r="I86">
        <f t="shared" si="6"/>
        <v>0.53125</v>
      </c>
      <c r="M86">
        <v>0.52500000000000002</v>
      </c>
      <c r="N86">
        <v>8</v>
      </c>
      <c r="O86" s="19">
        <v>0.86799999999999999</v>
      </c>
    </row>
    <row r="87" spans="1:15" x14ac:dyDescent="0.25">
      <c r="A87" s="1">
        <v>0.17649706581615901</v>
      </c>
      <c r="B87" s="1">
        <v>3008.52294921875</v>
      </c>
      <c r="C87">
        <f t="shared" si="4"/>
        <v>0.38035703113537495</v>
      </c>
      <c r="D87">
        <v>0.751</v>
      </c>
      <c r="E87">
        <v>247.63</v>
      </c>
      <c r="F87" t="s">
        <v>68</v>
      </c>
      <c r="G87">
        <v>4300</v>
      </c>
      <c r="H87">
        <f t="shared" si="5"/>
        <v>4251.4820361754637</v>
      </c>
      <c r="I87">
        <f t="shared" si="6"/>
        <v>0.53749999999999998</v>
      </c>
      <c r="M87">
        <v>0.53125</v>
      </c>
      <c r="N87">
        <v>3</v>
      </c>
      <c r="O87" s="19">
        <v>0.88</v>
      </c>
    </row>
    <row r="88" spans="1:15" x14ac:dyDescent="0.25">
      <c r="A88" s="1">
        <v>0.17823953102340601</v>
      </c>
      <c r="B88" s="1">
        <v>4169.92919921875</v>
      </c>
      <c r="C88">
        <f t="shared" si="4"/>
        <v>0.52718956013661855</v>
      </c>
      <c r="D88">
        <v>0.92349999999999999</v>
      </c>
      <c r="E88">
        <v>123.14</v>
      </c>
      <c r="F88" t="s">
        <v>59</v>
      </c>
      <c r="G88">
        <v>4350</v>
      </c>
      <c r="H88">
        <f t="shared" si="5"/>
        <v>4300.9178738054115</v>
      </c>
      <c r="I88">
        <f t="shared" si="6"/>
        <v>0.54375000000000007</v>
      </c>
      <c r="M88">
        <v>0.53749999999999998</v>
      </c>
      <c r="N88">
        <v>4</v>
      </c>
      <c r="O88" s="19">
        <v>0.89600000000000002</v>
      </c>
    </row>
    <row r="89" spans="1:15" x14ac:dyDescent="0.25">
      <c r="A89" s="1">
        <v>0.16862055504089099</v>
      </c>
      <c r="B89" s="1">
        <v>3092.17895507812</v>
      </c>
      <c r="C89">
        <f t="shared" si="4"/>
        <v>0.39093336728517109</v>
      </c>
      <c r="D89">
        <v>0.76639999999999997</v>
      </c>
      <c r="E89">
        <v>263.7</v>
      </c>
      <c r="F89" t="s">
        <v>78</v>
      </c>
      <c r="G89">
        <v>4400</v>
      </c>
      <c r="H89">
        <f t="shared" si="5"/>
        <v>4350.3537114353585</v>
      </c>
      <c r="I89">
        <f t="shared" si="6"/>
        <v>0.55000000000000004</v>
      </c>
      <c r="M89">
        <v>0.54375000000000007</v>
      </c>
      <c r="N89">
        <v>4</v>
      </c>
      <c r="O89" s="19">
        <v>0.91200000000000003</v>
      </c>
    </row>
    <row r="90" spans="1:15" x14ac:dyDescent="0.25">
      <c r="A90" s="1">
        <v>0.14148862285782099</v>
      </c>
      <c r="B90" s="1">
        <v>4656.13525390625</v>
      </c>
      <c r="C90">
        <f t="shared" si="4"/>
        <v>0.58865889063615962</v>
      </c>
      <c r="D90">
        <v>1.0999999999999999E-2</v>
      </c>
      <c r="E90">
        <v>216.89</v>
      </c>
      <c r="F90" t="s">
        <v>69</v>
      </c>
      <c r="G90">
        <v>4450</v>
      </c>
      <c r="H90">
        <f t="shared" si="5"/>
        <v>4399.7895490653054</v>
      </c>
      <c r="I90">
        <f t="shared" si="6"/>
        <v>0.55625000000000002</v>
      </c>
      <c r="M90">
        <v>0.55000000000000004</v>
      </c>
      <c r="N90">
        <v>0</v>
      </c>
      <c r="O90" s="19">
        <v>0.91200000000000003</v>
      </c>
    </row>
    <row r="91" spans="1:15" x14ac:dyDescent="0.25">
      <c r="A91" s="1">
        <v>0.157291484328755</v>
      </c>
      <c r="B91" s="1">
        <v>2851.185546875</v>
      </c>
      <c r="C91">
        <f t="shared" si="4"/>
        <v>0.36046541380283603</v>
      </c>
      <c r="D91">
        <v>0.5524</v>
      </c>
      <c r="E91">
        <v>333.74</v>
      </c>
      <c r="F91" t="s">
        <v>77</v>
      </c>
      <c r="G91">
        <v>4500</v>
      </c>
      <c r="H91">
        <f t="shared" si="5"/>
        <v>4449.2253866952533</v>
      </c>
      <c r="I91">
        <f t="shared" si="6"/>
        <v>0.56250000000000011</v>
      </c>
      <c r="M91">
        <v>0.55625000000000002</v>
      </c>
      <c r="N91">
        <v>2</v>
      </c>
      <c r="O91" s="19">
        <v>0.92</v>
      </c>
    </row>
    <row r="92" spans="1:15" x14ac:dyDescent="0.25">
      <c r="A92" s="1">
        <v>0.158731419179026</v>
      </c>
      <c r="B92" s="1">
        <v>2823.59423828125</v>
      </c>
      <c r="C92">
        <f t="shared" si="4"/>
        <v>0.35697714118567553</v>
      </c>
      <c r="D92">
        <v>0.38650000000000001</v>
      </c>
      <c r="E92">
        <v>28.72</v>
      </c>
      <c r="F92" t="s">
        <v>60</v>
      </c>
      <c r="G92">
        <v>4550</v>
      </c>
      <c r="H92">
        <f t="shared" si="5"/>
        <v>4498.6612243252002</v>
      </c>
      <c r="I92">
        <f t="shared" si="6"/>
        <v>0.56874999999999998</v>
      </c>
      <c r="M92">
        <v>0.56250000000000011</v>
      </c>
      <c r="N92">
        <v>2</v>
      </c>
      <c r="O92" s="19">
        <v>0.92800000000000005</v>
      </c>
    </row>
    <row r="93" spans="1:15" x14ac:dyDescent="0.25">
      <c r="A93" s="1">
        <v>0.16734975336256799</v>
      </c>
      <c r="B93" s="1">
        <v>2800.830078125</v>
      </c>
      <c r="C93">
        <f t="shared" si="4"/>
        <v>0.35409914805766241</v>
      </c>
      <c r="D93">
        <v>0.51919999999999999</v>
      </c>
      <c r="E93">
        <v>219.23</v>
      </c>
      <c r="F93" t="s">
        <v>78</v>
      </c>
      <c r="G93">
        <v>4600</v>
      </c>
      <c r="H93">
        <f t="shared" si="5"/>
        <v>4548.0970619551472</v>
      </c>
      <c r="I93">
        <f t="shared" si="6"/>
        <v>0.57499999999999996</v>
      </c>
      <c r="M93">
        <v>0.56874999999999998</v>
      </c>
      <c r="N93">
        <v>1</v>
      </c>
      <c r="O93" s="19">
        <v>0.93200000000000005</v>
      </c>
    </row>
    <row r="94" spans="1:15" x14ac:dyDescent="0.25">
      <c r="A94" s="1">
        <v>0.16927946559446</v>
      </c>
      <c r="B94" s="1">
        <v>3799.09399414062</v>
      </c>
      <c r="C94">
        <f t="shared" si="4"/>
        <v>0.48030616252762803</v>
      </c>
      <c r="D94">
        <v>2.2200000000000001E-2</v>
      </c>
      <c r="E94">
        <v>208.06</v>
      </c>
      <c r="F94" t="s">
        <v>69</v>
      </c>
      <c r="G94">
        <v>4650</v>
      </c>
      <c r="H94">
        <f t="shared" si="5"/>
        <v>4597.532899585095</v>
      </c>
      <c r="I94">
        <f t="shared" si="6"/>
        <v>0.58125000000000004</v>
      </c>
      <c r="M94">
        <v>0.57499999999999996</v>
      </c>
      <c r="N94">
        <v>2</v>
      </c>
      <c r="O94" s="19">
        <v>0.94</v>
      </c>
    </row>
    <row r="95" spans="1:15" x14ac:dyDescent="0.25">
      <c r="A95" s="1">
        <v>0.165432922414084</v>
      </c>
      <c r="B95" s="1">
        <v>3665.29223632812</v>
      </c>
      <c r="C95">
        <f t="shared" si="4"/>
        <v>0.46339007439359114</v>
      </c>
      <c r="D95">
        <v>2.6599999999999999E-2</v>
      </c>
      <c r="E95">
        <v>11.22</v>
      </c>
      <c r="F95" t="s">
        <v>61</v>
      </c>
      <c r="G95">
        <v>4700</v>
      </c>
      <c r="H95">
        <f t="shared" si="5"/>
        <v>4646.968737215042</v>
      </c>
      <c r="I95">
        <f t="shared" si="6"/>
        <v>0.58750000000000002</v>
      </c>
      <c r="M95">
        <v>0.58125000000000004</v>
      </c>
      <c r="N95">
        <v>1</v>
      </c>
      <c r="O95" s="19">
        <v>0.94399999999999995</v>
      </c>
    </row>
    <row r="96" spans="1:15" x14ac:dyDescent="0.25">
      <c r="A96" s="1">
        <v>0.16863066791143899</v>
      </c>
      <c r="B96" s="1">
        <v>2957.0849609375</v>
      </c>
      <c r="C96">
        <f t="shared" si="4"/>
        <v>0.37385390623306597</v>
      </c>
      <c r="D96">
        <v>0.67249999999999999</v>
      </c>
      <c r="E96">
        <v>56.2</v>
      </c>
      <c r="F96" t="s">
        <v>56</v>
      </c>
      <c r="G96">
        <v>4750</v>
      </c>
      <c r="H96">
        <f t="shared" si="5"/>
        <v>4696.4045748449889</v>
      </c>
      <c r="I96">
        <f t="shared" si="6"/>
        <v>0.59375</v>
      </c>
      <c r="M96">
        <v>0.58750000000000002</v>
      </c>
      <c r="N96">
        <v>1</v>
      </c>
      <c r="O96" s="19">
        <v>0.94799999999999995</v>
      </c>
    </row>
    <row r="97" spans="1:15" x14ac:dyDescent="0.25">
      <c r="A97" s="1">
        <v>0.15318912801374199</v>
      </c>
      <c r="B97" s="1">
        <v>2860.17333984375</v>
      </c>
      <c r="C97">
        <f t="shared" ref="C97:C128" si="7">B97/$V$13</f>
        <v>0.36160170902403116</v>
      </c>
      <c r="D97">
        <v>0.55449999999999999</v>
      </c>
      <c r="E97">
        <v>272.25</v>
      </c>
      <c r="F97" t="s">
        <v>61</v>
      </c>
      <c r="G97">
        <v>4800</v>
      </c>
      <c r="H97">
        <f t="shared" si="5"/>
        <v>4745.8404124749368</v>
      </c>
      <c r="I97">
        <f t="shared" si="6"/>
        <v>0.60000000000000009</v>
      </c>
      <c r="M97">
        <v>0.59375</v>
      </c>
      <c r="N97">
        <v>1</v>
      </c>
      <c r="O97" s="19">
        <v>0.95199999999999996</v>
      </c>
    </row>
    <row r="98" spans="1:15" x14ac:dyDescent="0.25">
      <c r="A98" s="1">
        <v>0.160015370709611</v>
      </c>
      <c r="B98" s="1">
        <v>3470.00805664062</v>
      </c>
      <c r="C98">
        <f t="shared" si="7"/>
        <v>0.43870097875849456</v>
      </c>
      <c r="D98">
        <v>0.1537</v>
      </c>
      <c r="E98">
        <v>227.54</v>
      </c>
      <c r="F98" t="s">
        <v>56</v>
      </c>
      <c r="G98">
        <v>4850</v>
      </c>
      <c r="H98">
        <f t="shared" si="5"/>
        <v>4795.2762501048837</v>
      </c>
      <c r="I98">
        <f t="shared" si="6"/>
        <v>0.60625000000000007</v>
      </c>
      <c r="M98">
        <v>0.60000000000000009</v>
      </c>
      <c r="N98">
        <v>1</v>
      </c>
      <c r="O98" s="19">
        <v>0.95599999999999996</v>
      </c>
    </row>
    <row r="99" spans="1:15" x14ac:dyDescent="0.25">
      <c r="A99" s="1">
        <v>0.16045890162901599</v>
      </c>
      <c r="B99" s="1">
        <v>3415.83227539062</v>
      </c>
      <c r="C99">
        <f t="shared" si="7"/>
        <v>0.43185172426933049</v>
      </c>
      <c r="D99">
        <v>0.87949999999999995</v>
      </c>
      <c r="E99">
        <v>255.4</v>
      </c>
      <c r="F99" t="s">
        <v>75</v>
      </c>
      <c r="G99">
        <v>4900</v>
      </c>
      <c r="H99">
        <f t="shared" si="5"/>
        <v>4844.7120877348307</v>
      </c>
      <c r="I99">
        <f t="shared" si="6"/>
        <v>0.61250000000000004</v>
      </c>
      <c r="M99">
        <v>0.60625000000000007</v>
      </c>
      <c r="N99">
        <v>3</v>
      </c>
      <c r="O99" s="19">
        <v>0.96799999999999997</v>
      </c>
    </row>
    <row r="100" spans="1:15" x14ac:dyDescent="0.25">
      <c r="A100" s="1">
        <v>0.16676687997595899</v>
      </c>
      <c r="B100" s="1">
        <v>3779.77856445312</v>
      </c>
      <c r="C100">
        <f t="shared" si="7"/>
        <v>0.4778641803273761</v>
      </c>
      <c r="D100">
        <v>6.9900000000000004E-2</v>
      </c>
      <c r="E100">
        <v>341.73</v>
      </c>
      <c r="F100" t="s">
        <v>61</v>
      </c>
      <c r="G100">
        <v>4950</v>
      </c>
      <c r="H100">
        <f t="shared" si="5"/>
        <v>4894.1479253647785</v>
      </c>
      <c r="I100">
        <f t="shared" si="6"/>
        <v>0.61875000000000002</v>
      </c>
      <c r="M100">
        <v>0.61250000000000004</v>
      </c>
      <c r="N100">
        <v>3</v>
      </c>
      <c r="O100" s="19">
        <v>0.98</v>
      </c>
    </row>
    <row r="101" spans="1:15" x14ac:dyDescent="0.25">
      <c r="A101" s="1">
        <v>0.15326801379302099</v>
      </c>
      <c r="B101" s="1">
        <v>4326.51318359375</v>
      </c>
      <c r="C101">
        <f t="shared" si="7"/>
        <v>0.54698592547120539</v>
      </c>
      <c r="D101">
        <v>0.91100000000000003</v>
      </c>
      <c r="E101">
        <v>221.51</v>
      </c>
      <c r="F101" t="s">
        <v>70</v>
      </c>
      <c r="G101">
        <v>5000</v>
      </c>
      <c r="H101">
        <f t="shared" si="5"/>
        <v>4943.5837629947255</v>
      </c>
      <c r="I101">
        <f t="shared" si="6"/>
        <v>0.625</v>
      </c>
      <c r="M101">
        <v>0.61875000000000002</v>
      </c>
      <c r="N101">
        <v>0</v>
      </c>
      <c r="O101" s="19">
        <v>0.98</v>
      </c>
    </row>
    <row r="102" spans="1:15" x14ac:dyDescent="0.25">
      <c r="A102" s="1">
        <v>0.17008474494234599</v>
      </c>
      <c r="B102" s="1">
        <v>3077.6259765625</v>
      </c>
      <c r="C102">
        <f t="shared" si="7"/>
        <v>0.38909348512511788</v>
      </c>
      <c r="D102">
        <v>0.75760000000000005</v>
      </c>
      <c r="E102">
        <v>215.3</v>
      </c>
      <c r="F102" t="s">
        <v>59</v>
      </c>
      <c r="G102">
        <v>5050</v>
      </c>
      <c r="H102">
        <f t="shared" si="5"/>
        <v>4993.0196006246724</v>
      </c>
      <c r="I102">
        <f t="shared" si="6"/>
        <v>0.63124999999999998</v>
      </c>
      <c r="M102">
        <v>0.625</v>
      </c>
      <c r="N102">
        <v>0</v>
      </c>
      <c r="O102" s="19">
        <v>0.98</v>
      </c>
    </row>
    <row r="103" spans="1:15" x14ac:dyDescent="0.25">
      <c r="A103" s="1">
        <v>0.18475486156910201</v>
      </c>
      <c r="B103" s="1">
        <v>2778.90795898437</v>
      </c>
      <c r="C103">
        <f t="shared" si="7"/>
        <v>0.3513276112293689</v>
      </c>
      <c r="D103">
        <v>0.3649</v>
      </c>
      <c r="E103">
        <v>78.34</v>
      </c>
      <c r="F103" t="s">
        <v>73</v>
      </c>
      <c r="G103">
        <v>5100</v>
      </c>
      <c r="H103">
        <f t="shared" si="5"/>
        <v>5042.4554382546203</v>
      </c>
      <c r="I103">
        <f t="shared" si="6"/>
        <v>0.63750000000000007</v>
      </c>
      <c r="M103">
        <v>0.63124999999999998</v>
      </c>
      <c r="N103">
        <v>2</v>
      </c>
      <c r="O103" s="19">
        <v>0.98799999999999999</v>
      </c>
    </row>
    <row r="104" spans="1:15" x14ac:dyDescent="0.25">
      <c r="A104" s="1">
        <v>0.17261765380859101</v>
      </c>
      <c r="B104" s="1">
        <v>2687.2001953125</v>
      </c>
      <c r="C104">
        <f t="shared" si="7"/>
        <v>0.33973331950845809</v>
      </c>
      <c r="D104">
        <v>0.43140000000000001</v>
      </c>
      <c r="E104">
        <v>249.66</v>
      </c>
      <c r="F104" t="s">
        <v>79</v>
      </c>
      <c r="G104">
        <v>5150</v>
      </c>
      <c r="H104">
        <f t="shared" si="5"/>
        <v>5091.8912758845672</v>
      </c>
      <c r="I104">
        <f t="shared" si="6"/>
        <v>0.64375000000000004</v>
      </c>
      <c r="M104">
        <v>0.63750000000000007</v>
      </c>
      <c r="N104">
        <v>1</v>
      </c>
      <c r="O104" s="19">
        <v>0.99199999999999999</v>
      </c>
    </row>
    <row r="105" spans="1:15" x14ac:dyDescent="0.25">
      <c r="A105" s="1">
        <v>0.14683929184375499</v>
      </c>
      <c r="B105" s="1">
        <v>3050.2822265625</v>
      </c>
      <c r="C105">
        <f t="shared" si="7"/>
        <v>0.38563651047488007</v>
      </c>
      <c r="D105">
        <v>0.31409999999999999</v>
      </c>
      <c r="E105">
        <v>300.13</v>
      </c>
      <c r="F105" t="s">
        <v>70</v>
      </c>
      <c r="G105">
        <v>5200</v>
      </c>
      <c r="H105">
        <f t="shared" si="5"/>
        <v>5141.3271135145142</v>
      </c>
      <c r="I105">
        <f t="shared" si="6"/>
        <v>0.65</v>
      </c>
      <c r="M105">
        <v>0.64375000000000004</v>
      </c>
      <c r="N105">
        <v>0</v>
      </c>
      <c r="O105" s="19">
        <v>0.99199999999999999</v>
      </c>
    </row>
    <row r="106" spans="1:15" x14ac:dyDescent="0.25">
      <c r="A106" s="1">
        <v>0.17201709393706099</v>
      </c>
      <c r="B106" s="1">
        <v>3112.98291015625</v>
      </c>
      <c r="C106">
        <f t="shared" si="7"/>
        <v>0.39356353854294596</v>
      </c>
      <c r="D106">
        <v>0.22</v>
      </c>
      <c r="E106">
        <v>188.53</v>
      </c>
      <c r="F106" t="s">
        <v>63</v>
      </c>
      <c r="G106">
        <v>5250</v>
      </c>
      <c r="H106">
        <f t="shared" si="5"/>
        <v>5190.762951144462</v>
      </c>
      <c r="I106">
        <f t="shared" si="6"/>
        <v>0.65625000000000011</v>
      </c>
      <c r="M106">
        <v>0.65</v>
      </c>
      <c r="N106">
        <v>0</v>
      </c>
      <c r="O106" s="19">
        <v>0.99199999999999999</v>
      </c>
    </row>
    <row r="107" spans="1:15" x14ac:dyDescent="0.25">
      <c r="A107" s="1">
        <v>0.14540565479183801</v>
      </c>
      <c r="B107" s="1">
        <v>3788.28466796875</v>
      </c>
      <c r="C107">
        <f t="shared" si="7"/>
        <v>0.47893957723620656</v>
      </c>
      <c r="D107">
        <v>5.7700000000000001E-2</v>
      </c>
      <c r="E107">
        <v>278.77</v>
      </c>
      <c r="F107" t="s">
        <v>71</v>
      </c>
      <c r="G107">
        <v>5300</v>
      </c>
      <c r="H107">
        <f t="shared" si="5"/>
        <v>5240.198788774409</v>
      </c>
      <c r="I107">
        <f t="shared" si="6"/>
        <v>0.66249999999999998</v>
      </c>
      <c r="M107">
        <v>0.65625000000000011</v>
      </c>
      <c r="N107">
        <v>1</v>
      </c>
      <c r="O107" s="19">
        <v>0.996</v>
      </c>
    </row>
    <row r="108" spans="1:15" x14ac:dyDescent="0.25">
      <c r="A108" s="1">
        <v>0.1904912087077</v>
      </c>
      <c r="B108" s="1">
        <v>3440.76611328125</v>
      </c>
      <c r="C108">
        <f t="shared" si="7"/>
        <v>0.43500402216267164</v>
      </c>
      <c r="D108">
        <v>0.1245</v>
      </c>
      <c r="E108">
        <v>248.51</v>
      </c>
      <c r="F108" t="s">
        <v>70</v>
      </c>
      <c r="G108">
        <v>5350</v>
      </c>
      <c r="H108">
        <f t="shared" si="5"/>
        <v>5289.6346264043559</v>
      </c>
      <c r="I108">
        <f t="shared" si="6"/>
        <v>0.66874999999999996</v>
      </c>
      <c r="M108">
        <v>0.66249999999999998</v>
      </c>
      <c r="N108">
        <v>0</v>
      </c>
      <c r="O108" s="19">
        <v>0.996</v>
      </c>
    </row>
    <row r="109" spans="1:15" x14ac:dyDescent="0.25">
      <c r="A109" s="1">
        <v>0.14224726062082199</v>
      </c>
      <c r="B109" s="1">
        <v>4655.76171875</v>
      </c>
      <c r="C109">
        <f t="shared" si="7"/>
        <v>0.58861166589316971</v>
      </c>
      <c r="D109">
        <v>0.98350000000000004</v>
      </c>
      <c r="E109">
        <v>97.53</v>
      </c>
      <c r="F109" t="s">
        <v>79</v>
      </c>
      <c r="G109">
        <v>5400</v>
      </c>
      <c r="H109">
        <f t="shared" si="5"/>
        <v>5339.0704640343038</v>
      </c>
      <c r="I109">
        <f t="shared" si="6"/>
        <v>0.67500000000000004</v>
      </c>
      <c r="M109">
        <v>0.66874999999999996</v>
      </c>
      <c r="N109">
        <v>1</v>
      </c>
      <c r="O109" s="19">
        <v>1</v>
      </c>
    </row>
    <row r="110" spans="1:15" x14ac:dyDescent="0.25">
      <c r="A110" s="1">
        <v>0.162866732989115</v>
      </c>
      <c r="B110" s="1">
        <v>3116.59350585937</v>
      </c>
      <c r="C110">
        <f t="shared" si="7"/>
        <v>0.39402001352600213</v>
      </c>
      <c r="D110">
        <v>0.75629999999999997</v>
      </c>
      <c r="E110">
        <v>62.77</v>
      </c>
      <c r="F110" t="s">
        <v>58</v>
      </c>
      <c r="G110">
        <v>5450</v>
      </c>
      <c r="H110">
        <f t="shared" si="5"/>
        <v>5388.5063016642507</v>
      </c>
      <c r="I110">
        <f t="shared" si="6"/>
        <v>0.68125000000000002</v>
      </c>
      <c r="M110">
        <v>0.67500000000000004</v>
      </c>
      <c r="N110">
        <v>0</v>
      </c>
      <c r="O110" s="19">
        <v>1</v>
      </c>
    </row>
    <row r="111" spans="1:15" x14ac:dyDescent="0.25">
      <c r="A111" s="1">
        <v>0.18950925332681301</v>
      </c>
      <c r="B111" s="1">
        <v>3722.34228515625</v>
      </c>
      <c r="C111">
        <f t="shared" si="7"/>
        <v>0.47060271247701696</v>
      </c>
      <c r="D111">
        <v>0.91490000000000005</v>
      </c>
      <c r="E111">
        <v>100.94</v>
      </c>
      <c r="F111" t="s">
        <v>72</v>
      </c>
      <c r="G111">
        <v>5500</v>
      </c>
      <c r="H111">
        <f t="shared" si="5"/>
        <v>5437.9421392941977</v>
      </c>
      <c r="I111">
        <f t="shared" si="6"/>
        <v>0.6875</v>
      </c>
      <c r="M111">
        <v>0.68125000000000002</v>
      </c>
      <c r="N111">
        <v>0</v>
      </c>
      <c r="O111" s="19">
        <v>1</v>
      </c>
    </row>
    <row r="112" spans="1:15" x14ac:dyDescent="0.25">
      <c r="A112" s="1">
        <v>0.19894137813726601</v>
      </c>
      <c r="B112" s="1">
        <v>2752.580078125</v>
      </c>
      <c r="C112">
        <f t="shared" si="7"/>
        <v>0.34799906936055702</v>
      </c>
      <c r="D112">
        <v>0.63049999999999995</v>
      </c>
      <c r="E112">
        <v>69.31</v>
      </c>
      <c r="F112" t="s">
        <v>78</v>
      </c>
      <c r="G112">
        <v>5550</v>
      </c>
      <c r="H112">
        <f t="shared" si="5"/>
        <v>5487.3779769241455</v>
      </c>
      <c r="I112">
        <f t="shared" si="6"/>
        <v>0.69375000000000009</v>
      </c>
      <c r="M112">
        <v>0.6875</v>
      </c>
      <c r="N112">
        <v>0</v>
      </c>
      <c r="O112" s="19">
        <v>1</v>
      </c>
    </row>
    <row r="113" spans="1:53" x14ac:dyDescent="0.25">
      <c r="A113" s="1">
        <v>0.15926468244678699</v>
      </c>
      <c r="B113" s="1">
        <v>2793.87866210937</v>
      </c>
      <c r="C113">
        <f t="shared" si="7"/>
        <v>0.35322030485037409</v>
      </c>
      <c r="D113">
        <v>0.57050000000000001</v>
      </c>
      <c r="E113">
        <v>101.16</v>
      </c>
      <c r="F113" t="s">
        <v>52</v>
      </c>
      <c r="G113">
        <v>5600</v>
      </c>
      <c r="H113">
        <f t="shared" si="5"/>
        <v>5536.8138145540925</v>
      </c>
      <c r="I113">
        <f t="shared" si="6"/>
        <v>0.70000000000000007</v>
      </c>
      <c r="M113">
        <v>0.69375000000000009</v>
      </c>
      <c r="N113">
        <v>0</v>
      </c>
      <c r="O113" s="19">
        <v>1</v>
      </c>
    </row>
    <row r="114" spans="1:53" x14ac:dyDescent="0.25">
      <c r="A114" s="1">
        <v>0.169845582515916</v>
      </c>
      <c r="B114" s="1">
        <v>3140.19409179687</v>
      </c>
      <c r="C114">
        <f t="shared" si="7"/>
        <v>0.39700375303929847</v>
      </c>
      <c r="D114">
        <v>0.80249999999999999</v>
      </c>
      <c r="E114">
        <v>65.08</v>
      </c>
      <c r="F114" t="s">
        <v>75</v>
      </c>
      <c r="G114">
        <v>5650</v>
      </c>
      <c r="H114">
        <f t="shared" si="5"/>
        <v>5586.2496521840394</v>
      </c>
      <c r="I114">
        <f t="shared" si="6"/>
        <v>0.70624999999999993</v>
      </c>
      <c r="M114">
        <v>0.70000000000000007</v>
      </c>
      <c r="N114">
        <v>0</v>
      </c>
      <c r="O114" s="19">
        <v>1</v>
      </c>
    </row>
    <row r="115" spans="1:53" x14ac:dyDescent="0.25">
      <c r="A115" s="1">
        <v>0.156853713613711</v>
      </c>
      <c r="B115" s="1">
        <v>3145.34033203125</v>
      </c>
      <c r="C115">
        <f t="shared" si="7"/>
        <v>0.39765437418798094</v>
      </c>
      <c r="D115">
        <v>0.76790000000000003</v>
      </c>
      <c r="E115">
        <v>59.56</v>
      </c>
      <c r="F115" t="s">
        <v>53</v>
      </c>
      <c r="G115">
        <v>5700</v>
      </c>
      <c r="H115">
        <f t="shared" si="5"/>
        <v>5635.6854898139873</v>
      </c>
      <c r="I115">
        <f t="shared" si="6"/>
        <v>0.71250000000000002</v>
      </c>
      <c r="M115">
        <v>0.70624999999999993</v>
      </c>
      <c r="N115">
        <v>0</v>
      </c>
      <c r="O115" s="19">
        <v>1</v>
      </c>
    </row>
    <row r="116" spans="1:53" x14ac:dyDescent="0.25">
      <c r="A116" s="1">
        <v>0.153175355579793</v>
      </c>
      <c r="B116" s="1">
        <v>3170.78295898437</v>
      </c>
      <c r="C116">
        <f t="shared" si="7"/>
        <v>0.40087099650249131</v>
      </c>
      <c r="D116">
        <v>0.56140000000000001</v>
      </c>
      <c r="E116">
        <v>220.73</v>
      </c>
      <c r="F116" t="s">
        <v>74</v>
      </c>
      <c r="G116">
        <v>5750</v>
      </c>
      <c r="H116">
        <f t="shared" si="5"/>
        <v>5685.1213274439342</v>
      </c>
      <c r="I116">
        <f t="shared" si="6"/>
        <v>0.71875</v>
      </c>
      <c r="M116">
        <v>0.71250000000000002</v>
      </c>
      <c r="N116">
        <v>0</v>
      </c>
      <c r="O116" s="19">
        <v>1</v>
      </c>
    </row>
    <row r="117" spans="1:53" x14ac:dyDescent="0.25">
      <c r="A117" s="1">
        <v>0.16263789955477401</v>
      </c>
      <c r="B117" s="1">
        <v>3531.76196289062</v>
      </c>
      <c r="C117">
        <f t="shared" si="7"/>
        <v>0.4465083090792959</v>
      </c>
      <c r="D117">
        <v>0.11890000000000001</v>
      </c>
      <c r="E117">
        <v>339.12</v>
      </c>
      <c r="F117" t="s">
        <v>65</v>
      </c>
      <c r="G117">
        <v>5800</v>
      </c>
      <c r="H117">
        <f t="shared" si="5"/>
        <v>5734.5571650738812</v>
      </c>
      <c r="I117">
        <f t="shared" si="6"/>
        <v>0.72499999999999998</v>
      </c>
      <c r="M117">
        <v>0.71875</v>
      </c>
      <c r="N117">
        <v>0</v>
      </c>
      <c r="O117" s="19">
        <v>1</v>
      </c>
    </row>
    <row r="118" spans="1:53" x14ac:dyDescent="0.25">
      <c r="A118" s="1">
        <v>0.16431747096372901</v>
      </c>
      <c r="B118" s="1">
        <v>2837.51928710937</v>
      </c>
      <c r="C118">
        <f t="shared" si="7"/>
        <v>0.35873763639215361</v>
      </c>
      <c r="D118">
        <v>0.56469999999999998</v>
      </c>
      <c r="E118">
        <v>15.82</v>
      </c>
      <c r="F118" t="s">
        <v>70</v>
      </c>
      <c r="G118">
        <v>5850</v>
      </c>
      <c r="H118">
        <f t="shared" si="5"/>
        <v>5783.993002703829</v>
      </c>
      <c r="I118">
        <f t="shared" si="6"/>
        <v>0.73125000000000007</v>
      </c>
      <c r="M118">
        <v>0.72499999999999998</v>
      </c>
      <c r="N118">
        <v>0</v>
      </c>
      <c r="O118" s="19">
        <v>1</v>
      </c>
    </row>
    <row r="119" spans="1:53" x14ac:dyDescent="0.25">
      <c r="A119" s="1">
        <v>0.14750993213018199</v>
      </c>
      <c r="B119" s="1">
        <v>3904.77294921875</v>
      </c>
      <c r="C119">
        <f t="shared" si="7"/>
        <v>0.49366678309974105</v>
      </c>
      <c r="D119">
        <v>0.95820000000000005</v>
      </c>
      <c r="E119">
        <v>183.25</v>
      </c>
      <c r="F119" t="s">
        <v>64</v>
      </c>
      <c r="G119">
        <v>5900</v>
      </c>
      <c r="H119">
        <f t="shared" si="5"/>
        <v>5833.428840333776</v>
      </c>
      <c r="I119">
        <f t="shared" si="6"/>
        <v>0.73750000000000004</v>
      </c>
      <c r="M119">
        <v>0.73125000000000007</v>
      </c>
      <c r="N119">
        <v>0</v>
      </c>
      <c r="O119" s="19">
        <v>1</v>
      </c>
    </row>
    <row r="120" spans="1:53" x14ac:dyDescent="0.25">
      <c r="A120" s="1">
        <v>0.17809728901876801</v>
      </c>
      <c r="B120" s="1">
        <v>3532.79028320312</v>
      </c>
      <c r="C120">
        <f t="shared" si="7"/>
        <v>0.44663831601882092</v>
      </c>
      <c r="D120">
        <v>6.8599999999999994E-2</v>
      </c>
      <c r="E120">
        <v>75.89</v>
      </c>
      <c r="F120" t="s">
        <v>60</v>
      </c>
      <c r="G120">
        <v>5950</v>
      </c>
      <c r="H120">
        <f t="shared" si="5"/>
        <v>5882.8646779637229</v>
      </c>
      <c r="I120">
        <f t="shared" si="6"/>
        <v>0.74375000000000002</v>
      </c>
      <c r="M120">
        <v>0.73750000000000004</v>
      </c>
      <c r="N120">
        <v>0</v>
      </c>
      <c r="O120" s="19">
        <v>1</v>
      </c>
    </row>
    <row r="121" spans="1:53" x14ac:dyDescent="0.25">
      <c r="A121" s="1">
        <v>0.14220832962487201</v>
      </c>
      <c r="B121" s="1">
        <v>3680.47900390625</v>
      </c>
      <c r="C121">
        <f t="shared" si="7"/>
        <v>0.46531008428750287</v>
      </c>
      <c r="D121">
        <v>0.875</v>
      </c>
      <c r="E121">
        <v>108.24</v>
      </c>
      <c r="F121" t="s">
        <v>69</v>
      </c>
      <c r="G121">
        <v>6000</v>
      </c>
      <c r="H121">
        <f t="shared" si="5"/>
        <v>5932.3005155936708</v>
      </c>
      <c r="I121">
        <f t="shared" si="6"/>
        <v>0.75000000000000011</v>
      </c>
      <c r="M121">
        <v>0.74375000000000002</v>
      </c>
      <c r="N121">
        <v>0</v>
      </c>
      <c r="O121" s="19">
        <v>1</v>
      </c>
    </row>
    <row r="122" spans="1:53" x14ac:dyDescent="0.25">
      <c r="A122" s="1">
        <v>0.18048987993134399</v>
      </c>
      <c r="B122" s="1">
        <v>2920.25512695312</v>
      </c>
      <c r="C122">
        <f t="shared" si="7"/>
        <v>0.36919763917180082</v>
      </c>
      <c r="D122">
        <v>0.29509999999999997</v>
      </c>
      <c r="E122">
        <v>33.229999999999997</v>
      </c>
      <c r="F122" t="s">
        <v>63</v>
      </c>
      <c r="G122">
        <v>6050</v>
      </c>
      <c r="H122">
        <f t="shared" si="5"/>
        <v>5981.7363532236177</v>
      </c>
      <c r="I122">
        <f t="shared" si="6"/>
        <v>0.75624999999999998</v>
      </c>
      <c r="M122">
        <v>0.75000000000000011</v>
      </c>
      <c r="N122">
        <v>0</v>
      </c>
      <c r="O122" s="19">
        <v>1</v>
      </c>
    </row>
    <row r="123" spans="1:53" ht="15.75" thickBot="1" x14ac:dyDescent="0.3">
      <c r="A123" s="1">
        <v>0.16103954035606799</v>
      </c>
      <c r="B123" s="1">
        <v>2772.1240234375</v>
      </c>
      <c r="C123">
        <f t="shared" si="7"/>
        <v>0.35046994199181453</v>
      </c>
      <c r="D123">
        <v>0.56620000000000004</v>
      </c>
      <c r="E123">
        <v>358.14</v>
      </c>
      <c r="F123" t="s">
        <v>70</v>
      </c>
      <c r="G123">
        <v>6100</v>
      </c>
      <c r="H123">
        <f t="shared" si="5"/>
        <v>6031.1721908535646</v>
      </c>
      <c r="I123">
        <f t="shared" si="6"/>
        <v>0.76249999999999996</v>
      </c>
      <c r="M123">
        <v>0.75624999999999998</v>
      </c>
      <c r="N123">
        <v>0</v>
      </c>
      <c r="O123" s="19">
        <v>1</v>
      </c>
      <c r="P123" s="2"/>
      <c r="Q123" s="2"/>
      <c r="R123" s="2"/>
      <c r="X123" s="2"/>
      <c r="Y123" s="2"/>
      <c r="Z123" s="2"/>
      <c r="AE123" s="2"/>
      <c r="AF123" s="2"/>
      <c r="AG123" s="2"/>
      <c r="AK123" s="2"/>
      <c r="AL123" s="2"/>
      <c r="AM123" s="2"/>
      <c r="AR123" s="2"/>
      <c r="AS123" s="2"/>
      <c r="AY123" s="2"/>
      <c r="AZ123" s="2"/>
      <c r="BA123" s="2"/>
    </row>
    <row r="124" spans="1:53" x14ac:dyDescent="0.25">
      <c r="A124" s="1">
        <v>0.192821689775419</v>
      </c>
      <c r="B124" s="1">
        <v>3117.47314453125</v>
      </c>
      <c r="C124">
        <f t="shared" si="7"/>
        <v>0.39413122316586713</v>
      </c>
      <c r="D124">
        <v>0.24160000000000001</v>
      </c>
      <c r="E124">
        <v>352.44</v>
      </c>
      <c r="F124" t="s">
        <v>68</v>
      </c>
      <c r="G124">
        <v>6150</v>
      </c>
      <c r="H124">
        <f t="shared" si="5"/>
        <v>6080.6080284835125</v>
      </c>
      <c r="I124">
        <f t="shared" si="6"/>
        <v>0.76875000000000004</v>
      </c>
      <c r="M124">
        <v>0.76249999999999996</v>
      </c>
      <c r="N124">
        <v>0</v>
      </c>
      <c r="O124" s="19">
        <v>1</v>
      </c>
    </row>
    <row r="125" spans="1:53" x14ac:dyDescent="0.25">
      <c r="A125" s="1">
        <v>0.16812819198135401</v>
      </c>
      <c r="B125" s="1">
        <v>2784.40747070312</v>
      </c>
      <c r="C125">
        <f t="shared" si="7"/>
        <v>0.35202289525589797</v>
      </c>
      <c r="D125">
        <v>0.625</v>
      </c>
      <c r="E125">
        <v>31.77</v>
      </c>
      <c r="F125" t="s">
        <v>61</v>
      </c>
      <c r="G125">
        <v>6200</v>
      </c>
      <c r="H125">
        <f t="shared" si="5"/>
        <v>6130.0438661134594</v>
      </c>
      <c r="I125">
        <f t="shared" si="6"/>
        <v>0.77500000000000002</v>
      </c>
      <c r="M125">
        <v>0.76875000000000004</v>
      </c>
      <c r="N125">
        <v>0</v>
      </c>
      <c r="O125" s="19">
        <v>1</v>
      </c>
    </row>
    <row r="126" spans="1:53" x14ac:dyDescent="0.25">
      <c r="A126" s="1">
        <v>0.16445379093624601</v>
      </c>
      <c r="B126" s="1">
        <v>3089.58203125</v>
      </c>
      <c r="C126">
        <f t="shared" si="7"/>
        <v>0.39060504729093437</v>
      </c>
      <c r="D126">
        <v>0.26819999999999999</v>
      </c>
      <c r="E126">
        <v>36.200000000000003</v>
      </c>
      <c r="F126" t="s">
        <v>80</v>
      </c>
      <c r="G126">
        <v>6250</v>
      </c>
      <c r="H126">
        <f t="shared" si="5"/>
        <v>6179.4797037434064</v>
      </c>
      <c r="I126">
        <f t="shared" si="6"/>
        <v>0.78125</v>
      </c>
      <c r="M126">
        <v>0.77500000000000002</v>
      </c>
      <c r="N126">
        <v>0</v>
      </c>
      <c r="O126" s="19">
        <v>1</v>
      </c>
    </row>
    <row r="127" spans="1:53" x14ac:dyDescent="0.25">
      <c r="A127" s="1">
        <v>0.17219381325447</v>
      </c>
      <c r="B127" s="1">
        <v>2807.8193359375</v>
      </c>
      <c r="C127">
        <f t="shared" si="7"/>
        <v>0.35498277547093926</v>
      </c>
      <c r="D127">
        <v>0.40310000000000001</v>
      </c>
      <c r="E127">
        <v>270.89999999999998</v>
      </c>
      <c r="F127" t="s">
        <v>54</v>
      </c>
      <c r="G127">
        <v>6300</v>
      </c>
      <c r="H127">
        <f t="shared" si="5"/>
        <v>6228.9155413733542</v>
      </c>
      <c r="I127">
        <f t="shared" si="6"/>
        <v>0.78750000000000009</v>
      </c>
      <c r="M127">
        <v>0.78125</v>
      </c>
      <c r="N127">
        <v>0</v>
      </c>
      <c r="O127" s="19">
        <v>1</v>
      </c>
    </row>
    <row r="128" spans="1:53" x14ac:dyDescent="0.25">
      <c r="A128" s="1">
        <v>0.158685832262114</v>
      </c>
      <c r="B128" s="1">
        <v>2813.57421875</v>
      </c>
      <c r="C128">
        <f t="shared" si="7"/>
        <v>0.35571034517143396</v>
      </c>
      <c r="D128">
        <v>0.60780000000000001</v>
      </c>
      <c r="E128">
        <v>283.56</v>
      </c>
      <c r="F128" t="s">
        <v>64</v>
      </c>
      <c r="G128">
        <v>6350</v>
      </c>
      <c r="H128">
        <f t="shared" si="5"/>
        <v>6278.3513790033012</v>
      </c>
      <c r="I128">
        <f t="shared" si="6"/>
        <v>0.79375000000000007</v>
      </c>
      <c r="M128">
        <v>0.78750000000000009</v>
      </c>
      <c r="N128">
        <v>0</v>
      </c>
      <c r="O128" s="19">
        <v>1</v>
      </c>
    </row>
    <row r="129" spans="1:15" x14ac:dyDescent="0.25">
      <c r="A129" s="1">
        <v>0.18564892968632499</v>
      </c>
      <c r="B129" s="1">
        <v>3282.9716796875</v>
      </c>
      <c r="C129">
        <f t="shared" ref="C129:C130" si="8">B129/$V$13</f>
        <v>0.41505462396812165</v>
      </c>
      <c r="D129">
        <v>0.16839999999999999</v>
      </c>
      <c r="E129">
        <v>150.86000000000001</v>
      </c>
      <c r="F129" t="s">
        <v>65</v>
      </c>
      <c r="G129">
        <v>6400</v>
      </c>
      <c r="H129">
        <f t="shared" ref="H129:H161" si="9">G129*$K$6</f>
        <v>6327.787216633249</v>
      </c>
      <c r="I129">
        <f t="shared" ref="I129:I161" si="10">H129/$V$13</f>
        <v>0.8</v>
      </c>
      <c r="M129">
        <v>0.79375000000000007</v>
      </c>
      <c r="N129">
        <v>0</v>
      </c>
      <c r="O129" s="19">
        <v>1</v>
      </c>
    </row>
    <row r="130" spans="1:15" x14ac:dyDescent="0.25">
      <c r="A130" s="1">
        <v>0.141843188242368</v>
      </c>
      <c r="B130" s="1">
        <v>3891.18676757812</v>
      </c>
      <c r="C130">
        <f t="shared" si="8"/>
        <v>0.4919491296862486</v>
      </c>
      <c r="D130">
        <v>0.97160000000000002</v>
      </c>
      <c r="E130">
        <v>342.34</v>
      </c>
      <c r="F130" t="s">
        <v>79</v>
      </c>
      <c r="G130">
        <v>6450</v>
      </c>
      <c r="H130">
        <f t="shared" si="9"/>
        <v>6377.223054263196</v>
      </c>
      <c r="I130">
        <f t="shared" si="10"/>
        <v>0.80625000000000002</v>
      </c>
      <c r="M130">
        <v>0.8</v>
      </c>
      <c r="N130">
        <v>0</v>
      </c>
      <c r="O130" s="19">
        <v>1</v>
      </c>
    </row>
    <row r="131" spans="1:15" x14ac:dyDescent="0.25">
      <c r="A131" s="1">
        <v>0.18544579762096799</v>
      </c>
      <c r="B131" s="1">
        <v>2720.41333007812</v>
      </c>
      <c r="C131">
        <f t="shared" ref="C131:C194" si="11">B131/$V$13</f>
        <v>0.34393233994053785</v>
      </c>
      <c r="D131">
        <v>0.53739999999999999</v>
      </c>
      <c r="E131">
        <v>169</v>
      </c>
      <c r="F131" t="s">
        <v>70</v>
      </c>
      <c r="G131">
        <v>6500</v>
      </c>
      <c r="H131">
        <f t="shared" si="9"/>
        <v>6426.6588918931429</v>
      </c>
      <c r="I131">
        <f t="shared" si="10"/>
        <v>0.8125</v>
      </c>
      <c r="M131">
        <v>0.80625000000000002</v>
      </c>
      <c r="N131">
        <v>0</v>
      </c>
      <c r="O131" s="19">
        <v>1</v>
      </c>
    </row>
    <row r="132" spans="1:15" x14ac:dyDescent="0.25">
      <c r="A132" s="1">
        <v>0.19827317296093</v>
      </c>
      <c r="B132" s="1">
        <v>3222.93701171875</v>
      </c>
      <c r="C132">
        <f t="shared" si="11"/>
        <v>0.40746465092845396</v>
      </c>
      <c r="D132">
        <v>0.1663</v>
      </c>
      <c r="E132">
        <v>207.14</v>
      </c>
      <c r="F132" t="s">
        <v>70</v>
      </c>
      <c r="G132">
        <v>6550</v>
      </c>
      <c r="H132">
        <f t="shared" si="9"/>
        <v>6476.0947295230908</v>
      </c>
      <c r="I132">
        <f t="shared" si="10"/>
        <v>0.81875000000000009</v>
      </c>
      <c r="M132">
        <v>0.8125</v>
      </c>
      <c r="N132">
        <v>0</v>
      </c>
      <c r="O132" s="19">
        <v>1</v>
      </c>
    </row>
    <row r="133" spans="1:15" x14ac:dyDescent="0.25">
      <c r="A133" s="1">
        <v>0.15302403996314301</v>
      </c>
      <c r="B133" s="1">
        <v>2864.43188476562</v>
      </c>
      <c r="C133">
        <f t="shared" si="11"/>
        <v>0.36214010195995999</v>
      </c>
      <c r="D133">
        <v>0.53290000000000004</v>
      </c>
      <c r="E133">
        <v>176.37</v>
      </c>
      <c r="F133" t="s">
        <v>68</v>
      </c>
      <c r="G133">
        <v>6600</v>
      </c>
      <c r="H133">
        <f t="shared" si="9"/>
        <v>6525.5305671530377</v>
      </c>
      <c r="I133">
        <f t="shared" si="10"/>
        <v>0.82500000000000007</v>
      </c>
      <c r="M133">
        <v>0.81875000000000009</v>
      </c>
      <c r="N133">
        <v>0</v>
      </c>
      <c r="O133" s="19">
        <v>1</v>
      </c>
    </row>
    <row r="134" spans="1:15" x14ac:dyDescent="0.25">
      <c r="A134" s="1">
        <v>0.185055925143088</v>
      </c>
      <c r="B134" s="1">
        <v>3010.50610351562</v>
      </c>
      <c r="C134">
        <f t="shared" si="11"/>
        <v>0.38060775439505184</v>
      </c>
      <c r="D134">
        <v>0.44040000000000001</v>
      </c>
      <c r="E134">
        <v>348.32</v>
      </c>
      <c r="F134" t="s">
        <v>80</v>
      </c>
      <c r="G134">
        <v>6650</v>
      </c>
      <c r="H134">
        <f t="shared" si="9"/>
        <v>6574.9664047829847</v>
      </c>
      <c r="I134">
        <f t="shared" si="10"/>
        <v>0.83125000000000004</v>
      </c>
      <c r="M134">
        <v>0.82500000000000007</v>
      </c>
      <c r="N134">
        <v>0</v>
      </c>
      <c r="O134" s="19">
        <v>1</v>
      </c>
    </row>
    <row r="135" spans="1:15" x14ac:dyDescent="0.25">
      <c r="A135" s="1">
        <v>0.184762022160674</v>
      </c>
      <c r="B135" s="1">
        <v>2684.50756835937</v>
      </c>
      <c r="C135">
        <f t="shared" si="11"/>
        <v>0.33939290010294432</v>
      </c>
      <c r="D135">
        <v>0.40389999999999998</v>
      </c>
      <c r="E135">
        <v>34.840000000000003</v>
      </c>
      <c r="F135" t="s">
        <v>67</v>
      </c>
      <c r="G135">
        <v>6700</v>
      </c>
      <c r="H135">
        <f t="shared" si="9"/>
        <v>6624.4022424129325</v>
      </c>
      <c r="I135">
        <f t="shared" si="10"/>
        <v>0.83750000000000013</v>
      </c>
      <c r="M135">
        <v>0.83125000000000004</v>
      </c>
      <c r="N135">
        <v>0</v>
      </c>
      <c r="O135" s="19">
        <v>1</v>
      </c>
    </row>
    <row r="136" spans="1:15" x14ac:dyDescent="0.25">
      <c r="A136" s="1">
        <v>0.17994324525431099</v>
      </c>
      <c r="B136" s="1">
        <v>3107.59155273437</v>
      </c>
      <c r="C136">
        <f t="shared" si="11"/>
        <v>0.3928819280857917</v>
      </c>
      <c r="D136">
        <v>0.222</v>
      </c>
      <c r="E136">
        <v>73.790000000000006</v>
      </c>
      <c r="F136" t="s">
        <v>54</v>
      </c>
      <c r="G136">
        <v>6750</v>
      </c>
      <c r="H136">
        <f t="shared" si="9"/>
        <v>6673.8380800428795</v>
      </c>
      <c r="I136">
        <f t="shared" si="10"/>
        <v>0.84375</v>
      </c>
      <c r="M136">
        <v>0.83750000000000013</v>
      </c>
      <c r="N136">
        <v>0</v>
      </c>
      <c r="O136" s="19">
        <v>1</v>
      </c>
    </row>
    <row r="137" spans="1:15" x14ac:dyDescent="0.25">
      <c r="A137" s="1">
        <v>0.14084743016009399</v>
      </c>
      <c r="B137" s="1">
        <v>3263.23681640625</v>
      </c>
      <c r="C137">
        <f t="shared" si="11"/>
        <v>0.41255961424600268</v>
      </c>
      <c r="D137">
        <v>0.3861</v>
      </c>
      <c r="E137">
        <v>36.26</v>
      </c>
      <c r="F137" t="s">
        <v>79</v>
      </c>
      <c r="G137">
        <v>6800</v>
      </c>
      <c r="H137">
        <f t="shared" si="9"/>
        <v>6723.2739176728264</v>
      </c>
      <c r="I137">
        <f t="shared" si="10"/>
        <v>0.85</v>
      </c>
      <c r="M137">
        <v>0.84375</v>
      </c>
      <c r="N137">
        <v>0</v>
      </c>
      <c r="O137" s="19">
        <v>1</v>
      </c>
    </row>
    <row r="138" spans="1:15" x14ac:dyDescent="0.25">
      <c r="A138" s="1">
        <v>0.15950388767815399</v>
      </c>
      <c r="B138" s="1">
        <v>2827.31127929687</v>
      </c>
      <c r="C138">
        <f t="shared" si="11"/>
        <v>0.35744707367719164</v>
      </c>
      <c r="D138">
        <v>0.57199999999999995</v>
      </c>
      <c r="E138">
        <v>200.84</v>
      </c>
      <c r="F138" t="s">
        <v>71</v>
      </c>
      <c r="G138">
        <v>6850</v>
      </c>
      <c r="H138">
        <f t="shared" si="9"/>
        <v>6772.7097553027743</v>
      </c>
      <c r="I138">
        <f t="shared" si="10"/>
        <v>0.85625000000000007</v>
      </c>
      <c r="M138">
        <v>0.85</v>
      </c>
      <c r="N138">
        <v>0</v>
      </c>
      <c r="O138" s="19">
        <v>1</v>
      </c>
    </row>
    <row r="139" spans="1:15" x14ac:dyDescent="0.25">
      <c r="A139" s="1">
        <v>0.16881243855337399</v>
      </c>
      <c r="B139" s="1">
        <v>3128.01513671875</v>
      </c>
      <c r="C139">
        <f t="shared" si="11"/>
        <v>0.3954640103569142</v>
      </c>
      <c r="D139">
        <v>0.20499999999999999</v>
      </c>
      <c r="E139">
        <v>75.400000000000006</v>
      </c>
      <c r="F139" t="s">
        <v>67</v>
      </c>
      <c r="G139">
        <v>6900</v>
      </c>
      <c r="H139">
        <f t="shared" si="9"/>
        <v>6822.1455929327212</v>
      </c>
      <c r="I139">
        <f t="shared" si="10"/>
        <v>0.86250000000000004</v>
      </c>
      <c r="M139">
        <v>0.85625000000000007</v>
      </c>
      <c r="N139">
        <v>0</v>
      </c>
      <c r="O139" s="19">
        <v>1</v>
      </c>
    </row>
    <row r="140" spans="1:15" x14ac:dyDescent="0.25">
      <c r="A140" s="21">
        <v>0.174961509951161</v>
      </c>
      <c r="B140" s="21">
        <v>3639.87890625</v>
      </c>
      <c r="C140">
        <f t="shared" si="11"/>
        <v>0.46017715598049175</v>
      </c>
      <c r="D140">
        <v>6.2600000000000003E-2</v>
      </c>
      <c r="E140">
        <v>352.97</v>
      </c>
      <c r="F140" t="s">
        <v>74</v>
      </c>
      <c r="G140">
        <v>6950</v>
      </c>
      <c r="H140">
        <f t="shared" si="9"/>
        <v>6871.5814305626682</v>
      </c>
      <c r="I140">
        <f t="shared" si="10"/>
        <v>0.86875000000000002</v>
      </c>
      <c r="M140">
        <v>0.86250000000000004</v>
      </c>
      <c r="N140">
        <v>0</v>
      </c>
      <c r="O140" s="19">
        <v>1</v>
      </c>
    </row>
    <row r="141" spans="1:15" x14ac:dyDescent="0.25">
      <c r="A141" s="1">
        <v>0.18957182415742799</v>
      </c>
      <c r="B141" s="1">
        <v>2763.40991210937</v>
      </c>
      <c r="C141">
        <f t="shared" si="11"/>
        <v>0.34936824738296623</v>
      </c>
      <c r="D141">
        <v>0.46939999999999998</v>
      </c>
      <c r="E141">
        <v>122.8</v>
      </c>
      <c r="F141" t="s">
        <v>57</v>
      </c>
      <c r="G141">
        <v>7000</v>
      </c>
      <c r="H141">
        <f t="shared" si="9"/>
        <v>6921.017268192616</v>
      </c>
      <c r="I141">
        <f t="shared" si="10"/>
        <v>0.87500000000000011</v>
      </c>
      <c r="M141">
        <v>0.86875000000000002</v>
      </c>
      <c r="N141">
        <v>0</v>
      </c>
      <c r="O141" s="19">
        <v>1</v>
      </c>
    </row>
    <row r="142" spans="1:15" x14ac:dyDescent="0.25">
      <c r="A142" s="1">
        <v>0.167356232080099</v>
      </c>
      <c r="B142" s="1">
        <v>2793.97119140625</v>
      </c>
      <c r="C142">
        <f t="shared" si="11"/>
        <v>0.35323200300566432</v>
      </c>
      <c r="D142">
        <v>0.4556</v>
      </c>
      <c r="E142">
        <v>193.56</v>
      </c>
      <c r="F142" t="s">
        <v>66</v>
      </c>
      <c r="G142">
        <v>7050</v>
      </c>
      <c r="H142">
        <f t="shared" si="9"/>
        <v>6970.453105822563</v>
      </c>
      <c r="I142">
        <f t="shared" si="10"/>
        <v>0.88125000000000009</v>
      </c>
      <c r="M142">
        <v>0.87500000000000011</v>
      </c>
      <c r="N142">
        <v>0</v>
      </c>
      <c r="O142" s="19">
        <v>1</v>
      </c>
    </row>
    <row r="143" spans="1:15" x14ac:dyDescent="0.25">
      <c r="A143" s="1">
        <v>0.16651933523525</v>
      </c>
      <c r="B143" s="1">
        <v>3176.4921875</v>
      </c>
      <c r="C143">
        <f t="shared" si="11"/>
        <v>0.40159279428995454</v>
      </c>
      <c r="D143">
        <v>0.64229999999999998</v>
      </c>
      <c r="E143">
        <v>150.02000000000001</v>
      </c>
      <c r="F143" t="s">
        <v>51</v>
      </c>
      <c r="G143">
        <v>7100</v>
      </c>
      <c r="H143">
        <f t="shared" si="9"/>
        <v>7019.8889434525099</v>
      </c>
      <c r="I143">
        <f t="shared" si="10"/>
        <v>0.88749999999999996</v>
      </c>
      <c r="M143">
        <v>0.88125000000000009</v>
      </c>
      <c r="N143">
        <v>0</v>
      </c>
      <c r="O143" s="19">
        <v>1</v>
      </c>
    </row>
    <row r="144" spans="1:15" x14ac:dyDescent="0.25">
      <c r="A144" s="1">
        <v>0.16517632410723601</v>
      </c>
      <c r="B144" s="1">
        <v>3093.27856445312</v>
      </c>
      <c r="C144">
        <f t="shared" si="11"/>
        <v>0.3910723870514628</v>
      </c>
      <c r="D144">
        <v>0.46660000000000001</v>
      </c>
      <c r="E144">
        <v>144.55000000000001</v>
      </c>
      <c r="F144" t="s">
        <v>52</v>
      </c>
      <c r="G144">
        <v>7150</v>
      </c>
      <c r="H144">
        <f t="shared" si="9"/>
        <v>7069.3247810824578</v>
      </c>
      <c r="I144">
        <f t="shared" si="10"/>
        <v>0.89375000000000004</v>
      </c>
      <c r="M144">
        <v>0.88749999999999996</v>
      </c>
      <c r="N144">
        <v>0</v>
      </c>
      <c r="O144" s="19">
        <v>1</v>
      </c>
    </row>
    <row r="145" spans="1:15" x14ac:dyDescent="0.25">
      <c r="A145" s="1">
        <v>0.189546637821745</v>
      </c>
      <c r="B145" s="1">
        <v>3942.9443359375</v>
      </c>
      <c r="C145">
        <f t="shared" si="11"/>
        <v>0.49849265797978287</v>
      </c>
      <c r="D145">
        <v>0.89880000000000004</v>
      </c>
      <c r="E145">
        <v>98.44</v>
      </c>
      <c r="F145" t="s">
        <v>73</v>
      </c>
      <c r="G145">
        <v>7200</v>
      </c>
      <c r="H145">
        <f t="shared" si="9"/>
        <v>7118.7606187124047</v>
      </c>
      <c r="I145">
        <f t="shared" si="10"/>
        <v>0.9</v>
      </c>
      <c r="M145">
        <v>0.89375000000000004</v>
      </c>
      <c r="N145">
        <v>0</v>
      </c>
      <c r="O145" s="19">
        <v>1</v>
      </c>
    </row>
    <row r="146" spans="1:15" x14ac:dyDescent="0.25">
      <c r="A146" s="1">
        <v>0.18709573717897501</v>
      </c>
      <c r="B146" s="1">
        <v>3249.0712890625</v>
      </c>
      <c r="C146">
        <f t="shared" si="11"/>
        <v>0.41076871618210897</v>
      </c>
      <c r="D146">
        <v>0.6956</v>
      </c>
      <c r="E146">
        <v>318.04000000000002</v>
      </c>
      <c r="F146" t="s">
        <v>80</v>
      </c>
      <c r="G146">
        <v>7250</v>
      </c>
      <c r="H146">
        <f t="shared" si="9"/>
        <v>7168.1964563423517</v>
      </c>
      <c r="I146">
        <f t="shared" si="10"/>
        <v>0.90625</v>
      </c>
      <c r="M146">
        <v>0.9</v>
      </c>
      <c r="N146">
        <v>0</v>
      </c>
      <c r="O146" s="19">
        <v>1</v>
      </c>
    </row>
    <row r="147" spans="1:15" x14ac:dyDescent="0.25">
      <c r="A147" s="1">
        <v>0.18695299248574801</v>
      </c>
      <c r="B147" s="1">
        <v>3699.162109375</v>
      </c>
      <c r="C147">
        <f t="shared" si="11"/>
        <v>0.46767212394896807</v>
      </c>
      <c r="D147">
        <v>0.1552</v>
      </c>
      <c r="E147">
        <v>275.27999999999997</v>
      </c>
      <c r="F147" t="s">
        <v>71</v>
      </c>
      <c r="G147">
        <v>7300</v>
      </c>
      <c r="H147">
        <f t="shared" si="9"/>
        <v>7217.6322939722995</v>
      </c>
      <c r="I147">
        <f t="shared" si="10"/>
        <v>0.91250000000000009</v>
      </c>
      <c r="M147">
        <v>0.90625</v>
      </c>
      <c r="N147">
        <v>0</v>
      </c>
      <c r="O147" s="19">
        <v>1</v>
      </c>
    </row>
    <row r="148" spans="1:15" x14ac:dyDescent="0.25">
      <c r="A148" s="1">
        <v>0.187682337493705</v>
      </c>
      <c r="B148" s="1">
        <v>4157.46044921875</v>
      </c>
      <c r="C148">
        <f t="shared" si="11"/>
        <v>0.5256131796961101</v>
      </c>
      <c r="D148">
        <v>5.7500000000000002E-2</v>
      </c>
      <c r="E148">
        <v>97.83</v>
      </c>
      <c r="F148" t="s">
        <v>51</v>
      </c>
      <c r="G148">
        <v>7350</v>
      </c>
      <c r="H148">
        <f t="shared" si="9"/>
        <v>7267.0681316022465</v>
      </c>
      <c r="I148">
        <f t="shared" si="10"/>
        <v>0.91875000000000007</v>
      </c>
      <c r="M148">
        <v>0.91250000000000009</v>
      </c>
      <c r="N148">
        <v>0</v>
      </c>
      <c r="O148" s="19">
        <v>1</v>
      </c>
    </row>
    <row r="149" spans="1:15" x14ac:dyDescent="0.25">
      <c r="A149" s="1">
        <v>0.17784021148481599</v>
      </c>
      <c r="B149" s="1">
        <v>2765.18969726562</v>
      </c>
      <c r="C149">
        <f t="shared" si="11"/>
        <v>0.34959325939368258</v>
      </c>
      <c r="D149">
        <v>0.71089999999999998</v>
      </c>
      <c r="E149">
        <v>335.79</v>
      </c>
      <c r="F149" t="s">
        <v>77</v>
      </c>
      <c r="G149">
        <v>7400</v>
      </c>
      <c r="H149">
        <f t="shared" si="9"/>
        <v>7316.5039692321934</v>
      </c>
      <c r="I149">
        <f t="shared" si="10"/>
        <v>0.92500000000000004</v>
      </c>
      <c r="M149">
        <v>0.91875000000000007</v>
      </c>
      <c r="N149">
        <v>0</v>
      </c>
      <c r="O149" s="19">
        <v>1</v>
      </c>
    </row>
    <row r="150" spans="1:15" x14ac:dyDescent="0.25">
      <c r="A150" s="1">
        <v>0.16618365319953801</v>
      </c>
      <c r="B150" s="1">
        <v>2862.04443359375</v>
      </c>
      <c r="C150">
        <f t="shared" si="11"/>
        <v>0.36183826486081172</v>
      </c>
      <c r="D150">
        <v>0.59650000000000003</v>
      </c>
      <c r="E150">
        <v>289.48</v>
      </c>
      <c r="F150" t="s">
        <v>54</v>
      </c>
      <c r="G150">
        <v>7450</v>
      </c>
      <c r="H150">
        <f t="shared" si="9"/>
        <v>7365.9398068621413</v>
      </c>
      <c r="I150">
        <f t="shared" si="10"/>
        <v>0.93125000000000013</v>
      </c>
      <c r="M150">
        <v>0.92500000000000004</v>
      </c>
      <c r="N150">
        <v>0</v>
      </c>
      <c r="O150" s="19">
        <v>1</v>
      </c>
    </row>
    <row r="151" spans="1:15" x14ac:dyDescent="0.25">
      <c r="A151" s="1">
        <v>0.195291983464119</v>
      </c>
      <c r="B151" s="1">
        <v>2715.087890625</v>
      </c>
      <c r="C151">
        <f t="shared" si="11"/>
        <v>0.34325906326155953</v>
      </c>
      <c r="D151">
        <v>0.47699999999999998</v>
      </c>
      <c r="E151">
        <v>348.82</v>
      </c>
      <c r="F151" t="s">
        <v>67</v>
      </c>
      <c r="G151">
        <v>7500</v>
      </c>
      <c r="H151">
        <f t="shared" si="9"/>
        <v>7415.3756444920882</v>
      </c>
      <c r="I151">
        <f t="shared" si="10"/>
        <v>0.9375</v>
      </c>
      <c r="M151">
        <v>0.93125000000000013</v>
      </c>
      <c r="N151">
        <v>0</v>
      </c>
      <c r="O151" s="19">
        <v>1</v>
      </c>
    </row>
    <row r="152" spans="1:15" x14ac:dyDescent="0.25">
      <c r="A152" s="1">
        <v>0.152694648774684</v>
      </c>
      <c r="B152" s="1">
        <v>3045.5322265625</v>
      </c>
      <c r="C152">
        <f t="shared" si="11"/>
        <v>0.38503598459278165</v>
      </c>
      <c r="D152">
        <v>0.71040000000000003</v>
      </c>
      <c r="E152">
        <v>50.12</v>
      </c>
      <c r="F152" t="s">
        <v>71</v>
      </c>
      <c r="G152">
        <v>7550</v>
      </c>
      <c r="H152">
        <f t="shared" si="9"/>
        <v>7464.8114821220352</v>
      </c>
      <c r="I152">
        <f t="shared" si="10"/>
        <v>0.94374999999999998</v>
      </c>
      <c r="M152">
        <v>0.9375</v>
      </c>
      <c r="N152">
        <v>0</v>
      </c>
      <c r="O152" s="19">
        <v>1</v>
      </c>
    </row>
    <row r="153" spans="1:15" x14ac:dyDescent="0.25">
      <c r="A153" s="1">
        <v>0.17670244658430101</v>
      </c>
      <c r="B153" s="1">
        <v>3530.53784179687</v>
      </c>
      <c r="C153">
        <f t="shared" si="11"/>
        <v>0.44635354773200758</v>
      </c>
      <c r="D153">
        <v>0.11360000000000001</v>
      </c>
      <c r="E153">
        <v>311.37</v>
      </c>
      <c r="F153" t="s">
        <v>57</v>
      </c>
      <c r="G153">
        <v>7600</v>
      </c>
      <c r="H153">
        <f t="shared" si="9"/>
        <v>7514.247319751983</v>
      </c>
      <c r="I153">
        <f t="shared" si="10"/>
        <v>0.95000000000000007</v>
      </c>
      <c r="M153">
        <v>0.94374999999999998</v>
      </c>
      <c r="N153">
        <v>0</v>
      </c>
      <c r="O153" s="19">
        <v>1</v>
      </c>
    </row>
    <row r="154" spans="1:15" x14ac:dyDescent="0.25">
      <c r="A154" s="1">
        <v>0.19351638265231599</v>
      </c>
      <c r="B154" s="1">
        <v>3409.1962890625</v>
      </c>
      <c r="C154">
        <f t="shared" si="11"/>
        <v>0.43101275973390157</v>
      </c>
      <c r="D154">
        <v>0.14149999999999999</v>
      </c>
      <c r="E154">
        <v>274.58</v>
      </c>
      <c r="F154" t="s">
        <v>65</v>
      </c>
      <c r="G154">
        <v>7650</v>
      </c>
      <c r="H154">
        <f t="shared" si="9"/>
        <v>7563.68315738193</v>
      </c>
      <c r="I154">
        <f t="shared" si="10"/>
        <v>0.95625000000000004</v>
      </c>
      <c r="M154">
        <v>0.95000000000000007</v>
      </c>
      <c r="N154">
        <v>0</v>
      </c>
      <c r="O154" s="19">
        <v>1</v>
      </c>
    </row>
    <row r="155" spans="1:15" x14ac:dyDescent="0.25">
      <c r="A155" s="1">
        <v>0.156480372113423</v>
      </c>
      <c r="B155" s="1">
        <v>3280.810546875</v>
      </c>
      <c r="C155">
        <f t="shared" si="11"/>
        <v>0.41478139950737247</v>
      </c>
      <c r="D155">
        <v>0.3448</v>
      </c>
      <c r="E155">
        <v>131.22</v>
      </c>
      <c r="F155" t="s">
        <v>55</v>
      </c>
      <c r="G155">
        <v>7700</v>
      </c>
      <c r="H155">
        <f t="shared" si="9"/>
        <v>7613.1189950118769</v>
      </c>
      <c r="I155">
        <f t="shared" si="10"/>
        <v>0.96250000000000002</v>
      </c>
      <c r="M155">
        <v>0.95625000000000004</v>
      </c>
      <c r="N155">
        <v>0</v>
      </c>
      <c r="O155" s="19">
        <v>1</v>
      </c>
    </row>
    <row r="156" spans="1:15" x14ac:dyDescent="0.25">
      <c r="A156" s="1">
        <v>0.19243128379538499</v>
      </c>
      <c r="B156" s="1">
        <v>2774.32739257812</v>
      </c>
      <c r="C156">
        <f t="shared" si="11"/>
        <v>0.35074850624376386</v>
      </c>
      <c r="D156">
        <v>0.55830000000000002</v>
      </c>
      <c r="E156">
        <v>21.26</v>
      </c>
      <c r="F156" t="s">
        <v>65</v>
      </c>
      <c r="G156">
        <v>7750</v>
      </c>
      <c r="H156">
        <f t="shared" si="9"/>
        <v>7662.5548326418248</v>
      </c>
      <c r="I156">
        <f t="shared" si="10"/>
        <v>0.96875000000000011</v>
      </c>
      <c r="M156">
        <v>0.96250000000000002</v>
      </c>
      <c r="N156">
        <v>0</v>
      </c>
      <c r="O156" s="19">
        <v>1</v>
      </c>
    </row>
    <row r="157" spans="1:15" x14ac:dyDescent="0.25">
      <c r="A157" s="1">
        <v>0.157822268457222</v>
      </c>
      <c r="B157" s="1">
        <v>3137.91870117187</v>
      </c>
      <c r="C157">
        <f t="shared" si="11"/>
        <v>0.39671608336304653</v>
      </c>
      <c r="D157">
        <v>0.25069999999999998</v>
      </c>
      <c r="E157">
        <v>117.83</v>
      </c>
      <c r="F157" t="s">
        <v>63</v>
      </c>
      <c r="G157">
        <v>7800</v>
      </c>
      <c r="H157">
        <f t="shared" si="9"/>
        <v>7711.9906702717717</v>
      </c>
      <c r="I157">
        <f t="shared" si="10"/>
        <v>0.97500000000000009</v>
      </c>
      <c r="M157">
        <v>0.96875000000000011</v>
      </c>
      <c r="N157">
        <v>0</v>
      </c>
      <c r="O157" s="19">
        <v>1</v>
      </c>
    </row>
    <row r="158" spans="1:15" x14ac:dyDescent="0.25">
      <c r="A158" s="1">
        <v>0.15434071087335799</v>
      </c>
      <c r="B158" s="1">
        <v>2923.01708984375</v>
      </c>
      <c r="C158">
        <f t="shared" si="11"/>
        <v>0.36954682447732057</v>
      </c>
      <c r="D158">
        <v>0.67520000000000002</v>
      </c>
      <c r="E158">
        <v>128.80000000000001</v>
      </c>
      <c r="F158" t="s">
        <v>51</v>
      </c>
      <c r="G158">
        <v>7850</v>
      </c>
      <c r="H158">
        <f t="shared" si="9"/>
        <v>7761.4265079017187</v>
      </c>
      <c r="I158">
        <f t="shared" si="10"/>
        <v>0.98124999999999996</v>
      </c>
      <c r="M158">
        <v>0.97500000000000009</v>
      </c>
      <c r="N158">
        <v>0</v>
      </c>
      <c r="O158" s="19">
        <v>1</v>
      </c>
    </row>
    <row r="159" spans="1:15" x14ac:dyDescent="0.25">
      <c r="A159" s="1">
        <v>0.148531032828909</v>
      </c>
      <c r="B159" s="1">
        <v>2903.19018554687</v>
      </c>
      <c r="C159">
        <f t="shared" si="11"/>
        <v>0.36704017833160152</v>
      </c>
      <c r="D159">
        <v>0.47349999999999998</v>
      </c>
      <c r="E159">
        <v>294.55</v>
      </c>
      <c r="F159" t="s">
        <v>72</v>
      </c>
      <c r="G159">
        <v>7900</v>
      </c>
      <c r="H159">
        <f t="shared" si="9"/>
        <v>7810.8623455316665</v>
      </c>
      <c r="I159">
        <f t="shared" si="10"/>
        <v>0.98750000000000004</v>
      </c>
      <c r="M159">
        <v>0.98124999999999996</v>
      </c>
      <c r="N159">
        <v>0</v>
      </c>
      <c r="O159" s="19">
        <v>1</v>
      </c>
    </row>
    <row r="160" spans="1:15" x14ac:dyDescent="0.25">
      <c r="A160" s="1">
        <v>0.19539132841617801</v>
      </c>
      <c r="B160" s="1">
        <v>3234.74438476562</v>
      </c>
      <c r="C160">
        <f t="shared" si="11"/>
        <v>0.40895741579460915</v>
      </c>
      <c r="D160">
        <v>0.86839999999999995</v>
      </c>
      <c r="E160">
        <v>285.20999999999998</v>
      </c>
      <c r="F160" t="s">
        <v>69</v>
      </c>
      <c r="G160">
        <v>7950</v>
      </c>
      <c r="H160">
        <f t="shared" si="9"/>
        <v>7860.2981831616135</v>
      </c>
      <c r="I160">
        <f t="shared" si="10"/>
        <v>0.99375000000000002</v>
      </c>
      <c r="M160">
        <v>0.98750000000000004</v>
      </c>
      <c r="N160">
        <v>0</v>
      </c>
      <c r="O160" s="19">
        <v>1</v>
      </c>
    </row>
    <row r="161" spans="1:15" x14ac:dyDescent="0.25">
      <c r="A161" s="1">
        <v>0.146926089414222</v>
      </c>
      <c r="B161" s="1">
        <v>4093.11083984375</v>
      </c>
      <c r="C161">
        <f t="shared" si="11"/>
        <v>0.5174776837102969</v>
      </c>
      <c r="D161">
        <v>3.9E-2</v>
      </c>
      <c r="E161">
        <v>79.88</v>
      </c>
      <c r="F161" t="s">
        <v>74</v>
      </c>
      <c r="G161">
        <v>8000</v>
      </c>
      <c r="H161">
        <f t="shared" si="9"/>
        <v>7909.7340207915604</v>
      </c>
      <c r="I161">
        <f t="shared" si="10"/>
        <v>1</v>
      </c>
      <c r="M161">
        <v>0.99375000000000002</v>
      </c>
      <c r="N161">
        <v>0</v>
      </c>
      <c r="O161" s="19">
        <v>1</v>
      </c>
    </row>
    <row r="162" spans="1:15" x14ac:dyDescent="0.25">
      <c r="A162" s="1">
        <v>0.149152421663898</v>
      </c>
      <c r="B162" s="1">
        <v>4087.14233398437</v>
      </c>
      <c r="C162">
        <f t="shared" si="11"/>
        <v>0.51672310639534658</v>
      </c>
      <c r="D162">
        <v>0.87970000000000004</v>
      </c>
      <c r="E162">
        <v>275.83999999999997</v>
      </c>
      <c r="F162" t="s">
        <v>61</v>
      </c>
      <c r="M162">
        <v>1</v>
      </c>
      <c r="N162">
        <v>0</v>
      </c>
      <c r="O162" s="19">
        <v>1</v>
      </c>
    </row>
    <row r="163" spans="1:15" ht="15.75" thickBot="1" x14ac:dyDescent="0.3">
      <c r="A163" s="1">
        <v>0.19809787876858501</v>
      </c>
      <c r="B163" s="1">
        <v>2821.27587890625</v>
      </c>
      <c r="C163">
        <f t="shared" si="11"/>
        <v>0.35668403912068752</v>
      </c>
      <c r="D163">
        <v>0.66269999999999996</v>
      </c>
      <c r="E163">
        <v>99.21</v>
      </c>
      <c r="F163" t="s">
        <v>51</v>
      </c>
      <c r="M163" s="2" t="s">
        <v>0</v>
      </c>
      <c r="N163" s="2">
        <v>0</v>
      </c>
      <c r="O163" s="20">
        <v>1</v>
      </c>
    </row>
    <row r="164" spans="1:15" x14ac:dyDescent="0.25">
      <c r="A164" s="1">
        <v>0.15860475384459799</v>
      </c>
      <c r="B164" s="1">
        <v>2867.06494140625</v>
      </c>
      <c r="C164">
        <f t="shared" si="11"/>
        <v>0.36247299009927147</v>
      </c>
      <c r="D164">
        <v>0.60070000000000001</v>
      </c>
      <c r="E164">
        <v>86.83</v>
      </c>
      <c r="F164" t="s">
        <v>59</v>
      </c>
    </row>
    <row r="165" spans="1:15" x14ac:dyDescent="0.25">
      <c r="A165" s="1">
        <v>0.17974098391387699</v>
      </c>
      <c r="B165" s="1">
        <v>2813.40478515625</v>
      </c>
      <c r="C165">
        <f t="shared" si="11"/>
        <v>0.35568892427494048</v>
      </c>
      <c r="D165">
        <v>0.40260000000000001</v>
      </c>
      <c r="E165">
        <v>130.51</v>
      </c>
      <c r="F165" t="s">
        <v>76</v>
      </c>
    </row>
    <row r="166" spans="1:15" x14ac:dyDescent="0.25">
      <c r="A166" s="1">
        <v>0.165328442352316</v>
      </c>
      <c r="B166" s="1">
        <v>3054.71875</v>
      </c>
      <c r="C166">
        <f t="shared" si="11"/>
        <v>0.38619740461188118</v>
      </c>
      <c r="D166">
        <v>0.76570000000000005</v>
      </c>
      <c r="E166">
        <v>217.55</v>
      </c>
      <c r="F166" t="s">
        <v>80</v>
      </c>
    </row>
    <row r="167" spans="1:15" x14ac:dyDescent="0.25">
      <c r="A167" s="1">
        <v>0.19480555755429299</v>
      </c>
      <c r="B167" s="1">
        <v>2850.84008789062</v>
      </c>
      <c r="C167">
        <f t="shared" si="11"/>
        <v>0.36042173863203109</v>
      </c>
      <c r="D167">
        <v>0.31919999999999998</v>
      </c>
      <c r="E167">
        <v>282.2</v>
      </c>
      <c r="F167" t="s">
        <v>54</v>
      </c>
    </row>
    <row r="168" spans="1:15" x14ac:dyDescent="0.25">
      <c r="A168" s="1">
        <v>0.166273244749505</v>
      </c>
      <c r="B168" s="1">
        <v>3059.841796875</v>
      </c>
      <c r="C168">
        <f t="shared" si="11"/>
        <v>0.38684509350527929</v>
      </c>
      <c r="D168">
        <v>0.79449999999999998</v>
      </c>
      <c r="E168">
        <v>355.64</v>
      </c>
      <c r="F168" t="s">
        <v>50</v>
      </c>
    </row>
    <row r="169" spans="1:15" x14ac:dyDescent="0.25">
      <c r="A169" s="1">
        <v>0.193804746601341</v>
      </c>
      <c r="B169" s="1">
        <v>3201.716796875</v>
      </c>
      <c r="C169">
        <f t="shared" si="11"/>
        <v>0.40478185340479889</v>
      </c>
      <c r="D169">
        <v>0.19089999999999999</v>
      </c>
      <c r="E169">
        <v>134.75</v>
      </c>
      <c r="F169" t="s">
        <v>50</v>
      </c>
    </row>
    <row r="170" spans="1:15" x14ac:dyDescent="0.25">
      <c r="A170" s="1">
        <v>0.15142229632183499</v>
      </c>
      <c r="B170" s="1">
        <v>3806.08618164062</v>
      </c>
      <c r="C170">
        <f t="shared" si="11"/>
        <v>0.481190160331046</v>
      </c>
      <c r="D170">
        <v>0.96870000000000001</v>
      </c>
      <c r="E170">
        <v>48.59</v>
      </c>
      <c r="F170" t="s">
        <v>62</v>
      </c>
    </row>
    <row r="171" spans="1:15" x14ac:dyDescent="0.25">
      <c r="A171" s="1">
        <v>0.163093278359212</v>
      </c>
      <c r="B171" s="1">
        <v>2758.4140625</v>
      </c>
      <c r="C171">
        <f t="shared" si="11"/>
        <v>0.34873663959486134</v>
      </c>
      <c r="D171">
        <v>0.54730000000000001</v>
      </c>
      <c r="E171">
        <v>270.27999999999997</v>
      </c>
      <c r="F171" t="s">
        <v>58</v>
      </c>
    </row>
    <row r="172" spans="1:15" x14ac:dyDescent="0.25">
      <c r="A172" s="1">
        <v>0.18610172991635801</v>
      </c>
      <c r="B172" s="1">
        <v>3078.04272460937</v>
      </c>
      <c r="C172">
        <f t="shared" si="11"/>
        <v>0.38914617312268829</v>
      </c>
      <c r="D172">
        <v>0.7379</v>
      </c>
      <c r="E172">
        <v>254.59</v>
      </c>
      <c r="F172" t="s">
        <v>69</v>
      </c>
    </row>
    <row r="173" spans="1:15" x14ac:dyDescent="0.25">
      <c r="A173" s="1">
        <v>0.15978093311348801</v>
      </c>
      <c r="B173" s="1">
        <v>3597.77905273437</v>
      </c>
      <c r="C173">
        <f t="shared" si="11"/>
        <v>0.45485461878708344</v>
      </c>
      <c r="D173">
        <v>0.80330000000000001</v>
      </c>
      <c r="E173">
        <v>49.85</v>
      </c>
      <c r="F173" t="s">
        <v>62</v>
      </c>
    </row>
    <row r="174" spans="1:15" x14ac:dyDescent="0.25">
      <c r="A174" s="1">
        <v>0.18537418789610599</v>
      </c>
      <c r="B174" s="1">
        <v>3456.87182617187</v>
      </c>
      <c r="C174">
        <f t="shared" si="11"/>
        <v>0.43704021109750618</v>
      </c>
      <c r="D174">
        <v>0.88560000000000005</v>
      </c>
      <c r="E174">
        <v>37.57</v>
      </c>
      <c r="F174" t="s">
        <v>67</v>
      </c>
    </row>
    <row r="175" spans="1:15" x14ac:dyDescent="0.25">
      <c r="A175" s="1">
        <v>0.19414476294828301</v>
      </c>
      <c r="B175" s="1">
        <v>4213.9755859375</v>
      </c>
      <c r="C175">
        <f t="shared" si="11"/>
        <v>0.53275819071294006</v>
      </c>
      <c r="D175">
        <v>0.99519999999999997</v>
      </c>
      <c r="E175">
        <v>13.4</v>
      </c>
      <c r="F175" t="s">
        <v>67</v>
      </c>
    </row>
    <row r="176" spans="1:15" x14ac:dyDescent="0.25">
      <c r="A176" s="1">
        <v>0.198070494998141</v>
      </c>
      <c r="B176" s="1">
        <v>2699.30346679687</v>
      </c>
      <c r="C176">
        <f t="shared" si="11"/>
        <v>0.34126349377886406</v>
      </c>
      <c r="D176">
        <v>0.48099999999999998</v>
      </c>
      <c r="E176">
        <v>54.12</v>
      </c>
      <c r="F176" t="s">
        <v>69</v>
      </c>
    </row>
    <row r="177" spans="1:6" x14ac:dyDescent="0.25">
      <c r="A177" s="1">
        <v>0.164865007778974</v>
      </c>
      <c r="B177" s="1">
        <v>3433.29370117187</v>
      </c>
      <c r="C177">
        <f t="shared" si="11"/>
        <v>0.43405931124195829</v>
      </c>
      <c r="D177">
        <v>0.1507</v>
      </c>
      <c r="E177">
        <v>178.65</v>
      </c>
      <c r="F177" t="s">
        <v>59</v>
      </c>
    </row>
    <row r="178" spans="1:6" x14ac:dyDescent="0.25">
      <c r="A178" s="1">
        <v>0.145440400651835</v>
      </c>
      <c r="B178" s="1">
        <v>4707.310546875</v>
      </c>
      <c r="C178">
        <f t="shared" si="11"/>
        <v>0.59512880388915024</v>
      </c>
      <c r="D178">
        <v>5.4999999999999997E-3</v>
      </c>
      <c r="E178">
        <v>324.68</v>
      </c>
      <c r="F178" t="s">
        <v>72</v>
      </c>
    </row>
    <row r="179" spans="1:6" x14ac:dyDescent="0.25">
      <c r="A179" s="1">
        <v>0.17027294436300899</v>
      </c>
      <c r="B179" s="1">
        <v>3745.0849609375</v>
      </c>
      <c r="C179">
        <f t="shared" si="11"/>
        <v>0.4734779894106621</v>
      </c>
      <c r="D179">
        <v>0.89649999999999996</v>
      </c>
      <c r="E179">
        <v>228.56</v>
      </c>
      <c r="F179" t="s">
        <v>50</v>
      </c>
    </row>
    <row r="180" spans="1:6" x14ac:dyDescent="0.25">
      <c r="A180" s="1">
        <v>0.160406624425945</v>
      </c>
      <c r="B180" s="1">
        <v>3132.09228515625</v>
      </c>
      <c r="C180">
        <f t="shared" si="11"/>
        <v>0.39597946996994071</v>
      </c>
      <c r="D180">
        <v>0.60670000000000002</v>
      </c>
      <c r="E180">
        <v>265.33</v>
      </c>
      <c r="F180" t="s">
        <v>61</v>
      </c>
    </row>
    <row r="181" spans="1:6" x14ac:dyDescent="0.25">
      <c r="A181" s="1">
        <v>0.19812241199036501</v>
      </c>
      <c r="B181" s="1">
        <v>3010.33349609375</v>
      </c>
      <c r="C181">
        <f t="shared" si="11"/>
        <v>0.38058593224257281</v>
      </c>
      <c r="D181">
        <v>0.43440000000000001</v>
      </c>
      <c r="E181">
        <v>167.3</v>
      </c>
      <c r="F181" t="s">
        <v>56</v>
      </c>
    </row>
    <row r="182" spans="1:6" x14ac:dyDescent="0.25">
      <c r="A182" s="1">
        <v>0.15434525719605399</v>
      </c>
      <c r="B182" s="1">
        <v>3346.22802734375</v>
      </c>
      <c r="C182">
        <f t="shared" si="11"/>
        <v>0.42305190269961551</v>
      </c>
      <c r="D182">
        <v>0.17849999999999999</v>
      </c>
      <c r="E182">
        <v>202.04</v>
      </c>
      <c r="F182" t="s">
        <v>66</v>
      </c>
    </row>
    <row r="183" spans="1:6" x14ac:dyDescent="0.25">
      <c r="A183" s="1">
        <v>0.159138416333821</v>
      </c>
      <c r="B183" s="1">
        <v>3726.39111328125</v>
      </c>
      <c r="C183">
        <f t="shared" si="11"/>
        <v>0.47111459165201292</v>
      </c>
      <c r="D183">
        <v>3.3799999999999997E-2</v>
      </c>
      <c r="E183">
        <v>128.85</v>
      </c>
      <c r="F183" t="s">
        <v>63</v>
      </c>
    </row>
    <row r="184" spans="1:6" x14ac:dyDescent="0.25">
      <c r="A184" s="1">
        <v>0.171624839782646</v>
      </c>
      <c r="B184" s="1">
        <v>3201.00219726562</v>
      </c>
      <c r="C184">
        <f t="shared" si="11"/>
        <v>0.40469150907621571</v>
      </c>
      <c r="D184">
        <v>0.8266</v>
      </c>
      <c r="E184">
        <v>82.5</v>
      </c>
      <c r="F184" t="s">
        <v>53</v>
      </c>
    </row>
    <row r="185" spans="1:6" x14ac:dyDescent="0.25">
      <c r="A185" s="1">
        <v>0.170005239815437</v>
      </c>
      <c r="B185" s="1">
        <v>3690.310546875</v>
      </c>
      <c r="C185">
        <f t="shared" si="11"/>
        <v>0.46655305186933393</v>
      </c>
      <c r="D185">
        <v>0.93189999999999995</v>
      </c>
      <c r="E185">
        <v>286.52</v>
      </c>
      <c r="F185" t="s">
        <v>62</v>
      </c>
    </row>
    <row r="186" spans="1:6" x14ac:dyDescent="0.25">
      <c r="A186" s="1">
        <v>0.184842238455109</v>
      </c>
      <c r="B186" s="1">
        <v>4268.43359375</v>
      </c>
      <c r="C186">
        <f t="shared" si="11"/>
        <v>0.53964312611902976</v>
      </c>
      <c r="D186">
        <v>0.96709999999999996</v>
      </c>
      <c r="E186">
        <v>88.42</v>
      </c>
      <c r="F186" t="s">
        <v>67</v>
      </c>
    </row>
    <row r="187" spans="1:6" x14ac:dyDescent="0.25">
      <c r="A187" s="1">
        <v>0.17877355454393001</v>
      </c>
      <c r="B187" s="1">
        <v>3759.21655273437</v>
      </c>
      <c r="C187">
        <f t="shared" si="11"/>
        <v>0.47526459712208746</v>
      </c>
      <c r="D187">
        <v>0.93100000000000005</v>
      </c>
      <c r="E187">
        <v>56.45</v>
      </c>
      <c r="F187" t="s">
        <v>53</v>
      </c>
    </row>
    <row r="188" spans="1:6" x14ac:dyDescent="0.25">
      <c r="A188" s="1">
        <v>0.190277674513399</v>
      </c>
      <c r="B188" s="1">
        <v>3430.73291015625</v>
      </c>
      <c r="C188">
        <f t="shared" si="11"/>
        <v>0.43373555939279512</v>
      </c>
      <c r="D188">
        <v>0.15229999999999999</v>
      </c>
      <c r="E188">
        <v>75.69</v>
      </c>
      <c r="F188" t="s">
        <v>68</v>
      </c>
    </row>
    <row r="189" spans="1:6" x14ac:dyDescent="0.25">
      <c r="A189" s="1">
        <v>0.17857444405430001</v>
      </c>
      <c r="B189" s="1">
        <v>3627.47509765625</v>
      </c>
      <c r="C189">
        <f t="shared" si="11"/>
        <v>0.45860898585477761</v>
      </c>
      <c r="D189">
        <v>9.5299999999999996E-2</v>
      </c>
      <c r="E189">
        <v>69.05</v>
      </c>
      <c r="F189" t="s">
        <v>79</v>
      </c>
    </row>
    <row r="190" spans="1:6" x14ac:dyDescent="0.25">
      <c r="A190" s="1">
        <v>0.140482917773956</v>
      </c>
      <c r="B190" s="1">
        <v>2967.03393554687</v>
      </c>
      <c r="C190">
        <f t="shared" si="11"/>
        <v>0.37511172028638534</v>
      </c>
      <c r="D190">
        <v>0.63290000000000002</v>
      </c>
      <c r="E190">
        <v>310.22000000000003</v>
      </c>
      <c r="F190" t="s">
        <v>52</v>
      </c>
    </row>
    <row r="191" spans="1:6" x14ac:dyDescent="0.25">
      <c r="A191" s="1">
        <v>0.18848445458395</v>
      </c>
      <c r="B191" s="1">
        <v>3337.26831054687</v>
      </c>
      <c r="C191">
        <f t="shared" si="11"/>
        <v>0.42191915705060529</v>
      </c>
      <c r="D191">
        <v>0.16470000000000001</v>
      </c>
      <c r="E191">
        <v>10.82</v>
      </c>
      <c r="F191" t="s">
        <v>69</v>
      </c>
    </row>
    <row r="192" spans="1:6" x14ac:dyDescent="0.25">
      <c r="A192" s="1">
        <v>0.15389882553366999</v>
      </c>
      <c r="B192" s="1">
        <v>3659.66821289062</v>
      </c>
      <c r="C192">
        <f t="shared" si="11"/>
        <v>0.46267904878606547</v>
      </c>
      <c r="D192">
        <v>0.96540000000000004</v>
      </c>
      <c r="E192">
        <v>24.42</v>
      </c>
      <c r="F192" t="s">
        <v>53</v>
      </c>
    </row>
    <row r="193" spans="1:6" x14ac:dyDescent="0.25">
      <c r="A193" s="1">
        <v>0.18315848862547399</v>
      </c>
      <c r="B193" s="1">
        <v>2729.62548828125</v>
      </c>
      <c r="C193">
        <f t="shared" si="11"/>
        <v>0.34509700087337258</v>
      </c>
      <c r="D193">
        <v>0.43959999999999999</v>
      </c>
      <c r="E193">
        <v>185.78</v>
      </c>
      <c r="F193" t="s">
        <v>76</v>
      </c>
    </row>
    <row r="194" spans="1:6" x14ac:dyDescent="0.25">
      <c r="A194" s="1">
        <v>0.142684108650458</v>
      </c>
      <c r="B194" s="1">
        <v>3207.1328125</v>
      </c>
      <c r="C194">
        <f t="shared" si="11"/>
        <v>0.40546658131230673</v>
      </c>
      <c r="D194">
        <v>0.53859999999999997</v>
      </c>
      <c r="E194">
        <v>358</v>
      </c>
      <c r="F194" t="s">
        <v>77</v>
      </c>
    </row>
    <row r="195" spans="1:6" x14ac:dyDescent="0.25">
      <c r="A195" s="1">
        <v>0.16744075476867001</v>
      </c>
      <c r="B195" s="1">
        <v>3564.63256835937</v>
      </c>
      <c r="C195">
        <f t="shared" ref="C195:C250" si="12">B195/$V$13</f>
        <v>0.45066402473071304</v>
      </c>
      <c r="D195">
        <v>0.90239999999999998</v>
      </c>
      <c r="E195">
        <v>213.81</v>
      </c>
      <c r="F195" t="s">
        <v>54</v>
      </c>
    </row>
    <row r="196" spans="1:6" x14ac:dyDescent="0.25">
      <c r="A196" s="1">
        <v>0.171142437860166</v>
      </c>
      <c r="B196" s="1">
        <v>2811.02197265625</v>
      </c>
      <c r="C196">
        <f t="shared" si="12"/>
        <v>0.35538767362684837</v>
      </c>
      <c r="D196">
        <v>0.6351</v>
      </c>
      <c r="E196">
        <v>206.54</v>
      </c>
      <c r="F196" t="s">
        <v>73</v>
      </c>
    </row>
    <row r="197" spans="1:6" x14ac:dyDescent="0.25">
      <c r="A197" s="1">
        <v>0.17300364744806601</v>
      </c>
      <c r="B197" s="1">
        <v>3093.78515625</v>
      </c>
      <c r="C197">
        <f t="shared" si="12"/>
        <v>0.39113643368002809</v>
      </c>
      <c r="D197">
        <v>0.25030000000000002</v>
      </c>
      <c r="E197">
        <v>206.26</v>
      </c>
      <c r="F197" t="s">
        <v>51</v>
      </c>
    </row>
    <row r="198" spans="1:6" x14ac:dyDescent="0.25">
      <c r="A198" s="1">
        <v>0.159122150486881</v>
      </c>
      <c r="B198" s="1">
        <v>2966.82299804687</v>
      </c>
      <c r="C198">
        <f t="shared" si="12"/>
        <v>0.3750850521962264</v>
      </c>
      <c r="D198">
        <v>0.33439999999999998</v>
      </c>
      <c r="E198">
        <v>66.78</v>
      </c>
      <c r="F198" t="s">
        <v>74</v>
      </c>
    </row>
    <row r="199" spans="1:6" x14ac:dyDescent="0.25">
      <c r="A199" s="1">
        <v>0.15893514631689401</v>
      </c>
      <c r="B199" s="1">
        <v>3299.380859375</v>
      </c>
      <c r="C199">
        <f t="shared" si="12"/>
        <v>0.41712917914840542</v>
      </c>
      <c r="D199">
        <v>0.17460000000000001</v>
      </c>
      <c r="E199">
        <v>256.74</v>
      </c>
      <c r="F199" t="s">
        <v>50</v>
      </c>
    </row>
    <row r="200" spans="1:6" x14ac:dyDescent="0.25">
      <c r="A200" s="1">
        <v>0.15171538974203899</v>
      </c>
      <c r="B200" s="1">
        <v>3127.7587890625</v>
      </c>
      <c r="C200">
        <f t="shared" si="12"/>
        <v>0.39543160121956816</v>
      </c>
      <c r="D200">
        <v>0.73599999999999999</v>
      </c>
      <c r="E200">
        <v>146.66999999999999</v>
      </c>
      <c r="F200" t="s">
        <v>61</v>
      </c>
    </row>
    <row r="201" spans="1:6" x14ac:dyDescent="0.25">
      <c r="A201" s="1">
        <v>0.16390554039774999</v>
      </c>
      <c r="B201" s="1">
        <v>3718.30004882812</v>
      </c>
      <c r="C201">
        <f t="shared" si="12"/>
        <v>0.47009166667983787</v>
      </c>
      <c r="D201">
        <v>0.92100000000000004</v>
      </c>
      <c r="E201">
        <v>8.14</v>
      </c>
      <c r="F201" t="s">
        <v>60</v>
      </c>
    </row>
    <row r="202" spans="1:6" x14ac:dyDescent="0.25">
      <c r="A202" s="1">
        <v>0.184394155271523</v>
      </c>
      <c r="B202" s="1">
        <v>2836.98413085937</v>
      </c>
      <c r="C202">
        <f t="shared" si="12"/>
        <v>0.35866997845971327</v>
      </c>
      <c r="D202">
        <v>0.64549999999999996</v>
      </c>
      <c r="E202">
        <v>105.36</v>
      </c>
      <c r="F202" t="s">
        <v>50</v>
      </c>
    </row>
    <row r="203" spans="1:6" x14ac:dyDescent="0.25">
      <c r="A203" s="1">
        <v>0.19031727109595301</v>
      </c>
      <c r="B203" s="1">
        <v>3360.4599609375</v>
      </c>
      <c r="C203">
        <f t="shared" si="12"/>
        <v>0.42485119627337414</v>
      </c>
      <c r="D203">
        <v>0.14099999999999999</v>
      </c>
      <c r="E203">
        <v>179.54</v>
      </c>
      <c r="F203" t="s">
        <v>51</v>
      </c>
    </row>
    <row r="204" spans="1:6" x14ac:dyDescent="0.25">
      <c r="A204" s="1">
        <v>0.161649283187976</v>
      </c>
      <c r="B204" s="1">
        <v>4115.47509765625</v>
      </c>
      <c r="C204">
        <f t="shared" si="12"/>
        <v>0.52030511858405037</v>
      </c>
      <c r="D204">
        <v>0.98839999999999995</v>
      </c>
      <c r="E204">
        <v>228.73</v>
      </c>
      <c r="F204" t="s">
        <v>55</v>
      </c>
    </row>
    <row r="205" spans="1:6" x14ac:dyDescent="0.25">
      <c r="A205" s="1">
        <v>0.19314033842855799</v>
      </c>
      <c r="B205" s="1">
        <v>4094.96435546875</v>
      </c>
      <c r="C205">
        <f t="shared" si="12"/>
        <v>0.51771201720623083</v>
      </c>
      <c r="D205">
        <v>0.92679999999999996</v>
      </c>
      <c r="E205">
        <v>200.54</v>
      </c>
      <c r="F205" t="s">
        <v>59</v>
      </c>
    </row>
    <row r="206" spans="1:6" x14ac:dyDescent="0.25">
      <c r="A206" s="1">
        <v>0.159135907644439</v>
      </c>
      <c r="B206" s="1">
        <v>3117.703125</v>
      </c>
      <c r="C206">
        <f t="shared" si="12"/>
        <v>0.39416029879194325</v>
      </c>
      <c r="D206">
        <v>0.251</v>
      </c>
      <c r="E206">
        <v>186.78</v>
      </c>
      <c r="F206" t="s">
        <v>54</v>
      </c>
    </row>
    <row r="207" spans="1:6" x14ac:dyDescent="0.25">
      <c r="A207" s="1">
        <v>0.16662766606953799</v>
      </c>
      <c r="B207" s="1">
        <v>2952.11596679687</v>
      </c>
      <c r="C207">
        <f t="shared" si="12"/>
        <v>0.37322569368791991</v>
      </c>
      <c r="D207">
        <v>0.33410000000000001</v>
      </c>
      <c r="E207">
        <v>21.29</v>
      </c>
      <c r="F207" t="s">
        <v>76</v>
      </c>
    </row>
    <row r="208" spans="1:6" x14ac:dyDescent="0.25">
      <c r="A208" s="1">
        <v>0.19874031707353301</v>
      </c>
      <c r="B208" s="1">
        <v>2916.93896484375</v>
      </c>
      <c r="C208">
        <f t="shared" si="12"/>
        <v>0.36877838839792487</v>
      </c>
      <c r="D208">
        <v>0.74050000000000005</v>
      </c>
      <c r="E208">
        <v>190.37</v>
      </c>
      <c r="F208" t="s">
        <v>65</v>
      </c>
    </row>
    <row r="209" spans="1:6" x14ac:dyDescent="0.25">
      <c r="A209" s="1">
        <v>0.153390173442956</v>
      </c>
      <c r="B209" s="1">
        <v>3572.79833984375</v>
      </c>
      <c r="C209">
        <f t="shared" si="12"/>
        <v>0.45169639465148603</v>
      </c>
      <c r="D209">
        <v>0.78680000000000005</v>
      </c>
      <c r="E209">
        <v>135.54</v>
      </c>
      <c r="F209" t="s">
        <v>68</v>
      </c>
    </row>
    <row r="210" spans="1:6" x14ac:dyDescent="0.25">
      <c r="A210" s="1">
        <v>0.16656920369727901</v>
      </c>
      <c r="B210" s="1">
        <v>3856.1376953125</v>
      </c>
      <c r="C210">
        <f t="shared" si="12"/>
        <v>0.48751799809908147</v>
      </c>
      <c r="D210">
        <v>0.99729999999999996</v>
      </c>
      <c r="E210">
        <v>183.45</v>
      </c>
      <c r="F210" t="s">
        <v>75</v>
      </c>
    </row>
    <row r="211" spans="1:6" x14ac:dyDescent="0.25">
      <c r="A211" s="1">
        <v>0.14718422553593599</v>
      </c>
      <c r="B211" s="1">
        <v>3304.06713867187</v>
      </c>
      <c r="C211">
        <f t="shared" si="12"/>
        <v>0.41772164904493442</v>
      </c>
      <c r="D211">
        <v>0.34189999999999998</v>
      </c>
      <c r="E211">
        <v>236.88</v>
      </c>
      <c r="F211" t="s">
        <v>80</v>
      </c>
    </row>
    <row r="212" spans="1:6" x14ac:dyDescent="0.25">
      <c r="A212" s="1">
        <v>0.168189552261852</v>
      </c>
      <c r="B212" s="1">
        <v>2800.80541992187</v>
      </c>
      <c r="C212">
        <f t="shared" si="12"/>
        <v>0.35409603060730754</v>
      </c>
      <c r="D212">
        <v>0.58320000000000005</v>
      </c>
      <c r="E212">
        <v>346.06</v>
      </c>
      <c r="F212" t="s">
        <v>70</v>
      </c>
    </row>
    <row r="213" spans="1:6" x14ac:dyDescent="0.25">
      <c r="A213" s="1">
        <v>0.18464500973890399</v>
      </c>
      <c r="B213" s="1">
        <v>3483.20825195312</v>
      </c>
      <c r="C213">
        <f t="shared" si="12"/>
        <v>0.44036983327089685</v>
      </c>
      <c r="D213">
        <v>0.87039999999999995</v>
      </c>
      <c r="E213">
        <v>324.79000000000002</v>
      </c>
      <c r="F213" t="s">
        <v>62</v>
      </c>
    </row>
    <row r="214" spans="1:6" x14ac:dyDescent="0.25">
      <c r="A214" s="1">
        <v>0.185664377368737</v>
      </c>
      <c r="B214" s="1">
        <v>3535.89575195312</v>
      </c>
      <c r="C214">
        <f t="shared" si="12"/>
        <v>0.44703092956838364</v>
      </c>
      <c r="D214">
        <v>0.89600000000000002</v>
      </c>
      <c r="E214">
        <v>291.02999999999997</v>
      </c>
      <c r="F214" t="s">
        <v>76</v>
      </c>
    </row>
    <row r="215" spans="1:6" x14ac:dyDescent="0.25">
      <c r="A215" s="1">
        <v>0.176834139493139</v>
      </c>
      <c r="B215" s="1">
        <v>2704.1572265625</v>
      </c>
      <c r="C215">
        <f t="shared" si="12"/>
        <v>0.341877137645127</v>
      </c>
      <c r="D215">
        <v>0.50919999999999999</v>
      </c>
      <c r="E215">
        <v>277.83</v>
      </c>
      <c r="F215" t="s">
        <v>55</v>
      </c>
    </row>
    <row r="216" spans="1:6" x14ac:dyDescent="0.25">
      <c r="A216" s="1">
        <v>0.18237004237621501</v>
      </c>
      <c r="B216" s="1">
        <v>2929.462890625</v>
      </c>
      <c r="C216">
        <f t="shared" si="12"/>
        <v>0.37036174451942394</v>
      </c>
      <c r="D216">
        <v>0.31059999999999999</v>
      </c>
      <c r="E216">
        <v>4.17</v>
      </c>
      <c r="F216" t="s">
        <v>71</v>
      </c>
    </row>
    <row r="217" spans="1:6" x14ac:dyDescent="0.25">
      <c r="A217" s="1">
        <v>0.18522305290089799</v>
      </c>
      <c r="B217" s="1">
        <v>3242.78295898437</v>
      </c>
      <c r="C217">
        <f t="shared" si="12"/>
        <v>0.40997370461008892</v>
      </c>
      <c r="D217">
        <v>0.69210000000000005</v>
      </c>
      <c r="E217">
        <v>277.83999999999997</v>
      </c>
      <c r="F217" t="s">
        <v>67</v>
      </c>
    </row>
    <row r="218" spans="1:6" x14ac:dyDescent="0.25">
      <c r="A218" s="1">
        <v>0.16657612992440801</v>
      </c>
      <c r="B218" s="1">
        <v>2829.46875</v>
      </c>
      <c r="C218">
        <f t="shared" si="12"/>
        <v>0.35771983515026501</v>
      </c>
      <c r="D218">
        <v>0.64429999999999998</v>
      </c>
      <c r="E218">
        <v>58.26</v>
      </c>
      <c r="F218" t="s">
        <v>73</v>
      </c>
    </row>
    <row r="219" spans="1:6" x14ac:dyDescent="0.25">
      <c r="A219" s="1">
        <v>0.14564699764582401</v>
      </c>
      <c r="B219" s="1">
        <v>4222.23876953125</v>
      </c>
      <c r="C219">
        <f t="shared" si="12"/>
        <v>0.53380287610590382</v>
      </c>
      <c r="D219">
        <v>9.9500000000000005E-2</v>
      </c>
      <c r="E219">
        <v>255.06</v>
      </c>
      <c r="F219" t="s">
        <v>68</v>
      </c>
    </row>
    <row r="220" spans="1:6" x14ac:dyDescent="0.25">
      <c r="A220" s="1">
        <v>0.194642873385098</v>
      </c>
      <c r="B220" s="1">
        <v>3175.38647460937</v>
      </c>
      <c r="C220">
        <f t="shared" si="12"/>
        <v>0.40145300287753488</v>
      </c>
      <c r="D220">
        <v>0.84219999999999995</v>
      </c>
      <c r="E220">
        <v>184.91</v>
      </c>
      <c r="F220" t="s">
        <v>61</v>
      </c>
    </row>
    <row r="221" spans="1:6" x14ac:dyDescent="0.25">
      <c r="A221" s="1">
        <v>0.16837783184579699</v>
      </c>
      <c r="B221" s="1">
        <v>3241.23999023437</v>
      </c>
      <c r="C221">
        <f t="shared" si="12"/>
        <v>0.40977863246911123</v>
      </c>
      <c r="D221">
        <v>0.83050000000000002</v>
      </c>
      <c r="E221">
        <v>342.41</v>
      </c>
      <c r="F221" t="s">
        <v>68</v>
      </c>
    </row>
    <row r="222" spans="1:6" x14ac:dyDescent="0.25">
      <c r="A222" s="1">
        <v>0.14023424416729599</v>
      </c>
      <c r="B222" s="1">
        <v>3184.41772460937</v>
      </c>
      <c r="C222">
        <f t="shared" si="12"/>
        <v>0.40259479221915628</v>
      </c>
      <c r="D222">
        <v>0.51029999999999998</v>
      </c>
      <c r="E222">
        <v>52.22</v>
      </c>
      <c r="F222" t="s">
        <v>55</v>
      </c>
    </row>
    <row r="223" spans="1:6" x14ac:dyDescent="0.25">
      <c r="A223" s="1">
        <v>0.144383736255804</v>
      </c>
      <c r="B223" s="1">
        <v>4575.3623046875</v>
      </c>
      <c r="C223">
        <f t="shared" si="12"/>
        <v>0.57844704925104728</v>
      </c>
      <c r="D223">
        <v>0.96860000000000002</v>
      </c>
      <c r="E223">
        <v>306.79000000000002</v>
      </c>
      <c r="F223" t="s">
        <v>73</v>
      </c>
    </row>
    <row r="224" spans="1:6" x14ac:dyDescent="0.25">
      <c r="A224" s="1">
        <v>0.18440890180979799</v>
      </c>
      <c r="B224" s="1">
        <v>3740.564453125</v>
      </c>
      <c r="C224">
        <f t="shared" si="12"/>
        <v>0.47290647742294956</v>
      </c>
      <c r="D224">
        <v>7.5300000000000006E-2</v>
      </c>
      <c r="E224">
        <v>223.04</v>
      </c>
      <c r="F224" t="s">
        <v>68</v>
      </c>
    </row>
    <row r="225" spans="1:6" x14ac:dyDescent="0.25">
      <c r="A225" s="1">
        <v>0.14201815702882301</v>
      </c>
      <c r="B225" s="1">
        <v>3803.01220703125</v>
      </c>
      <c r="C225">
        <f t="shared" si="12"/>
        <v>0.48080152847550067</v>
      </c>
      <c r="D225">
        <v>4.5699999999999998E-2</v>
      </c>
      <c r="E225">
        <v>93.43</v>
      </c>
      <c r="F225" t="s">
        <v>67</v>
      </c>
    </row>
    <row r="226" spans="1:6" x14ac:dyDescent="0.25">
      <c r="A226" s="1">
        <v>0.15292450091415999</v>
      </c>
      <c r="B226" s="1">
        <v>3347.021484375</v>
      </c>
      <c r="C226">
        <f t="shared" si="12"/>
        <v>0.4231522166961626</v>
      </c>
      <c r="D226">
        <v>0.84850000000000003</v>
      </c>
      <c r="E226">
        <v>3.67</v>
      </c>
      <c r="F226" t="s">
        <v>51</v>
      </c>
    </row>
    <row r="227" spans="1:6" x14ac:dyDescent="0.25">
      <c r="A227" s="1">
        <v>0.18134678689752501</v>
      </c>
      <c r="B227" s="1">
        <v>2779.92431640625</v>
      </c>
      <c r="C227">
        <f t="shared" si="12"/>
        <v>0.35145610574248504</v>
      </c>
      <c r="D227">
        <v>0.4178</v>
      </c>
      <c r="E227">
        <v>115.81</v>
      </c>
      <c r="F227" t="s">
        <v>53</v>
      </c>
    </row>
    <row r="228" spans="1:6" x14ac:dyDescent="0.25">
      <c r="A228" s="1">
        <v>0.14866969650970999</v>
      </c>
      <c r="B228" s="1">
        <v>3331.33642578125</v>
      </c>
      <c r="C228">
        <f t="shared" si="12"/>
        <v>0.42116920961241994</v>
      </c>
      <c r="D228">
        <v>0.1976</v>
      </c>
      <c r="E228">
        <v>315.17</v>
      </c>
      <c r="F228" t="s">
        <v>69</v>
      </c>
    </row>
    <row r="229" spans="1:6" x14ac:dyDescent="0.25">
      <c r="A229" s="1">
        <v>0.17643038925895499</v>
      </c>
      <c r="B229" s="1">
        <v>2913.67309570312</v>
      </c>
      <c r="C229">
        <f t="shared" si="12"/>
        <v>0.36836549598813645</v>
      </c>
      <c r="D229">
        <v>0.76180000000000003</v>
      </c>
      <c r="E229">
        <v>133.87</v>
      </c>
      <c r="F229" t="s">
        <v>59</v>
      </c>
    </row>
    <row r="230" spans="1:6" x14ac:dyDescent="0.25">
      <c r="A230" s="1">
        <v>0.15112504562732801</v>
      </c>
      <c r="B230" s="1">
        <v>2818.57690429687</v>
      </c>
      <c r="C230">
        <f t="shared" si="12"/>
        <v>0.35634281720320138</v>
      </c>
      <c r="D230">
        <v>0.49759999999999999</v>
      </c>
      <c r="E230">
        <v>281.95999999999998</v>
      </c>
      <c r="F230" t="s">
        <v>52</v>
      </c>
    </row>
    <row r="231" spans="1:6" x14ac:dyDescent="0.25">
      <c r="A231" s="1">
        <v>0.187979537097135</v>
      </c>
      <c r="B231" s="1">
        <v>2758.41772460937</v>
      </c>
      <c r="C231">
        <f t="shared" si="12"/>
        <v>0.3487371025825371</v>
      </c>
      <c r="D231">
        <v>0.57040000000000002</v>
      </c>
      <c r="E231">
        <v>38.6</v>
      </c>
      <c r="F231" t="s">
        <v>61</v>
      </c>
    </row>
    <row r="232" spans="1:6" x14ac:dyDescent="0.25">
      <c r="A232" s="1">
        <v>0.15091722143179701</v>
      </c>
      <c r="B232" s="1">
        <v>3416.12060546875</v>
      </c>
      <c r="C232">
        <f t="shared" si="12"/>
        <v>0.43188817683238412</v>
      </c>
      <c r="D232">
        <v>0.2823</v>
      </c>
      <c r="E232">
        <v>179.12</v>
      </c>
      <c r="F232" t="s">
        <v>71</v>
      </c>
    </row>
    <row r="233" spans="1:6" x14ac:dyDescent="0.25">
      <c r="A233" s="1">
        <v>0.14296793736791</v>
      </c>
      <c r="B233" s="1">
        <v>3070.35888671875</v>
      </c>
      <c r="C233">
        <f t="shared" si="12"/>
        <v>0.38817473238012701</v>
      </c>
      <c r="D233">
        <v>0.72919999999999996</v>
      </c>
      <c r="E233">
        <v>259.29000000000002</v>
      </c>
      <c r="F233" t="s">
        <v>55</v>
      </c>
    </row>
    <row r="234" spans="1:6" x14ac:dyDescent="0.25">
      <c r="A234" s="1">
        <v>0.169354169642636</v>
      </c>
      <c r="B234" s="1">
        <v>2748.99169921875</v>
      </c>
      <c r="C234">
        <f t="shared" si="12"/>
        <v>0.34754540316940352</v>
      </c>
      <c r="D234">
        <v>0.60719999999999996</v>
      </c>
      <c r="E234">
        <v>251.83</v>
      </c>
      <c r="F234" t="s">
        <v>57</v>
      </c>
    </row>
    <row r="235" spans="1:6" x14ac:dyDescent="0.25">
      <c r="A235" s="1">
        <v>0.16809082863216701</v>
      </c>
      <c r="B235" s="1">
        <v>3022.93969726562</v>
      </c>
      <c r="C235">
        <f t="shared" si="12"/>
        <v>0.3821796901538671</v>
      </c>
      <c r="D235">
        <v>0.71699999999999997</v>
      </c>
      <c r="E235">
        <v>63.27</v>
      </c>
      <c r="F235" t="s">
        <v>66</v>
      </c>
    </row>
    <row r="236" spans="1:6" x14ac:dyDescent="0.25">
      <c r="A236" s="1">
        <v>0.17037734466940699</v>
      </c>
      <c r="B236" s="1">
        <v>3073.18090820312</v>
      </c>
      <c r="C236">
        <f t="shared" si="12"/>
        <v>0.38853151068353797</v>
      </c>
      <c r="D236">
        <v>0.43020000000000003</v>
      </c>
      <c r="E236">
        <v>321.60000000000002</v>
      </c>
      <c r="F236" t="s">
        <v>61</v>
      </c>
    </row>
    <row r="237" spans="1:6" x14ac:dyDescent="0.25">
      <c r="A237" s="1">
        <v>0.18925329151753101</v>
      </c>
      <c r="B237" s="1">
        <v>2791.03149414062</v>
      </c>
      <c r="C237">
        <f t="shared" si="12"/>
        <v>0.35286034736491806</v>
      </c>
      <c r="D237">
        <v>0.35589999999999999</v>
      </c>
      <c r="E237">
        <v>354.43</v>
      </c>
      <c r="F237" t="s">
        <v>78</v>
      </c>
    </row>
    <row r="238" spans="1:6" x14ac:dyDescent="0.25">
      <c r="A238" s="1">
        <v>0.14674073569858401</v>
      </c>
      <c r="B238" s="1">
        <v>2886.9716796875</v>
      </c>
      <c r="C238">
        <f t="shared" si="12"/>
        <v>0.36498972937633478</v>
      </c>
      <c r="D238">
        <v>0.4909</v>
      </c>
      <c r="E238">
        <v>189.2</v>
      </c>
      <c r="F238" t="s">
        <v>78</v>
      </c>
    </row>
    <row r="239" spans="1:6" x14ac:dyDescent="0.25">
      <c r="A239" s="1">
        <v>0.143528629478754</v>
      </c>
      <c r="B239" s="1">
        <v>3874.92211914062</v>
      </c>
      <c r="C239">
        <f t="shared" si="12"/>
        <v>0.48989284708625896</v>
      </c>
      <c r="D239">
        <v>7.3800000000000004E-2</v>
      </c>
      <c r="E239">
        <v>95.65</v>
      </c>
      <c r="F239" t="s">
        <v>52</v>
      </c>
    </row>
    <row r="240" spans="1:6" x14ac:dyDescent="0.25">
      <c r="A240" s="1">
        <v>0.158639832546565</v>
      </c>
      <c r="B240" s="1">
        <v>4020.15161132812</v>
      </c>
      <c r="C240">
        <f t="shared" si="12"/>
        <v>0.50825370369733447</v>
      </c>
      <c r="D240">
        <v>6.4999999999999997E-3</v>
      </c>
      <c r="E240">
        <v>146.43</v>
      </c>
      <c r="F240" t="s">
        <v>59</v>
      </c>
    </row>
    <row r="241" spans="1:6" x14ac:dyDescent="0.25">
      <c r="A241" s="1">
        <v>0.18413760572305499</v>
      </c>
      <c r="B241" s="1">
        <v>3395.26391601562</v>
      </c>
      <c r="C241">
        <f t="shared" si="12"/>
        <v>0.42925133855206948</v>
      </c>
      <c r="D241">
        <v>0.93540000000000001</v>
      </c>
      <c r="E241">
        <v>302.06</v>
      </c>
      <c r="F241" t="s">
        <v>79</v>
      </c>
    </row>
    <row r="242" spans="1:6" x14ac:dyDescent="0.25">
      <c r="A242" s="1">
        <v>0.160762137890196</v>
      </c>
      <c r="B242" s="1">
        <v>3853.853515625</v>
      </c>
      <c r="C242">
        <f t="shared" si="12"/>
        <v>0.48722921725240625</v>
      </c>
      <c r="D242">
        <v>8.2400000000000001E-2</v>
      </c>
      <c r="E242">
        <v>160.4</v>
      </c>
      <c r="F242" t="s">
        <v>51</v>
      </c>
    </row>
    <row r="243" spans="1:6" x14ac:dyDescent="0.25">
      <c r="A243" s="1">
        <v>0.161402534071246</v>
      </c>
      <c r="B243" s="1">
        <v>3618.50805664062</v>
      </c>
      <c r="C243">
        <f t="shared" si="12"/>
        <v>0.4574753142304146</v>
      </c>
      <c r="D243">
        <v>0.91590000000000005</v>
      </c>
      <c r="E243">
        <v>48.45</v>
      </c>
      <c r="F243" t="s">
        <v>53</v>
      </c>
    </row>
    <row r="244" spans="1:6" x14ac:dyDescent="0.25">
      <c r="A244" s="1">
        <v>0.15982789777478101</v>
      </c>
      <c r="B244" s="1">
        <v>2990.07690429687</v>
      </c>
      <c r="C244">
        <f t="shared" si="12"/>
        <v>0.37802496220949289</v>
      </c>
      <c r="D244">
        <v>0.30659999999999998</v>
      </c>
      <c r="E244">
        <v>252.12</v>
      </c>
      <c r="F244" t="s">
        <v>74</v>
      </c>
    </row>
    <row r="245" spans="1:6" x14ac:dyDescent="0.25">
      <c r="A245" s="1">
        <v>0.14073055021168901</v>
      </c>
      <c r="B245" s="1">
        <v>3061.54248046875</v>
      </c>
      <c r="C245">
        <f t="shared" si="12"/>
        <v>0.38706010498218607</v>
      </c>
      <c r="D245">
        <v>0.67620000000000002</v>
      </c>
      <c r="E245">
        <v>324.42</v>
      </c>
      <c r="F245" t="s">
        <v>78</v>
      </c>
    </row>
    <row r="246" spans="1:6" x14ac:dyDescent="0.25">
      <c r="A246" s="1">
        <v>0.18849539075448701</v>
      </c>
      <c r="B246" s="1">
        <v>3745.39672851562</v>
      </c>
      <c r="C246">
        <f t="shared" si="12"/>
        <v>0.47351740509484319</v>
      </c>
      <c r="D246">
        <v>1.38E-2</v>
      </c>
      <c r="E246">
        <v>96.01</v>
      </c>
      <c r="F246" t="s">
        <v>72</v>
      </c>
    </row>
    <row r="247" spans="1:6" x14ac:dyDescent="0.25">
      <c r="A247" s="1">
        <v>0.19017347328735701</v>
      </c>
      <c r="B247" s="1">
        <v>2791.25512695312</v>
      </c>
      <c r="C247">
        <f t="shared" si="12"/>
        <v>0.35288862047902181</v>
      </c>
      <c r="D247">
        <v>0.36840000000000001</v>
      </c>
      <c r="E247">
        <v>251.88</v>
      </c>
      <c r="F247" t="s">
        <v>79</v>
      </c>
    </row>
    <row r="248" spans="1:6" x14ac:dyDescent="0.25">
      <c r="A248" s="1">
        <v>0.15681802422444199</v>
      </c>
      <c r="B248" s="1">
        <v>2862.85961914062</v>
      </c>
      <c r="C248">
        <f t="shared" si="12"/>
        <v>0.36194132591757133</v>
      </c>
      <c r="D248">
        <v>0.48599999999999999</v>
      </c>
      <c r="E248">
        <v>89.67</v>
      </c>
      <c r="F248" t="s">
        <v>71</v>
      </c>
    </row>
    <row r="249" spans="1:6" x14ac:dyDescent="0.25">
      <c r="A249" s="1">
        <v>0.170444866933882</v>
      </c>
      <c r="B249" s="1">
        <v>3625.931640625</v>
      </c>
      <c r="C249">
        <f t="shared" si="12"/>
        <v>0.45841385198210971</v>
      </c>
      <c r="D249">
        <v>4.0899999999999999E-2</v>
      </c>
      <c r="E249">
        <v>87.83</v>
      </c>
      <c r="F249" t="s">
        <v>53</v>
      </c>
    </row>
    <row r="250" spans="1:6" x14ac:dyDescent="0.25">
      <c r="A250" s="1">
        <v>0.18554087700993799</v>
      </c>
      <c r="B250" s="1">
        <v>3489.2958984375</v>
      </c>
      <c r="C250">
        <f t="shared" si="12"/>
        <v>0.44113947311825175</v>
      </c>
      <c r="D250">
        <v>7.22E-2</v>
      </c>
      <c r="E250">
        <v>260.99</v>
      </c>
      <c r="F250" t="s">
        <v>62</v>
      </c>
    </row>
    <row r="251" spans="1:6" x14ac:dyDescent="0.25">
      <c r="A251" s="1"/>
      <c r="B251" s="1"/>
    </row>
    <row r="252" spans="1:6" x14ac:dyDescent="0.25">
      <c r="A252" s="1"/>
      <c r="B252" s="1"/>
    </row>
    <row r="253" spans="1:6" x14ac:dyDescent="0.25">
      <c r="A253" s="1"/>
      <c r="B253" s="1"/>
    </row>
    <row r="254" spans="1:6" x14ac:dyDescent="0.25">
      <c r="A254" s="1"/>
      <c r="B254" s="1"/>
    </row>
    <row r="255" spans="1:6" x14ac:dyDescent="0.25">
      <c r="A255" s="1"/>
      <c r="B255" s="1"/>
    </row>
    <row r="256" spans="1:6" x14ac:dyDescent="0.25">
      <c r="A256" s="1"/>
      <c r="B256" s="1"/>
    </row>
    <row r="257" spans="1:2" x14ac:dyDescent="0.25">
      <c r="A257" s="1"/>
      <c r="B257" s="1"/>
    </row>
    <row r="258" spans="1:2" x14ac:dyDescent="0.25">
      <c r="A258" s="1"/>
      <c r="B258" s="1"/>
    </row>
    <row r="259" spans="1:2" x14ac:dyDescent="0.25">
      <c r="A259" s="1"/>
      <c r="B259" s="1"/>
    </row>
    <row r="260" spans="1:2" x14ac:dyDescent="0.25">
      <c r="A260" s="1"/>
      <c r="B260" s="1"/>
    </row>
    <row r="261" spans="1:2" x14ac:dyDescent="0.25">
      <c r="A261" s="1"/>
      <c r="B261" s="1"/>
    </row>
    <row r="262" spans="1:2" x14ac:dyDescent="0.25">
      <c r="A262" s="1"/>
      <c r="B262" s="1"/>
    </row>
    <row r="263" spans="1:2" x14ac:dyDescent="0.25">
      <c r="A263" s="1"/>
      <c r="B263" s="1"/>
    </row>
    <row r="264" spans="1:2" x14ac:dyDescent="0.25">
      <c r="A264" s="1"/>
      <c r="B264" s="1"/>
    </row>
    <row r="265" spans="1:2" x14ac:dyDescent="0.25">
      <c r="A265" s="1"/>
      <c r="B265" s="1"/>
    </row>
    <row r="266" spans="1:2" x14ac:dyDescent="0.25">
      <c r="A266" s="1"/>
      <c r="B266" s="1"/>
    </row>
    <row r="267" spans="1:2" x14ac:dyDescent="0.25">
      <c r="A267" s="1"/>
      <c r="B267" s="1"/>
    </row>
    <row r="268" spans="1:2" x14ac:dyDescent="0.25">
      <c r="A268" s="1"/>
      <c r="B268" s="1"/>
    </row>
    <row r="269" spans="1:2" x14ac:dyDescent="0.25">
      <c r="A269" s="1"/>
      <c r="B269" s="1"/>
    </row>
    <row r="270" spans="1:2" x14ac:dyDescent="0.25">
      <c r="A270" s="1"/>
      <c r="B270" s="1"/>
    </row>
    <row r="271" spans="1:2" x14ac:dyDescent="0.25">
      <c r="A271" s="1"/>
      <c r="B271" s="1"/>
    </row>
    <row r="272" spans="1:2" x14ac:dyDescent="0.25">
      <c r="A272" s="1"/>
      <c r="B272" s="1"/>
    </row>
    <row r="273" spans="1:2" x14ac:dyDescent="0.25">
      <c r="A273" s="1"/>
      <c r="B273" s="1"/>
    </row>
    <row r="274" spans="1:2" x14ac:dyDescent="0.25">
      <c r="A274" s="1"/>
      <c r="B274" s="1"/>
    </row>
    <row r="275" spans="1:2" x14ac:dyDescent="0.25">
      <c r="A275" s="1"/>
      <c r="B275" s="1"/>
    </row>
    <row r="276" spans="1:2" x14ac:dyDescent="0.25">
      <c r="A276" s="1"/>
      <c r="B276" s="1"/>
    </row>
    <row r="277" spans="1:2" x14ac:dyDescent="0.25">
      <c r="A277" s="1"/>
      <c r="B277" s="1"/>
    </row>
    <row r="278" spans="1:2" x14ac:dyDescent="0.25">
      <c r="A278" s="1"/>
      <c r="B278" s="1"/>
    </row>
    <row r="279" spans="1:2" x14ac:dyDescent="0.25">
      <c r="A279" s="1"/>
      <c r="B279" s="1"/>
    </row>
    <row r="280" spans="1:2" x14ac:dyDescent="0.25">
      <c r="A280" s="1"/>
      <c r="B280" s="1"/>
    </row>
    <row r="281" spans="1:2" x14ac:dyDescent="0.25">
      <c r="A281" s="1"/>
      <c r="B281" s="1"/>
    </row>
    <row r="282" spans="1:2" x14ac:dyDescent="0.25">
      <c r="A282" s="1"/>
      <c r="B282" s="1"/>
    </row>
    <row r="283" spans="1:2" x14ac:dyDescent="0.25">
      <c r="A283" s="1"/>
      <c r="B283" s="1"/>
    </row>
    <row r="284" spans="1:2" x14ac:dyDescent="0.25">
      <c r="A284" s="1"/>
      <c r="B284" s="1"/>
    </row>
    <row r="285" spans="1:2" x14ac:dyDescent="0.25">
      <c r="A285" s="1"/>
      <c r="B285" s="1"/>
    </row>
    <row r="286" spans="1:2" x14ac:dyDescent="0.25">
      <c r="A286" s="1"/>
      <c r="B286" s="1"/>
    </row>
    <row r="287" spans="1:2" x14ac:dyDescent="0.25">
      <c r="A287" s="1"/>
      <c r="B287" s="1"/>
    </row>
    <row r="288" spans="1:2" x14ac:dyDescent="0.25">
      <c r="A288" s="1"/>
      <c r="B288" s="1"/>
    </row>
    <row r="289" spans="1:2" x14ac:dyDescent="0.25">
      <c r="A289" s="1"/>
      <c r="B289" s="1"/>
    </row>
    <row r="290" spans="1:2" x14ac:dyDescent="0.25">
      <c r="A290" s="1"/>
      <c r="B290" s="1"/>
    </row>
    <row r="291" spans="1:2" x14ac:dyDescent="0.25">
      <c r="A291" s="1"/>
      <c r="B291" s="1"/>
    </row>
    <row r="292" spans="1:2" x14ac:dyDescent="0.25">
      <c r="A292" s="1"/>
      <c r="B292" s="1"/>
    </row>
    <row r="293" spans="1:2" x14ac:dyDescent="0.25">
      <c r="A293" s="1"/>
      <c r="B293" s="1"/>
    </row>
    <row r="294" spans="1:2" x14ac:dyDescent="0.25">
      <c r="A294" s="1"/>
      <c r="B294" s="1"/>
    </row>
    <row r="295" spans="1:2" x14ac:dyDescent="0.25">
      <c r="A295" s="1"/>
      <c r="B295" s="1"/>
    </row>
    <row r="296" spans="1:2" x14ac:dyDescent="0.25">
      <c r="A296" s="1"/>
      <c r="B296" s="1"/>
    </row>
    <row r="297" spans="1:2" x14ac:dyDescent="0.25">
      <c r="A297" s="1"/>
      <c r="B297" s="1"/>
    </row>
    <row r="298" spans="1:2" x14ac:dyDescent="0.25">
      <c r="A298" s="1"/>
      <c r="B298" s="1"/>
    </row>
    <row r="299" spans="1:2" x14ac:dyDescent="0.25">
      <c r="A299" s="1"/>
      <c r="B299" s="1"/>
    </row>
    <row r="300" spans="1:2" x14ac:dyDescent="0.25">
      <c r="A300" s="1"/>
      <c r="B300" s="1"/>
    </row>
    <row r="301" spans="1:2" x14ac:dyDescent="0.25">
      <c r="A301" s="1"/>
      <c r="B301" s="1"/>
    </row>
    <row r="302" spans="1:2" x14ac:dyDescent="0.25">
      <c r="A302" s="1"/>
      <c r="B302" s="1"/>
    </row>
    <row r="303" spans="1:2" x14ac:dyDescent="0.25">
      <c r="A303" s="1"/>
      <c r="B303" s="1"/>
    </row>
    <row r="304" spans="1:2" x14ac:dyDescent="0.25">
      <c r="A304" s="1"/>
      <c r="B304" s="1"/>
    </row>
    <row r="305" spans="1:2" x14ac:dyDescent="0.25">
      <c r="A305" s="1"/>
      <c r="B305" s="1"/>
    </row>
    <row r="306" spans="1:2" x14ac:dyDescent="0.25">
      <c r="A306" s="1"/>
      <c r="B306" s="1"/>
    </row>
    <row r="307" spans="1:2" x14ac:dyDescent="0.25">
      <c r="A307" s="1"/>
      <c r="B307" s="1"/>
    </row>
    <row r="308" spans="1:2" x14ac:dyDescent="0.25">
      <c r="A308" s="1"/>
      <c r="B308" s="1"/>
    </row>
    <row r="309" spans="1:2" x14ac:dyDescent="0.25">
      <c r="A309" s="1"/>
      <c r="B309" s="1"/>
    </row>
    <row r="310" spans="1:2" x14ac:dyDescent="0.25">
      <c r="A310" s="1"/>
      <c r="B310" s="1"/>
    </row>
    <row r="311" spans="1:2" x14ac:dyDescent="0.25">
      <c r="A311" s="1"/>
      <c r="B311" s="1"/>
    </row>
    <row r="312" spans="1:2" x14ac:dyDescent="0.25">
      <c r="A312" s="1"/>
      <c r="B312" s="1"/>
    </row>
    <row r="313" spans="1:2" x14ac:dyDescent="0.25">
      <c r="A313" s="1"/>
      <c r="B313" s="1"/>
    </row>
    <row r="314" spans="1:2" x14ac:dyDescent="0.25">
      <c r="A314" s="1"/>
      <c r="B314" s="1"/>
    </row>
    <row r="315" spans="1:2" x14ac:dyDescent="0.25">
      <c r="A315" s="1"/>
      <c r="B315" s="1"/>
    </row>
    <row r="316" spans="1:2" x14ac:dyDescent="0.25">
      <c r="A316" s="1"/>
      <c r="B316" s="1"/>
    </row>
    <row r="317" spans="1:2" x14ac:dyDescent="0.25">
      <c r="A317" s="1"/>
      <c r="B317" s="1"/>
    </row>
    <row r="318" spans="1:2" x14ac:dyDescent="0.25">
      <c r="A318" s="1"/>
      <c r="B318" s="1"/>
    </row>
    <row r="319" spans="1:2" x14ac:dyDescent="0.25">
      <c r="A319" s="1"/>
      <c r="B319" s="1"/>
    </row>
    <row r="320" spans="1:2" x14ac:dyDescent="0.25">
      <c r="A320" s="1"/>
      <c r="B320" s="1"/>
    </row>
    <row r="321" spans="1:2" x14ac:dyDescent="0.25">
      <c r="A321" s="1"/>
      <c r="B321" s="1"/>
    </row>
    <row r="322" spans="1:2" x14ac:dyDescent="0.25">
      <c r="A322" s="1"/>
      <c r="B322" s="1"/>
    </row>
    <row r="323" spans="1:2" x14ac:dyDescent="0.25">
      <c r="A323" s="1"/>
      <c r="B323" s="1"/>
    </row>
    <row r="324" spans="1:2" x14ac:dyDescent="0.25">
      <c r="A324" s="1"/>
      <c r="B324" s="1"/>
    </row>
    <row r="325" spans="1:2" x14ac:dyDescent="0.25">
      <c r="A325" s="1"/>
      <c r="B325" s="1"/>
    </row>
    <row r="326" spans="1:2" x14ac:dyDescent="0.25">
      <c r="A326" s="1"/>
      <c r="B326" s="1"/>
    </row>
    <row r="327" spans="1:2" x14ac:dyDescent="0.25">
      <c r="A327" s="1"/>
      <c r="B327" s="1"/>
    </row>
    <row r="328" spans="1:2" x14ac:dyDescent="0.25">
      <c r="A328" s="1"/>
      <c r="B328" s="1"/>
    </row>
    <row r="329" spans="1:2" x14ac:dyDescent="0.25">
      <c r="A329" s="1"/>
      <c r="B329" s="1"/>
    </row>
    <row r="330" spans="1:2" x14ac:dyDescent="0.25">
      <c r="A330" s="1"/>
      <c r="B330" s="1"/>
    </row>
    <row r="331" spans="1:2" x14ac:dyDescent="0.25">
      <c r="A331" s="1"/>
      <c r="B331" s="1"/>
    </row>
    <row r="332" spans="1:2" x14ac:dyDescent="0.25">
      <c r="A332" s="1"/>
      <c r="B332" s="1"/>
    </row>
    <row r="333" spans="1:2" x14ac:dyDescent="0.25">
      <c r="A333" s="1"/>
      <c r="B333" s="1"/>
    </row>
    <row r="334" spans="1:2" x14ac:dyDescent="0.25">
      <c r="A334" s="1"/>
      <c r="B334" s="1"/>
    </row>
    <row r="335" spans="1:2" x14ac:dyDescent="0.25">
      <c r="A335" s="1"/>
      <c r="B335" s="1"/>
    </row>
    <row r="336" spans="1:2" x14ac:dyDescent="0.25">
      <c r="A336" s="1"/>
      <c r="B336" s="1"/>
    </row>
    <row r="337" spans="1:2" x14ac:dyDescent="0.25">
      <c r="A337" s="1"/>
      <c r="B337" s="1"/>
    </row>
    <row r="338" spans="1:2" x14ac:dyDescent="0.25">
      <c r="A338" s="1"/>
      <c r="B338" s="1"/>
    </row>
    <row r="339" spans="1:2" x14ac:dyDescent="0.25">
      <c r="A339" s="1"/>
      <c r="B339" s="1"/>
    </row>
    <row r="340" spans="1:2" x14ac:dyDescent="0.25">
      <c r="A340" s="1"/>
      <c r="B340" s="1"/>
    </row>
    <row r="341" spans="1:2" x14ac:dyDescent="0.25">
      <c r="A341" s="1"/>
      <c r="B341" s="1"/>
    </row>
    <row r="342" spans="1:2" x14ac:dyDescent="0.25">
      <c r="A342" s="1"/>
      <c r="B342" s="1"/>
    </row>
    <row r="343" spans="1:2" x14ac:dyDescent="0.25">
      <c r="A343" s="1"/>
      <c r="B343" s="1"/>
    </row>
    <row r="344" spans="1:2" x14ac:dyDescent="0.25">
      <c r="A344" s="1"/>
      <c r="B344" s="1"/>
    </row>
    <row r="345" spans="1:2" x14ac:dyDescent="0.25">
      <c r="A345" s="1"/>
      <c r="B345" s="1"/>
    </row>
    <row r="346" spans="1:2" x14ac:dyDescent="0.25">
      <c r="A346" s="1"/>
      <c r="B346" s="1"/>
    </row>
    <row r="347" spans="1:2" x14ac:dyDescent="0.25">
      <c r="A347" s="1"/>
      <c r="B347" s="1"/>
    </row>
    <row r="348" spans="1:2" x14ac:dyDescent="0.25">
      <c r="A348" s="1"/>
      <c r="B348" s="1"/>
    </row>
    <row r="349" spans="1:2" x14ac:dyDescent="0.25">
      <c r="A349" s="1"/>
      <c r="B349" s="1"/>
    </row>
    <row r="350" spans="1:2" x14ac:dyDescent="0.25">
      <c r="A350" s="1"/>
      <c r="B350" s="1"/>
    </row>
    <row r="351" spans="1:2" x14ac:dyDescent="0.25">
      <c r="A351" s="1"/>
      <c r="B351" s="1"/>
    </row>
  </sheetData>
  <sortState xmlns:xlrd2="http://schemas.microsoft.com/office/spreadsheetml/2017/richdata2" ref="M2:M162">
    <sortCondition ref="M2"/>
  </sortState>
  <conditionalFormatting sqref="B1:D1048576">
    <cfRule type="cellIs" dxfId="3" priority="1" operator="lessThan">
      <formula>2500</formula>
    </cfRule>
    <cfRule type="cellIs" dxfId="2" priority="2" operator="greaterThan">
      <formula>424081.0951</formula>
    </cfRule>
  </conditionalFormatting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AA95B-C9DA-49BE-9507-C45A1CA54683}">
  <dimension ref="A1:BA338"/>
  <sheetViews>
    <sheetView zoomScale="70" zoomScaleNormal="70" workbookViewId="0">
      <selection activeCell="T36" sqref="T36"/>
    </sheetView>
  </sheetViews>
  <sheetFormatPr baseColWidth="10" defaultColWidth="8.85546875" defaultRowHeight="15" x14ac:dyDescent="0.25"/>
  <cols>
    <col min="7" max="7" width="8.85546875" customWidth="1"/>
  </cols>
  <sheetData>
    <row r="1" spans="1:53" x14ac:dyDescent="0.25">
      <c r="A1" s="1">
        <v>0.22613915387344799</v>
      </c>
      <c r="B1" s="1">
        <v>2510.39599609375</v>
      </c>
      <c r="C1">
        <f t="shared" ref="C1:C64" si="0">B1/$V$13</f>
        <v>0.31738058315171058</v>
      </c>
      <c r="D1">
        <v>0.33069999999999999</v>
      </c>
      <c r="E1">
        <v>84.84</v>
      </c>
      <c r="F1" t="s">
        <v>73</v>
      </c>
      <c r="G1">
        <v>0</v>
      </c>
      <c r="H1">
        <f t="shared" ref="H1:H64" si="1">G1*$K$6</f>
        <v>0</v>
      </c>
      <c r="I1">
        <f t="shared" ref="I1:I64" si="2">H1/$V$13</f>
        <v>0</v>
      </c>
      <c r="K1">
        <f>MIN(B1:B1227)</f>
        <v>2371.07666015625</v>
      </c>
      <c r="M1" s="14" t="s">
        <v>23</v>
      </c>
      <c r="N1" s="14" t="s">
        <v>22</v>
      </c>
      <c r="O1" s="14" t="s">
        <v>21</v>
      </c>
      <c r="P1" s="14"/>
      <c r="Q1" s="14"/>
      <c r="R1" s="14"/>
      <c r="U1" s="18" t="s">
        <v>24</v>
      </c>
      <c r="V1" s="17">
        <v>33</v>
      </c>
      <c r="W1" s="17"/>
      <c r="X1" s="16"/>
      <c r="Y1" s="16" t="s">
        <v>9</v>
      </c>
      <c r="Z1" s="16">
        <f>V1/V2</f>
        <v>330</v>
      </c>
      <c r="AA1" s="15"/>
      <c r="AE1" s="14"/>
      <c r="AF1" s="14"/>
      <c r="AG1" s="14"/>
      <c r="AK1" s="14"/>
      <c r="AL1" s="14"/>
      <c r="AM1" s="14"/>
      <c r="AQ1" s="14"/>
      <c r="AR1" s="14"/>
      <c r="AS1" s="14"/>
      <c r="AY1" s="14" t="s">
        <v>23</v>
      </c>
      <c r="AZ1" s="14" t="s">
        <v>22</v>
      </c>
      <c r="BA1" s="14" t="s">
        <v>21</v>
      </c>
    </row>
    <row r="2" spans="1:53" x14ac:dyDescent="0.25">
      <c r="A2" s="1">
        <v>0.20140411686342299</v>
      </c>
      <c r="B2" s="1">
        <v>3616.234375</v>
      </c>
      <c r="C2">
        <f t="shared" si="0"/>
        <v>0.45718786061507899</v>
      </c>
      <c r="D2">
        <v>0.95979999999999999</v>
      </c>
      <c r="E2">
        <v>45.12</v>
      </c>
      <c r="F2" t="s">
        <v>79</v>
      </c>
      <c r="G2">
        <v>50</v>
      </c>
      <c r="H2">
        <f t="shared" si="1"/>
        <v>49.435837629947258</v>
      </c>
      <c r="I2">
        <f t="shared" si="2"/>
        <v>6.2500000000000003E-3</v>
      </c>
      <c r="M2">
        <v>0</v>
      </c>
      <c r="N2">
        <v>0</v>
      </c>
      <c r="O2" s="19">
        <v>0</v>
      </c>
      <c r="U2" s="8" t="s">
        <v>11</v>
      </c>
      <c r="V2" s="7">
        <v>0.1</v>
      </c>
      <c r="W2" s="7"/>
      <c r="X2" s="7"/>
      <c r="Y2" s="7" t="s">
        <v>20</v>
      </c>
      <c r="Z2" s="7">
        <f>V3/V1</f>
        <v>5.6360606060606067</v>
      </c>
      <c r="AA2" s="6"/>
      <c r="AY2">
        <v>2000</v>
      </c>
      <c r="AZ2">
        <v>0</v>
      </c>
      <c r="BA2">
        <v>0</v>
      </c>
    </row>
    <row r="3" spans="1:53" x14ac:dyDescent="0.25">
      <c r="A3" s="1">
        <v>0.16345853015700099</v>
      </c>
      <c r="B3" s="1">
        <v>2757.51318359375</v>
      </c>
      <c r="C3">
        <f t="shared" si="0"/>
        <v>0.34862274462647408</v>
      </c>
      <c r="D3">
        <v>0.29559999999999997</v>
      </c>
      <c r="E3">
        <v>35.020000000000003</v>
      </c>
      <c r="F3" t="s">
        <v>52</v>
      </c>
      <c r="G3">
        <v>100</v>
      </c>
      <c r="H3">
        <f t="shared" si="1"/>
        <v>98.871675259894516</v>
      </c>
      <c r="I3">
        <f t="shared" si="2"/>
        <v>1.2500000000000001E-2</v>
      </c>
      <c r="K3" t="s">
        <v>26</v>
      </c>
      <c r="M3">
        <v>6.2500000000000003E-3</v>
      </c>
      <c r="N3">
        <v>0</v>
      </c>
      <c r="O3" s="19">
        <v>0</v>
      </c>
      <c r="U3" s="8" t="s">
        <v>19</v>
      </c>
      <c r="V3" s="7">
        <v>185.99</v>
      </c>
      <c r="W3" s="7"/>
      <c r="X3" s="7"/>
      <c r="Y3" s="7" t="s">
        <v>18</v>
      </c>
      <c r="Z3" s="7">
        <f>V3^2*SQRT(1-V6^2)/(V1*V2)</f>
        <v>9999.676379934941</v>
      </c>
      <c r="AA3" s="6"/>
      <c r="AD3" s="13" t="s">
        <v>17</v>
      </c>
      <c r="AY3">
        <v>2050</v>
      </c>
      <c r="AZ3">
        <v>0</v>
      </c>
      <c r="BA3">
        <v>0</v>
      </c>
    </row>
    <row r="4" spans="1:53" x14ac:dyDescent="0.25">
      <c r="A4" s="1">
        <v>0.18170156780374699</v>
      </c>
      <c r="B4" s="1">
        <v>2570.3525390625</v>
      </c>
      <c r="C4">
        <f t="shared" si="0"/>
        <v>0.324960679120949</v>
      </c>
      <c r="D4">
        <v>0.5726</v>
      </c>
      <c r="E4">
        <v>337.07</v>
      </c>
      <c r="F4" t="s">
        <v>72</v>
      </c>
      <c r="G4">
        <v>150</v>
      </c>
      <c r="H4">
        <f t="shared" si="1"/>
        <v>148.30751288984177</v>
      </c>
      <c r="I4">
        <f t="shared" si="2"/>
        <v>1.8750000000000003E-2</v>
      </c>
      <c r="M4">
        <v>1.2500000000000001E-2</v>
      </c>
      <c r="N4">
        <v>0</v>
      </c>
      <c r="O4" s="19">
        <v>0</v>
      </c>
      <c r="U4" s="8"/>
      <c r="V4" s="7"/>
      <c r="W4" s="7"/>
      <c r="X4" s="7"/>
      <c r="Y4" s="7" t="s">
        <v>17</v>
      </c>
      <c r="Z4" s="7">
        <f>1.23*Z3^-0.138</f>
        <v>0.34506987855676041</v>
      </c>
      <c r="AA4" s="6"/>
      <c r="AD4">
        <f>Z4</f>
        <v>0.34506987855676041</v>
      </c>
      <c r="AE4">
        <v>0</v>
      </c>
      <c r="AY4">
        <v>2100</v>
      </c>
      <c r="AZ4">
        <v>0</v>
      </c>
      <c r="BA4">
        <v>0</v>
      </c>
    </row>
    <row r="5" spans="1:53" x14ac:dyDescent="0.25">
      <c r="A5" s="1">
        <v>0.18776828523067399</v>
      </c>
      <c r="B5" s="1">
        <v>3509.58642578125</v>
      </c>
      <c r="C5">
        <f t="shared" si="0"/>
        <v>0.44370473350379874</v>
      </c>
      <c r="D5">
        <v>0.93259999999999998</v>
      </c>
      <c r="E5">
        <v>248.21</v>
      </c>
      <c r="F5" t="s">
        <v>76</v>
      </c>
      <c r="G5">
        <v>200</v>
      </c>
      <c r="H5">
        <f t="shared" si="1"/>
        <v>197.74335051978903</v>
      </c>
      <c r="I5">
        <f t="shared" si="2"/>
        <v>2.5000000000000001E-2</v>
      </c>
      <c r="M5">
        <v>1.8750000000000003E-2</v>
      </c>
      <c r="N5">
        <v>0</v>
      </c>
      <c r="O5" s="19">
        <v>0</v>
      </c>
      <c r="U5" s="8" t="s">
        <v>16</v>
      </c>
      <c r="V5" s="7">
        <v>208000</v>
      </c>
      <c r="W5" s="7"/>
      <c r="X5" s="7"/>
      <c r="Y5" s="7"/>
      <c r="Z5" s="7"/>
      <c r="AA5" s="6"/>
      <c r="AD5">
        <f>Z4</f>
        <v>0.34506987855676041</v>
      </c>
      <c r="AE5">
        <v>1</v>
      </c>
      <c r="AY5">
        <v>2150</v>
      </c>
      <c r="AZ5">
        <v>0</v>
      </c>
      <c r="BA5">
        <v>0</v>
      </c>
    </row>
    <row r="6" spans="1:53" x14ac:dyDescent="0.25">
      <c r="A6" s="1">
        <v>0.28627897082541098</v>
      </c>
      <c r="B6" s="1">
        <v>3400.1962890625</v>
      </c>
      <c r="C6">
        <f t="shared" si="0"/>
        <v>0.42987492122045184</v>
      </c>
      <c r="D6">
        <v>0.95330000000000004</v>
      </c>
      <c r="E6">
        <v>279.57</v>
      </c>
      <c r="F6" t="s">
        <v>73</v>
      </c>
      <c r="G6">
        <v>250</v>
      </c>
      <c r="H6">
        <f t="shared" si="1"/>
        <v>247.17918814973626</v>
      </c>
      <c r="I6">
        <f t="shared" si="2"/>
        <v>3.125E-2</v>
      </c>
      <c r="K6">
        <f>V13/A10000_IW1!G161</f>
        <v>0.98871675259894509</v>
      </c>
      <c r="M6">
        <v>2.5000000000000001E-2</v>
      </c>
      <c r="N6">
        <v>0</v>
      </c>
      <c r="O6" s="19">
        <v>0</v>
      </c>
      <c r="Q6" t="s">
        <v>15</v>
      </c>
      <c r="U6" s="8" t="s">
        <v>14</v>
      </c>
      <c r="V6" s="7">
        <v>0.3</v>
      </c>
      <c r="W6" s="7"/>
      <c r="X6" s="7"/>
      <c r="Y6" s="7"/>
      <c r="Z6" s="7"/>
      <c r="AA6" s="6"/>
      <c r="AY6">
        <v>2200</v>
      </c>
      <c r="AZ6">
        <v>0</v>
      </c>
      <c r="BA6">
        <v>0</v>
      </c>
    </row>
    <row r="7" spans="1:53" x14ac:dyDescent="0.25">
      <c r="A7" s="1">
        <v>0.16289853326227999</v>
      </c>
      <c r="B7" s="1">
        <v>3068.80004882812</v>
      </c>
      <c r="C7">
        <f t="shared" si="0"/>
        <v>0.38797765395921774</v>
      </c>
      <c r="D7">
        <v>0.71009999999999995</v>
      </c>
      <c r="E7">
        <v>6.96</v>
      </c>
      <c r="F7" t="s">
        <v>68</v>
      </c>
      <c r="G7">
        <v>300</v>
      </c>
      <c r="H7">
        <f t="shared" si="1"/>
        <v>296.61502577968355</v>
      </c>
      <c r="I7">
        <f t="shared" si="2"/>
        <v>3.7500000000000006E-2</v>
      </c>
      <c r="M7">
        <v>3.125E-2</v>
      </c>
      <c r="N7">
        <v>0</v>
      </c>
      <c r="O7" s="19">
        <v>0</v>
      </c>
      <c r="Q7" t="s">
        <v>13</v>
      </c>
      <c r="U7" s="8" t="s">
        <v>12</v>
      </c>
      <c r="V7" s="7">
        <v>1</v>
      </c>
      <c r="W7" s="7"/>
      <c r="X7" s="7"/>
      <c r="Y7" s="7"/>
      <c r="Z7" s="7" t="s">
        <v>11</v>
      </c>
      <c r="AA7" s="6"/>
      <c r="AD7" s="13" t="s">
        <v>10</v>
      </c>
      <c r="AY7">
        <v>2250</v>
      </c>
      <c r="AZ7">
        <v>0</v>
      </c>
      <c r="BA7">
        <v>0</v>
      </c>
    </row>
    <row r="8" spans="1:53" x14ac:dyDescent="0.25">
      <c r="A8" s="1">
        <v>0.176805245117229</v>
      </c>
      <c r="B8" s="1">
        <v>3610.14208984375</v>
      </c>
      <c r="C8">
        <f t="shared" si="0"/>
        <v>0.45641763431666793</v>
      </c>
      <c r="D8">
        <v>0.12770000000000001</v>
      </c>
      <c r="E8">
        <v>218.44</v>
      </c>
      <c r="F8" t="s">
        <v>59</v>
      </c>
      <c r="G8">
        <v>350</v>
      </c>
      <c r="H8">
        <f t="shared" si="1"/>
        <v>346.05086340963078</v>
      </c>
      <c r="I8">
        <f t="shared" si="2"/>
        <v>4.3750000000000004E-2</v>
      </c>
      <c r="K8">
        <f>MIN(C:C)</f>
        <v>0.29976692691860785</v>
      </c>
      <c r="M8">
        <v>3.7500000000000006E-2</v>
      </c>
      <c r="N8">
        <v>0</v>
      </c>
      <c r="O8" s="19">
        <v>0</v>
      </c>
      <c r="U8" s="8" t="s">
        <v>3</v>
      </c>
      <c r="V8" s="7">
        <v>345</v>
      </c>
      <c r="W8" s="7"/>
      <c r="X8" s="7" t="s">
        <v>9</v>
      </c>
      <c r="Y8" s="12">
        <v>330</v>
      </c>
      <c r="Z8" s="11">
        <f>Y9/Y8</f>
        <v>0.1</v>
      </c>
      <c r="AA8" s="6"/>
      <c r="AD8" s="41">
        <f>_xlfn.PERCENTILE.EXC(C:C,0.01)</f>
        <v>0.30050732600761448</v>
      </c>
      <c r="AE8">
        <v>0</v>
      </c>
      <c r="AY8">
        <v>2300</v>
      </c>
      <c r="AZ8">
        <v>0</v>
      </c>
      <c r="BA8">
        <v>0</v>
      </c>
    </row>
    <row r="9" spans="1:53" x14ac:dyDescent="0.25">
      <c r="A9" s="1">
        <v>0.16017951362119401</v>
      </c>
      <c r="B9" s="1">
        <v>3502.2607421875</v>
      </c>
      <c r="C9">
        <f t="shared" si="0"/>
        <v>0.44277857295598594</v>
      </c>
      <c r="D9">
        <v>0.9254</v>
      </c>
      <c r="E9">
        <v>295.08999999999997</v>
      </c>
      <c r="F9" t="s">
        <v>52</v>
      </c>
      <c r="G9">
        <v>400</v>
      </c>
      <c r="H9">
        <f t="shared" si="1"/>
        <v>395.48670103957807</v>
      </c>
      <c r="I9">
        <f t="shared" si="2"/>
        <v>0.05</v>
      </c>
      <c r="K9">
        <f>MAX(C:C)</f>
        <v>0.49596261552348453</v>
      </c>
      <c r="M9">
        <v>4.3750000000000004E-2</v>
      </c>
      <c r="N9">
        <v>0</v>
      </c>
      <c r="O9" s="19">
        <v>0</v>
      </c>
      <c r="Q9" t="s">
        <v>8</v>
      </c>
      <c r="U9" s="8" t="s">
        <v>7</v>
      </c>
      <c r="V9" s="7">
        <f>(PI()*V5*V2^2*V1)/(SQRT(3*(1-V6^2)))</f>
        <v>130510.61134306075</v>
      </c>
      <c r="W9" s="7" t="s">
        <v>6</v>
      </c>
      <c r="X9" s="7" t="s">
        <v>5</v>
      </c>
      <c r="Y9" s="10">
        <v>33</v>
      </c>
      <c r="Z9" s="9"/>
      <c r="AA9" s="6"/>
      <c r="AD9">
        <f>AD8</f>
        <v>0.30050732600761448</v>
      </c>
      <c r="AE9">
        <v>1</v>
      </c>
      <c r="AY9">
        <v>2350</v>
      </c>
      <c r="AZ9">
        <v>0</v>
      </c>
      <c r="BA9">
        <v>0</v>
      </c>
    </row>
    <row r="10" spans="1:53" x14ac:dyDescent="0.25">
      <c r="A10" s="1">
        <v>0.24254127240176199</v>
      </c>
      <c r="B10" s="1">
        <v>2666.51342773437</v>
      </c>
      <c r="C10">
        <f t="shared" si="0"/>
        <v>0.33711796385632709</v>
      </c>
      <c r="D10">
        <v>0.35610000000000003</v>
      </c>
      <c r="E10">
        <v>180.35</v>
      </c>
      <c r="F10" t="s">
        <v>52</v>
      </c>
      <c r="G10">
        <v>450</v>
      </c>
      <c r="H10">
        <f t="shared" si="1"/>
        <v>444.9225386695253</v>
      </c>
      <c r="I10">
        <f t="shared" si="2"/>
        <v>5.6250000000000001E-2</v>
      </c>
      <c r="M10">
        <v>0.05</v>
      </c>
      <c r="N10">
        <v>0</v>
      </c>
      <c r="O10" s="19">
        <v>0</v>
      </c>
      <c r="U10" s="8"/>
      <c r="V10" s="7"/>
      <c r="W10" s="7"/>
      <c r="X10" s="7"/>
      <c r="Y10" s="7"/>
      <c r="Z10" s="7"/>
      <c r="AA10" s="6"/>
      <c r="AY10">
        <v>2400</v>
      </c>
      <c r="AZ10">
        <v>0</v>
      </c>
      <c r="BA10">
        <v>0</v>
      </c>
    </row>
    <row r="11" spans="1:53" x14ac:dyDescent="0.25">
      <c r="A11" s="1">
        <v>0.30918855682474</v>
      </c>
      <c r="B11" s="1">
        <v>2527.71411132812</v>
      </c>
      <c r="C11">
        <f t="shared" si="0"/>
        <v>0.31957005187326903</v>
      </c>
      <c r="D11">
        <v>0.37</v>
      </c>
      <c r="E11">
        <v>245.91</v>
      </c>
      <c r="F11" t="s">
        <v>55</v>
      </c>
      <c r="G11">
        <v>500</v>
      </c>
      <c r="H11">
        <f t="shared" si="1"/>
        <v>494.35837629947252</v>
      </c>
      <c r="I11">
        <f t="shared" si="2"/>
        <v>6.25E-2</v>
      </c>
      <c r="M11">
        <v>5.6250000000000001E-2</v>
      </c>
      <c r="N11">
        <v>0</v>
      </c>
      <c r="O11" s="19">
        <v>0</v>
      </c>
      <c r="U11" s="8"/>
      <c r="V11" s="7">
        <f>V9/1000</f>
        <v>130.51061134306076</v>
      </c>
      <c r="W11" s="7" t="s">
        <v>4</v>
      </c>
      <c r="X11" s="7"/>
      <c r="Y11" s="7"/>
      <c r="Z11" s="7"/>
      <c r="AA11" s="6"/>
      <c r="AY11">
        <v>2450</v>
      </c>
      <c r="AZ11">
        <v>0</v>
      </c>
      <c r="BA11">
        <v>0</v>
      </c>
    </row>
    <row r="12" spans="1:53" x14ac:dyDescent="0.25">
      <c r="A12" s="1">
        <v>0.174606923955587</v>
      </c>
      <c r="B12" s="1">
        <v>3811.22900390625</v>
      </c>
      <c r="C12">
        <f t="shared" si="0"/>
        <v>0.48184034935789716</v>
      </c>
      <c r="D12">
        <v>8.6400000000000005E-2</v>
      </c>
      <c r="E12">
        <v>321.41000000000003</v>
      </c>
      <c r="F12" t="s">
        <v>77</v>
      </c>
      <c r="G12">
        <v>550</v>
      </c>
      <c r="H12">
        <f t="shared" si="1"/>
        <v>543.79421392941981</v>
      </c>
      <c r="I12">
        <f t="shared" si="2"/>
        <v>6.8750000000000006E-2</v>
      </c>
      <c r="M12">
        <v>6.25E-2</v>
      </c>
      <c r="N12">
        <v>0</v>
      </c>
      <c r="O12" s="19">
        <v>0</v>
      </c>
      <c r="U12" s="8"/>
      <c r="V12" s="7"/>
      <c r="W12" s="7"/>
      <c r="X12" s="7"/>
      <c r="Y12" s="7"/>
      <c r="Z12" s="7"/>
      <c r="AA12" s="6"/>
      <c r="AY12">
        <v>2500</v>
      </c>
      <c r="AZ12">
        <v>0</v>
      </c>
      <c r="BA12">
        <v>0</v>
      </c>
    </row>
    <row r="13" spans="1:53" x14ac:dyDescent="0.25">
      <c r="A13" s="1">
        <v>0.31534962009395401</v>
      </c>
      <c r="B13" s="1">
        <v>2542.36889648437</v>
      </c>
      <c r="C13">
        <f t="shared" si="0"/>
        <v>0.32142280509072596</v>
      </c>
      <c r="D13">
        <v>0.36130000000000001</v>
      </c>
      <c r="E13">
        <v>69.8</v>
      </c>
      <c r="F13" t="s">
        <v>70</v>
      </c>
      <c r="G13">
        <v>600</v>
      </c>
      <c r="H13">
        <f t="shared" si="1"/>
        <v>593.2300515593671</v>
      </c>
      <c r="I13">
        <f t="shared" si="2"/>
        <v>7.5000000000000011E-2</v>
      </c>
      <c r="M13">
        <v>6.8750000000000006E-2</v>
      </c>
      <c r="N13">
        <v>0</v>
      </c>
      <c r="O13" s="19">
        <v>0</v>
      </c>
      <c r="U13" s="8" t="s">
        <v>2</v>
      </c>
      <c r="V13" s="7">
        <f>2*PI()*V5*V2^2/(SQRT(3*(1-V6^2)))</f>
        <v>7909.7340207915604</v>
      </c>
      <c r="W13" s="7" t="s">
        <v>2</v>
      </c>
      <c r="X13" s="7" t="s">
        <v>3</v>
      </c>
      <c r="Y13" s="7">
        <f>V8*V2*V1*2*PI()</f>
        <v>7153.4064722239591</v>
      </c>
      <c r="Z13" s="7" t="s">
        <v>2</v>
      </c>
      <c r="AA13" s="6"/>
      <c r="AY13">
        <v>2550</v>
      </c>
      <c r="AZ13">
        <v>0</v>
      </c>
      <c r="BA13">
        <v>0</v>
      </c>
    </row>
    <row r="14" spans="1:53" x14ac:dyDescent="0.25">
      <c r="A14" s="1">
        <v>0.20518352598216799</v>
      </c>
      <c r="B14" s="1">
        <v>2656.23803710937</v>
      </c>
      <c r="C14">
        <f t="shared" si="0"/>
        <v>0.33581888216811989</v>
      </c>
      <c r="D14">
        <v>0.71699999999999997</v>
      </c>
      <c r="E14">
        <v>314.92</v>
      </c>
      <c r="F14" t="s">
        <v>80</v>
      </c>
      <c r="G14">
        <v>650</v>
      </c>
      <c r="H14">
        <f t="shared" si="1"/>
        <v>642.66588918931427</v>
      </c>
      <c r="I14">
        <f t="shared" si="2"/>
        <v>8.1250000000000003E-2</v>
      </c>
      <c r="M14">
        <v>7.5000000000000011E-2</v>
      </c>
      <c r="N14">
        <v>0</v>
      </c>
      <c r="O14" s="19">
        <v>0</v>
      </c>
      <c r="U14" s="8"/>
      <c r="V14" s="7"/>
      <c r="W14" s="7"/>
      <c r="X14" s="7"/>
      <c r="Y14" s="7"/>
      <c r="Z14" s="7"/>
      <c r="AA14" s="6"/>
      <c r="AY14">
        <v>2600</v>
      </c>
      <c r="AZ14">
        <v>0</v>
      </c>
      <c r="BA14">
        <v>0</v>
      </c>
    </row>
    <row r="15" spans="1:53" ht="15.75" thickBot="1" x14ac:dyDescent="0.3">
      <c r="A15" s="1">
        <v>0.19380784255108999</v>
      </c>
      <c r="B15" s="1">
        <v>2534.92041015625</v>
      </c>
      <c r="C15">
        <f t="shared" si="0"/>
        <v>0.32048111902283283</v>
      </c>
      <c r="D15">
        <v>0.63400000000000001</v>
      </c>
      <c r="E15">
        <v>190.58</v>
      </c>
      <c r="F15" t="s">
        <v>80</v>
      </c>
      <c r="G15">
        <v>700</v>
      </c>
      <c r="H15">
        <f t="shared" si="1"/>
        <v>692.10172681926156</v>
      </c>
      <c r="I15">
        <f t="shared" si="2"/>
        <v>8.7500000000000008E-2</v>
      </c>
      <c r="M15">
        <v>8.1250000000000003E-2</v>
      </c>
      <c r="N15">
        <v>0</v>
      </c>
      <c r="O15" s="19">
        <v>0</v>
      </c>
      <c r="U15" s="5"/>
      <c r="V15" s="4">
        <f>V13/1000</f>
        <v>7.9097340207915607</v>
      </c>
      <c r="W15" s="4" t="s">
        <v>1</v>
      </c>
      <c r="X15" s="4"/>
      <c r="Y15" s="4"/>
      <c r="Z15" s="4"/>
      <c r="AA15" s="3"/>
      <c r="AY15">
        <v>2650</v>
      </c>
      <c r="AZ15">
        <v>0</v>
      </c>
      <c r="BA15">
        <v>0</v>
      </c>
    </row>
    <row r="16" spans="1:53" x14ac:dyDescent="0.25">
      <c r="A16" s="1">
        <v>0.19091506489155699</v>
      </c>
      <c r="B16" s="1">
        <v>3229.84008789062</v>
      </c>
      <c r="C16">
        <f t="shared" si="0"/>
        <v>0.40833738269841297</v>
      </c>
      <c r="D16">
        <v>0.1046</v>
      </c>
      <c r="E16">
        <v>64.2</v>
      </c>
      <c r="F16" t="s">
        <v>51</v>
      </c>
      <c r="G16">
        <v>750</v>
      </c>
      <c r="H16">
        <f t="shared" si="1"/>
        <v>741.53756444920884</v>
      </c>
      <c r="I16">
        <f t="shared" si="2"/>
        <v>9.3750000000000014E-2</v>
      </c>
      <c r="M16">
        <v>8.7500000000000008E-2</v>
      </c>
      <c r="N16">
        <v>0</v>
      </c>
      <c r="O16" s="19">
        <v>0</v>
      </c>
      <c r="AY16">
        <v>2700</v>
      </c>
      <c r="AZ16">
        <v>0</v>
      </c>
      <c r="BA16">
        <v>0</v>
      </c>
    </row>
    <row r="17" spans="1:53" x14ac:dyDescent="0.25">
      <c r="A17" s="1">
        <v>0.27858382831798401</v>
      </c>
      <c r="B17" s="1">
        <v>3250.83837890625</v>
      </c>
      <c r="C17">
        <f t="shared" si="0"/>
        <v>0.41099212316888056</v>
      </c>
      <c r="D17">
        <v>0.9113</v>
      </c>
      <c r="E17">
        <v>3.63</v>
      </c>
      <c r="F17" t="s">
        <v>79</v>
      </c>
      <c r="G17">
        <v>800</v>
      </c>
      <c r="H17">
        <f t="shared" si="1"/>
        <v>790.97340207915613</v>
      </c>
      <c r="I17">
        <f t="shared" si="2"/>
        <v>0.1</v>
      </c>
      <c r="M17">
        <v>9.3750000000000014E-2</v>
      </c>
      <c r="N17">
        <v>0</v>
      </c>
      <c r="O17" s="19">
        <v>0</v>
      </c>
      <c r="AY17">
        <v>2750</v>
      </c>
      <c r="AZ17">
        <v>0</v>
      </c>
      <c r="BA17">
        <v>0</v>
      </c>
    </row>
    <row r="18" spans="1:53" x14ac:dyDescent="0.25">
      <c r="A18" s="1">
        <v>0.16162534204043499</v>
      </c>
      <c r="B18" s="1">
        <v>3444.61206054687</v>
      </c>
      <c r="C18">
        <f t="shared" si="0"/>
        <v>0.43549025182039602</v>
      </c>
      <c r="D18">
        <v>0.96550000000000002</v>
      </c>
      <c r="E18">
        <v>44.99</v>
      </c>
      <c r="F18" t="s">
        <v>67</v>
      </c>
      <c r="G18">
        <v>850</v>
      </c>
      <c r="H18">
        <f t="shared" si="1"/>
        <v>840.4092397091033</v>
      </c>
      <c r="I18">
        <f t="shared" si="2"/>
        <v>0.10625</v>
      </c>
      <c r="M18">
        <v>0.1</v>
      </c>
      <c r="N18">
        <v>0</v>
      </c>
      <c r="O18" s="19">
        <v>0</v>
      </c>
      <c r="AY18">
        <v>2800</v>
      </c>
      <c r="AZ18">
        <v>0</v>
      </c>
      <c r="BA18">
        <v>0</v>
      </c>
    </row>
    <row r="19" spans="1:53" x14ac:dyDescent="0.25">
      <c r="A19" s="1">
        <v>0.16051628523188399</v>
      </c>
      <c r="B19" s="1">
        <v>2834.19409179687</v>
      </c>
      <c r="C19">
        <f t="shared" si="0"/>
        <v>0.35831724358200862</v>
      </c>
      <c r="D19">
        <v>0.26679999999999998</v>
      </c>
      <c r="E19">
        <v>334.3</v>
      </c>
      <c r="F19" t="s">
        <v>62</v>
      </c>
      <c r="G19">
        <v>900</v>
      </c>
      <c r="H19">
        <f t="shared" si="1"/>
        <v>889.84507733905059</v>
      </c>
      <c r="I19">
        <f t="shared" si="2"/>
        <v>0.1125</v>
      </c>
      <c r="M19">
        <v>0.10625</v>
      </c>
      <c r="N19">
        <v>0</v>
      </c>
      <c r="O19" s="19">
        <v>0</v>
      </c>
      <c r="AY19">
        <v>2850</v>
      </c>
      <c r="AZ19">
        <v>0</v>
      </c>
      <c r="BA19">
        <v>0</v>
      </c>
    </row>
    <row r="20" spans="1:53" x14ac:dyDescent="0.25">
      <c r="A20" s="1">
        <v>0.187738520458305</v>
      </c>
      <c r="B20" s="1">
        <v>2554.17407226562</v>
      </c>
      <c r="C20">
        <f t="shared" si="0"/>
        <v>0.32291529216427595</v>
      </c>
      <c r="D20">
        <v>0.49180000000000001</v>
      </c>
      <c r="E20">
        <v>340.48</v>
      </c>
      <c r="F20" t="s">
        <v>76</v>
      </c>
      <c r="G20">
        <v>950</v>
      </c>
      <c r="H20">
        <f t="shared" si="1"/>
        <v>939.28091496899788</v>
      </c>
      <c r="I20">
        <f t="shared" si="2"/>
        <v>0.11875000000000001</v>
      </c>
      <c r="M20">
        <v>0.1125</v>
      </c>
      <c r="N20">
        <v>0</v>
      </c>
      <c r="O20" s="19">
        <v>0</v>
      </c>
      <c r="AY20">
        <v>2900</v>
      </c>
      <c r="AZ20">
        <v>0</v>
      </c>
      <c r="BA20">
        <v>0</v>
      </c>
    </row>
    <row r="21" spans="1:53" x14ac:dyDescent="0.25">
      <c r="A21" s="1">
        <v>0.16464778604225</v>
      </c>
      <c r="B21" s="1">
        <v>3153.458984375</v>
      </c>
      <c r="C21">
        <f t="shared" si="0"/>
        <v>0.39868078700065063</v>
      </c>
      <c r="D21">
        <v>0.26979999999999998</v>
      </c>
      <c r="E21">
        <v>20.95</v>
      </c>
      <c r="F21" t="s">
        <v>80</v>
      </c>
      <c r="G21">
        <v>1000</v>
      </c>
      <c r="H21">
        <f t="shared" si="1"/>
        <v>988.71675259894505</v>
      </c>
      <c r="I21">
        <f t="shared" si="2"/>
        <v>0.125</v>
      </c>
      <c r="M21">
        <v>0.11875000000000001</v>
      </c>
      <c r="N21">
        <v>0</v>
      </c>
      <c r="O21" s="19">
        <v>0</v>
      </c>
      <c r="AY21">
        <v>2950</v>
      </c>
      <c r="AZ21">
        <v>0</v>
      </c>
      <c r="BA21">
        <v>0</v>
      </c>
    </row>
    <row r="22" spans="1:53" x14ac:dyDescent="0.25">
      <c r="A22" s="1">
        <v>0.29392986363808898</v>
      </c>
      <c r="B22" s="1">
        <v>2678.27587890625</v>
      </c>
      <c r="C22">
        <f t="shared" si="0"/>
        <v>0.33860504940698671</v>
      </c>
      <c r="D22">
        <v>0.69789999999999996</v>
      </c>
      <c r="E22">
        <v>263.64999999999998</v>
      </c>
      <c r="F22" t="s">
        <v>80</v>
      </c>
      <c r="G22">
        <v>1050</v>
      </c>
      <c r="H22">
        <f t="shared" si="1"/>
        <v>1038.1525902288924</v>
      </c>
      <c r="I22">
        <f t="shared" si="2"/>
        <v>0.13125000000000001</v>
      </c>
      <c r="M22">
        <v>0.125</v>
      </c>
      <c r="N22">
        <v>0</v>
      </c>
      <c r="O22" s="19">
        <v>0</v>
      </c>
      <c r="AY22">
        <v>3000</v>
      </c>
      <c r="AZ22">
        <v>0</v>
      </c>
      <c r="BA22">
        <v>0</v>
      </c>
    </row>
    <row r="23" spans="1:53" x14ac:dyDescent="0.25">
      <c r="A23" s="1">
        <v>0.16147766899837099</v>
      </c>
      <c r="B23" s="1">
        <v>2811.97509765625</v>
      </c>
      <c r="C23">
        <f t="shared" si="0"/>
        <v>0.35550817388608519</v>
      </c>
      <c r="D23">
        <v>0.23319999999999999</v>
      </c>
      <c r="E23">
        <v>334.88</v>
      </c>
      <c r="F23" t="s">
        <v>77</v>
      </c>
      <c r="G23">
        <v>1100</v>
      </c>
      <c r="H23">
        <f t="shared" si="1"/>
        <v>1087.5884278588396</v>
      </c>
      <c r="I23">
        <f t="shared" si="2"/>
        <v>0.13750000000000001</v>
      </c>
      <c r="M23">
        <v>0.13125000000000001</v>
      </c>
      <c r="N23">
        <v>0</v>
      </c>
      <c r="O23" s="19">
        <v>0</v>
      </c>
      <c r="AY23">
        <v>3050</v>
      </c>
      <c r="AZ23">
        <v>0</v>
      </c>
      <c r="BA23">
        <v>0</v>
      </c>
    </row>
    <row r="24" spans="1:53" x14ac:dyDescent="0.25">
      <c r="A24" s="1">
        <v>0.29692125958873999</v>
      </c>
      <c r="B24" s="1">
        <v>3181.06030273437</v>
      </c>
      <c r="C24">
        <f t="shared" si="0"/>
        <v>0.40217032511745926</v>
      </c>
      <c r="D24">
        <v>0.12520000000000001</v>
      </c>
      <c r="E24">
        <v>269.77</v>
      </c>
      <c r="F24" t="s">
        <v>67</v>
      </c>
      <c r="G24">
        <v>1150</v>
      </c>
      <c r="H24">
        <f t="shared" si="1"/>
        <v>1137.0242654887868</v>
      </c>
      <c r="I24">
        <f t="shared" si="2"/>
        <v>0.14374999999999999</v>
      </c>
      <c r="M24">
        <v>0.13750000000000001</v>
      </c>
      <c r="N24">
        <v>0</v>
      </c>
      <c r="O24" s="19">
        <v>0</v>
      </c>
      <c r="AY24">
        <v>3100</v>
      </c>
      <c r="AZ24">
        <v>0</v>
      </c>
      <c r="BA24">
        <v>0</v>
      </c>
    </row>
    <row r="25" spans="1:53" x14ac:dyDescent="0.25">
      <c r="A25" s="1">
        <v>0.163490790971585</v>
      </c>
      <c r="B25" s="1">
        <v>3450.95947265625</v>
      </c>
      <c r="C25">
        <f t="shared" si="0"/>
        <v>0.43629273292692816</v>
      </c>
      <c r="D25">
        <v>0.10589999999999999</v>
      </c>
      <c r="E25">
        <v>327.79</v>
      </c>
      <c r="F25" t="s">
        <v>76</v>
      </c>
      <c r="G25">
        <v>1200</v>
      </c>
      <c r="H25">
        <f t="shared" si="1"/>
        <v>1186.4601031187342</v>
      </c>
      <c r="I25">
        <f t="shared" si="2"/>
        <v>0.15000000000000002</v>
      </c>
      <c r="M25">
        <v>0.14374999999999999</v>
      </c>
      <c r="N25">
        <v>0</v>
      </c>
      <c r="O25" s="19">
        <v>0</v>
      </c>
      <c r="AY25">
        <v>3150</v>
      </c>
      <c r="AZ25">
        <v>0</v>
      </c>
      <c r="BA25">
        <v>0</v>
      </c>
    </row>
    <row r="26" spans="1:53" x14ac:dyDescent="0.25">
      <c r="A26" s="1">
        <v>0.249797323743257</v>
      </c>
      <c r="B26" s="1">
        <v>2417.86938476562</v>
      </c>
      <c r="C26">
        <f t="shared" si="0"/>
        <v>0.30568276738636196</v>
      </c>
      <c r="D26">
        <v>0.57740000000000002</v>
      </c>
      <c r="E26">
        <v>259.18</v>
      </c>
      <c r="F26" t="s">
        <v>55</v>
      </c>
      <c r="G26">
        <v>1250</v>
      </c>
      <c r="H26">
        <f t="shared" si="1"/>
        <v>1235.8959407486814</v>
      </c>
      <c r="I26">
        <f t="shared" si="2"/>
        <v>0.15625</v>
      </c>
      <c r="M26">
        <v>0.15000000000000002</v>
      </c>
      <c r="N26">
        <v>0</v>
      </c>
      <c r="O26" s="19">
        <v>0</v>
      </c>
      <c r="AY26">
        <v>3200</v>
      </c>
      <c r="AZ26">
        <v>0</v>
      </c>
      <c r="BA26">
        <v>0</v>
      </c>
    </row>
    <row r="27" spans="1:53" x14ac:dyDescent="0.25">
      <c r="A27" s="1">
        <v>0.25014185176522102</v>
      </c>
      <c r="B27" s="1">
        <v>2386.31469726562</v>
      </c>
      <c r="C27">
        <f t="shared" si="0"/>
        <v>0.3016934186399875</v>
      </c>
      <c r="D27">
        <v>0.49049999999999999</v>
      </c>
      <c r="E27">
        <v>153.58000000000001</v>
      </c>
      <c r="F27" t="s">
        <v>65</v>
      </c>
      <c r="G27">
        <v>1300</v>
      </c>
      <c r="H27">
        <f t="shared" si="1"/>
        <v>1285.3317783786285</v>
      </c>
      <c r="I27">
        <f t="shared" si="2"/>
        <v>0.16250000000000001</v>
      </c>
      <c r="M27">
        <v>0.15625</v>
      </c>
      <c r="N27">
        <v>0</v>
      </c>
      <c r="O27" s="19">
        <v>0</v>
      </c>
      <c r="AY27">
        <v>3250</v>
      </c>
      <c r="AZ27">
        <v>0</v>
      </c>
      <c r="BA27">
        <v>0</v>
      </c>
    </row>
    <row r="28" spans="1:53" x14ac:dyDescent="0.25">
      <c r="A28" s="1">
        <v>0.20455959570304699</v>
      </c>
      <c r="B28" s="1">
        <v>3268.51513671875</v>
      </c>
      <c r="C28">
        <f t="shared" si="0"/>
        <v>0.41322693381687897</v>
      </c>
      <c r="D28">
        <v>0.91930000000000001</v>
      </c>
      <c r="E28">
        <v>60.45</v>
      </c>
      <c r="F28" t="s">
        <v>79</v>
      </c>
      <c r="G28">
        <v>1350</v>
      </c>
      <c r="H28">
        <f t="shared" si="1"/>
        <v>1334.7676160085759</v>
      </c>
      <c r="I28">
        <f t="shared" si="2"/>
        <v>0.16875000000000001</v>
      </c>
      <c r="M28">
        <v>0.16250000000000001</v>
      </c>
      <c r="N28">
        <v>0</v>
      </c>
      <c r="O28" s="19">
        <v>0</v>
      </c>
      <c r="AY28">
        <v>3300</v>
      </c>
      <c r="AZ28">
        <v>0</v>
      </c>
      <c r="BA28">
        <v>0</v>
      </c>
    </row>
    <row r="29" spans="1:53" x14ac:dyDescent="0.25">
      <c r="A29" s="1">
        <v>0.24660198790892701</v>
      </c>
      <c r="B29" s="1">
        <v>3289.40649414062</v>
      </c>
      <c r="C29">
        <f t="shared" si="0"/>
        <v>0.41586815504719526</v>
      </c>
      <c r="D29">
        <v>0.8871</v>
      </c>
      <c r="E29">
        <v>199.49</v>
      </c>
      <c r="F29" t="s">
        <v>57</v>
      </c>
      <c r="G29">
        <v>1400</v>
      </c>
      <c r="H29">
        <f t="shared" si="1"/>
        <v>1384.2034536385231</v>
      </c>
      <c r="I29">
        <f t="shared" si="2"/>
        <v>0.17500000000000002</v>
      </c>
      <c r="M29">
        <v>0.16875000000000001</v>
      </c>
      <c r="N29">
        <v>0</v>
      </c>
      <c r="O29" s="19">
        <v>0</v>
      </c>
      <c r="AY29">
        <v>3350</v>
      </c>
      <c r="AZ29">
        <v>0</v>
      </c>
      <c r="BA29">
        <v>0</v>
      </c>
    </row>
    <row r="30" spans="1:53" x14ac:dyDescent="0.25">
      <c r="A30" s="1">
        <v>0.22476360763759401</v>
      </c>
      <c r="B30" s="1">
        <v>3245.587890625</v>
      </c>
      <c r="C30">
        <f t="shared" si="0"/>
        <v>0.41032832230434474</v>
      </c>
      <c r="D30">
        <v>0.94699999999999995</v>
      </c>
      <c r="E30">
        <v>29.16</v>
      </c>
      <c r="F30" t="s">
        <v>51</v>
      </c>
      <c r="G30">
        <v>1450</v>
      </c>
      <c r="H30">
        <f t="shared" si="1"/>
        <v>1433.6392912684703</v>
      </c>
      <c r="I30">
        <f t="shared" si="2"/>
        <v>0.18124999999999999</v>
      </c>
      <c r="M30">
        <v>0.17500000000000002</v>
      </c>
      <c r="N30">
        <v>0</v>
      </c>
      <c r="O30" s="19">
        <v>0</v>
      </c>
      <c r="AY30">
        <v>3400</v>
      </c>
      <c r="AZ30">
        <v>0</v>
      </c>
      <c r="BA30">
        <v>0</v>
      </c>
    </row>
    <row r="31" spans="1:53" x14ac:dyDescent="0.25">
      <c r="A31" s="1">
        <v>0.27874176502762299</v>
      </c>
      <c r="B31" s="1">
        <v>3405.87573242187</v>
      </c>
      <c r="C31">
        <f t="shared" si="0"/>
        <v>0.43059295337481268</v>
      </c>
      <c r="D31">
        <v>0.1343</v>
      </c>
      <c r="E31">
        <v>125.68</v>
      </c>
      <c r="F31" t="s">
        <v>61</v>
      </c>
      <c r="G31">
        <v>1500</v>
      </c>
      <c r="H31">
        <f t="shared" si="1"/>
        <v>1483.0751288984177</v>
      </c>
      <c r="I31">
        <f t="shared" si="2"/>
        <v>0.18750000000000003</v>
      </c>
      <c r="M31">
        <v>0.18124999999999999</v>
      </c>
      <c r="N31">
        <v>0</v>
      </c>
      <c r="O31" s="19">
        <v>0</v>
      </c>
      <c r="AY31">
        <v>3450</v>
      </c>
      <c r="AZ31">
        <v>1</v>
      </c>
      <c r="BA31">
        <v>1.001001001001001E-3</v>
      </c>
    </row>
    <row r="32" spans="1:53" x14ac:dyDescent="0.25">
      <c r="A32" s="1">
        <v>0.31836461364531798</v>
      </c>
      <c r="B32" s="1">
        <v>3215.77172851562</v>
      </c>
      <c r="C32">
        <f t="shared" si="0"/>
        <v>0.40655876924086559</v>
      </c>
      <c r="D32">
        <v>0.85899999999999999</v>
      </c>
      <c r="E32">
        <v>209.04</v>
      </c>
      <c r="F32" t="s">
        <v>62</v>
      </c>
      <c r="G32">
        <v>1550</v>
      </c>
      <c r="H32">
        <f t="shared" si="1"/>
        <v>1532.5109665283649</v>
      </c>
      <c r="I32">
        <f t="shared" si="2"/>
        <v>0.19375000000000001</v>
      </c>
      <c r="M32">
        <v>0.18750000000000003</v>
      </c>
      <c r="N32">
        <v>0</v>
      </c>
      <c r="O32" s="19">
        <v>0</v>
      </c>
      <c r="AY32">
        <v>3500</v>
      </c>
      <c r="AZ32">
        <v>0</v>
      </c>
      <c r="BA32">
        <v>1.001001001001001E-3</v>
      </c>
    </row>
    <row r="33" spans="1:53" x14ac:dyDescent="0.25">
      <c r="A33" s="1">
        <v>0.293483564292776</v>
      </c>
      <c r="B33" s="1">
        <v>3360.9130859375</v>
      </c>
      <c r="C33">
        <f t="shared" si="0"/>
        <v>0.42490848328186381</v>
      </c>
      <c r="D33">
        <v>0.93720000000000003</v>
      </c>
      <c r="E33">
        <v>284</v>
      </c>
      <c r="F33" t="s">
        <v>78</v>
      </c>
      <c r="G33">
        <v>1600</v>
      </c>
      <c r="H33">
        <f t="shared" si="1"/>
        <v>1581.9468041583123</v>
      </c>
      <c r="I33">
        <f t="shared" si="2"/>
        <v>0.2</v>
      </c>
      <c r="M33">
        <v>0.19375000000000001</v>
      </c>
      <c r="N33">
        <v>0</v>
      </c>
      <c r="O33" s="19">
        <v>0</v>
      </c>
      <c r="AY33">
        <v>3550</v>
      </c>
      <c r="AZ33">
        <v>0</v>
      </c>
      <c r="BA33">
        <v>1.001001001001001E-3</v>
      </c>
    </row>
    <row r="34" spans="1:53" x14ac:dyDescent="0.25">
      <c r="A34" s="1">
        <v>0.31322452163621201</v>
      </c>
      <c r="B34" s="1">
        <v>3178.36987304687</v>
      </c>
      <c r="C34">
        <f t="shared" si="0"/>
        <v>0.40183018350455191</v>
      </c>
      <c r="D34">
        <v>0.16439999999999999</v>
      </c>
      <c r="E34">
        <v>23.64</v>
      </c>
      <c r="F34" t="s">
        <v>55</v>
      </c>
      <c r="G34">
        <v>1650</v>
      </c>
      <c r="H34">
        <f t="shared" si="1"/>
        <v>1631.3826417882594</v>
      </c>
      <c r="I34">
        <f t="shared" si="2"/>
        <v>0.20625000000000002</v>
      </c>
      <c r="M34">
        <v>0.2</v>
      </c>
      <c r="N34">
        <v>0</v>
      </c>
      <c r="O34" s="19">
        <v>0</v>
      </c>
      <c r="AY34">
        <v>3600</v>
      </c>
      <c r="AZ34">
        <v>0</v>
      </c>
      <c r="BA34">
        <v>1.001001001001001E-3</v>
      </c>
    </row>
    <row r="35" spans="1:53" x14ac:dyDescent="0.25">
      <c r="A35" s="1">
        <v>0.28592270003134501</v>
      </c>
      <c r="B35" s="1">
        <v>3305.13037109375</v>
      </c>
      <c r="C35">
        <f t="shared" si="0"/>
        <v>0.41785606980030809</v>
      </c>
      <c r="D35">
        <v>9.4000000000000004E-3</v>
      </c>
      <c r="E35">
        <v>115.84</v>
      </c>
      <c r="F35" t="s">
        <v>61</v>
      </c>
      <c r="G35">
        <v>1700</v>
      </c>
      <c r="H35">
        <f t="shared" si="1"/>
        <v>1680.8184794182066</v>
      </c>
      <c r="I35">
        <f t="shared" si="2"/>
        <v>0.21249999999999999</v>
      </c>
      <c r="M35">
        <v>0.20625000000000002</v>
      </c>
      <c r="N35">
        <v>0</v>
      </c>
      <c r="O35" s="19">
        <v>0</v>
      </c>
      <c r="AY35">
        <v>3650</v>
      </c>
      <c r="AZ35">
        <v>0</v>
      </c>
      <c r="BA35">
        <v>1.001001001001001E-3</v>
      </c>
    </row>
    <row r="36" spans="1:53" x14ac:dyDescent="0.25">
      <c r="A36" s="1">
        <v>0.24745191360305399</v>
      </c>
      <c r="B36" s="1">
        <v>2493.01904296875</v>
      </c>
      <c r="C36">
        <f t="shared" si="0"/>
        <v>0.31518367576148448</v>
      </c>
      <c r="D36">
        <v>0.36349999999999999</v>
      </c>
      <c r="E36">
        <v>108.11</v>
      </c>
      <c r="F36" t="s">
        <v>67</v>
      </c>
      <c r="G36">
        <v>1750</v>
      </c>
      <c r="H36">
        <f t="shared" si="1"/>
        <v>1730.254317048154</v>
      </c>
      <c r="I36">
        <f t="shared" si="2"/>
        <v>0.21875000000000003</v>
      </c>
      <c r="M36">
        <v>0.21249999999999999</v>
      </c>
      <c r="N36">
        <v>0</v>
      </c>
      <c r="O36" s="19">
        <v>0</v>
      </c>
      <c r="AY36">
        <v>3700</v>
      </c>
      <c r="AZ36">
        <v>0</v>
      </c>
      <c r="BA36">
        <v>1.001001001001001E-3</v>
      </c>
    </row>
    <row r="37" spans="1:53" x14ac:dyDescent="0.25">
      <c r="A37" s="1">
        <v>0.16761856065289699</v>
      </c>
      <c r="B37" s="1">
        <v>2687.58520507812</v>
      </c>
      <c r="C37">
        <f t="shared" si="0"/>
        <v>0.33978199494616662</v>
      </c>
      <c r="D37">
        <v>0.36349999999999999</v>
      </c>
      <c r="E37">
        <v>170.86</v>
      </c>
      <c r="F37" t="s">
        <v>60</v>
      </c>
      <c r="G37">
        <v>1800</v>
      </c>
      <c r="H37">
        <f t="shared" si="1"/>
        <v>1779.6901546781012</v>
      </c>
      <c r="I37">
        <f t="shared" si="2"/>
        <v>0.22500000000000001</v>
      </c>
      <c r="M37">
        <v>0.21875000000000003</v>
      </c>
      <c r="N37">
        <v>0</v>
      </c>
      <c r="O37" s="19">
        <v>0</v>
      </c>
      <c r="AY37">
        <v>3750</v>
      </c>
      <c r="AZ37">
        <v>3</v>
      </c>
      <c r="BA37">
        <v>4.004004004004004E-3</v>
      </c>
    </row>
    <row r="38" spans="1:53" x14ac:dyDescent="0.25">
      <c r="A38" s="1">
        <v>0.28375527642595699</v>
      </c>
      <c r="B38" s="1">
        <v>2477.4033203125</v>
      </c>
      <c r="C38">
        <f t="shared" si="0"/>
        <v>0.31320943457774775</v>
      </c>
      <c r="D38">
        <v>0.55359999999999998</v>
      </c>
      <c r="E38">
        <v>124.67</v>
      </c>
      <c r="F38" t="s">
        <v>78</v>
      </c>
      <c r="G38">
        <v>1850</v>
      </c>
      <c r="H38">
        <f t="shared" si="1"/>
        <v>1829.1259923080484</v>
      </c>
      <c r="I38">
        <f t="shared" si="2"/>
        <v>0.23125000000000001</v>
      </c>
      <c r="M38">
        <v>0.22500000000000001</v>
      </c>
      <c r="N38">
        <v>0</v>
      </c>
      <c r="O38" s="19">
        <v>0</v>
      </c>
      <c r="AY38">
        <v>3800</v>
      </c>
      <c r="AZ38">
        <v>0</v>
      </c>
      <c r="BA38">
        <v>4.004004004004004E-3</v>
      </c>
    </row>
    <row r="39" spans="1:53" x14ac:dyDescent="0.25">
      <c r="A39" s="1">
        <v>0.28354162383738502</v>
      </c>
      <c r="B39" s="1">
        <v>3324.783203125</v>
      </c>
      <c r="C39">
        <f t="shared" si="0"/>
        <v>0.42034070859847633</v>
      </c>
      <c r="D39">
        <v>7.7100000000000002E-2</v>
      </c>
      <c r="E39">
        <v>190.55</v>
      </c>
      <c r="F39" t="s">
        <v>54</v>
      </c>
      <c r="G39">
        <v>1900</v>
      </c>
      <c r="H39">
        <f t="shared" si="1"/>
        <v>1878.5618299379958</v>
      </c>
      <c r="I39">
        <f t="shared" si="2"/>
        <v>0.23750000000000002</v>
      </c>
      <c r="M39">
        <v>0.23125000000000001</v>
      </c>
      <c r="N39">
        <v>0</v>
      </c>
      <c r="O39" s="19">
        <v>0</v>
      </c>
      <c r="AY39">
        <v>3850</v>
      </c>
      <c r="AZ39">
        <v>0</v>
      </c>
      <c r="BA39">
        <v>4.004004004004004E-3</v>
      </c>
    </row>
    <row r="40" spans="1:53" x14ac:dyDescent="0.25">
      <c r="A40" s="1">
        <v>0.29554297369369498</v>
      </c>
      <c r="B40" s="1">
        <v>2758.21752929687</v>
      </c>
      <c r="C40">
        <f t="shared" si="0"/>
        <v>0.34871179258956214</v>
      </c>
      <c r="D40">
        <v>0.75539999999999996</v>
      </c>
      <c r="E40">
        <v>269.66000000000003</v>
      </c>
      <c r="F40" t="s">
        <v>56</v>
      </c>
      <c r="G40">
        <v>1950</v>
      </c>
      <c r="H40">
        <f t="shared" si="1"/>
        <v>1927.9976675679429</v>
      </c>
      <c r="I40">
        <f t="shared" si="2"/>
        <v>0.24375000000000002</v>
      </c>
      <c r="M40">
        <v>0.23750000000000002</v>
      </c>
      <c r="N40">
        <v>0</v>
      </c>
      <c r="O40" s="19">
        <v>0</v>
      </c>
      <c r="AY40">
        <v>3900</v>
      </c>
      <c r="AZ40">
        <v>0</v>
      </c>
      <c r="BA40">
        <v>4.004004004004004E-3</v>
      </c>
    </row>
    <row r="41" spans="1:53" x14ac:dyDescent="0.25">
      <c r="A41" s="1">
        <v>0.238657385187627</v>
      </c>
      <c r="B41" s="1">
        <v>2371.07666015625</v>
      </c>
      <c r="C41">
        <f t="shared" si="0"/>
        <v>0.29976692691860785</v>
      </c>
      <c r="D41">
        <v>0.45789999999999997</v>
      </c>
      <c r="E41">
        <v>249.88</v>
      </c>
      <c r="F41" t="s">
        <v>64</v>
      </c>
      <c r="G41">
        <v>2000</v>
      </c>
      <c r="H41">
        <f t="shared" si="1"/>
        <v>1977.4335051978901</v>
      </c>
      <c r="I41">
        <f t="shared" si="2"/>
        <v>0.25</v>
      </c>
      <c r="M41">
        <v>0.24375000000000002</v>
      </c>
      <c r="N41">
        <v>0</v>
      </c>
      <c r="O41" s="19">
        <v>0</v>
      </c>
      <c r="AY41">
        <v>3950</v>
      </c>
      <c r="AZ41">
        <v>1</v>
      </c>
      <c r="BA41">
        <v>5.005005005005005E-3</v>
      </c>
    </row>
    <row r="42" spans="1:53" x14ac:dyDescent="0.25">
      <c r="A42" s="1">
        <v>0.318187166384714</v>
      </c>
      <c r="B42" s="1">
        <v>3185.23291015625</v>
      </c>
      <c r="C42">
        <f t="shared" si="0"/>
        <v>0.40269785327591717</v>
      </c>
      <c r="D42">
        <v>0.81810000000000005</v>
      </c>
      <c r="E42">
        <v>49.04</v>
      </c>
      <c r="F42" t="s">
        <v>75</v>
      </c>
      <c r="G42">
        <v>2050</v>
      </c>
      <c r="H42">
        <f t="shared" si="1"/>
        <v>2026.8693428278375</v>
      </c>
      <c r="I42">
        <f t="shared" si="2"/>
        <v>0.25625000000000003</v>
      </c>
      <c r="M42">
        <v>0.25</v>
      </c>
      <c r="N42">
        <v>0</v>
      </c>
      <c r="O42" s="19">
        <v>0</v>
      </c>
      <c r="AY42">
        <v>4000</v>
      </c>
      <c r="AZ42">
        <v>1</v>
      </c>
      <c r="BA42">
        <v>6.006006006006006E-3</v>
      </c>
    </row>
    <row r="43" spans="1:53" x14ac:dyDescent="0.25">
      <c r="A43" s="1">
        <v>0.220525247539298</v>
      </c>
      <c r="B43" s="1">
        <v>2441.97045898437</v>
      </c>
      <c r="C43">
        <f t="shared" si="0"/>
        <v>0.30872978188209566</v>
      </c>
      <c r="D43">
        <v>0.63049999999999995</v>
      </c>
      <c r="E43">
        <v>20.72</v>
      </c>
      <c r="F43" t="s">
        <v>73</v>
      </c>
      <c r="G43">
        <v>2100</v>
      </c>
      <c r="H43">
        <f t="shared" si="1"/>
        <v>2076.3051804577849</v>
      </c>
      <c r="I43">
        <f t="shared" si="2"/>
        <v>0.26250000000000001</v>
      </c>
      <c r="M43">
        <v>0.25625000000000003</v>
      </c>
      <c r="N43">
        <v>0</v>
      </c>
      <c r="O43" s="19">
        <v>0</v>
      </c>
      <c r="AY43">
        <v>4050</v>
      </c>
      <c r="AZ43">
        <v>0</v>
      </c>
      <c r="BA43">
        <v>6.006006006006006E-3</v>
      </c>
    </row>
    <row r="44" spans="1:53" x14ac:dyDescent="0.25">
      <c r="A44" s="1">
        <v>0.27668517348827998</v>
      </c>
      <c r="B44" s="1">
        <v>2535.34326171875</v>
      </c>
      <c r="C44">
        <f t="shared" si="0"/>
        <v>0.32053457866653112</v>
      </c>
      <c r="D44">
        <v>0.61529999999999996</v>
      </c>
      <c r="E44">
        <v>53.2</v>
      </c>
      <c r="F44" t="s">
        <v>64</v>
      </c>
      <c r="G44">
        <v>2150</v>
      </c>
      <c r="H44">
        <f t="shared" si="1"/>
        <v>2125.7410180877318</v>
      </c>
      <c r="I44">
        <f t="shared" si="2"/>
        <v>0.26874999999999999</v>
      </c>
      <c r="M44">
        <v>0.26250000000000001</v>
      </c>
      <c r="N44">
        <v>0</v>
      </c>
      <c r="O44" s="19">
        <v>0</v>
      </c>
      <c r="AY44">
        <v>4100</v>
      </c>
      <c r="AZ44">
        <v>2</v>
      </c>
      <c r="BA44">
        <v>8.0080080080080079E-3</v>
      </c>
    </row>
    <row r="45" spans="1:53" x14ac:dyDescent="0.25">
      <c r="A45" s="1">
        <v>0.31292744767682501</v>
      </c>
      <c r="B45" s="1">
        <v>2454.08032226562</v>
      </c>
      <c r="C45">
        <f t="shared" si="0"/>
        <v>0.31026078953031971</v>
      </c>
      <c r="D45">
        <v>0.50539999999999996</v>
      </c>
      <c r="E45">
        <v>317.57</v>
      </c>
      <c r="F45" t="s">
        <v>76</v>
      </c>
      <c r="G45">
        <v>2200</v>
      </c>
      <c r="H45">
        <f t="shared" si="1"/>
        <v>2175.1768557176792</v>
      </c>
      <c r="I45">
        <f t="shared" si="2"/>
        <v>0.27500000000000002</v>
      </c>
      <c r="M45">
        <v>0.26874999999999999</v>
      </c>
      <c r="N45">
        <v>0</v>
      </c>
      <c r="O45" s="19">
        <v>0</v>
      </c>
      <c r="AY45">
        <v>4150</v>
      </c>
      <c r="AZ45">
        <v>0</v>
      </c>
      <c r="BA45">
        <v>8.0080080080080079E-3</v>
      </c>
    </row>
    <row r="46" spans="1:53" x14ac:dyDescent="0.25">
      <c r="A46" s="1">
        <v>0.24314334834968601</v>
      </c>
      <c r="B46" s="1">
        <v>3134.01000976562</v>
      </c>
      <c r="C46">
        <f t="shared" si="0"/>
        <v>0.3962219211831331</v>
      </c>
      <c r="D46">
        <v>0.1207</v>
      </c>
      <c r="E46">
        <v>228.32</v>
      </c>
      <c r="F46" t="s">
        <v>61</v>
      </c>
      <c r="G46">
        <v>2250</v>
      </c>
      <c r="H46">
        <f t="shared" si="1"/>
        <v>2224.6126933476266</v>
      </c>
      <c r="I46">
        <f t="shared" si="2"/>
        <v>0.28125000000000006</v>
      </c>
      <c r="M46">
        <v>0.27500000000000002</v>
      </c>
      <c r="N46">
        <v>0</v>
      </c>
      <c r="O46" s="19">
        <v>0</v>
      </c>
      <c r="AY46">
        <v>4200</v>
      </c>
      <c r="AZ46">
        <v>3</v>
      </c>
      <c r="BA46">
        <v>1.1011011011011011E-2</v>
      </c>
    </row>
    <row r="47" spans="1:53" x14ac:dyDescent="0.25">
      <c r="A47" s="1">
        <v>0.24655624456106401</v>
      </c>
      <c r="B47" s="1">
        <v>2771.94409179687</v>
      </c>
      <c r="C47">
        <f t="shared" si="0"/>
        <v>0.35044719386398154</v>
      </c>
      <c r="D47">
        <v>0.2465</v>
      </c>
      <c r="E47">
        <v>354.25</v>
      </c>
      <c r="F47" t="s">
        <v>73</v>
      </c>
      <c r="G47">
        <v>2300</v>
      </c>
      <c r="H47">
        <f t="shared" si="1"/>
        <v>2274.0485309775736</v>
      </c>
      <c r="I47">
        <f t="shared" si="2"/>
        <v>0.28749999999999998</v>
      </c>
      <c r="M47">
        <v>0.28125000000000006</v>
      </c>
      <c r="N47">
        <v>1</v>
      </c>
      <c r="O47" s="19">
        <v>4.0000000000000001E-3</v>
      </c>
      <c r="AY47">
        <v>4250</v>
      </c>
      <c r="AZ47">
        <v>3</v>
      </c>
      <c r="BA47">
        <v>1.4014014014014014E-2</v>
      </c>
    </row>
    <row r="48" spans="1:53" x14ac:dyDescent="0.25">
      <c r="A48" s="1">
        <v>0.31824710593476102</v>
      </c>
      <c r="B48" s="1">
        <v>2840.5126953125</v>
      </c>
      <c r="C48">
        <f t="shared" si="0"/>
        <v>0.35911608251881999</v>
      </c>
      <c r="D48">
        <v>0.24740000000000001</v>
      </c>
      <c r="E48">
        <v>272.10000000000002</v>
      </c>
      <c r="F48" t="s">
        <v>56</v>
      </c>
      <c r="G48">
        <v>2350</v>
      </c>
      <c r="H48">
        <f t="shared" si="1"/>
        <v>2323.484368607521</v>
      </c>
      <c r="I48">
        <f t="shared" si="2"/>
        <v>0.29375000000000001</v>
      </c>
      <c r="M48">
        <v>0.28749999999999998</v>
      </c>
      <c r="N48">
        <v>0</v>
      </c>
      <c r="O48" s="19">
        <v>4.0000000000000001E-3</v>
      </c>
      <c r="AY48">
        <v>4300</v>
      </c>
      <c r="AZ48">
        <v>3</v>
      </c>
      <c r="BA48">
        <v>1.7017017017017019E-2</v>
      </c>
    </row>
    <row r="49" spans="1:53" x14ac:dyDescent="0.25">
      <c r="A49" s="1">
        <v>0.28917266403814901</v>
      </c>
      <c r="B49" s="1">
        <v>3291.08569335937</v>
      </c>
      <c r="C49">
        <f t="shared" si="0"/>
        <v>0.41608045032973401</v>
      </c>
      <c r="D49">
        <v>0.1042</v>
      </c>
      <c r="E49">
        <v>167.54</v>
      </c>
      <c r="F49" t="s">
        <v>68</v>
      </c>
      <c r="G49">
        <v>2400</v>
      </c>
      <c r="H49">
        <f t="shared" si="1"/>
        <v>2372.9202062374684</v>
      </c>
      <c r="I49">
        <f t="shared" si="2"/>
        <v>0.30000000000000004</v>
      </c>
      <c r="M49">
        <v>0.29375000000000001</v>
      </c>
      <c r="N49">
        <v>3</v>
      </c>
      <c r="O49" s="19">
        <v>1.6E-2</v>
      </c>
      <c r="AY49">
        <v>4350</v>
      </c>
      <c r="AZ49">
        <v>6</v>
      </c>
      <c r="BA49">
        <v>2.3023023023023025E-2</v>
      </c>
    </row>
    <row r="50" spans="1:53" x14ac:dyDescent="0.25">
      <c r="A50" s="1">
        <v>0.27255837160306601</v>
      </c>
      <c r="B50" s="1">
        <v>3258.64697265625</v>
      </c>
      <c r="C50">
        <f t="shared" si="0"/>
        <v>0.41197933635828421</v>
      </c>
      <c r="D50">
        <v>0.9768</v>
      </c>
      <c r="E50">
        <v>86.59</v>
      </c>
      <c r="F50" t="s">
        <v>76</v>
      </c>
      <c r="G50">
        <v>2450</v>
      </c>
      <c r="H50">
        <f t="shared" si="1"/>
        <v>2422.3560438674153</v>
      </c>
      <c r="I50">
        <f t="shared" si="2"/>
        <v>0.30625000000000002</v>
      </c>
      <c r="M50">
        <v>0.30000000000000004</v>
      </c>
      <c r="N50">
        <v>3</v>
      </c>
      <c r="O50" s="19">
        <v>2.8000000000000001E-2</v>
      </c>
      <c r="AY50">
        <v>4400</v>
      </c>
      <c r="AZ50">
        <v>10</v>
      </c>
      <c r="BA50">
        <v>3.3033033033033031E-2</v>
      </c>
    </row>
    <row r="51" spans="1:53" x14ac:dyDescent="0.25">
      <c r="A51" s="1">
        <v>0.194991560712578</v>
      </c>
      <c r="B51" s="1">
        <v>3017.61352539062</v>
      </c>
      <c r="C51">
        <f t="shared" si="0"/>
        <v>0.38150632087735292</v>
      </c>
      <c r="D51">
        <v>0.86650000000000005</v>
      </c>
      <c r="E51">
        <v>205.67</v>
      </c>
      <c r="F51" t="s">
        <v>80</v>
      </c>
      <c r="G51">
        <v>2500</v>
      </c>
      <c r="H51">
        <f t="shared" si="1"/>
        <v>2471.7918814973627</v>
      </c>
      <c r="I51">
        <f t="shared" si="2"/>
        <v>0.3125</v>
      </c>
      <c r="M51">
        <v>0.30625000000000002</v>
      </c>
      <c r="N51">
        <v>10</v>
      </c>
      <c r="O51" s="19">
        <v>6.8000000000000005E-2</v>
      </c>
      <c r="AY51">
        <v>4450</v>
      </c>
      <c r="AZ51">
        <v>12</v>
      </c>
      <c r="BA51">
        <v>4.5045045045045043E-2</v>
      </c>
    </row>
    <row r="52" spans="1:53" x14ac:dyDescent="0.25">
      <c r="A52" s="1">
        <v>0.267954614627611</v>
      </c>
      <c r="B52" s="1">
        <v>3452.44799804687</v>
      </c>
      <c r="C52">
        <f t="shared" si="0"/>
        <v>0.43648092198444988</v>
      </c>
      <c r="D52">
        <v>0.99039999999999995</v>
      </c>
      <c r="E52">
        <v>230.83</v>
      </c>
      <c r="F52" t="s">
        <v>61</v>
      </c>
      <c r="G52">
        <v>2550</v>
      </c>
      <c r="H52">
        <f t="shared" si="1"/>
        <v>2521.2277191273101</v>
      </c>
      <c r="I52">
        <f t="shared" si="2"/>
        <v>0.31875000000000003</v>
      </c>
      <c r="M52">
        <v>0.3125</v>
      </c>
      <c r="N52">
        <v>8</v>
      </c>
      <c r="O52" s="19">
        <v>0.1</v>
      </c>
      <c r="AY52">
        <v>4500</v>
      </c>
      <c r="AZ52">
        <v>10</v>
      </c>
      <c r="BA52">
        <v>5.5055055055055056E-2</v>
      </c>
    </row>
    <row r="53" spans="1:53" x14ac:dyDescent="0.25">
      <c r="A53" s="1">
        <v>0.238656392343463</v>
      </c>
      <c r="B53" s="1">
        <v>2422.03369140625</v>
      </c>
      <c r="C53">
        <f t="shared" si="0"/>
        <v>0.30620924610608674</v>
      </c>
      <c r="D53">
        <v>0.39910000000000001</v>
      </c>
      <c r="E53">
        <v>322.61</v>
      </c>
      <c r="F53" t="s">
        <v>56</v>
      </c>
      <c r="G53">
        <v>2600</v>
      </c>
      <c r="H53">
        <f t="shared" si="1"/>
        <v>2570.6635567572571</v>
      </c>
      <c r="I53">
        <f t="shared" si="2"/>
        <v>0.32500000000000001</v>
      </c>
      <c r="M53">
        <v>0.31875000000000003</v>
      </c>
      <c r="N53">
        <v>6</v>
      </c>
      <c r="O53" s="19">
        <v>0.124</v>
      </c>
      <c r="AY53">
        <v>4550</v>
      </c>
      <c r="AZ53">
        <v>11</v>
      </c>
      <c r="BA53">
        <v>6.6066066066066062E-2</v>
      </c>
    </row>
    <row r="54" spans="1:53" x14ac:dyDescent="0.25">
      <c r="A54" s="1">
        <v>0.21770591413592999</v>
      </c>
      <c r="B54" s="1">
        <v>3008.6962890625</v>
      </c>
      <c r="C54">
        <f t="shared" si="0"/>
        <v>0.38037894588538984</v>
      </c>
      <c r="D54">
        <v>0.16900000000000001</v>
      </c>
      <c r="E54">
        <v>267.95999999999998</v>
      </c>
      <c r="F54" t="s">
        <v>64</v>
      </c>
      <c r="G54">
        <v>2650</v>
      </c>
      <c r="H54">
        <f t="shared" si="1"/>
        <v>2620.0993943872045</v>
      </c>
      <c r="I54">
        <f t="shared" si="2"/>
        <v>0.33124999999999999</v>
      </c>
      <c r="M54">
        <v>0.32500000000000001</v>
      </c>
      <c r="N54">
        <v>7</v>
      </c>
      <c r="O54" s="19">
        <v>0.152</v>
      </c>
      <c r="AY54">
        <v>4600</v>
      </c>
      <c r="AZ54">
        <v>11</v>
      </c>
      <c r="BA54">
        <v>7.7077077077077075E-2</v>
      </c>
    </row>
    <row r="55" spans="1:53" x14ac:dyDescent="0.25">
      <c r="A55" s="1">
        <v>0.204715863588601</v>
      </c>
      <c r="B55" s="1">
        <v>3467.8349609375</v>
      </c>
      <c r="C55">
        <f t="shared" si="0"/>
        <v>0.43842624187133655</v>
      </c>
      <c r="D55">
        <v>0.87929999999999997</v>
      </c>
      <c r="E55">
        <v>20.79</v>
      </c>
      <c r="F55" t="s">
        <v>80</v>
      </c>
      <c r="G55">
        <v>2700</v>
      </c>
      <c r="H55">
        <f t="shared" si="1"/>
        <v>2669.5352320171519</v>
      </c>
      <c r="I55">
        <f t="shared" si="2"/>
        <v>0.33750000000000002</v>
      </c>
      <c r="M55">
        <v>0.33124999999999999</v>
      </c>
      <c r="N55">
        <v>5</v>
      </c>
      <c r="O55" s="19">
        <v>0.17199999999999999</v>
      </c>
      <c r="AY55">
        <v>4650</v>
      </c>
      <c r="AZ55">
        <v>7</v>
      </c>
      <c r="BA55">
        <v>8.408408408408409E-2</v>
      </c>
    </row>
    <row r="56" spans="1:53" x14ac:dyDescent="0.25">
      <c r="A56" s="1">
        <v>0.16042486198164599</v>
      </c>
      <c r="B56" s="1">
        <v>3718.88452148437</v>
      </c>
      <c r="C56">
        <f t="shared" si="0"/>
        <v>0.47016555951298672</v>
      </c>
      <c r="D56">
        <v>3.73E-2</v>
      </c>
      <c r="E56">
        <v>332.93</v>
      </c>
      <c r="F56" t="s">
        <v>64</v>
      </c>
      <c r="G56">
        <v>2750</v>
      </c>
      <c r="H56">
        <f t="shared" si="1"/>
        <v>2718.9710696470988</v>
      </c>
      <c r="I56">
        <f t="shared" si="2"/>
        <v>0.34375</v>
      </c>
      <c r="M56">
        <v>0.33750000000000002</v>
      </c>
      <c r="N56">
        <v>6</v>
      </c>
      <c r="O56" s="19">
        <v>0.19600000000000001</v>
      </c>
      <c r="AY56">
        <v>4700</v>
      </c>
      <c r="AZ56">
        <v>12</v>
      </c>
      <c r="BA56">
        <v>9.6096096096096095E-2</v>
      </c>
    </row>
    <row r="57" spans="1:53" x14ac:dyDescent="0.25">
      <c r="A57" s="1">
        <v>0.28179602991910802</v>
      </c>
      <c r="B57" s="1">
        <v>2443.00952148437</v>
      </c>
      <c r="C57">
        <f t="shared" si="0"/>
        <v>0.30886114691880473</v>
      </c>
      <c r="D57">
        <v>0.59060000000000001</v>
      </c>
      <c r="E57">
        <v>208.24</v>
      </c>
      <c r="F57" t="s">
        <v>70</v>
      </c>
      <c r="G57">
        <v>2800</v>
      </c>
      <c r="H57">
        <f t="shared" si="1"/>
        <v>2768.4069072770462</v>
      </c>
      <c r="I57">
        <f t="shared" si="2"/>
        <v>0.35000000000000003</v>
      </c>
      <c r="M57">
        <v>0.34375</v>
      </c>
      <c r="N57">
        <v>3</v>
      </c>
      <c r="O57" s="19">
        <v>0.20799999999999999</v>
      </c>
      <c r="AY57">
        <v>4750</v>
      </c>
      <c r="AZ57">
        <v>13</v>
      </c>
      <c r="BA57">
        <v>0.10910910910910911</v>
      </c>
    </row>
    <row r="58" spans="1:53" x14ac:dyDescent="0.25">
      <c r="A58" s="1">
        <v>0.24732444952553501</v>
      </c>
      <c r="B58" s="1">
        <v>2617.46166992187</v>
      </c>
      <c r="C58">
        <f t="shared" si="0"/>
        <v>0.33091652172394154</v>
      </c>
      <c r="D58">
        <v>0.68340000000000001</v>
      </c>
      <c r="E58">
        <v>257.14999999999998</v>
      </c>
      <c r="F58" t="s">
        <v>75</v>
      </c>
      <c r="G58">
        <v>2850</v>
      </c>
      <c r="H58">
        <f t="shared" si="1"/>
        <v>2817.8427449069936</v>
      </c>
      <c r="I58">
        <f t="shared" si="2"/>
        <v>0.35625000000000001</v>
      </c>
      <c r="M58">
        <v>0.35000000000000003</v>
      </c>
      <c r="N58">
        <v>7</v>
      </c>
      <c r="O58" s="19">
        <v>0.23599999999999999</v>
      </c>
      <c r="AY58">
        <v>4800</v>
      </c>
      <c r="AZ58">
        <v>10</v>
      </c>
      <c r="BA58">
        <v>0.11911911911911911</v>
      </c>
    </row>
    <row r="59" spans="1:53" x14ac:dyDescent="0.25">
      <c r="A59" s="1">
        <v>0.17985356128823099</v>
      </c>
      <c r="B59" s="1">
        <v>2763.21142578125</v>
      </c>
      <c r="C59">
        <f t="shared" si="0"/>
        <v>0.34934315345090755</v>
      </c>
      <c r="D59">
        <v>0.27</v>
      </c>
      <c r="E59">
        <v>83.04</v>
      </c>
      <c r="F59" t="s">
        <v>64</v>
      </c>
      <c r="G59">
        <v>2900</v>
      </c>
      <c r="H59">
        <f t="shared" si="1"/>
        <v>2867.2785825369406</v>
      </c>
      <c r="I59">
        <f t="shared" si="2"/>
        <v>0.36249999999999999</v>
      </c>
      <c r="M59">
        <v>0.35625000000000001</v>
      </c>
      <c r="N59">
        <v>11</v>
      </c>
      <c r="O59" s="19">
        <v>0.28000000000000003</v>
      </c>
      <c r="AY59">
        <v>4850</v>
      </c>
      <c r="AZ59">
        <v>15</v>
      </c>
      <c r="BA59">
        <v>0.13413413413413414</v>
      </c>
    </row>
    <row r="60" spans="1:53" x14ac:dyDescent="0.25">
      <c r="A60" s="1">
        <v>0.31317010598429401</v>
      </c>
      <c r="B60" s="1">
        <v>3654.37280273437</v>
      </c>
      <c r="C60">
        <f t="shared" si="0"/>
        <v>0.46200956860603276</v>
      </c>
      <c r="D60">
        <v>6.3E-3</v>
      </c>
      <c r="E60">
        <v>7.04</v>
      </c>
      <c r="F60" t="s">
        <v>76</v>
      </c>
      <c r="G60">
        <v>2950</v>
      </c>
      <c r="H60">
        <f t="shared" si="1"/>
        <v>2916.714420166888</v>
      </c>
      <c r="I60">
        <f t="shared" si="2"/>
        <v>0.36875000000000002</v>
      </c>
      <c r="M60">
        <v>0.36249999999999999</v>
      </c>
      <c r="N60">
        <v>7</v>
      </c>
      <c r="O60" s="19">
        <v>0.308</v>
      </c>
      <c r="AY60">
        <v>4900</v>
      </c>
      <c r="AZ60">
        <v>13</v>
      </c>
      <c r="BA60">
        <v>0.14714714714714713</v>
      </c>
    </row>
    <row r="61" spans="1:53" x14ac:dyDescent="0.25">
      <c r="A61" s="1">
        <v>0.30306890220680599</v>
      </c>
      <c r="B61" s="1">
        <v>3472.05737304687</v>
      </c>
      <c r="C61">
        <f t="shared" si="0"/>
        <v>0.43896006666219184</v>
      </c>
      <c r="D61">
        <v>0.9466</v>
      </c>
      <c r="E61">
        <v>215.42</v>
      </c>
      <c r="F61" t="s">
        <v>61</v>
      </c>
      <c r="G61">
        <v>3000</v>
      </c>
      <c r="H61">
        <f t="shared" si="1"/>
        <v>2966.1502577968354</v>
      </c>
      <c r="I61">
        <f t="shared" si="2"/>
        <v>0.37500000000000006</v>
      </c>
      <c r="M61">
        <v>0.36875000000000002</v>
      </c>
      <c r="N61">
        <v>3</v>
      </c>
      <c r="O61" s="19">
        <v>0.32</v>
      </c>
      <c r="AY61">
        <v>4950</v>
      </c>
      <c r="AZ61">
        <v>8</v>
      </c>
      <c r="BA61">
        <v>0.15515515515515516</v>
      </c>
    </row>
    <row r="62" spans="1:53" x14ac:dyDescent="0.25">
      <c r="A62" s="1">
        <v>0.31233146205870599</v>
      </c>
      <c r="B62" s="1">
        <v>2476.38403320312</v>
      </c>
      <c r="C62">
        <f t="shared" si="0"/>
        <v>0.31308056967449049</v>
      </c>
      <c r="D62">
        <v>0.5635</v>
      </c>
      <c r="E62">
        <v>78.63</v>
      </c>
      <c r="F62" t="s">
        <v>66</v>
      </c>
      <c r="G62">
        <v>3050</v>
      </c>
      <c r="H62">
        <f t="shared" si="1"/>
        <v>3015.5860954267823</v>
      </c>
      <c r="I62">
        <f t="shared" si="2"/>
        <v>0.38124999999999998</v>
      </c>
      <c r="M62">
        <v>0.37500000000000006</v>
      </c>
      <c r="N62">
        <v>6</v>
      </c>
      <c r="O62" s="19">
        <v>0.34399999999999997</v>
      </c>
      <c r="AY62">
        <v>5000</v>
      </c>
      <c r="AZ62">
        <v>15</v>
      </c>
      <c r="BA62">
        <v>0.17017017017017017</v>
      </c>
    </row>
    <row r="63" spans="1:53" x14ac:dyDescent="0.25">
      <c r="A63" s="1">
        <v>0.22735352424850799</v>
      </c>
      <c r="B63" s="1">
        <v>2976.64965820312</v>
      </c>
      <c r="C63">
        <f t="shared" si="0"/>
        <v>0.37632740246115559</v>
      </c>
      <c r="D63">
        <v>0.17530000000000001</v>
      </c>
      <c r="E63">
        <v>250.11</v>
      </c>
      <c r="F63" t="s">
        <v>75</v>
      </c>
      <c r="G63">
        <v>3100</v>
      </c>
      <c r="H63">
        <f t="shared" si="1"/>
        <v>3065.0219330567297</v>
      </c>
      <c r="I63">
        <f t="shared" si="2"/>
        <v>0.38750000000000001</v>
      </c>
      <c r="M63">
        <v>0.38124999999999998</v>
      </c>
      <c r="N63">
        <v>3</v>
      </c>
      <c r="O63" s="19">
        <v>0.35599999999999998</v>
      </c>
      <c r="AY63">
        <v>5050</v>
      </c>
      <c r="AZ63">
        <v>10</v>
      </c>
      <c r="BA63">
        <v>0.18018018018018017</v>
      </c>
    </row>
    <row r="64" spans="1:53" x14ac:dyDescent="0.25">
      <c r="A64" s="1">
        <v>0.294875420106332</v>
      </c>
      <c r="B64" s="1">
        <v>2419.35717773437</v>
      </c>
      <c r="C64">
        <f t="shared" si="0"/>
        <v>0.30587086384634898</v>
      </c>
      <c r="D64">
        <v>0.51959999999999995</v>
      </c>
      <c r="E64">
        <v>290.27999999999997</v>
      </c>
      <c r="F64" t="s">
        <v>52</v>
      </c>
      <c r="G64">
        <v>3150</v>
      </c>
      <c r="H64">
        <f t="shared" si="1"/>
        <v>3114.4577706866771</v>
      </c>
      <c r="I64">
        <f t="shared" si="2"/>
        <v>0.39375000000000004</v>
      </c>
      <c r="M64">
        <v>0.38750000000000001</v>
      </c>
      <c r="N64">
        <v>8</v>
      </c>
      <c r="O64" s="19">
        <v>0.38800000000000001</v>
      </c>
      <c r="AY64">
        <v>5100</v>
      </c>
      <c r="AZ64">
        <v>12</v>
      </c>
      <c r="BA64">
        <v>0.19219219219219219</v>
      </c>
    </row>
    <row r="65" spans="1:53" x14ac:dyDescent="0.25">
      <c r="A65" s="1">
        <v>0.25066940450899999</v>
      </c>
      <c r="B65" s="1">
        <v>2538.64428710937</v>
      </c>
      <c r="C65">
        <f t="shared" ref="C65:C128" si="3">B65/$V$13</f>
        <v>0.32095191575801146</v>
      </c>
      <c r="D65">
        <v>0.38069999999999998</v>
      </c>
      <c r="E65">
        <v>325.57</v>
      </c>
      <c r="F65" t="s">
        <v>69</v>
      </c>
      <c r="G65">
        <v>3200</v>
      </c>
      <c r="H65">
        <f t="shared" ref="H65:H128" si="4">G65*$K$6</f>
        <v>3163.8936083166245</v>
      </c>
      <c r="I65">
        <f t="shared" ref="I65:I128" si="5">H65/$V$13</f>
        <v>0.4</v>
      </c>
      <c r="M65">
        <v>0.39375000000000004</v>
      </c>
      <c r="N65">
        <v>1</v>
      </c>
      <c r="O65" s="19">
        <v>0.39200000000000002</v>
      </c>
      <c r="AY65">
        <v>5150</v>
      </c>
      <c r="AZ65">
        <v>16</v>
      </c>
      <c r="BA65">
        <v>0.20820820820820821</v>
      </c>
    </row>
    <row r="66" spans="1:53" x14ac:dyDescent="0.25">
      <c r="A66" s="1">
        <v>0.224436019202823</v>
      </c>
      <c r="B66" s="1">
        <v>2423.79809570312</v>
      </c>
      <c r="C66">
        <f t="shared" si="3"/>
        <v>0.30643231356856171</v>
      </c>
      <c r="D66">
        <v>0.59870000000000001</v>
      </c>
      <c r="E66">
        <v>276.29000000000002</v>
      </c>
      <c r="F66" t="s">
        <v>61</v>
      </c>
      <c r="G66">
        <v>3250</v>
      </c>
      <c r="H66">
        <f t="shared" si="4"/>
        <v>3213.3294459465715</v>
      </c>
      <c r="I66">
        <f t="shared" si="5"/>
        <v>0.40625</v>
      </c>
      <c r="M66">
        <v>0.4</v>
      </c>
      <c r="N66">
        <v>0</v>
      </c>
      <c r="O66" s="19">
        <v>0.39200000000000002</v>
      </c>
      <c r="AY66">
        <v>5200</v>
      </c>
      <c r="AZ66">
        <v>18</v>
      </c>
      <c r="BA66">
        <v>0.22622622622622623</v>
      </c>
    </row>
    <row r="67" spans="1:53" x14ac:dyDescent="0.25">
      <c r="A67" s="1">
        <v>0.20592512397316601</v>
      </c>
      <c r="B67" s="1">
        <v>2668.255859375</v>
      </c>
      <c r="C67">
        <f t="shared" si="3"/>
        <v>0.33733825339274509</v>
      </c>
      <c r="D67">
        <v>0.48359999999999997</v>
      </c>
      <c r="E67">
        <v>327.97</v>
      </c>
      <c r="F67" t="s">
        <v>61</v>
      </c>
      <c r="G67">
        <v>3300</v>
      </c>
      <c r="H67">
        <f t="shared" si="4"/>
        <v>3262.7652835765189</v>
      </c>
      <c r="I67">
        <f t="shared" si="5"/>
        <v>0.41250000000000003</v>
      </c>
      <c r="M67">
        <v>0.40625</v>
      </c>
      <c r="N67">
        <v>4</v>
      </c>
      <c r="O67" s="19">
        <v>0.40799999999999997</v>
      </c>
      <c r="AY67">
        <v>5250</v>
      </c>
      <c r="AZ67">
        <v>11</v>
      </c>
      <c r="BA67">
        <v>0.23723723723723725</v>
      </c>
    </row>
    <row r="68" spans="1:53" x14ac:dyDescent="0.25">
      <c r="A68" s="1">
        <v>0.29517779610744699</v>
      </c>
      <c r="B68" s="1">
        <v>2629.35766601562</v>
      </c>
      <c r="C68">
        <f t="shared" si="3"/>
        <v>0.33242049089186554</v>
      </c>
      <c r="D68">
        <v>0.64139999999999997</v>
      </c>
      <c r="E68">
        <v>259.99</v>
      </c>
      <c r="F68" t="s">
        <v>60</v>
      </c>
      <c r="G68">
        <v>3350</v>
      </c>
      <c r="H68">
        <f t="shared" si="4"/>
        <v>3312.2011212064663</v>
      </c>
      <c r="I68">
        <f t="shared" si="5"/>
        <v>0.41875000000000007</v>
      </c>
      <c r="M68">
        <v>0.41250000000000003</v>
      </c>
      <c r="N68">
        <v>5</v>
      </c>
      <c r="O68" s="19">
        <v>0.42799999999999999</v>
      </c>
      <c r="AY68">
        <v>5300</v>
      </c>
      <c r="AZ68">
        <v>17</v>
      </c>
      <c r="BA68">
        <v>0.25425425425425424</v>
      </c>
    </row>
    <row r="69" spans="1:53" x14ac:dyDescent="0.25">
      <c r="A69" s="1">
        <v>0.20045875921786399</v>
      </c>
      <c r="B69" s="1">
        <v>3460.97900390625</v>
      </c>
      <c r="C69">
        <f t="shared" si="3"/>
        <v>0.43755946720947958</v>
      </c>
      <c r="D69">
        <v>0.85519999999999996</v>
      </c>
      <c r="E69">
        <v>276.93</v>
      </c>
      <c r="F69" t="s">
        <v>80</v>
      </c>
      <c r="G69">
        <v>3400</v>
      </c>
      <c r="H69">
        <f t="shared" si="4"/>
        <v>3361.6369588364132</v>
      </c>
      <c r="I69">
        <f t="shared" si="5"/>
        <v>0.42499999999999999</v>
      </c>
      <c r="M69">
        <v>0.41875000000000007</v>
      </c>
      <c r="N69">
        <v>1</v>
      </c>
      <c r="O69" s="19">
        <v>0.432</v>
      </c>
      <c r="AY69">
        <v>5350</v>
      </c>
      <c r="AZ69">
        <v>14</v>
      </c>
      <c r="BA69">
        <v>0.26826826826826827</v>
      </c>
    </row>
    <row r="70" spans="1:53" x14ac:dyDescent="0.25">
      <c r="A70" s="1">
        <v>0.21145941603473201</v>
      </c>
      <c r="B70" s="1">
        <v>2461.82861328125</v>
      </c>
      <c r="C70">
        <f t="shared" si="3"/>
        <v>0.31124037885598643</v>
      </c>
      <c r="D70">
        <v>0.55659999999999998</v>
      </c>
      <c r="E70">
        <v>280.37</v>
      </c>
      <c r="F70" t="s">
        <v>57</v>
      </c>
      <c r="G70">
        <v>3450</v>
      </c>
      <c r="H70">
        <f t="shared" si="4"/>
        <v>3411.0727964663606</v>
      </c>
      <c r="I70">
        <f t="shared" si="5"/>
        <v>0.43125000000000002</v>
      </c>
      <c r="M70">
        <v>0.42499999999999999</v>
      </c>
      <c r="N70">
        <v>4</v>
      </c>
      <c r="O70" s="19">
        <v>0.44800000000000001</v>
      </c>
      <c r="AY70">
        <v>5400</v>
      </c>
      <c r="AZ70">
        <v>21</v>
      </c>
      <c r="BA70">
        <v>0.28928928928928926</v>
      </c>
    </row>
    <row r="71" spans="1:53" x14ac:dyDescent="0.25">
      <c r="A71" s="1">
        <v>0.25461889261256798</v>
      </c>
      <c r="B71" s="1">
        <v>3161.51342773437</v>
      </c>
      <c r="C71">
        <f t="shared" si="3"/>
        <v>0.3996990820960607</v>
      </c>
      <c r="D71">
        <v>8.9300000000000004E-2</v>
      </c>
      <c r="E71">
        <v>295.36</v>
      </c>
      <c r="F71" t="s">
        <v>76</v>
      </c>
      <c r="G71">
        <v>3500</v>
      </c>
      <c r="H71">
        <f t="shared" si="4"/>
        <v>3460.508634096308</v>
      </c>
      <c r="I71">
        <f t="shared" si="5"/>
        <v>0.43750000000000006</v>
      </c>
      <c r="M71">
        <v>0.43125000000000002</v>
      </c>
      <c r="N71">
        <v>2</v>
      </c>
      <c r="O71" s="19">
        <v>0.45600000000000002</v>
      </c>
      <c r="AY71">
        <v>5450</v>
      </c>
      <c r="AZ71">
        <v>22</v>
      </c>
      <c r="BA71">
        <v>0.31131131131131129</v>
      </c>
    </row>
    <row r="72" spans="1:53" x14ac:dyDescent="0.25">
      <c r="A72" s="1">
        <v>0.31802941694602799</v>
      </c>
      <c r="B72" s="1">
        <v>2468.01586914062</v>
      </c>
      <c r="C72">
        <f t="shared" si="3"/>
        <v>0.31202261196813735</v>
      </c>
      <c r="D72">
        <v>0.4284</v>
      </c>
      <c r="E72">
        <v>5.24</v>
      </c>
      <c r="F72" t="s">
        <v>65</v>
      </c>
      <c r="G72">
        <v>3550</v>
      </c>
      <c r="H72">
        <f t="shared" si="4"/>
        <v>3509.944471726255</v>
      </c>
      <c r="I72">
        <f t="shared" si="5"/>
        <v>0.44374999999999998</v>
      </c>
      <c r="M72">
        <v>0.43750000000000006</v>
      </c>
      <c r="N72">
        <v>5</v>
      </c>
      <c r="O72" s="19">
        <v>0.47599999999999998</v>
      </c>
      <c r="AY72">
        <v>5500</v>
      </c>
      <c r="AZ72">
        <v>22</v>
      </c>
      <c r="BA72">
        <v>0.33333333333333331</v>
      </c>
    </row>
    <row r="73" spans="1:53" x14ac:dyDescent="0.25">
      <c r="A73" s="1">
        <v>0.19872766759927499</v>
      </c>
      <c r="B73" s="1">
        <v>2959.00073242187</v>
      </c>
      <c r="C73">
        <f t="shared" si="3"/>
        <v>0.37409611051949765</v>
      </c>
      <c r="D73">
        <v>0.79090000000000005</v>
      </c>
      <c r="E73">
        <v>308.58999999999997</v>
      </c>
      <c r="F73" t="s">
        <v>54</v>
      </c>
      <c r="G73">
        <v>3600</v>
      </c>
      <c r="H73">
        <f t="shared" si="4"/>
        <v>3559.3803093562024</v>
      </c>
      <c r="I73">
        <f t="shared" si="5"/>
        <v>0.45</v>
      </c>
      <c r="M73">
        <v>0.44374999999999998</v>
      </c>
      <c r="N73">
        <v>4</v>
      </c>
      <c r="O73" s="19">
        <v>0.49199999999999999</v>
      </c>
      <c r="AY73">
        <v>5550</v>
      </c>
      <c r="AZ73">
        <v>19</v>
      </c>
      <c r="BA73">
        <v>0.35235235235235235</v>
      </c>
    </row>
    <row r="74" spans="1:53" x14ac:dyDescent="0.25">
      <c r="A74" s="1">
        <v>0.229345766368202</v>
      </c>
      <c r="B74" s="1">
        <v>2795.51782226562</v>
      </c>
      <c r="C74">
        <f t="shared" si="3"/>
        <v>0.35342753813431776</v>
      </c>
      <c r="D74">
        <v>0.32140000000000002</v>
      </c>
      <c r="E74">
        <v>61.13</v>
      </c>
      <c r="F74" t="s">
        <v>66</v>
      </c>
      <c r="G74">
        <v>3650</v>
      </c>
      <c r="H74">
        <f t="shared" si="4"/>
        <v>3608.8161469861498</v>
      </c>
      <c r="I74">
        <f t="shared" si="5"/>
        <v>0.45625000000000004</v>
      </c>
      <c r="M74">
        <v>0.45</v>
      </c>
      <c r="N74">
        <v>2</v>
      </c>
      <c r="O74" s="19">
        <v>0.5</v>
      </c>
      <c r="AY74">
        <v>5600</v>
      </c>
      <c r="AZ74">
        <v>22</v>
      </c>
      <c r="BA74">
        <v>0.37437437437437437</v>
      </c>
    </row>
    <row r="75" spans="1:53" x14ac:dyDescent="0.25">
      <c r="A75" s="1">
        <v>0.18753828884891199</v>
      </c>
      <c r="B75" s="1">
        <v>2897.92431640625</v>
      </c>
      <c r="C75">
        <f t="shared" si="3"/>
        <v>0.36637443291882554</v>
      </c>
      <c r="D75">
        <v>0.2084</v>
      </c>
      <c r="E75">
        <v>61.63</v>
      </c>
      <c r="F75" t="s">
        <v>59</v>
      </c>
      <c r="G75">
        <v>3700</v>
      </c>
      <c r="H75">
        <f t="shared" si="4"/>
        <v>3658.2519846160967</v>
      </c>
      <c r="I75">
        <f t="shared" si="5"/>
        <v>0.46250000000000002</v>
      </c>
      <c r="M75">
        <v>0.45625000000000004</v>
      </c>
      <c r="N75">
        <v>1</v>
      </c>
      <c r="O75" s="19">
        <v>0.504</v>
      </c>
      <c r="AY75">
        <v>5650</v>
      </c>
      <c r="AZ75">
        <v>27</v>
      </c>
      <c r="BA75">
        <v>0.4014014014014014</v>
      </c>
    </row>
    <row r="76" spans="1:53" x14ac:dyDescent="0.25">
      <c r="A76" s="1">
        <v>0.16709132374816199</v>
      </c>
      <c r="B76" s="1">
        <v>2880.5966796875</v>
      </c>
      <c r="C76">
        <f t="shared" si="3"/>
        <v>0.36418376042930789</v>
      </c>
      <c r="D76">
        <v>0.74870000000000003</v>
      </c>
      <c r="E76">
        <v>279.67</v>
      </c>
      <c r="F76" t="s">
        <v>56</v>
      </c>
      <c r="G76">
        <v>3750</v>
      </c>
      <c r="H76">
        <f t="shared" si="4"/>
        <v>3707.6878222460441</v>
      </c>
      <c r="I76">
        <f t="shared" si="5"/>
        <v>0.46875</v>
      </c>
      <c r="M76">
        <v>0.46250000000000002</v>
      </c>
      <c r="N76">
        <v>4</v>
      </c>
      <c r="O76" s="19">
        <v>0.52</v>
      </c>
      <c r="AY76">
        <v>5700</v>
      </c>
      <c r="AZ76">
        <v>20</v>
      </c>
      <c r="BA76">
        <v>0.42142142142142142</v>
      </c>
    </row>
    <row r="77" spans="1:53" x14ac:dyDescent="0.25">
      <c r="A77" s="1">
        <v>0.21756398260788901</v>
      </c>
      <c r="B77" s="1">
        <v>2704.17309570312</v>
      </c>
      <c r="C77">
        <f t="shared" si="3"/>
        <v>0.3418791439250573</v>
      </c>
      <c r="D77">
        <v>0.75729999999999997</v>
      </c>
      <c r="E77">
        <v>281.83999999999997</v>
      </c>
      <c r="F77" t="s">
        <v>52</v>
      </c>
      <c r="G77">
        <v>3800</v>
      </c>
      <c r="H77">
        <f t="shared" si="4"/>
        <v>3757.1236598759915</v>
      </c>
      <c r="I77">
        <f t="shared" si="5"/>
        <v>0.47500000000000003</v>
      </c>
      <c r="M77">
        <v>0.46875</v>
      </c>
      <c r="N77">
        <v>9</v>
      </c>
      <c r="O77" s="19">
        <v>0.55600000000000005</v>
      </c>
      <c r="AY77">
        <v>5750</v>
      </c>
      <c r="AZ77">
        <v>32</v>
      </c>
      <c r="BA77">
        <v>0.45345345345345345</v>
      </c>
    </row>
    <row r="78" spans="1:53" x14ac:dyDescent="0.25">
      <c r="A78" s="1">
        <v>0.26995028295654699</v>
      </c>
      <c r="B78" s="1">
        <v>3331.23559570312</v>
      </c>
      <c r="C78">
        <f t="shared" si="3"/>
        <v>0.42115646201839657</v>
      </c>
      <c r="D78">
        <v>0.98409999999999997</v>
      </c>
      <c r="E78">
        <v>290.39</v>
      </c>
      <c r="F78" t="s">
        <v>69</v>
      </c>
      <c r="G78">
        <v>3850</v>
      </c>
      <c r="H78">
        <f t="shared" si="4"/>
        <v>3806.5594975059385</v>
      </c>
      <c r="I78">
        <f t="shared" si="5"/>
        <v>0.48125000000000001</v>
      </c>
      <c r="M78">
        <v>0.47500000000000003</v>
      </c>
      <c r="N78">
        <v>2</v>
      </c>
      <c r="O78" s="19">
        <v>0.56399999999999995</v>
      </c>
      <c r="AY78">
        <v>5800</v>
      </c>
      <c r="AZ78">
        <v>37</v>
      </c>
      <c r="BA78">
        <v>0.49049049049049048</v>
      </c>
    </row>
    <row r="79" spans="1:53" x14ac:dyDescent="0.25">
      <c r="A79" s="1">
        <v>0.23667594944788301</v>
      </c>
      <c r="B79" s="1">
        <v>2833.0849609375</v>
      </c>
      <c r="C79">
        <f t="shared" si="3"/>
        <v>0.35817702004775898</v>
      </c>
      <c r="D79">
        <v>0.21490000000000001</v>
      </c>
      <c r="E79">
        <v>327.05</v>
      </c>
      <c r="F79" t="s">
        <v>60</v>
      </c>
      <c r="G79">
        <v>3900</v>
      </c>
      <c r="H79">
        <f t="shared" si="4"/>
        <v>3855.9953351358859</v>
      </c>
      <c r="I79">
        <f t="shared" si="5"/>
        <v>0.48750000000000004</v>
      </c>
      <c r="M79">
        <v>0.48125000000000001</v>
      </c>
      <c r="N79">
        <v>2</v>
      </c>
      <c r="O79" s="19">
        <v>0.57199999999999995</v>
      </c>
      <c r="AY79">
        <v>5850</v>
      </c>
      <c r="AZ79">
        <v>41</v>
      </c>
      <c r="BA79">
        <v>0.53153153153153154</v>
      </c>
    </row>
    <row r="80" spans="1:53" x14ac:dyDescent="0.25">
      <c r="A80" s="1">
        <v>0.16480530521790099</v>
      </c>
      <c r="B80" s="1">
        <v>2693.3037109375</v>
      </c>
      <c r="C80">
        <f t="shared" si="3"/>
        <v>0.34050496563574328</v>
      </c>
      <c r="D80">
        <v>0.32729999999999998</v>
      </c>
      <c r="E80">
        <v>249.8</v>
      </c>
      <c r="F80" t="s">
        <v>60</v>
      </c>
      <c r="G80">
        <v>3950</v>
      </c>
      <c r="H80">
        <f t="shared" si="4"/>
        <v>3905.4311727658333</v>
      </c>
      <c r="I80">
        <f t="shared" si="5"/>
        <v>0.49375000000000002</v>
      </c>
      <c r="M80">
        <v>0.48750000000000004</v>
      </c>
      <c r="N80">
        <v>3</v>
      </c>
      <c r="O80" s="19">
        <v>0.58399999999999996</v>
      </c>
      <c r="AY80">
        <v>5900</v>
      </c>
      <c r="AZ80">
        <v>48</v>
      </c>
      <c r="BA80">
        <v>0.57957957957957962</v>
      </c>
    </row>
    <row r="81" spans="1:53" x14ac:dyDescent="0.25">
      <c r="A81" s="1">
        <v>0.30736841242650398</v>
      </c>
      <c r="B81" s="1">
        <v>2550.38916015625</v>
      </c>
      <c r="C81">
        <f t="shared" si="3"/>
        <v>0.32243677896782447</v>
      </c>
      <c r="D81">
        <v>0.3417</v>
      </c>
      <c r="E81">
        <v>113.22</v>
      </c>
      <c r="F81" t="s">
        <v>57</v>
      </c>
      <c r="G81">
        <v>4000</v>
      </c>
      <c r="H81">
        <f t="shared" si="4"/>
        <v>3954.8670103957802</v>
      </c>
      <c r="I81">
        <f t="shared" si="5"/>
        <v>0.5</v>
      </c>
      <c r="M81">
        <v>0.49375000000000002</v>
      </c>
      <c r="N81">
        <v>3</v>
      </c>
      <c r="O81" s="19">
        <v>0.59599999999999997</v>
      </c>
      <c r="AY81">
        <v>5950</v>
      </c>
      <c r="AZ81">
        <v>48</v>
      </c>
      <c r="BA81">
        <v>0.62762762762762758</v>
      </c>
    </row>
    <row r="82" spans="1:53" x14ac:dyDescent="0.25">
      <c r="A82" s="1">
        <v>0.23511975744521699</v>
      </c>
      <c r="B82" s="1">
        <v>2466.50805664062</v>
      </c>
      <c r="C82">
        <f t="shared" si="3"/>
        <v>0.3118319845088528</v>
      </c>
      <c r="D82">
        <v>0.3553</v>
      </c>
      <c r="E82">
        <v>354.54</v>
      </c>
      <c r="F82" t="s">
        <v>74</v>
      </c>
      <c r="G82">
        <v>4050</v>
      </c>
      <c r="H82">
        <f t="shared" si="4"/>
        <v>4004.3028480257276</v>
      </c>
      <c r="I82">
        <f t="shared" si="5"/>
        <v>0.50624999999999998</v>
      </c>
      <c r="M82">
        <v>0.5</v>
      </c>
      <c r="N82">
        <v>5</v>
      </c>
      <c r="O82" s="19">
        <v>0.61599999999999999</v>
      </c>
      <c r="AY82">
        <v>6000</v>
      </c>
      <c r="AZ82">
        <v>48</v>
      </c>
      <c r="BA82">
        <v>0.67567567567567566</v>
      </c>
    </row>
    <row r="83" spans="1:53" x14ac:dyDescent="0.25">
      <c r="A83" s="1">
        <v>0.24324213856589499</v>
      </c>
      <c r="B83" s="1">
        <v>3153.11279296875</v>
      </c>
      <c r="C83">
        <f t="shared" si="3"/>
        <v>0.39863701923231104</v>
      </c>
      <c r="D83">
        <v>0.9859</v>
      </c>
      <c r="E83">
        <v>81.709999999999994</v>
      </c>
      <c r="F83" t="s">
        <v>53</v>
      </c>
      <c r="G83">
        <v>4100</v>
      </c>
      <c r="H83">
        <f t="shared" si="4"/>
        <v>4053.738685655675</v>
      </c>
      <c r="I83">
        <f t="shared" si="5"/>
        <v>0.51250000000000007</v>
      </c>
      <c r="M83">
        <v>0.50624999999999998</v>
      </c>
      <c r="N83">
        <v>2</v>
      </c>
      <c r="O83" s="19">
        <v>0.624</v>
      </c>
      <c r="AY83">
        <v>6050</v>
      </c>
      <c r="AZ83">
        <v>52</v>
      </c>
      <c r="BA83">
        <v>0.72772772772772776</v>
      </c>
    </row>
    <row r="84" spans="1:53" x14ac:dyDescent="0.25">
      <c r="A84" s="1">
        <v>0.24327052835459101</v>
      </c>
      <c r="B84" s="1">
        <v>3334.2626953125</v>
      </c>
      <c r="C84">
        <f t="shared" si="3"/>
        <v>0.42153916763168559</v>
      </c>
      <c r="D84">
        <v>1.9099999999999999E-2</v>
      </c>
      <c r="E84">
        <v>320.02999999999997</v>
      </c>
      <c r="F84" t="s">
        <v>56</v>
      </c>
      <c r="G84">
        <v>4150</v>
      </c>
      <c r="H84">
        <f t="shared" si="4"/>
        <v>4103.1745232856219</v>
      </c>
      <c r="I84">
        <f t="shared" si="5"/>
        <v>0.51875000000000004</v>
      </c>
      <c r="M84">
        <v>0.51250000000000007</v>
      </c>
      <c r="N84">
        <v>6</v>
      </c>
      <c r="O84" s="19">
        <v>0.64800000000000002</v>
      </c>
      <c r="AY84">
        <v>6100</v>
      </c>
      <c r="AZ84">
        <v>231</v>
      </c>
      <c r="BA84">
        <v>0.958958958958959</v>
      </c>
    </row>
    <row r="85" spans="1:53" x14ac:dyDescent="0.25">
      <c r="A85" s="1">
        <v>0.25873470856327002</v>
      </c>
      <c r="B85" s="1">
        <v>3413.46801757812</v>
      </c>
      <c r="C85">
        <f t="shared" si="3"/>
        <v>0.43155281942546531</v>
      </c>
      <c r="D85">
        <v>0.86919999999999997</v>
      </c>
      <c r="E85">
        <v>34.71</v>
      </c>
      <c r="F85" t="s">
        <v>62</v>
      </c>
      <c r="G85">
        <v>4200</v>
      </c>
      <c r="H85">
        <f t="shared" si="4"/>
        <v>4152.6103609155698</v>
      </c>
      <c r="I85">
        <f t="shared" si="5"/>
        <v>0.52500000000000002</v>
      </c>
      <c r="M85">
        <v>0.51875000000000004</v>
      </c>
      <c r="N85">
        <v>4</v>
      </c>
      <c r="O85" s="19">
        <v>0.66400000000000003</v>
      </c>
      <c r="AY85">
        <v>6150</v>
      </c>
      <c r="AZ85">
        <v>17</v>
      </c>
      <c r="BA85">
        <v>0.97597597597597596</v>
      </c>
    </row>
    <row r="86" spans="1:53" x14ac:dyDescent="0.25">
      <c r="A86" s="1">
        <v>0.21803912080267299</v>
      </c>
      <c r="B86" s="1">
        <v>2903.17236328125</v>
      </c>
      <c r="C86">
        <f t="shared" si="3"/>
        <v>0.36703792512491051</v>
      </c>
      <c r="D86">
        <v>0.1709</v>
      </c>
      <c r="E86">
        <v>42.89</v>
      </c>
      <c r="F86" t="s">
        <v>51</v>
      </c>
      <c r="G86">
        <v>4250</v>
      </c>
      <c r="H86">
        <f t="shared" si="4"/>
        <v>4202.0461985455167</v>
      </c>
      <c r="I86">
        <f t="shared" si="5"/>
        <v>0.53125</v>
      </c>
      <c r="M86">
        <v>0.52500000000000002</v>
      </c>
      <c r="N86">
        <v>2</v>
      </c>
      <c r="O86" s="19">
        <v>0.67200000000000004</v>
      </c>
      <c r="AY86">
        <v>6200</v>
      </c>
      <c r="AZ86">
        <v>10</v>
      </c>
      <c r="BA86">
        <v>0.98598598598598597</v>
      </c>
    </row>
    <row r="87" spans="1:53" x14ac:dyDescent="0.25">
      <c r="A87" s="1">
        <v>0.2134732793486</v>
      </c>
      <c r="B87" s="1">
        <v>3256.39331054687</v>
      </c>
      <c r="C87">
        <f t="shared" si="3"/>
        <v>0.41169441374224475</v>
      </c>
      <c r="D87">
        <v>2.69E-2</v>
      </c>
      <c r="E87">
        <v>143.55000000000001</v>
      </c>
      <c r="F87" t="s">
        <v>64</v>
      </c>
      <c r="G87">
        <v>4300</v>
      </c>
      <c r="H87">
        <f t="shared" si="4"/>
        <v>4251.4820361754637</v>
      </c>
      <c r="I87">
        <f t="shared" si="5"/>
        <v>0.53749999999999998</v>
      </c>
      <c r="M87">
        <v>0.53125</v>
      </c>
      <c r="N87">
        <v>1</v>
      </c>
      <c r="O87" s="19">
        <v>0.67600000000000005</v>
      </c>
      <c r="AY87">
        <v>6250</v>
      </c>
      <c r="AZ87">
        <v>3</v>
      </c>
      <c r="BA87">
        <v>0.98898898898898902</v>
      </c>
    </row>
    <row r="88" spans="1:53" x14ac:dyDescent="0.25">
      <c r="A88" s="1">
        <v>0.29328162247601602</v>
      </c>
      <c r="B88" s="1">
        <v>2456.9208984375</v>
      </c>
      <c r="C88">
        <f t="shared" si="3"/>
        <v>0.31061991363795893</v>
      </c>
      <c r="D88">
        <v>0.36409999999999998</v>
      </c>
      <c r="E88">
        <v>257.77999999999997</v>
      </c>
      <c r="F88" t="s">
        <v>50</v>
      </c>
      <c r="G88">
        <v>4350</v>
      </c>
      <c r="H88">
        <f t="shared" si="4"/>
        <v>4300.9178738054115</v>
      </c>
      <c r="I88">
        <f t="shared" si="5"/>
        <v>0.54375000000000007</v>
      </c>
      <c r="M88">
        <v>0.53749999999999998</v>
      </c>
      <c r="N88">
        <v>6</v>
      </c>
      <c r="O88" s="19">
        <v>0.7</v>
      </c>
      <c r="AY88">
        <v>6300</v>
      </c>
      <c r="AZ88">
        <v>8</v>
      </c>
      <c r="BA88">
        <v>0.99699699699699695</v>
      </c>
    </row>
    <row r="89" spans="1:53" x14ac:dyDescent="0.25">
      <c r="A89" s="1">
        <v>0.29815690421263003</v>
      </c>
      <c r="B89" s="1">
        <v>2896.42041015625</v>
      </c>
      <c r="C89">
        <f t="shared" si="3"/>
        <v>0.36618429931306251</v>
      </c>
      <c r="D89">
        <v>0.2359</v>
      </c>
      <c r="E89">
        <v>78.78</v>
      </c>
      <c r="F89" t="s">
        <v>67</v>
      </c>
      <c r="G89">
        <v>4400</v>
      </c>
      <c r="H89">
        <f t="shared" si="4"/>
        <v>4350.3537114353585</v>
      </c>
      <c r="I89">
        <f t="shared" si="5"/>
        <v>0.55000000000000004</v>
      </c>
      <c r="M89">
        <v>0.54375000000000007</v>
      </c>
      <c r="N89">
        <v>2</v>
      </c>
      <c r="O89" s="19">
        <v>0.70799999999999996</v>
      </c>
      <c r="AY89">
        <v>6350</v>
      </c>
      <c r="AZ89">
        <v>2</v>
      </c>
      <c r="BA89">
        <v>0.99899899899899902</v>
      </c>
    </row>
    <row r="90" spans="1:53" x14ac:dyDescent="0.25">
      <c r="A90" s="1">
        <v>0.17467474316855</v>
      </c>
      <c r="B90" s="1">
        <v>2667.72827148437</v>
      </c>
      <c r="C90">
        <f t="shared" si="3"/>
        <v>0.33727155230150196</v>
      </c>
      <c r="D90">
        <v>0.43509999999999999</v>
      </c>
      <c r="E90">
        <v>292.73</v>
      </c>
      <c r="F90" t="s">
        <v>56</v>
      </c>
      <c r="G90">
        <v>4450</v>
      </c>
      <c r="H90">
        <f t="shared" si="4"/>
        <v>4399.7895490653054</v>
      </c>
      <c r="I90">
        <f t="shared" si="5"/>
        <v>0.55625000000000002</v>
      </c>
      <c r="M90">
        <v>0.55000000000000004</v>
      </c>
      <c r="N90">
        <v>7</v>
      </c>
      <c r="O90" s="19">
        <v>0.73599999999999999</v>
      </c>
      <c r="AY90">
        <v>6400</v>
      </c>
      <c r="AZ90">
        <v>0</v>
      </c>
      <c r="BA90">
        <v>0.99899899899899902</v>
      </c>
    </row>
    <row r="91" spans="1:53" x14ac:dyDescent="0.25">
      <c r="A91" s="1">
        <v>0.29316159941825198</v>
      </c>
      <c r="B91" s="1">
        <v>2456.81762695312</v>
      </c>
      <c r="C91">
        <f t="shared" si="3"/>
        <v>0.3106068573854846</v>
      </c>
      <c r="D91">
        <v>0.4078</v>
      </c>
      <c r="E91">
        <v>297.06</v>
      </c>
      <c r="F91" t="s">
        <v>56</v>
      </c>
      <c r="G91">
        <v>4500</v>
      </c>
      <c r="H91">
        <f t="shared" si="4"/>
        <v>4449.2253866952533</v>
      </c>
      <c r="I91">
        <f t="shared" si="5"/>
        <v>0.56250000000000011</v>
      </c>
      <c r="M91">
        <v>0.55625000000000002</v>
      </c>
      <c r="N91">
        <v>11</v>
      </c>
      <c r="O91" s="19">
        <v>0.78</v>
      </c>
      <c r="AY91">
        <v>6450</v>
      </c>
      <c r="AZ91">
        <v>0</v>
      </c>
      <c r="BA91">
        <v>0.99899899899899902</v>
      </c>
    </row>
    <row r="92" spans="1:53" x14ac:dyDescent="0.25">
      <c r="A92" s="1">
        <v>0.29407785174511403</v>
      </c>
      <c r="B92" s="1">
        <v>3140.0302734375</v>
      </c>
      <c r="C92">
        <f t="shared" si="3"/>
        <v>0.39698304205724277</v>
      </c>
      <c r="D92">
        <v>0.1784</v>
      </c>
      <c r="E92">
        <v>275.91000000000003</v>
      </c>
      <c r="F92" t="s">
        <v>72</v>
      </c>
      <c r="G92">
        <v>4550</v>
      </c>
      <c r="H92">
        <f t="shared" si="4"/>
        <v>4498.6612243252002</v>
      </c>
      <c r="I92">
        <f t="shared" si="5"/>
        <v>0.56874999999999998</v>
      </c>
      <c r="M92">
        <v>0.56250000000000011</v>
      </c>
      <c r="N92">
        <v>2</v>
      </c>
      <c r="O92" s="19">
        <v>0.78800000000000003</v>
      </c>
      <c r="AY92">
        <v>6500</v>
      </c>
      <c r="AZ92">
        <v>0</v>
      </c>
      <c r="BA92">
        <v>0.99899899899899902</v>
      </c>
    </row>
    <row r="93" spans="1:53" x14ac:dyDescent="0.25">
      <c r="A93" s="1">
        <v>0.268891720721254</v>
      </c>
      <c r="B93" s="1">
        <v>3265.060546875</v>
      </c>
      <c r="C93">
        <f t="shared" si="3"/>
        <v>0.4127901821088355</v>
      </c>
      <c r="D93">
        <v>0.1003</v>
      </c>
      <c r="E93">
        <v>299.31</v>
      </c>
      <c r="F93" t="s">
        <v>79</v>
      </c>
      <c r="G93">
        <v>4600</v>
      </c>
      <c r="H93">
        <f t="shared" si="4"/>
        <v>4548.0970619551472</v>
      </c>
      <c r="I93">
        <f t="shared" si="5"/>
        <v>0.57499999999999996</v>
      </c>
      <c r="M93">
        <v>0.56874999999999998</v>
      </c>
      <c r="N93">
        <v>5</v>
      </c>
      <c r="O93" s="19">
        <v>0.80800000000000005</v>
      </c>
      <c r="AY93">
        <v>6550</v>
      </c>
      <c r="AZ93">
        <v>0</v>
      </c>
      <c r="BA93">
        <v>0.99899899899899902</v>
      </c>
    </row>
    <row r="94" spans="1:53" x14ac:dyDescent="0.25">
      <c r="A94" s="1">
        <v>0.26761624137828199</v>
      </c>
      <c r="B94" s="1">
        <v>2390.99096679687</v>
      </c>
      <c r="C94">
        <f t="shared" si="3"/>
        <v>0.30228462303686837</v>
      </c>
      <c r="D94">
        <v>0.51719999999999999</v>
      </c>
      <c r="E94">
        <v>325.47000000000003</v>
      </c>
      <c r="F94" t="s">
        <v>75</v>
      </c>
      <c r="G94">
        <v>4650</v>
      </c>
      <c r="H94">
        <f t="shared" si="4"/>
        <v>4597.532899585095</v>
      </c>
      <c r="I94">
        <f t="shared" si="5"/>
        <v>0.58125000000000004</v>
      </c>
      <c r="M94">
        <v>0.57499999999999996</v>
      </c>
      <c r="N94">
        <v>1</v>
      </c>
      <c r="O94" s="19">
        <v>0.81200000000000006</v>
      </c>
      <c r="AY94">
        <v>6600</v>
      </c>
      <c r="AZ94">
        <v>0</v>
      </c>
      <c r="BA94">
        <v>0.99899899899899902</v>
      </c>
    </row>
    <row r="95" spans="1:53" x14ac:dyDescent="0.25">
      <c r="A95" s="1">
        <v>0.24374409554380599</v>
      </c>
      <c r="B95" s="1">
        <v>2865.34228515625</v>
      </c>
      <c r="C95">
        <f t="shared" si="3"/>
        <v>0.36225520069630651</v>
      </c>
      <c r="D95">
        <v>0.22700000000000001</v>
      </c>
      <c r="E95">
        <v>338.66</v>
      </c>
      <c r="F95" t="s">
        <v>60</v>
      </c>
      <c r="G95">
        <v>4700</v>
      </c>
      <c r="H95">
        <f t="shared" si="4"/>
        <v>4646.968737215042</v>
      </c>
      <c r="I95">
        <f t="shared" si="5"/>
        <v>0.58750000000000002</v>
      </c>
      <c r="M95">
        <v>0.58125000000000004</v>
      </c>
      <c r="N95">
        <v>1</v>
      </c>
      <c r="O95" s="19">
        <v>0.81599999999999995</v>
      </c>
      <c r="AY95">
        <v>6650</v>
      </c>
      <c r="AZ95">
        <v>0</v>
      </c>
      <c r="BA95">
        <v>0.99899899899899902</v>
      </c>
    </row>
    <row r="96" spans="1:53" x14ac:dyDescent="0.25">
      <c r="A96" s="1">
        <v>0.30446719621142798</v>
      </c>
      <c r="B96" s="1">
        <v>3409.68530273437</v>
      </c>
      <c r="C96">
        <f t="shared" si="3"/>
        <v>0.43107458402161902</v>
      </c>
      <c r="D96">
        <v>0.93410000000000004</v>
      </c>
      <c r="E96">
        <v>231.23</v>
      </c>
      <c r="F96" t="s">
        <v>51</v>
      </c>
      <c r="G96">
        <v>4750</v>
      </c>
      <c r="H96">
        <f t="shared" si="4"/>
        <v>4696.4045748449889</v>
      </c>
      <c r="I96">
        <f t="shared" si="5"/>
        <v>0.59375</v>
      </c>
      <c r="M96">
        <v>0.58750000000000002</v>
      </c>
      <c r="N96">
        <v>3</v>
      </c>
      <c r="O96" s="19">
        <v>0.82799999999999996</v>
      </c>
      <c r="AY96">
        <v>6700</v>
      </c>
      <c r="AZ96">
        <v>0</v>
      </c>
      <c r="BA96">
        <v>0.99899899899899902</v>
      </c>
    </row>
    <row r="97" spans="1:53" x14ac:dyDescent="0.25">
      <c r="A97" s="1">
        <v>0.29105125605028698</v>
      </c>
      <c r="B97" s="1">
        <v>2435.43310546875</v>
      </c>
      <c r="C97">
        <f t="shared" si="3"/>
        <v>0.30790328714808363</v>
      </c>
      <c r="D97">
        <v>0.41189999999999999</v>
      </c>
      <c r="E97">
        <v>208</v>
      </c>
      <c r="F97" t="s">
        <v>76</v>
      </c>
      <c r="G97">
        <v>4800</v>
      </c>
      <c r="H97">
        <f t="shared" si="4"/>
        <v>4745.8404124749368</v>
      </c>
      <c r="I97">
        <f t="shared" si="5"/>
        <v>0.60000000000000009</v>
      </c>
      <c r="M97">
        <v>0.59375</v>
      </c>
      <c r="N97">
        <v>5</v>
      </c>
      <c r="O97" s="19">
        <v>0.84799999999999998</v>
      </c>
      <c r="AY97">
        <v>6750</v>
      </c>
      <c r="AZ97">
        <v>0</v>
      </c>
      <c r="BA97">
        <v>0.99899899899899902</v>
      </c>
    </row>
    <row r="98" spans="1:53" x14ac:dyDescent="0.25">
      <c r="A98" s="1">
        <v>0.31739413561837299</v>
      </c>
      <c r="B98" s="1">
        <v>2438.23071289062</v>
      </c>
      <c r="C98">
        <f t="shared" si="3"/>
        <v>0.30825697886698544</v>
      </c>
      <c r="D98">
        <v>0.42220000000000002</v>
      </c>
      <c r="E98">
        <v>354.74</v>
      </c>
      <c r="F98" t="s">
        <v>64</v>
      </c>
      <c r="G98">
        <v>4850</v>
      </c>
      <c r="H98">
        <f t="shared" si="4"/>
        <v>4795.2762501048837</v>
      </c>
      <c r="I98">
        <f t="shared" si="5"/>
        <v>0.60625000000000007</v>
      </c>
      <c r="M98">
        <v>0.60000000000000009</v>
      </c>
      <c r="N98">
        <v>2</v>
      </c>
      <c r="O98" s="19">
        <v>0.85599999999999998</v>
      </c>
      <c r="AY98">
        <v>6800</v>
      </c>
      <c r="AZ98">
        <v>0</v>
      </c>
      <c r="BA98">
        <v>0.99899899899899902</v>
      </c>
    </row>
    <row r="99" spans="1:53" x14ac:dyDescent="0.25">
      <c r="A99" s="1">
        <v>0.31779866806623702</v>
      </c>
      <c r="B99" s="1">
        <v>2458.2978515625</v>
      </c>
      <c r="C99">
        <f t="shared" si="3"/>
        <v>0.31079399700427446</v>
      </c>
      <c r="D99">
        <v>0.53049999999999997</v>
      </c>
      <c r="E99">
        <v>278.56</v>
      </c>
      <c r="F99" t="s">
        <v>53</v>
      </c>
      <c r="G99">
        <v>4900</v>
      </c>
      <c r="H99">
        <f t="shared" si="4"/>
        <v>4844.7120877348307</v>
      </c>
      <c r="I99">
        <f t="shared" si="5"/>
        <v>0.61250000000000004</v>
      </c>
      <c r="M99">
        <v>0.60625000000000007</v>
      </c>
      <c r="N99">
        <v>5</v>
      </c>
      <c r="O99" s="19">
        <v>0.876</v>
      </c>
      <c r="AY99">
        <v>6850</v>
      </c>
      <c r="AZ99">
        <v>0</v>
      </c>
      <c r="BA99">
        <v>0.99899899899899902</v>
      </c>
    </row>
    <row r="100" spans="1:53" x14ac:dyDescent="0.25">
      <c r="A100" s="1">
        <v>0.25074847616369</v>
      </c>
      <c r="B100" s="1">
        <v>2444.49755859375</v>
      </c>
      <c r="C100">
        <f t="shared" si="3"/>
        <v>0.30904927424463746</v>
      </c>
      <c r="D100">
        <v>0.60329999999999995</v>
      </c>
      <c r="E100">
        <v>18.64</v>
      </c>
      <c r="F100" t="s">
        <v>64</v>
      </c>
      <c r="G100">
        <v>4950</v>
      </c>
      <c r="H100">
        <f t="shared" si="4"/>
        <v>4894.1479253647785</v>
      </c>
      <c r="I100">
        <f t="shared" si="5"/>
        <v>0.61875000000000002</v>
      </c>
      <c r="M100">
        <v>0.61250000000000004</v>
      </c>
      <c r="N100">
        <v>7</v>
      </c>
      <c r="O100" s="19">
        <v>0.90400000000000003</v>
      </c>
      <c r="AY100">
        <v>6900</v>
      </c>
      <c r="AZ100">
        <v>0</v>
      </c>
      <c r="BA100">
        <v>0.99899899899899902</v>
      </c>
    </row>
    <row r="101" spans="1:53" x14ac:dyDescent="0.25">
      <c r="A101" s="1">
        <v>0.176578661935551</v>
      </c>
      <c r="B101" s="1">
        <v>3459.61157226562</v>
      </c>
      <c r="C101">
        <f t="shared" si="3"/>
        <v>0.43738658761112198</v>
      </c>
      <c r="D101">
        <v>4.9500000000000002E-2</v>
      </c>
      <c r="E101">
        <v>137.38</v>
      </c>
      <c r="F101" t="s">
        <v>75</v>
      </c>
      <c r="G101">
        <v>5000</v>
      </c>
      <c r="H101">
        <f t="shared" si="4"/>
        <v>4943.5837629947255</v>
      </c>
      <c r="I101">
        <f t="shared" si="5"/>
        <v>0.625</v>
      </c>
      <c r="M101">
        <v>0.61875000000000002</v>
      </c>
      <c r="N101">
        <v>3</v>
      </c>
      <c r="O101" s="19">
        <v>0.91600000000000004</v>
      </c>
      <c r="AY101">
        <v>6950</v>
      </c>
      <c r="AZ101">
        <v>0</v>
      </c>
      <c r="BA101">
        <v>0.99899899899899902</v>
      </c>
    </row>
    <row r="102" spans="1:53" x14ac:dyDescent="0.25">
      <c r="A102" s="1">
        <v>0.22873549710353</v>
      </c>
      <c r="B102" s="1">
        <v>3730.5888671875</v>
      </c>
      <c r="C102">
        <f t="shared" si="3"/>
        <v>0.47164529899251456</v>
      </c>
      <c r="D102">
        <v>4.4900000000000002E-2</v>
      </c>
      <c r="E102">
        <v>1.51</v>
      </c>
      <c r="F102" t="s">
        <v>73</v>
      </c>
      <c r="G102">
        <v>5050</v>
      </c>
      <c r="H102">
        <f t="shared" si="4"/>
        <v>4993.0196006246724</v>
      </c>
      <c r="I102">
        <f t="shared" si="5"/>
        <v>0.63124999999999998</v>
      </c>
      <c r="M102">
        <v>0.625</v>
      </c>
      <c r="N102">
        <v>0</v>
      </c>
      <c r="O102" s="19">
        <v>0.91600000000000004</v>
      </c>
      <c r="AY102">
        <v>7000</v>
      </c>
      <c r="AZ102">
        <v>0</v>
      </c>
      <c r="BA102">
        <v>0.99899899899899902</v>
      </c>
    </row>
    <row r="103" spans="1:53" x14ac:dyDescent="0.25">
      <c r="A103" s="1">
        <v>0.27214734314634498</v>
      </c>
      <c r="B103" s="1">
        <v>2442.01708984375</v>
      </c>
      <c r="C103">
        <f t="shared" si="3"/>
        <v>0.30873567725850876</v>
      </c>
      <c r="D103">
        <v>0.41389999999999999</v>
      </c>
      <c r="E103">
        <v>310.51</v>
      </c>
      <c r="F103" t="s">
        <v>75</v>
      </c>
      <c r="G103">
        <v>5100</v>
      </c>
      <c r="H103">
        <f t="shared" si="4"/>
        <v>5042.4554382546203</v>
      </c>
      <c r="I103">
        <f t="shared" si="5"/>
        <v>0.63750000000000007</v>
      </c>
      <c r="M103">
        <v>0.63124999999999998</v>
      </c>
      <c r="N103">
        <v>3</v>
      </c>
      <c r="O103" s="19">
        <v>0.92800000000000005</v>
      </c>
      <c r="AY103">
        <v>7050</v>
      </c>
      <c r="AZ103">
        <v>0</v>
      </c>
      <c r="BA103">
        <v>0.99899899899899902</v>
      </c>
    </row>
    <row r="104" spans="1:53" x14ac:dyDescent="0.25">
      <c r="A104" s="1">
        <v>0.18007661903675501</v>
      </c>
      <c r="B104" s="1">
        <v>2648.45434570312</v>
      </c>
      <c r="C104">
        <f t="shared" si="3"/>
        <v>0.33483481729491554</v>
      </c>
      <c r="D104">
        <v>0.66539999999999999</v>
      </c>
      <c r="E104">
        <v>233.04</v>
      </c>
      <c r="F104" t="s">
        <v>56</v>
      </c>
      <c r="G104">
        <v>5150</v>
      </c>
      <c r="H104">
        <f t="shared" si="4"/>
        <v>5091.8912758845672</v>
      </c>
      <c r="I104">
        <f t="shared" si="5"/>
        <v>0.64375000000000004</v>
      </c>
      <c r="M104">
        <v>0.63750000000000007</v>
      </c>
      <c r="N104">
        <v>4</v>
      </c>
      <c r="O104" s="19">
        <v>0.94399999999999995</v>
      </c>
      <c r="AY104">
        <v>7100</v>
      </c>
      <c r="AZ104">
        <v>0</v>
      </c>
      <c r="BA104">
        <v>0.99899899899899902</v>
      </c>
    </row>
    <row r="105" spans="1:53" x14ac:dyDescent="0.25">
      <c r="A105" s="1">
        <v>0.172304408905495</v>
      </c>
      <c r="B105" s="1">
        <v>2714.56127929687</v>
      </c>
      <c r="C105">
        <f t="shared" si="3"/>
        <v>0.34319248563369675</v>
      </c>
      <c r="D105">
        <v>0.36209999999999998</v>
      </c>
      <c r="E105">
        <v>299.06</v>
      </c>
      <c r="F105" t="s">
        <v>75</v>
      </c>
      <c r="G105">
        <v>5200</v>
      </c>
      <c r="H105">
        <f t="shared" si="4"/>
        <v>5141.3271135145142</v>
      </c>
      <c r="I105">
        <f t="shared" si="5"/>
        <v>0.65</v>
      </c>
      <c r="M105">
        <v>0.64375000000000004</v>
      </c>
      <c r="N105">
        <v>3</v>
      </c>
      <c r="O105" s="19">
        <v>0.95599999999999996</v>
      </c>
      <c r="AY105">
        <v>7150</v>
      </c>
      <c r="AZ105">
        <v>0</v>
      </c>
      <c r="BA105">
        <v>0.99899899899899902</v>
      </c>
    </row>
    <row r="106" spans="1:53" x14ac:dyDescent="0.25">
      <c r="A106" s="1">
        <v>0.27956392500761801</v>
      </c>
      <c r="B106" s="1">
        <v>2493.818359375</v>
      </c>
      <c r="C106">
        <f t="shared" si="3"/>
        <v>0.31528473053831374</v>
      </c>
      <c r="D106">
        <v>0.62109999999999999</v>
      </c>
      <c r="E106">
        <v>349.03</v>
      </c>
      <c r="F106" t="s">
        <v>56</v>
      </c>
      <c r="G106">
        <v>5250</v>
      </c>
      <c r="H106">
        <f t="shared" si="4"/>
        <v>5190.762951144462</v>
      </c>
      <c r="I106">
        <f t="shared" si="5"/>
        <v>0.65625000000000011</v>
      </c>
      <c r="M106">
        <v>0.65</v>
      </c>
      <c r="N106">
        <v>1</v>
      </c>
      <c r="O106" s="19">
        <v>0.96</v>
      </c>
      <c r="AY106">
        <v>7200</v>
      </c>
      <c r="AZ106">
        <v>0</v>
      </c>
      <c r="BA106">
        <v>0.99899899899899902</v>
      </c>
    </row>
    <row r="107" spans="1:53" x14ac:dyDescent="0.25">
      <c r="A107" s="1">
        <v>0.226277338199497</v>
      </c>
      <c r="B107" s="1">
        <v>2712.0283203125</v>
      </c>
      <c r="C107">
        <f t="shared" si="3"/>
        <v>0.342872252490874</v>
      </c>
      <c r="D107">
        <v>0.63719999999999999</v>
      </c>
      <c r="E107">
        <v>200.38</v>
      </c>
      <c r="F107" t="s">
        <v>80</v>
      </c>
      <c r="G107">
        <v>5300</v>
      </c>
      <c r="H107">
        <f t="shared" si="4"/>
        <v>5240.198788774409</v>
      </c>
      <c r="I107">
        <f t="shared" si="5"/>
        <v>0.66249999999999998</v>
      </c>
      <c r="M107">
        <v>0.65625000000000011</v>
      </c>
      <c r="N107">
        <v>2</v>
      </c>
      <c r="O107" s="19">
        <v>0.96799999999999997</v>
      </c>
      <c r="AY107">
        <v>7250</v>
      </c>
      <c r="AZ107">
        <v>0</v>
      </c>
      <c r="BA107">
        <v>0.99899899899899902</v>
      </c>
    </row>
    <row r="108" spans="1:53" x14ac:dyDescent="0.25">
      <c r="A108" s="1">
        <v>0.17072146193895199</v>
      </c>
      <c r="B108" s="1">
        <v>2660.310546875</v>
      </c>
      <c r="C108">
        <f t="shared" si="3"/>
        <v>0.3363337553300903</v>
      </c>
      <c r="D108">
        <v>0.53869999999999996</v>
      </c>
      <c r="E108">
        <v>352.07</v>
      </c>
      <c r="F108" t="s">
        <v>78</v>
      </c>
      <c r="G108">
        <v>5350</v>
      </c>
      <c r="H108">
        <f t="shared" si="4"/>
        <v>5289.6346264043559</v>
      </c>
      <c r="I108">
        <f t="shared" si="5"/>
        <v>0.66874999999999996</v>
      </c>
      <c r="M108">
        <v>0.66249999999999998</v>
      </c>
      <c r="N108">
        <v>1</v>
      </c>
      <c r="O108" s="19">
        <v>0.97199999999999998</v>
      </c>
      <c r="AY108">
        <v>7300</v>
      </c>
      <c r="AZ108">
        <v>0</v>
      </c>
      <c r="BA108">
        <v>0.99899899899899902</v>
      </c>
    </row>
    <row r="109" spans="1:53" x14ac:dyDescent="0.25">
      <c r="A109" s="1">
        <v>0.24498594621071401</v>
      </c>
      <c r="B109" s="1">
        <v>2384.6708984375</v>
      </c>
      <c r="C109">
        <f t="shared" si="3"/>
        <v>0.30148559890498772</v>
      </c>
      <c r="D109">
        <v>0.50619999999999998</v>
      </c>
      <c r="E109">
        <v>182.13</v>
      </c>
      <c r="F109" t="s">
        <v>76</v>
      </c>
      <c r="G109">
        <v>5400</v>
      </c>
      <c r="H109">
        <f t="shared" si="4"/>
        <v>5339.0704640343038</v>
      </c>
      <c r="I109">
        <f t="shared" si="5"/>
        <v>0.67500000000000004</v>
      </c>
      <c r="M109">
        <v>0.66874999999999996</v>
      </c>
      <c r="N109">
        <v>2</v>
      </c>
      <c r="O109" s="19">
        <v>0.98</v>
      </c>
      <c r="AY109">
        <v>7350</v>
      </c>
      <c r="AZ109">
        <v>0</v>
      </c>
      <c r="BA109">
        <v>0.99899899899899902</v>
      </c>
    </row>
    <row r="110" spans="1:53" x14ac:dyDescent="0.25">
      <c r="A110" s="1">
        <v>0.28395316275041999</v>
      </c>
      <c r="B110" s="1">
        <v>3342.5234375</v>
      </c>
      <c r="C110">
        <f t="shared" si="3"/>
        <v>0.42258354436619849</v>
      </c>
      <c r="D110">
        <v>5.6399999999999999E-2</v>
      </c>
      <c r="E110">
        <v>221.41</v>
      </c>
      <c r="F110" t="s">
        <v>57</v>
      </c>
      <c r="G110">
        <v>5450</v>
      </c>
      <c r="H110">
        <f t="shared" si="4"/>
        <v>5388.5063016642507</v>
      </c>
      <c r="I110">
        <f t="shared" si="5"/>
        <v>0.68125000000000002</v>
      </c>
      <c r="M110">
        <v>0.67500000000000004</v>
      </c>
      <c r="N110">
        <v>0</v>
      </c>
      <c r="O110" s="19">
        <v>0.98</v>
      </c>
      <c r="AY110">
        <v>7400</v>
      </c>
      <c r="AZ110">
        <v>0</v>
      </c>
      <c r="BA110">
        <v>0.99899899899899902</v>
      </c>
    </row>
    <row r="111" spans="1:53" x14ac:dyDescent="0.25">
      <c r="A111" s="1">
        <v>0.25057009319740098</v>
      </c>
      <c r="B111" s="1">
        <v>3111.04125976562</v>
      </c>
      <c r="C111">
        <f t="shared" si="3"/>
        <v>0.39331806247693335</v>
      </c>
      <c r="D111">
        <v>0.81659999999999999</v>
      </c>
      <c r="E111">
        <v>120.77</v>
      </c>
      <c r="F111" t="s">
        <v>55</v>
      </c>
      <c r="G111">
        <v>5500</v>
      </c>
      <c r="H111">
        <f t="shared" si="4"/>
        <v>5437.9421392941977</v>
      </c>
      <c r="I111">
        <f t="shared" si="5"/>
        <v>0.6875</v>
      </c>
      <c r="M111">
        <v>0.68125000000000002</v>
      </c>
      <c r="N111">
        <v>0</v>
      </c>
      <c r="O111" s="19">
        <v>0.98</v>
      </c>
      <c r="AY111">
        <v>7450</v>
      </c>
      <c r="AZ111">
        <v>0</v>
      </c>
      <c r="BA111">
        <v>0.99899899899899902</v>
      </c>
    </row>
    <row r="112" spans="1:53" x14ac:dyDescent="0.25">
      <c r="A112" s="1">
        <v>0.19810987672731101</v>
      </c>
      <c r="B112" s="1">
        <v>2549.076171875</v>
      </c>
      <c r="C112">
        <f t="shared" si="3"/>
        <v>0.3222707824529229</v>
      </c>
      <c r="D112">
        <v>0.65820000000000001</v>
      </c>
      <c r="E112">
        <v>27.76</v>
      </c>
      <c r="F112" t="s">
        <v>69</v>
      </c>
      <c r="G112">
        <v>5550</v>
      </c>
      <c r="H112">
        <f t="shared" si="4"/>
        <v>5487.3779769241455</v>
      </c>
      <c r="I112">
        <f t="shared" si="5"/>
        <v>0.69375000000000009</v>
      </c>
      <c r="M112">
        <v>0.6875</v>
      </c>
      <c r="N112">
        <v>1</v>
      </c>
      <c r="O112" s="19">
        <v>0.98399999999999999</v>
      </c>
      <c r="AY112">
        <v>7500</v>
      </c>
      <c r="AZ112">
        <v>0</v>
      </c>
      <c r="BA112">
        <v>0.99899899899899902</v>
      </c>
    </row>
    <row r="113" spans="1:53" x14ac:dyDescent="0.25">
      <c r="A113" s="1">
        <v>0.174575889842251</v>
      </c>
      <c r="B113" s="1">
        <v>2752.7841796875</v>
      </c>
      <c r="C113">
        <f t="shared" si="3"/>
        <v>0.34802487320705344</v>
      </c>
      <c r="D113">
        <v>0.30759999999999998</v>
      </c>
      <c r="E113">
        <v>72.19</v>
      </c>
      <c r="F113" t="s">
        <v>75</v>
      </c>
      <c r="G113">
        <v>5600</v>
      </c>
      <c r="H113">
        <f t="shared" si="4"/>
        <v>5536.8138145540925</v>
      </c>
      <c r="I113">
        <f t="shared" si="5"/>
        <v>0.70000000000000007</v>
      </c>
      <c r="M113">
        <v>0.69375000000000009</v>
      </c>
      <c r="N113">
        <v>1</v>
      </c>
      <c r="O113" s="19">
        <v>0.98799999999999999</v>
      </c>
      <c r="AY113">
        <v>7550</v>
      </c>
      <c r="AZ113">
        <v>0</v>
      </c>
      <c r="BA113">
        <v>0.99899899899899902</v>
      </c>
    </row>
    <row r="114" spans="1:53" x14ac:dyDescent="0.25">
      <c r="A114" s="1">
        <v>0.17337568441853299</v>
      </c>
      <c r="B114" s="1">
        <v>2691.04760742187</v>
      </c>
      <c r="C114">
        <f t="shared" si="3"/>
        <v>0.34021973436125297</v>
      </c>
      <c r="D114">
        <v>0.6653</v>
      </c>
      <c r="E114">
        <v>253.29</v>
      </c>
      <c r="F114" t="s">
        <v>65</v>
      </c>
      <c r="G114">
        <v>5650</v>
      </c>
      <c r="H114">
        <f t="shared" si="4"/>
        <v>5586.2496521840394</v>
      </c>
      <c r="I114">
        <f t="shared" si="5"/>
        <v>0.70624999999999993</v>
      </c>
      <c r="M114">
        <v>0.70000000000000007</v>
      </c>
      <c r="N114">
        <v>1</v>
      </c>
      <c r="O114" s="19">
        <v>0.99199999999999999</v>
      </c>
      <c r="AY114">
        <v>7600</v>
      </c>
      <c r="AZ114">
        <v>0</v>
      </c>
      <c r="BA114">
        <v>0.99899899899899902</v>
      </c>
    </row>
    <row r="115" spans="1:53" x14ac:dyDescent="0.25">
      <c r="A115" s="1">
        <v>0.171948506128804</v>
      </c>
      <c r="B115" s="1">
        <v>3740.2646484375</v>
      </c>
      <c r="C115">
        <f t="shared" si="3"/>
        <v>0.4728685741651773</v>
      </c>
      <c r="D115">
        <v>2.0199999999999999E-2</v>
      </c>
      <c r="E115">
        <v>274.06</v>
      </c>
      <c r="F115" t="s">
        <v>76</v>
      </c>
      <c r="G115">
        <v>5700</v>
      </c>
      <c r="H115">
        <f t="shared" si="4"/>
        <v>5635.6854898139873</v>
      </c>
      <c r="I115">
        <f t="shared" si="5"/>
        <v>0.71250000000000002</v>
      </c>
      <c r="M115">
        <v>0.70624999999999993</v>
      </c>
      <c r="N115">
        <v>0</v>
      </c>
      <c r="O115" s="19">
        <v>0.99199999999999999</v>
      </c>
      <c r="AY115">
        <v>7650</v>
      </c>
      <c r="AZ115">
        <v>0</v>
      </c>
      <c r="BA115">
        <v>0.99899899899899902</v>
      </c>
    </row>
    <row r="116" spans="1:53" x14ac:dyDescent="0.25">
      <c r="A116" s="1">
        <v>0.181662114167007</v>
      </c>
      <c r="B116" s="1">
        <v>2983.4619140625</v>
      </c>
      <c r="C116">
        <f t="shared" si="3"/>
        <v>0.3771886521367418</v>
      </c>
      <c r="D116">
        <v>0.71130000000000004</v>
      </c>
      <c r="E116">
        <v>53.6</v>
      </c>
      <c r="F116" t="s">
        <v>55</v>
      </c>
      <c r="G116">
        <v>5750</v>
      </c>
      <c r="H116">
        <f t="shared" si="4"/>
        <v>5685.1213274439342</v>
      </c>
      <c r="I116">
        <f t="shared" si="5"/>
        <v>0.71875</v>
      </c>
      <c r="M116">
        <v>0.71250000000000002</v>
      </c>
      <c r="N116">
        <v>0</v>
      </c>
      <c r="O116" s="19">
        <v>0.99199999999999999</v>
      </c>
      <c r="AY116">
        <v>7700</v>
      </c>
      <c r="AZ116">
        <v>0</v>
      </c>
      <c r="BA116">
        <v>0.99899899899899902</v>
      </c>
    </row>
    <row r="117" spans="1:53" x14ac:dyDescent="0.25">
      <c r="A117" s="21">
        <v>0.17177430868229501</v>
      </c>
      <c r="B117" s="21">
        <v>3092.85717773437</v>
      </c>
      <c r="C117">
        <f t="shared" si="3"/>
        <v>0.39101911260283501</v>
      </c>
      <c r="D117">
        <v>0.26939999999999997</v>
      </c>
      <c r="E117">
        <v>33.69</v>
      </c>
      <c r="F117" t="s">
        <v>54</v>
      </c>
      <c r="G117">
        <v>5800</v>
      </c>
      <c r="H117">
        <f t="shared" si="4"/>
        <v>5734.5571650738812</v>
      </c>
      <c r="I117">
        <f t="shared" si="5"/>
        <v>0.72499999999999998</v>
      </c>
      <c r="M117">
        <v>0.71875</v>
      </c>
      <c r="N117">
        <v>1</v>
      </c>
      <c r="O117" s="19">
        <v>0.996</v>
      </c>
      <c r="AY117">
        <v>7750</v>
      </c>
      <c r="AZ117">
        <v>0</v>
      </c>
      <c r="BA117">
        <v>0.99899899899899902</v>
      </c>
    </row>
    <row r="118" spans="1:53" x14ac:dyDescent="0.25">
      <c r="A118" s="1">
        <v>0.22379116033864899</v>
      </c>
      <c r="B118" s="1">
        <v>2552.21484375</v>
      </c>
      <c r="C118">
        <f t="shared" si="3"/>
        <v>0.32266759375741805</v>
      </c>
      <c r="D118">
        <v>0.29720000000000002</v>
      </c>
      <c r="E118">
        <v>160.81</v>
      </c>
      <c r="F118" t="s">
        <v>80</v>
      </c>
      <c r="G118">
        <v>5850</v>
      </c>
      <c r="H118">
        <f t="shared" si="4"/>
        <v>5783.993002703829</v>
      </c>
      <c r="I118">
        <f t="shared" si="5"/>
        <v>0.73125000000000007</v>
      </c>
      <c r="M118">
        <v>0.72499999999999998</v>
      </c>
      <c r="N118">
        <v>0</v>
      </c>
      <c r="O118" s="19">
        <v>0.996</v>
      </c>
      <c r="AY118">
        <v>7800</v>
      </c>
      <c r="AZ118">
        <v>0</v>
      </c>
      <c r="BA118">
        <v>0.99899899899899902</v>
      </c>
    </row>
    <row r="119" spans="1:53" x14ac:dyDescent="0.25">
      <c r="A119" s="1">
        <v>0.164859585532978</v>
      </c>
      <c r="B119" s="1">
        <v>2821.02880859375</v>
      </c>
      <c r="C119">
        <f t="shared" si="3"/>
        <v>0.35665280288545503</v>
      </c>
      <c r="D119">
        <v>0.2772</v>
      </c>
      <c r="E119">
        <v>45.03</v>
      </c>
      <c r="F119" t="s">
        <v>59</v>
      </c>
      <c r="G119">
        <v>5900</v>
      </c>
      <c r="H119">
        <f t="shared" si="4"/>
        <v>5833.428840333776</v>
      </c>
      <c r="I119">
        <f t="shared" si="5"/>
        <v>0.73750000000000004</v>
      </c>
      <c r="M119">
        <v>0.73125000000000007</v>
      </c>
      <c r="N119">
        <v>0</v>
      </c>
      <c r="O119" s="19">
        <v>0.996</v>
      </c>
      <c r="AY119">
        <v>7850</v>
      </c>
      <c r="AZ119">
        <v>0</v>
      </c>
      <c r="BA119">
        <v>0.99899899899899902</v>
      </c>
    </row>
    <row r="120" spans="1:53" x14ac:dyDescent="0.25">
      <c r="A120" s="1">
        <v>0.238397581186651</v>
      </c>
      <c r="B120" s="1">
        <v>3127.81225585937</v>
      </c>
      <c r="C120">
        <f t="shared" si="3"/>
        <v>0.39543836083964257</v>
      </c>
      <c r="D120">
        <v>0.1226</v>
      </c>
      <c r="E120">
        <v>214.22</v>
      </c>
      <c r="F120" t="s">
        <v>68</v>
      </c>
      <c r="G120">
        <v>5950</v>
      </c>
      <c r="H120">
        <f t="shared" si="4"/>
        <v>5882.8646779637229</v>
      </c>
      <c r="I120">
        <f t="shared" si="5"/>
        <v>0.74375000000000002</v>
      </c>
      <c r="M120">
        <v>0.73750000000000004</v>
      </c>
      <c r="N120">
        <v>0</v>
      </c>
      <c r="O120" s="19">
        <v>0.996</v>
      </c>
      <c r="AY120">
        <v>7900</v>
      </c>
      <c r="AZ120">
        <v>0</v>
      </c>
      <c r="BA120">
        <v>0.99899899899899902</v>
      </c>
    </row>
    <row r="121" spans="1:53" x14ac:dyDescent="0.25">
      <c r="A121" s="1">
        <v>0.30719029719882202</v>
      </c>
      <c r="B121" s="1">
        <v>3065.02124023437</v>
      </c>
      <c r="C121">
        <f t="shared" si="3"/>
        <v>0.38749991240889292</v>
      </c>
      <c r="D121">
        <v>0.8337</v>
      </c>
      <c r="E121">
        <v>46</v>
      </c>
      <c r="F121" t="s">
        <v>55</v>
      </c>
      <c r="G121">
        <v>6000</v>
      </c>
      <c r="H121">
        <f t="shared" si="4"/>
        <v>5932.3005155936708</v>
      </c>
      <c r="I121">
        <f t="shared" si="5"/>
        <v>0.75000000000000011</v>
      </c>
      <c r="M121">
        <v>0.74375000000000002</v>
      </c>
      <c r="N121">
        <v>0</v>
      </c>
      <c r="O121" s="19">
        <v>0.996</v>
      </c>
      <c r="AY121">
        <v>7950</v>
      </c>
      <c r="AZ121">
        <v>0</v>
      </c>
      <c r="BA121">
        <v>0.99899899899899902</v>
      </c>
    </row>
    <row r="122" spans="1:53" x14ac:dyDescent="0.25">
      <c r="A122" s="1">
        <v>0.23985685681598701</v>
      </c>
      <c r="B122" s="1">
        <v>3197.66064453125</v>
      </c>
      <c r="C122">
        <f t="shared" si="3"/>
        <v>0.40426904825445026</v>
      </c>
      <c r="D122">
        <v>4.2299999999999997E-2</v>
      </c>
      <c r="E122">
        <v>193.48</v>
      </c>
      <c r="F122" t="s">
        <v>73</v>
      </c>
      <c r="G122">
        <v>6050</v>
      </c>
      <c r="H122">
        <f t="shared" si="4"/>
        <v>5981.7363532236177</v>
      </c>
      <c r="I122">
        <f t="shared" si="5"/>
        <v>0.75624999999999998</v>
      </c>
      <c r="M122">
        <v>0.75000000000000011</v>
      </c>
      <c r="N122">
        <v>1</v>
      </c>
      <c r="O122" s="19">
        <v>1</v>
      </c>
      <c r="AY122">
        <v>8000</v>
      </c>
      <c r="AZ122">
        <v>0</v>
      </c>
      <c r="BA122">
        <v>0.99899899899899902</v>
      </c>
    </row>
    <row r="123" spans="1:53" ht="15.75" thickBot="1" x14ac:dyDescent="0.3">
      <c r="A123" s="1">
        <v>0.23851352838072701</v>
      </c>
      <c r="B123" s="1">
        <v>3496.69018554687</v>
      </c>
      <c r="C123">
        <f t="shared" si="3"/>
        <v>0.44207430696853461</v>
      </c>
      <c r="D123">
        <v>0.95920000000000005</v>
      </c>
      <c r="E123">
        <v>102.64</v>
      </c>
      <c r="F123" t="s">
        <v>65</v>
      </c>
      <c r="G123">
        <v>6100</v>
      </c>
      <c r="H123">
        <f t="shared" si="4"/>
        <v>6031.1721908535646</v>
      </c>
      <c r="I123">
        <f t="shared" si="5"/>
        <v>0.76249999999999996</v>
      </c>
      <c r="M123">
        <v>0.75624999999999998</v>
      </c>
      <c r="N123">
        <v>0</v>
      </c>
      <c r="O123" s="19">
        <v>1</v>
      </c>
      <c r="P123" s="2"/>
      <c r="Q123" s="2"/>
      <c r="R123" s="2"/>
      <c r="X123" s="2"/>
      <c r="Y123" s="2"/>
      <c r="Z123" s="2"/>
      <c r="AE123" s="2"/>
      <c r="AF123" s="2"/>
      <c r="AG123" s="2"/>
      <c r="AK123" s="2"/>
      <c r="AL123" s="2"/>
      <c r="AM123" s="2"/>
      <c r="AQ123" s="2"/>
      <c r="AR123" s="2"/>
      <c r="AS123" s="2"/>
      <c r="AY123" s="2" t="s">
        <v>0</v>
      </c>
      <c r="AZ123" s="2">
        <v>1</v>
      </c>
      <c r="BA123" s="2">
        <v>1</v>
      </c>
    </row>
    <row r="124" spans="1:53" x14ac:dyDescent="0.25">
      <c r="A124" s="1">
        <v>0.26059303760910602</v>
      </c>
      <c r="B124" s="1">
        <v>3497.3974609375</v>
      </c>
      <c r="C124">
        <f t="shared" si="3"/>
        <v>0.44216372532176507</v>
      </c>
      <c r="D124">
        <v>0.91649999999999998</v>
      </c>
      <c r="E124">
        <v>215.34</v>
      </c>
      <c r="F124" t="s">
        <v>63</v>
      </c>
      <c r="G124">
        <v>6150</v>
      </c>
      <c r="H124">
        <f t="shared" si="4"/>
        <v>6080.6080284835125</v>
      </c>
      <c r="I124">
        <f t="shared" si="5"/>
        <v>0.76875000000000004</v>
      </c>
      <c r="M124">
        <v>0.76249999999999996</v>
      </c>
      <c r="N124">
        <v>0</v>
      </c>
      <c r="O124" s="19">
        <v>1</v>
      </c>
    </row>
    <row r="125" spans="1:53" x14ac:dyDescent="0.25">
      <c r="A125" s="1">
        <v>0.19314313201715999</v>
      </c>
      <c r="B125" s="1">
        <v>2508.14697265625</v>
      </c>
      <c r="C125">
        <f t="shared" si="3"/>
        <v>0.31709624698672856</v>
      </c>
      <c r="D125">
        <v>0.51790000000000003</v>
      </c>
      <c r="E125">
        <v>38.630000000000003</v>
      </c>
      <c r="F125" t="s">
        <v>59</v>
      </c>
      <c r="G125">
        <v>6200</v>
      </c>
      <c r="H125">
        <f t="shared" si="4"/>
        <v>6130.0438661134594</v>
      </c>
      <c r="I125">
        <f t="shared" si="5"/>
        <v>0.77500000000000002</v>
      </c>
      <c r="M125">
        <v>0.76875000000000004</v>
      </c>
      <c r="N125">
        <v>0</v>
      </c>
      <c r="O125" s="19">
        <v>1</v>
      </c>
    </row>
    <row r="126" spans="1:53" x14ac:dyDescent="0.25">
      <c r="A126" s="1">
        <v>0.17795654169553199</v>
      </c>
      <c r="B126" s="1">
        <v>2648.99877929687</v>
      </c>
      <c r="C126">
        <f t="shared" si="3"/>
        <v>0.33490364812946943</v>
      </c>
      <c r="D126">
        <v>0.32200000000000001</v>
      </c>
      <c r="E126">
        <v>52.81</v>
      </c>
      <c r="F126" t="s">
        <v>73</v>
      </c>
      <c r="G126">
        <v>6250</v>
      </c>
      <c r="H126">
        <f t="shared" si="4"/>
        <v>6179.4797037434064</v>
      </c>
      <c r="I126">
        <f t="shared" si="5"/>
        <v>0.78125</v>
      </c>
      <c r="M126">
        <v>0.77500000000000002</v>
      </c>
      <c r="N126">
        <v>0</v>
      </c>
      <c r="O126" s="19">
        <v>1</v>
      </c>
    </row>
    <row r="127" spans="1:53" x14ac:dyDescent="0.25">
      <c r="A127" s="1">
        <v>0.30295029353909603</v>
      </c>
      <c r="B127" s="1">
        <v>2547.951171875</v>
      </c>
      <c r="C127">
        <f t="shared" si="3"/>
        <v>0.32212855263874168</v>
      </c>
      <c r="D127">
        <v>0.6462</v>
      </c>
      <c r="E127">
        <v>249.9</v>
      </c>
      <c r="F127" t="s">
        <v>57</v>
      </c>
      <c r="G127">
        <v>6300</v>
      </c>
      <c r="H127">
        <f t="shared" si="4"/>
        <v>6228.9155413733542</v>
      </c>
      <c r="I127">
        <f t="shared" si="5"/>
        <v>0.78750000000000009</v>
      </c>
      <c r="M127">
        <v>0.78125</v>
      </c>
      <c r="N127">
        <v>0</v>
      </c>
      <c r="O127" s="19">
        <v>1</v>
      </c>
    </row>
    <row r="128" spans="1:53" x14ac:dyDescent="0.25">
      <c r="A128" s="1">
        <v>0.27772070761131301</v>
      </c>
      <c r="B128" s="1">
        <v>2661.17260742187</v>
      </c>
      <c r="C128">
        <f t="shared" si="3"/>
        <v>0.33644274262910745</v>
      </c>
      <c r="D128">
        <v>0.29120000000000001</v>
      </c>
      <c r="E128">
        <v>251.24</v>
      </c>
      <c r="F128" t="s">
        <v>57</v>
      </c>
      <c r="G128">
        <v>6350</v>
      </c>
      <c r="H128">
        <f t="shared" si="4"/>
        <v>6278.3513790033012</v>
      </c>
      <c r="I128">
        <f t="shared" si="5"/>
        <v>0.79375000000000007</v>
      </c>
      <c r="M128">
        <v>0.78750000000000009</v>
      </c>
      <c r="N128">
        <v>0</v>
      </c>
      <c r="O128" s="19">
        <v>1</v>
      </c>
    </row>
    <row r="129" spans="1:15" x14ac:dyDescent="0.25">
      <c r="A129" s="1">
        <v>0.26740038591820797</v>
      </c>
      <c r="B129" s="1">
        <v>2421.69897460937</v>
      </c>
      <c r="C129">
        <f t="shared" ref="C129:C192" si="6">B129/$V$13</f>
        <v>0.30616692903246578</v>
      </c>
      <c r="D129">
        <v>0.3856</v>
      </c>
      <c r="E129">
        <v>128.88999999999999</v>
      </c>
      <c r="F129" t="s">
        <v>52</v>
      </c>
      <c r="G129">
        <v>6400</v>
      </c>
      <c r="H129">
        <f t="shared" ref="H129:H161" si="7">G129*$K$6</f>
        <v>6327.787216633249</v>
      </c>
      <c r="I129">
        <f t="shared" ref="I129:I161" si="8">H129/$V$13</f>
        <v>0.8</v>
      </c>
      <c r="M129">
        <v>0.79375000000000007</v>
      </c>
      <c r="N129">
        <v>0</v>
      </c>
      <c r="O129" s="19">
        <v>1</v>
      </c>
    </row>
    <row r="130" spans="1:15" x14ac:dyDescent="0.25">
      <c r="A130" s="1">
        <v>0.198457351375773</v>
      </c>
      <c r="B130" s="1">
        <v>2890.72290039062</v>
      </c>
      <c r="C130">
        <f t="shared" si="6"/>
        <v>0.36546398308616362</v>
      </c>
      <c r="D130">
        <v>0.8246</v>
      </c>
      <c r="E130">
        <v>216.16</v>
      </c>
      <c r="F130" t="s">
        <v>72</v>
      </c>
      <c r="G130">
        <v>6450</v>
      </c>
      <c r="H130">
        <f t="shared" si="7"/>
        <v>6377.223054263196</v>
      </c>
      <c r="I130">
        <f t="shared" si="8"/>
        <v>0.80625000000000002</v>
      </c>
      <c r="M130">
        <v>0.8</v>
      </c>
      <c r="N130">
        <v>0</v>
      </c>
      <c r="O130" s="19">
        <v>1</v>
      </c>
    </row>
    <row r="131" spans="1:15" x14ac:dyDescent="0.25">
      <c r="A131" s="1">
        <v>0.30195962607905102</v>
      </c>
      <c r="B131" s="1">
        <v>2732.6201171875</v>
      </c>
      <c r="C131">
        <f t="shared" si="6"/>
        <v>0.3454756013292638</v>
      </c>
      <c r="D131">
        <v>0.74490000000000001</v>
      </c>
      <c r="E131">
        <v>112.88</v>
      </c>
      <c r="F131" t="s">
        <v>63</v>
      </c>
      <c r="G131">
        <v>6500</v>
      </c>
      <c r="H131">
        <f t="shared" si="7"/>
        <v>6426.6588918931429</v>
      </c>
      <c r="I131">
        <f t="shared" si="8"/>
        <v>0.8125</v>
      </c>
      <c r="M131">
        <v>0.80625000000000002</v>
      </c>
      <c r="N131">
        <v>0</v>
      </c>
      <c r="O131" s="19">
        <v>1</v>
      </c>
    </row>
    <row r="132" spans="1:15" x14ac:dyDescent="0.25">
      <c r="A132" s="1">
        <v>0.171098784844811</v>
      </c>
      <c r="B132" s="1">
        <v>2767.1015625</v>
      </c>
      <c r="C132">
        <f t="shared" si="6"/>
        <v>0.34983496982659407</v>
      </c>
      <c r="D132">
        <v>0.70099999999999996</v>
      </c>
      <c r="E132">
        <v>117.63</v>
      </c>
      <c r="F132" t="s">
        <v>58</v>
      </c>
      <c r="G132">
        <v>6550</v>
      </c>
      <c r="H132">
        <f t="shared" si="7"/>
        <v>6476.0947295230908</v>
      </c>
      <c r="I132">
        <f t="shared" si="8"/>
        <v>0.81875000000000009</v>
      </c>
      <c r="M132">
        <v>0.8125</v>
      </c>
      <c r="N132">
        <v>0</v>
      </c>
      <c r="O132" s="19">
        <v>1</v>
      </c>
    </row>
    <row r="133" spans="1:15" x14ac:dyDescent="0.25">
      <c r="A133" s="1">
        <v>0.20881512434084201</v>
      </c>
      <c r="B133" s="1">
        <v>2877.8232421875</v>
      </c>
      <c r="C133">
        <f t="shared" si="6"/>
        <v>0.36383312442906951</v>
      </c>
      <c r="D133">
        <v>0.2006</v>
      </c>
      <c r="E133">
        <v>302.37</v>
      </c>
      <c r="F133" t="s">
        <v>73</v>
      </c>
      <c r="G133">
        <v>6600</v>
      </c>
      <c r="H133">
        <f t="shared" si="7"/>
        <v>6525.5305671530377</v>
      </c>
      <c r="I133">
        <f t="shared" si="8"/>
        <v>0.82500000000000007</v>
      </c>
      <c r="M133">
        <v>0.81875000000000009</v>
      </c>
      <c r="N133">
        <v>0</v>
      </c>
      <c r="O133" s="19">
        <v>1</v>
      </c>
    </row>
    <row r="134" spans="1:15" x14ac:dyDescent="0.25">
      <c r="A134" s="1">
        <v>0.21921817196930099</v>
      </c>
      <c r="B134" s="1">
        <v>2675.57690429687</v>
      </c>
      <c r="C134">
        <f t="shared" si="6"/>
        <v>0.33826382748950057</v>
      </c>
      <c r="D134">
        <v>0.26960000000000001</v>
      </c>
      <c r="E134">
        <v>260.76</v>
      </c>
      <c r="F134" t="s">
        <v>51</v>
      </c>
      <c r="G134">
        <v>6650</v>
      </c>
      <c r="H134">
        <f t="shared" si="7"/>
        <v>6574.9664047829847</v>
      </c>
      <c r="I134">
        <f t="shared" si="8"/>
        <v>0.83125000000000004</v>
      </c>
      <c r="M134">
        <v>0.82500000000000007</v>
      </c>
      <c r="N134">
        <v>0</v>
      </c>
      <c r="O134" s="19">
        <v>1</v>
      </c>
    </row>
    <row r="135" spans="1:15" x14ac:dyDescent="0.25">
      <c r="A135" s="1">
        <v>0.167757636369887</v>
      </c>
      <c r="B135" s="1">
        <v>3676.66625976562</v>
      </c>
      <c r="C135">
        <f t="shared" si="6"/>
        <v>0.4648280523847097</v>
      </c>
      <c r="D135">
        <v>0.96209999999999996</v>
      </c>
      <c r="E135">
        <v>260.25</v>
      </c>
      <c r="F135" t="s">
        <v>55</v>
      </c>
      <c r="G135">
        <v>6700</v>
      </c>
      <c r="H135">
        <f t="shared" si="7"/>
        <v>6624.4022424129325</v>
      </c>
      <c r="I135">
        <f t="shared" si="8"/>
        <v>0.83750000000000013</v>
      </c>
      <c r="M135">
        <v>0.83125000000000004</v>
      </c>
      <c r="N135">
        <v>0</v>
      </c>
      <c r="O135" s="19">
        <v>1</v>
      </c>
    </row>
    <row r="136" spans="1:15" x14ac:dyDescent="0.25">
      <c r="A136" s="1">
        <v>0.19602505327693301</v>
      </c>
      <c r="B136" s="1">
        <v>3077.8505859375</v>
      </c>
      <c r="C136">
        <f t="shared" si="6"/>
        <v>0.38912188170260198</v>
      </c>
      <c r="D136">
        <v>0.85740000000000005</v>
      </c>
      <c r="E136">
        <v>180.16</v>
      </c>
      <c r="F136" t="s">
        <v>70</v>
      </c>
      <c r="G136">
        <v>6750</v>
      </c>
      <c r="H136">
        <f t="shared" si="7"/>
        <v>6673.8380800428795</v>
      </c>
      <c r="I136">
        <f t="shared" si="8"/>
        <v>0.84375</v>
      </c>
      <c r="M136">
        <v>0.83750000000000013</v>
      </c>
      <c r="N136">
        <v>0</v>
      </c>
      <c r="O136" s="19">
        <v>1</v>
      </c>
    </row>
    <row r="137" spans="1:15" x14ac:dyDescent="0.25">
      <c r="A137" s="1">
        <v>0.246103668642011</v>
      </c>
      <c r="B137" s="1">
        <v>2538.02856445312</v>
      </c>
      <c r="C137">
        <f t="shared" si="6"/>
        <v>0.32087407209669089</v>
      </c>
      <c r="D137">
        <v>0.3261</v>
      </c>
      <c r="E137">
        <v>102.5</v>
      </c>
      <c r="F137" t="s">
        <v>58</v>
      </c>
      <c r="G137">
        <v>6800</v>
      </c>
      <c r="H137">
        <f t="shared" si="7"/>
        <v>6723.2739176728264</v>
      </c>
      <c r="I137">
        <f t="shared" si="8"/>
        <v>0.85</v>
      </c>
      <c r="M137">
        <v>0.84375</v>
      </c>
      <c r="N137">
        <v>0</v>
      </c>
      <c r="O137" s="19">
        <v>1</v>
      </c>
    </row>
    <row r="138" spans="1:15" x14ac:dyDescent="0.25">
      <c r="A138" s="1">
        <v>0.29498797237312702</v>
      </c>
      <c r="B138" s="1">
        <v>2639.36791992187</v>
      </c>
      <c r="C138">
        <f t="shared" si="6"/>
        <v>0.33368605227230352</v>
      </c>
      <c r="D138">
        <v>0.32619999999999999</v>
      </c>
      <c r="E138">
        <v>294.81</v>
      </c>
      <c r="F138" t="s">
        <v>67</v>
      </c>
      <c r="G138">
        <v>6850</v>
      </c>
      <c r="H138">
        <f t="shared" si="7"/>
        <v>6772.7097553027743</v>
      </c>
      <c r="I138">
        <f t="shared" si="8"/>
        <v>0.85625000000000007</v>
      </c>
      <c r="M138">
        <v>0.85</v>
      </c>
      <c r="N138">
        <v>0</v>
      </c>
      <c r="O138" s="19">
        <v>1</v>
      </c>
    </row>
    <row r="139" spans="1:15" x14ac:dyDescent="0.25">
      <c r="A139" s="1">
        <v>0.18744711356256299</v>
      </c>
      <c r="B139" s="1">
        <v>2759.35522460937</v>
      </c>
      <c r="C139">
        <f t="shared" si="6"/>
        <v>0.34885562742768811</v>
      </c>
      <c r="D139">
        <v>0.77090000000000003</v>
      </c>
      <c r="E139">
        <v>293.83</v>
      </c>
      <c r="F139" t="s">
        <v>70</v>
      </c>
      <c r="G139">
        <v>6900</v>
      </c>
      <c r="H139">
        <f t="shared" si="7"/>
        <v>6822.1455929327212</v>
      </c>
      <c r="I139">
        <f t="shared" si="8"/>
        <v>0.86250000000000004</v>
      </c>
      <c r="M139">
        <v>0.85625000000000007</v>
      </c>
      <c r="N139">
        <v>0</v>
      </c>
      <c r="O139" s="19">
        <v>1</v>
      </c>
    </row>
    <row r="140" spans="1:15" x14ac:dyDescent="0.25">
      <c r="A140" s="1">
        <v>0.273109421221575</v>
      </c>
      <c r="B140" s="1">
        <v>2820.61596679687</v>
      </c>
      <c r="C140">
        <f t="shared" si="6"/>
        <v>0.35660060874140481</v>
      </c>
      <c r="D140">
        <v>0.78290000000000004</v>
      </c>
      <c r="E140">
        <v>77.930000000000007</v>
      </c>
      <c r="F140" t="s">
        <v>55</v>
      </c>
      <c r="G140">
        <v>6950</v>
      </c>
      <c r="H140">
        <f t="shared" si="7"/>
        <v>6871.5814305626682</v>
      </c>
      <c r="I140">
        <f t="shared" si="8"/>
        <v>0.86875000000000002</v>
      </c>
      <c r="M140">
        <v>0.86250000000000004</v>
      </c>
      <c r="N140">
        <v>0</v>
      </c>
      <c r="O140" s="19">
        <v>1</v>
      </c>
    </row>
    <row r="141" spans="1:15" x14ac:dyDescent="0.25">
      <c r="A141" s="1">
        <v>0.23773101517784101</v>
      </c>
      <c r="B141" s="1">
        <v>2572.16723632812</v>
      </c>
      <c r="C141">
        <f t="shared" si="6"/>
        <v>0.32519010494751283</v>
      </c>
      <c r="D141">
        <v>0.7107</v>
      </c>
      <c r="E141">
        <v>262.85000000000002</v>
      </c>
      <c r="F141" t="s">
        <v>64</v>
      </c>
      <c r="G141">
        <v>7000</v>
      </c>
      <c r="H141">
        <f t="shared" si="7"/>
        <v>6921.017268192616</v>
      </c>
      <c r="I141">
        <f t="shared" si="8"/>
        <v>0.87500000000000011</v>
      </c>
      <c r="M141">
        <v>0.86875000000000002</v>
      </c>
      <c r="N141">
        <v>0</v>
      </c>
      <c r="O141" s="19">
        <v>1</v>
      </c>
    </row>
    <row r="142" spans="1:15" x14ac:dyDescent="0.25">
      <c r="A142" s="1">
        <v>0.280319002719285</v>
      </c>
      <c r="B142" s="1">
        <v>2419.24926757812</v>
      </c>
      <c r="C142">
        <f t="shared" si="6"/>
        <v>0.3058572211428186</v>
      </c>
      <c r="D142">
        <v>0.60240000000000005</v>
      </c>
      <c r="E142">
        <v>306.27</v>
      </c>
      <c r="F142" t="s">
        <v>55</v>
      </c>
      <c r="G142">
        <v>7050</v>
      </c>
      <c r="H142">
        <f t="shared" si="7"/>
        <v>6970.453105822563</v>
      </c>
      <c r="I142">
        <f t="shared" si="8"/>
        <v>0.88125000000000009</v>
      </c>
      <c r="M142">
        <v>0.87500000000000011</v>
      </c>
      <c r="N142">
        <v>0</v>
      </c>
      <c r="O142" s="19">
        <v>1</v>
      </c>
    </row>
    <row r="143" spans="1:15" x14ac:dyDescent="0.25">
      <c r="A143" s="1">
        <v>0.21802800454670401</v>
      </c>
      <c r="B143" s="1">
        <v>3070.64208984375</v>
      </c>
      <c r="C143">
        <f t="shared" si="6"/>
        <v>0.38821053676043304</v>
      </c>
      <c r="D143">
        <v>0.86370000000000002</v>
      </c>
      <c r="E143">
        <v>131.63</v>
      </c>
      <c r="F143" t="s">
        <v>62</v>
      </c>
      <c r="G143">
        <v>7100</v>
      </c>
      <c r="H143">
        <f t="shared" si="7"/>
        <v>7019.8889434525099</v>
      </c>
      <c r="I143">
        <f t="shared" si="8"/>
        <v>0.88749999999999996</v>
      </c>
      <c r="M143">
        <v>0.88125000000000009</v>
      </c>
      <c r="N143">
        <v>0</v>
      </c>
      <c r="O143" s="19">
        <v>1</v>
      </c>
    </row>
    <row r="144" spans="1:15" x14ac:dyDescent="0.25">
      <c r="A144" s="1">
        <v>0.22121334261236</v>
      </c>
      <c r="B144" s="1">
        <v>3162.36206054687</v>
      </c>
      <c r="C144">
        <f t="shared" si="6"/>
        <v>0.3998063717735984</v>
      </c>
      <c r="D144">
        <v>2.7E-2</v>
      </c>
      <c r="E144">
        <v>86.25</v>
      </c>
      <c r="F144" t="s">
        <v>63</v>
      </c>
      <c r="G144">
        <v>7150</v>
      </c>
      <c r="H144">
        <f t="shared" si="7"/>
        <v>7069.3247810824578</v>
      </c>
      <c r="I144">
        <f t="shared" si="8"/>
        <v>0.89375000000000004</v>
      </c>
      <c r="M144">
        <v>0.88749999999999996</v>
      </c>
      <c r="N144">
        <v>0</v>
      </c>
      <c r="O144" s="19">
        <v>1</v>
      </c>
    </row>
    <row r="145" spans="1:15" x14ac:dyDescent="0.25">
      <c r="A145" s="1">
        <v>0.17570926028087999</v>
      </c>
      <c r="B145" s="1">
        <v>3328.79443359375</v>
      </c>
      <c r="C145">
        <f t="shared" si="6"/>
        <v>0.42084783443332818</v>
      </c>
      <c r="D145">
        <v>0.8236</v>
      </c>
      <c r="E145">
        <v>47.63</v>
      </c>
      <c r="F145" t="s">
        <v>72</v>
      </c>
      <c r="G145">
        <v>7200</v>
      </c>
      <c r="H145">
        <f t="shared" si="7"/>
        <v>7118.7606187124047</v>
      </c>
      <c r="I145">
        <f t="shared" si="8"/>
        <v>0.9</v>
      </c>
      <c r="M145">
        <v>0.89375000000000004</v>
      </c>
      <c r="N145">
        <v>0</v>
      </c>
      <c r="O145" s="19">
        <v>1</v>
      </c>
    </row>
    <row r="146" spans="1:15" x14ac:dyDescent="0.25">
      <c r="A146" s="1">
        <v>0.16879336484291901</v>
      </c>
      <c r="B146" s="1">
        <v>2896.68627929687</v>
      </c>
      <c r="C146">
        <f t="shared" si="6"/>
        <v>0.36621791221836641</v>
      </c>
      <c r="D146">
        <v>0.62809999999999999</v>
      </c>
      <c r="E146">
        <v>255.72</v>
      </c>
      <c r="F146" t="s">
        <v>66</v>
      </c>
      <c r="G146">
        <v>7250</v>
      </c>
      <c r="H146">
        <f t="shared" si="7"/>
        <v>7168.1964563423517</v>
      </c>
      <c r="I146">
        <f t="shared" si="8"/>
        <v>0.90625</v>
      </c>
      <c r="M146">
        <v>0.9</v>
      </c>
      <c r="N146">
        <v>0</v>
      </c>
      <c r="O146" s="19">
        <v>1</v>
      </c>
    </row>
    <row r="147" spans="1:15" x14ac:dyDescent="0.25">
      <c r="A147" s="1">
        <v>0.29681126242398398</v>
      </c>
      <c r="B147" s="1">
        <v>2407.16015625</v>
      </c>
      <c r="C147">
        <f t="shared" si="6"/>
        <v>0.30432883709142794</v>
      </c>
      <c r="D147">
        <v>0.47939999999999999</v>
      </c>
      <c r="E147">
        <v>62.81</v>
      </c>
      <c r="F147" t="s">
        <v>57</v>
      </c>
      <c r="G147">
        <v>7300</v>
      </c>
      <c r="H147">
        <f t="shared" si="7"/>
        <v>7217.6322939722995</v>
      </c>
      <c r="I147">
        <f t="shared" si="8"/>
        <v>0.91250000000000009</v>
      </c>
      <c r="M147">
        <v>0.90625</v>
      </c>
      <c r="N147">
        <v>0</v>
      </c>
      <c r="O147" s="19">
        <v>1</v>
      </c>
    </row>
    <row r="148" spans="1:15" x14ac:dyDescent="0.25">
      <c r="A148" s="1">
        <v>0.27895512592724298</v>
      </c>
      <c r="B148" s="1">
        <v>2798.00952148437</v>
      </c>
      <c r="C148">
        <f t="shared" si="6"/>
        <v>0.35374255494932072</v>
      </c>
      <c r="D148">
        <v>0.25559999999999999</v>
      </c>
      <c r="E148">
        <v>24.83</v>
      </c>
      <c r="F148" t="s">
        <v>76</v>
      </c>
      <c r="G148">
        <v>7350</v>
      </c>
      <c r="H148">
        <f t="shared" si="7"/>
        <v>7267.0681316022465</v>
      </c>
      <c r="I148">
        <f t="shared" si="8"/>
        <v>0.91875000000000007</v>
      </c>
      <c r="M148">
        <v>0.91250000000000009</v>
      </c>
      <c r="N148">
        <v>0</v>
      </c>
      <c r="O148" s="19">
        <v>1</v>
      </c>
    </row>
    <row r="149" spans="1:15" x14ac:dyDescent="0.25">
      <c r="A149" s="1">
        <v>0.197433753880013</v>
      </c>
      <c r="B149" s="1">
        <v>3522.91259765625</v>
      </c>
      <c r="C149">
        <f t="shared" si="6"/>
        <v>0.44538951479226824</v>
      </c>
      <c r="D149">
        <v>0.98380000000000001</v>
      </c>
      <c r="E149">
        <v>54.28</v>
      </c>
      <c r="F149" t="s">
        <v>59</v>
      </c>
      <c r="G149">
        <v>7400</v>
      </c>
      <c r="H149">
        <f t="shared" si="7"/>
        <v>7316.5039692321934</v>
      </c>
      <c r="I149">
        <f t="shared" si="8"/>
        <v>0.92500000000000004</v>
      </c>
      <c r="M149">
        <v>0.91875000000000007</v>
      </c>
      <c r="N149">
        <v>0</v>
      </c>
      <c r="O149" s="19">
        <v>1</v>
      </c>
    </row>
    <row r="150" spans="1:15" x14ac:dyDescent="0.25">
      <c r="A150" s="1">
        <v>0.23104890858139701</v>
      </c>
      <c r="B150" s="1">
        <v>2437.3271484375</v>
      </c>
      <c r="C150">
        <f t="shared" si="6"/>
        <v>0.30814274437430278</v>
      </c>
      <c r="D150">
        <v>0.57720000000000005</v>
      </c>
      <c r="E150">
        <v>63.81</v>
      </c>
      <c r="F150" t="s">
        <v>80</v>
      </c>
      <c r="G150">
        <v>7450</v>
      </c>
      <c r="H150">
        <f t="shared" si="7"/>
        <v>7365.9398068621413</v>
      </c>
      <c r="I150">
        <f t="shared" si="8"/>
        <v>0.93125000000000013</v>
      </c>
      <c r="M150">
        <v>0.92500000000000004</v>
      </c>
      <c r="N150">
        <v>0</v>
      </c>
      <c r="O150" s="19">
        <v>1</v>
      </c>
    </row>
    <row r="151" spans="1:15" x14ac:dyDescent="0.25">
      <c r="A151" s="1">
        <v>0.20982726266667201</v>
      </c>
      <c r="B151" s="1">
        <v>2932.86254882812</v>
      </c>
      <c r="C151">
        <f t="shared" si="6"/>
        <v>0.37079155141232123</v>
      </c>
      <c r="D151">
        <v>0.71719999999999995</v>
      </c>
      <c r="E151">
        <v>163.54</v>
      </c>
      <c r="F151" t="s">
        <v>53</v>
      </c>
      <c r="G151">
        <v>7500</v>
      </c>
      <c r="H151">
        <f t="shared" si="7"/>
        <v>7415.3756444920882</v>
      </c>
      <c r="I151">
        <f t="shared" si="8"/>
        <v>0.9375</v>
      </c>
      <c r="M151">
        <v>0.93125000000000013</v>
      </c>
      <c r="N151">
        <v>0</v>
      </c>
      <c r="O151" s="19">
        <v>1</v>
      </c>
    </row>
    <row r="152" spans="1:15" x14ac:dyDescent="0.25">
      <c r="A152" s="1">
        <v>0.30551883939334101</v>
      </c>
      <c r="B152" s="1">
        <v>3190.98022460937</v>
      </c>
      <c r="C152">
        <f t="shared" si="6"/>
        <v>0.40342446613521338</v>
      </c>
      <c r="D152">
        <v>0.82199999999999995</v>
      </c>
      <c r="E152">
        <v>91.54</v>
      </c>
      <c r="F152" t="s">
        <v>60</v>
      </c>
      <c r="G152">
        <v>7550</v>
      </c>
      <c r="H152">
        <f t="shared" si="7"/>
        <v>7464.8114821220352</v>
      </c>
      <c r="I152">
        <f t="shared" si="8"/>
        <v>0.94374999999999998</v>
      </c>
      <c r="M152">
        <v>0.9375</v>
      </c>
      <c r="N152">
        <v>0</v>
      </c>
      <c r="O152" s="19">
        <v>1</v>
      </c>
    </row>
    <row r="153" spans="1:15" x14ac:dyDescent="0.25">
      <c r="A153" s="1">
        <v>0.30870086978204903</v>
      </c>
      <c r="B153" s="1">
        <v>2533.18188476562</v>
      </c>
      <c r="C153">
        <f t="shared" si="6"/>
        <v>0.32026132333993623</v>
      </c>
      <c r="D153">
        <v>0.46239999999999998</v>
      </c>
      <c r="E153">
        <v>140.26</v>
      </c>
      <c r="F153" t="s">
        <v>59</v>
      </c>
      <c r="G153">
        <v>7600</v>
      </c>
      <c r="H153">
        <f t="shared" si="7"/>
        <v>7514.247319751983</v>
      </c>
      <c r="I153">
        <f t="shared" si="8"/>
        <v>0.95000000000000007</v>
      </c>
      <c r="M153">
        <v>0.94374999999999998</v>
      </c>
      <c r="N153">
        <v>0</v>
      </c>
      <c r="O153" s="19">
        <v>1</v>
      </c>
    </row>
    <row r="154" spans="1:15" x14ac:dyDescent="0.25">
      <c r="A154" s="1">
        <v>0.160364060211305</v>
      </c>
      <c r="B154" s="1">
        <v>3209.88623046875</v>
      </c>
      <c r="C154">
        <f t="shared" si="6"/>
        <v>0.40581468631324763</v>
      </c>
      <c r="D154">
        <v>0.87190000000000001</v>
      </c>
      <c r="E154">
        <v>195.42</v>
      </c>
      <c r="F154" t="s">
        <v>59</v>
      </c>
      <c r="G154">
        <v>7650</v>
      </c>
      <c r="H154">
        <f t="shared" si="7"/>
        <v>7563.68315738193</v>
      </c>
      <c r="I154">
        <f t="shared" si="8"/>
        <v>0.95625000000000004</v>
      </c>
      <c r="M154">
        <v>0.95000000000000007</v>
      </c>
      <c r="N154">
        <v>0</v>
      </c>
      <c r="O154" s="19">
        <v>1</v>
      </c>
    </row>
    <row r="155" spans="1:15" x14ac:dyDescent="0.25">
      <c r="A155" s="1">
        <v>0.26531059850276001</v>
      </c>
      <c r="B155" s="1">
        <v>2479.48486328125</v>
      </c>
      <c r="C155">
        <f t="shared" si="6"/>
        <v>0.3134725967729971</v>
      </c>
      <c r="D155">
        <v>0.62350000000000005</v>
      </c>
      <c r="E155">
        <v>225.03</v>
      </c>
      <c r="F155" t="s">
        <v>54</v>
      </c>
      <c r="G155">
        <v>7700</v>
      </c>
      <c r="H155">
        <f t="shared" si="7"/>
        <v>7613.1189950118769</v>
      </c>
      <c r="I155">
        <f t="shared" si="8"/>
        <v>0.96250000000000002</v>
      </c>
      <c r="M155">
        <v>0.95625000000000004</v>
      </c>
      <c r="N155">
        <v>0</v>
      </c>
      <c r="O155" s="19">
        <v>1</v>
      </c>
    </row>
    <row r="156" spans="1:15" x14ac:dyDescent="0.25">
      <c r="A156" s="1">
        <v>0.21374206202895399</v>
      </c>
      <c r="B156" s="1">
        <v>2946.82543945312</v>
      </c>
      <c r="C156">
        <f t="shared" si="6"/>
        <v>0.37255683082478908</v>
      </c>
      <c r="D156">
        <v>0.80100000000000005</v>
      </c>
      <c r="E156">
        <v>283.92</v>
      </c>
      <c r="F156" t="s">
        <v>79</v>
      </c>
      <c r="G156">
        <v>7750</v>
      </c>
      <c r="H156">
        <f t="shared" si="7"/>
        <v>7662.5548326418248</v>
      </c>
      <c r="I156">
        <f t="shared" si="8"/>
        <v>0.96875000000000011</v>
      </c>
      <c r="M156">
        <v>0.96250000000000002</v>
      </c>
      <c r="N156">
        <v>0</v>
      </c>
      <c r="O156" s="19">
        <v>1</v>
      </c>
    </row>
    <row r="157" spans="1:15" x14ac:dyDescent="0.25">
      <c r="A157" s="1">
        <v>0.29950204073778203</v>
      </c>
      <c r="B157" s="1">
        <v>2426.416015625</v>
      </c>
      <c r="C157">
        <f t="shared" si="6"/>
        <v>0.30676328802547753</v>
      </c>
      <c r="D157">
        <v>0.47539999999999999</v>
      </c>
      <c r="E157">
        <v>133.54</v>
      </c>
      <c r="F157" t="s">
        <v>54</v>
      </c>
      <c r="G157">
        <v>7800</v>
      </c>
      <c r="H157">
        <f t="shared" si="7"/>
        <v>7711.9906702717717</v>
      </c>
      <c r="I157">
        <f t="shared" si="8"/>
        <v>0.97500000000000009</v>
      </c>
      <c r="M157">
        <v>0.96875000000000011</v>
      </c>
      <c r="N157">
        <v>0</v>
      </c>
      <c r="O157" s="19">
        <v>1</v>
      </c>
    </row>
    <row r="158" spans="1:15" x14ac:dyDescent="0.25">
      <c r="A158" s="1">
        <v>0.20308690965175599</v>
      </c>
      <c r="B158" s="1">
        <v>3683.9072265625</v>
      </c>
      <c r="C158">
        <f t="shared" si="6"/>
        <v>0.46574350248427643</v>
      </c>
      <c r="D158">
        <v>8.8099999999999998E-2</v>
      </c>
      <c r="E158">
        <v>229.1</v>
      </c>
      <c r="F158" t="s">
        <v>68</v>
      </c>
      <c r="G158">
        <v>7850</v>
      </c>
      <c r="H158">
        <f t="shared" si="7"/>
        <v>7761.4265079017187</v>
      </c>
      <c r="I158">
        <f t="shared" si="8"/>
        <v>0.98124999999999996</v>
      </c>
      <c r="M158">
        <v>0.97500000000000009</v>
      </c>
      <c r="N158">
        <v>0</v>
      </c>
      <c r="O158" s="19">
        <v>1</v>
      </c>
    </row>
    <row r="159" spans="1:15" x14ac:dyDescent="0.25">
      <c r="A159" s="1">
        <v>0.213978558127073</v>
      </c>
      <c r="B159" s="1">
        <v>2627.57788085937</v>
      </c>
      <c r="C159">
        <f t="shared" si="6"/>
        <v>0.3321954788811492</v>
      </c>
      <c r="D159">
        <v>0.29370000000000002</v>
      </c>
      <c r="E159">
        <v>213.43</v>
      </c>
      <c r="F159" t="s">
        <v>53</v>
      </c>
      <c r="G159">
        <v>7900</v>
      </c>
      <c r="H159">
        <f t="shared" si="7"/>
        <v>7810.8623455316665</v>
      </c>
      <c r="I159">
        <f t="shared" si="8"/>
        <v>0.98750000000000004</v>
      </c>
      <c r="M159">
        <v>0.98124999999999996</v>
      </c>
      <c r="N159">
        <v>0</v>
      </c>
      <c r="O159" s="19">
        <v>1</v>
      </c>
    </row>
    <row r="160" spans="1:15" x14ac:dyDescent="0.25">
      <c r="A160" s="1">
        <v>0.196932249438974</v>
      </c>
      <c r="B160" s="1">
        <v>2623.98754882812</v>
      </c>
      <c r="C160">
        <f t="shared" si="6"/>
        <v>0.33174156576323494</v>
      </c>
      <c r="D160">
        <v>0.28720000000000001</v>
      </c>
      <c r="E160">
        <v>176.33</v>
      </c>
      <c r="F160" t="s">
        <v>68</v>
      </c>
      <c r="G160">
        <v>7950</v>
      </c>
      <c r="H160">
        <f t="shared" si="7"/>
        <v>7860.2981831616135</v>
      </c>
      <c r="I160">
        <f t="shared" si="8"/>
        <v>0.99375000000000002</v>
      </c>
      <c r="M160">
        <v>0.98750000000000004</v>
      </c>
      <c r="N160">
        <v>0</v>
      </c>
      <c r="O160" s="19">
        <v>1</v>
      </c>
    </row>
    <row r="161" spans="1:15" x14ac:dyDescent="0.25">
      <c r="A161" s="1">
        <v>0.20317398171016801</v>
      </c>
      <c r="B161" s="1">
        <v>2498.29418945312</v>
      </c>
      <c r="C161">
        <f t="shared" si="6"/>
        <v>0.31585059407637389</v>
      </c>
      <c r="D161">
        <v>0.59499999999999997</v>
      </c>
      <c r="E161">
        <v>287.76</v>
      </c>
      <c r="F161" t="s">
        <v>78</v>
      </c>
      <c r="G161">
        <v>8000</v>
      </c>
      <c r="H161">
        <f t="shared" si="7"/>
        <v>7909.7340207915604</v>
      </c>
      <c r="I161">
        <f t="shared" si="8"/>
        <v>1</v>
      </c>
      <c r="M161">
        <v>0.99375000000000002</v>
      </c>
      <c r="N161">
        <v>0</v>
      </c>
      <c r="O161" s="19">
        <v>1</v>
      </c>
    </row>
    <row r="162" spans="1:15" x14ac:dyDescent="0.25">
      <c r="A162" s="1">
        <v>0.20316611378355301</v>
      </c>
      <c r="B162" s="1">
        <v>2758.37451171875</v>
      </c>
      <c r="C162">
        <f t="shared" si="6"/>
        <v>0.34873163932795653</v>
      </c>
      <c r="D162">
        <v>0.75509999999999999</v>
      </c>
      <c r="E162">
        <v>239.14</v>
      </c>
      <c r="F162" t="s">
        <v>55</v>
      </c>
      <c r="M162">
        <v>1</v>
      </c>
      <c r="N162">
        <v>0</v>
      </c>
      <c r="O162" s="19">
        <v>1</v>
      </c>
    </row>
    <row r="163" spans="1:15" ht="15.75" thickBot="1" x14ac:dyDescent="0.3">
      <c r="A163" s="1">
        <v>0.245545182240685</v>
      </c>
      <c r="B163" s="1">
        <v>2477.49877929687</v>
      </c>
      <c r="C163">
        <f t="shared" si="6"/>
        <v>0.31322150312317787</v>
      </c>
      <c r="D163">
        <v>0.34029999999999999</v>
      </c>
      <c r="E163">
        <v>178.69</v>
      </c>
      <c r="F163" t="s">
        <v>55</v>
      </c>
      <c r="M163" s="2" t="s">
        <v>0</v>
      </c>
      <c r="N163" s="2">
        <v>0</v>
      </c>
      <c r="O163" s="20">
        <v>1</v>
      </c>
    </row>
    <row r="164" spans="1:15" x14ac:dyDescent="0.25">
      <c r="A164" s="1">
        <v>0.31155088187164898</v>
      </c>
      <c r="B164" s="1">
        <v>2559.43872070312</v>
      </c>
      <c r="C164">
        <f t="shared" si="6"/>
        <v>0.32358088324782713</v>
      </c>
      <c r="D164">
        <v>0.37819999999999998</v>
      </c>
      <c r="E164">
        <v>43.9</v>
      </c>
      <c r="F164" t="s">
        <v>68</v>
      </c>
    </row>
    <row r="165" spans="1:15" x14ac:dyDescent="0.25">
      <c r="A165" s="1">
        <v>0.290083154073418</v>
      </c>
      <c r="B165" s="1">
        <v>3219.79467773437</v>
      </c>
      <c r="C165">
        <f t="shared" si="6"/>
        <v>0.40706737663628184</v>
      </c>
      <c r="D165">
        <v>0.1008</v>
      </c>
      <c r="E165">
        <v>349.67</v>
      </c>
      <c r="F165" t="s">
        <v>75</v>
      </c>
    </row>
    <row r="166" spans="1:15" x14ac:dyDescent="0.25">
      <c r="A166" s="1">
        <v>0.16780134862518301</v>
      </c>
      <c r="B166" s="1">
        <v>2942.61059570312</v>
      </c>
      <c r="C166">
        <f t="shared" si="6"/>
        <v>0.37202396287513101</v>
      </c>
      <c r="D166">
        <v>0.66379999999999995</v>
      </c>
      <c r="E166">
        <v>119.73</v>
      </c>
      <c r="F166" t="s">
        <v>70</v>
      </c>
    </row>
    <row r="167" spans="1:15" x14ac:dyDescent="0.25">
      <c r="A167" s="1">
        <v>0.18353025989989699</v>
      </c>
      <c r="B167" s="1">
        <v>2554.85791015625</v>
      </c>
      <c r="C167">
        <f t="shared" si="6"/>
        <v>0.32300174739637766</v>
      </c>
      <c r="D167">
        <v>0.49309999999999998</v>
      </c>
      <c r="E167">
        <v>214.64</v>
      </c>
      <c r="F167" t="s">
        <v>66</v>
      </c>
    </row>
    <row r="168" spans="1:15" x14ac:dyDescent="0.25">
      <c r="A168" s="1">
        <v>0.28902963153522598</v>
      </c>
      <c r="B168" s="1">
        <v>3325.58251953125</v>
      </c>
      <c r="C168">
        <f t="shared" si="6"/>
        <v>0.42044176337530564</v>
      </c>
      <c r="D168">
        <v>8.5900000000000004E-2</v>
      </c>
      <c r="E168">
        <v>118.8</v>
      </c>
      <c r="F168" t="s">
        <v>52</v>
      </c>
    </row>
    <row r="169" spans="1:15" x14ac:dyDescent="0.25">
      <c r="A169" s="1">
        <v>0.16657937399900299</v>
      </c>
      <c r="B169" s="1">
        <v>2693.69677734375</v>
      </c>
      <c r="C169">
        <f t="shared" si="6"/>
        <v>0.34055465964634046</v>
      </c>
      <c r="D169">
        <v>0.72719999999999996</v>
      </c>
      <c r="E169">
        <v>32.28</v>
      </c>
      <c r="F169" t="s">
        <v>77</v>
      </c>
    </row>
    <row r="170" spans="1:15" x14ac:dyDescent="0.25">
      <c r="A170" s="1">
        <v>0.218645304692101</v>
      </c>
      <c r="B170" s="1">
        <v>2596.75732421875</v>
      </c>
      <c r="C170">
        <f t="shared" si="6"/>
        <v>0.32829894373096524</v>
      </c>
      <c r="D170">
        <v>0.45200000000000001</v>
      </c>
      <c r="E170">
        <v>134.27000000000001</v>
      </c>
      <c r="F170" t="s">
        <v>57</v>
      </c>
    </row>
    <row r="171" spans="1:15" x14ac:dyDescent="0.25">
      <c r="A171" s="1">
        <v>0.26388245363954099</v>
      </c>
      <c r="B171" s="1">
        <v>2502.4267578125</v>
      </c>
      <c r="C171">
        <f t="shared" si="6"/>
        <v>0.31637306023623685</v>
      </c>
      <c r="D171">
        <v>0.60489999999999999</v>
      </c>
      <c r="E171">
        <v>270.97000000000003</v>
      </c>
      <c r="F171" t="s">
        <v>52</v>
      </c>
    </row>
    <row r="172" spans="1:15" x14ac:dyDescent="0.25">
      <c r="A172" s="1">
        <v>0.238879220988341</v>
      </c>
      <c r="B172" s="1">
        <v>3186.4833984375</v>
      </c>
      <c r="C172">
        <f t="shared" si="6"/>
        <v>0.40285594813447534</v>
      </c>
      <c r="D172">
        <v>0.10349999999999999</v>
      </c>
      <c r="E172">
        <v>250.3</v>
      </c>
      <c r="F172" t="s">
        <v>77</v>
      </c>
    </row>
    <row r="173" spans="1:15" x14ac:dyDescent="0.25">
      <c r="A173" s="1">
        <v>0.28629925223369401</v>
      </c>
      <c r="B173" s="1">
        <v>2599.93359375</v>
      </c>
      <c r="C173">
        <f t="shared" si="6"/>
        <v>0.32870050837560449</v>
      </c>
      <c r="D173">
        <v>0.68130000000000002</v>
      </c>
      <c r="E173">
        <v>28.37</v>
      </c>
      <c r="F173" t="s">
        <v>78</v>
      </c>
    </row>
    <row r="174" spans="1:15" x14ac:dyDescent="0.25">
      <c r="A174" s="1">
        <v>0.24616644341369001</v>
      </c>
      <c r="B174" s="1">
        <v>2407.61376953125</v>
      </c>
      <c r="C174">
        <f t="shared" si="6"/>
        <v>0.30438618583160776</v>
      </c>
      <c r="D174">
        <v>0.50449999999999995</v>
      </c>
      <c r="E174">
        <v>49.37</v>
      </c>
      <c r="F174" t="s">
        <v>57</v>
      </c>
    </row>
    <row r="175" spans="1:15" x14ac:dyDescent="0.25">
      <c r="A175" s="1">
        <v>0.18072774992813401</v>
      </c>
      <c r="B175" s="1">
        <v>2669.96508789062</v>
      </c>
      <c r="C175">
        <f t="shared" si="6"/>
        <v>0.33755434517422944</v>
      </c>
      <c r="D175">
        <v>0.33329999999999999</v>
      </c>
      <c r="E175">
        <v>187.4</v>
      </c>
      <c r="F175" t="s">
        <v>62</v>
      </c>
    </row>
    <row r="176" spans="1:15" x14ac:dyDescent="0.25">
      <c r="A176" s="1">
        <v>0.24041282973598499</v>
      </c>
      <c r="B176" s="1">
        <v>2414.1953125</v>
      </c>
      <c r="C176">
        <f t="shared" si="6"/>
        <v>0.30521826728358198</v>
      </c>
      <c r="D176">
        <v>0.56989999999999996</v>
      </c>
      <c r="E176">
        <v>29.93</v>
      </c>
      <c r="F176" t="s">
        <v>76</v>
      </c>
    </row>
    <row r="177" spans="1:6" x14ac:dyDescent="0.25">
      <c r="A177" s="1">
        <v>0.20536151327649499</v>
      </c>
      <c r="B177" s="1">
        <v>2594.07397460937</v>
      </c>
      <c r="C177">
        <f t="shared" si="6"/>
        <v>0.32795969722756496</v>
      </c>
      <c r="D177">
        <v>0.66320000000000001</v>
      </c>
      <c r="E177">
        <v>121.21</v>
      </c>
      <c r="F177" t="s">
        <v>51</v>
      </c>
    </row>
    <row r="178" spans="1:6" x14ac:dyDescent="0.25">
      <c r="A178" s="1">
        <v>0.31634704550120801</v>
      </c>
      <c r="B178" s="1">
        <v>2821.20727539062</v>
      </c>
      <c r="C178">
        <f t="shared" si="6"/>
        <v>0.35667536581821624</v>
      </c>
      <c r="D178">
        <v>0.2883</v>
      </c>
      <c r="E178">
        <v>332.43</v>
      </c>
      <c r="F178" t="s">
        <v>50</v>
      </c>
    </row>
    <row r="179" spans="1:6" x14ac:dyDescent="0.25">
      <c r="A179" s="1">
        <v>0.18337112244039999</v>
      </c>
      <c r="B179" s="1">
        <v>2530.33349609375</v>
      </c>
      <c r="C179">
        <f t="shared" si="6"/>
        <v>0.31990121152525541</v>
      </c>
      <c r="D179">
        <v>0.57840000000000003</v>
      </c>
      <c r="E179">
        <v>329.34</v>
      </c>
      <c r="F179" t="s">
        <v>78</v>
      </c>
    </row>
    <row r="180" spans="1:6" x14ac:dyDescent="0.25">
      <c r="A180" s="1">
        <v>0.30921728916318802</v>
      </c>
      <c r="B180" s="1">
        <v>2463.49682617187</v>
      </c>
      <c r="C180">
        <f t="shared" si="6"/>
        <v>0.31145128517549536</v>
      </c>
      <c r="D180">
        <v>0.60399999999999998</v>
      </c>
      <c r="E180">
        <v>157.05000000000001</v>
      </c>
      <c r="F180" t="s">
        <v>54</v>
      </c>
    </row>
    <row r="181" spans="1:6" x14ac:dyDescent="0.25">
      <c r="A181" s="1">
        <v>0.30610490278042701</v>
      </c>
      <c r="B181" s="1">
        <v>2665.69750976562</v>
      </c>
      <c r="C181">
        <f t="shared" si="6"/>
        <v>0.33701481020203161</v>
      </c>
      <c r="D181">
        <v>0.70809999999999995</v>
      </c>
      <c r="E181">
        <v>286.35000000000002</v>
      </c>
      <c r="F181" t="s">
        <v>67</v>
      </c>
    </row>
    <row r="182" spans="1:6" x14ac:dyDescent="0.25">
      <c r="A182" s="1">
        <v>0.31086739845288403</v>
      </c>
      <c r="B182" s="1">
        <v>2839.642578125</v>
      </c>
      <c r="C182">
        <f t="shared" si="6"/>
        <v>0.35900607664691425</v>
      </c>
      <c r="D182">
        <v>0.25940000000000002</v>
      </c>
      <c r="E182">
        <v>260.88</v>
      </c>
      <c r="F182" t="s">
        <v>63</v>
      </c>
    </row>
    <row r="183" spans="1:6" x14ac:dyDescent="0.25">
      <c r="A183" s="1">
        <v>0.26710476431130797</v>
      </c>
      <c r="B183" s="1">
        <v>2408.02563476562</v>
      </c>
      <c r="C183">
        <f t="shared" si="6"/>
        <v>0.30443825651227635</v>
      </c>
      <c r="D183">
        <v>0.48120000000000002</v>
      </c>
      <c r="E183">
        <v>334.29</v>
      </c>
      <c r="F183" t="s">
        <v>55</v>
      </c>
    </row>
    <row r="184" spans="1:6" x14ac:dyDescent="0.25">
      <c r="A184" s="1">
        <v>0.21890485462766801</v>
      </c>
      <c r="B184" s="1">
        <v>2836.63012695312</v>
      </c>
      <c r="C184">
        <f t="shared" si="6"/>
        <v>0.35862522298433069</v>
      </c>
      <c r="D184">
        <v>0.68840000000000001</v>
      </c>
      <c r="E184">
        <v>186.22</v>
      </c>
      <c r="F184" t="s">
        <v>65</v>
      </c>
    </row>
    <row r="185" spans="1:6" x14ac:dyDescent="0.25">
      <c r="A185" s="1">
        <v>0.16848636245163601</v>
      </c>
      <c r="B185" s="1">
        <v>2732.42431640625</v>
      </c>
      <c r="C185">
        <f t="shared" si="6"/>
        <v>0.34545084692150052</v>
      </c>
      <c r="D185">
        <v>0.33339999999999997</v>
      </c>
      <c r="E185">
        <v>266.83999999999997</v>
      </c>
      <c r="F185" t="s">
        <v>64</v>
      </c>
    </row>
    <row r="186" spans="1:6" x14ac:dyDescent="0.25">
      <c r="A186" s="1">
        <v>0.19466947107631599</v>
      </c>
      <c r="B186" s="1">
        <v>2738.10400390625</v>
      </c>
      <c r="C186">
        <f t="shared" si="6"/>
        <v>0.34616890994170701</v>
      </c>
      <c r="D186">
        <v>0.74650000000000005</v>
      </c>
      <c r="E186">
        <v>359.87</v>
      </c>
      <c r="F186" t="s">
        <v>65</v>
      </c>
    </row>
    <row r="187" spans="1:6" x14ac:dyDescent="0.25">
      <c r="A187" s="1">
        <v>0.16033697514168599</v>
      </c>
      <c r="B187" s="1">
        <v>2971.6142578125</v>
      </c>
      <c r="C187">
        <f t="shared" si="6"/>
        <v>0.37569079440614589</v>
      </c>
      <c r="D187">
        <v>0.64049999999999996</v>
      </c>
      <c r="E187">
        <v>193.06</v>
      </c>
      <c r="F187" t="s">
        <v>70</v>
      </c>
    </row>
    <row r="188" spans="1:6" x14ac:dyDescent="0.25">
      <c r="A188" s="1">
        <v>0.25444609689220998</v>
      </c>
      <c r="B188" s="1">
        <v>2373.0712890625</v>
      </c>
      <c r="C188">
        <f t="shared" si="6"/>
        <v>0.30001910087300465</v>
      </c>
      <c r="D188">
        <v>0.46970000000000001</v>
      </c>
      <c r="E188">
        <v>83.93</v>
      </c>
      <c r="F188" t="s">
        <v>52</v>
      </c>
    </row>
    <row r="189" spans="1:6" x14ac:dyDescent="0.25">
      <c r="A189" s="1">
        <v>0.23255944157778699</v>
      </c>
      <c r="B189" s="1">
        <v>3323.43969726562</v>
      </c>
      <c r="C189">
        <f t="shared" si="6"/>
        <v>0.42017085385293768</v>
      </c>
      <c r="D189">
        <v>0.96479999999999999</v>
      </c>
      <c r="E189">
        <v>197.54</v>
      </c>
      <c r="F189" t="s">
        <v>53</v>
      </c>
    </row>
    <row r="190" spans="1:6" x14ac:dyDescent="0.25">
      <c r="A190" s="1">
        <v>0.164610150531872</v>
      </c>
      <c r="B190" s="1">
        <v>3824.9619140625</v>
      </c>
      <c r="C190">
        <f t="shared" si="6"/>
        <v>0.48357655314428893</v>
      </c>
      <c r="D190">
        <v>0.1103</v>
      </c>
      <c r="E190">
        <v>307.02</v>
      </c>
      <c r="F190" t="s">
        <v>54</v>
      </c>
    </row>
    <row r="191" spans="1:6" x14ac:dyDescent="0.25">
      <c r="A191" s="1">
        <v>0.18455045465328199</v>
      </c>
      <c r="B191" s="1">
        <v>3746.31469726562</v>
      </c>
      <c r="C191">
        <f t="shared" si="6"/>
        <v>0.47363346067238687</v>
      </c>
      <c r="D191">
        <v>0.97299999999999998</v>
      </c>
      <c r="E191">
        <v>260.72000000000003</v>
      </c>
      <c r="F191" t="s">
        <v>53</v>
      </c>
    </row>
    <row r="192" spans="1:6" x14ac:dyDescent="0.25">
      <c r="A192" s="1">
        <v>0.29715894632067402</v>
      </c>
      <c r="B192" s="1">
        <v>3255.67797851562</v>
      </c>
      <c r="C192">
        <f t="shared" si="6"/>
        <v>0.41160397681612693</v>
      </c>
      <c r="D192">
        <v>0.8347</v>
      </c>
      <c r="E192">
        <v>134.09</v>
      </c>
      <c r="F192" t="s">
        <v>73</v>
      </c>
    </row>
    <row r="193" spans="1:6" x14ac:dyDescent="0.25">
      <c r="A193" s="1">
        <v>0.23680197896508601</v>
      </c>
      <c r="B193" s="1">
        <v>3249.58081054687</v>
      </c>
      <c r="C193">
        <f t="shared" ref="C193:C250" si="9">B193/$V$13</f>
        <v>0.4108331332008141</v>
      </c>
      <c r="D193">
        <v>0.12609999999999999</v>
      </c>
      <c r="E193">
        <v>8.67</v>
      </c>
      <c r="F193" t="s">
        <v>71</v>
      </c>
    </row>
    <row r="194" spans="1:6" x14ac:dyDescent="0.25">
      <c r="A194" s="1">
        <v>0.17726654807235601</v>
      </c>
      <c r="B194" s="1">
        <v>2859.93286132812</v>
      </c>
      <c r="C194">
        <f t="shared" si="9"/>
        <v>0.36157130616661548</v>
      </c>
      <c r="D194">
        <v>0.79079999999999995</v>
      </c>
      <c r="E194">
        <v>127.57</v>
      </c>
      <c r="F194" t="s">
        <v>52</v>
      </c>
    </row>
    <row r="195" spans="1:6" x14ac:dyDescent="0.25">
      <c r="A195" s="1">
        <v>0.319250404387251</v>
      </c>
      <c r="B195" s="1">
        <v>3391.39404296875</v>
      </c>
      <c r="C195">
        <f t="shared" si="9"/>
        <v>0.42876208404152621</v>
      </c>
      <c r="D195">
        <v>7.2700000000000001E-2</v>
      </c>
      <c r="E195">
        <v>261.81</v>
      </c>
      <c r="F195" t="s">
        <v>52</v>
      </c>
    </row>
    <row r="196" spans="1:6" x14ac:dyDescent="0.25">
      <c r="A196" s="1">
        <v>0.26585694445249097</v>
      </c>
      <c r="B196" s="1">
        <v>2928.22119140625</v>
      </c>
      <c r="C196">
        <f t="shared" si="9"/>
        <v>0.37020476083128906</v>
      </c>
      <c r="D196">
        <v>0.82620000000000005</v>
      </c>
      <c r="E196">
        <v>198.82</v>
      </c>
      <c r="F196" t="s">
        <v>52</v>
      </c>
    </row>
    <row r="197" spans="1:6" x14ac:dyDescent="0.25">
      <c r="A197" s="1">
        <v>0.29436055208356998</v>
      </c>
      <c r="B197" s="1">
        <v>2421.17797851562</v>
      </c>
      <c r="C197">
        <f t="shared" si="9"/>
        <v>0.30610106131904075</v>
      </c>
      <c r="D197">
        <v>0.42849999999999999</v>
      </c>
      <c r="E197">
        <v>352.04</v>
      </c>
      <c r="F197" t="s">
        <v>68</v>
      </c>
    </row>
    <row r="198" spans="1:6" x14ac:dyDescent="0.25">
      <c r="A198" s="1">
        <v>0.21350618448754</v>
      </c>
      <c r="B198" s="1">
        <v>2556.44384765625</v>
      </c>
      <c r="C198">
        <f t="shared" si="9"/>
        <v>0.32320225192609142</v>
      </c>
      <c r="D198">
        <v>0.33050000000000002</v>
      </c>
      <c r="E198">
        <v>295.67</v>
      </c>
      <c r="F198" t="s">
        <v>62</v>
      </c>
    </row>
    <row r="199" spans="1:6" x14ac:dyDescent="0.25">
      <c r="A199" s="1">
        <v>0.30114793934686901</v>
      </c>
      <c r="B199" s="1">
        <v>3340.08520507812</v>
      </c>
      <c r="C199">
        <f t="shared" si="9"/>
        <v>0.42227528717126994</v>
      </c>
      <c r="D199">
        <v>0.1139</v>
      </c>
      <c r="E199">
        <v>66.95</v>
      </c>
      <c r="F199" t="s">
        <v>52</v>
      </c>
    </row>
    <row r="200" spans="1:6" x14ac:dyDescent="0.25">
      <c r="A200" s="1">
        <v>0.30571558260527598</v>
      </c>
      <c r="B200" s="1">
        <v>3379.67724609375</v>
      </c>
      <c r="C200">
        <f t="shared" si="9"/>
        <v>0.42728077040389928</v>
      </c>
      <c r="D200">
        <v>9.7299999999999998E-2</v>
      </c>
      <c r="E200">
        <v>191.58</v>
      </c>
      <c r="F200" t="s">
        <v>61</v>
      </c>
    </row>
    <row r="201" spans="1:6" x14ac:dyDescent="0.25">
      <c r="A201" s="1">
        <v>0.28344580165018901</v>
      </c>
      <c r="B201" s="1">
        <v>2455.822265625</v>
      </c>
      <c r="C201">
        <f t="shared" si="9"/>
        <v>0.31048101733504757</v>
      </c>
      <c r="D201">
        <v>0.37690000000000001</v>
      </c>
      <c r="E201">
        <v>52.1</v>
      </c>
      <c r="F201" t="s">
        <v>61</v>
      </c>
    </row>
    <row r="202" spans="1:6" x14ac:dyDescent="0.25">
      <c r="A202" s="1">
        <v>0.22446555165820201</v>
      </c>
      <c r="B202" s="1">
        <v>3121.29370117187</v>
      </c>
      <c r="C202">
        <f t="shared" si="9"/>
        <v>0.39461424277570195</v>
      </c>
      <c r="D202">
        <v>0.1447</v>
      </c>
      <c r="E202">
        <v>68.760000000000005</v>
      </c>
      <c r="F202" t="s">
        <v>75</v>
      </c>
    </row>
    <row r="203" spans="1:6" x14ac:dyDescent="0.25">
      <c r="A203" s="1">
        <v>0.18736218337615801</v>
      </c>
      <c r="B203" s="1">
        <v>2678.5966796875</v>
      </c>
      <c r="C203">
        <f t="shared" si="9"/>
        <v>0.33864560712743685</v>
      </c>
      <c r="D203">
        <v>0.3034</v>
      </c>
      <c r="E203">
        <v>304.18</v>
      </c>
      <c r="F203" t="s">
        <v>61</v>
      </c>
    </row>
    <row r="204" spans="1:6" x14ac:dyDescent="0.25">
      <c r="A204" s="1">
        <v>0.219482043776591</v>
      </c>
      <c r="B204" s="1">
        <v>3229.42651367187</v>
      </c>
      <c r="C204">
        <f t="shared" si="9"/>
        <v>0.4082850959568281</v>
      </c>
      <c r="D204">
        <v>3.8699999999999998E-2</v>
      </c>
      <c r="E204">
        <v>338.28</v>
      </c>
      <c r="F204" t="s">
        <v>60</v>
      </c>
    </row>
    <row r="205" spans="1:6" x14ac:dyDescent="0.25">
      <c r="A205" s="1">
        <v>0.228799839174469</v>
      </c>
      <c r="B205" s="1">
        <v>2614.47900390625</v>
      </c>
      <c r="C205">
        <f t="shared" si="9"/>
        <v>0.33053943369446043</v>
      </c>
      <c r="D205">
        <v>0.53380000000000005</v>
      </c>
      <c r="E205">
        <v>232.12</v>
      </c>
      <c r="F205" t="s">
        <v>51</v>
      </c>
    </row>
    <row r="206" spans="1:6" x14ac:dyDescent="0.25">
      <c r="A206" s="1">
        <v>0.186809884272297</v>
      </c>
      <c r="B206" s="1">
        <v>3210.17700195312</v>
      </c>
      <c r="C206">
        <f t="shared" si="9"/>
        <v>0.40585144753475089</v>
      </c>
      <c r="D206">
        <v>0.1298</v>
      </c>
      <c r="E206">
        <v>49.96</v>
      </c>
      <c r="F206" t="s">
        <v>80</v>
      </c>
    </row>
    <row r="207" spans="1:6" x14ac:dyDescent="0.25">
      <c r="A207" s="1">
        <v>0.26315127780061698</v>
      </c>
      <c r="B207" s="1">
        <v>2556.17236328125</v>
      </c>
      <c r="C207">
        <f t="shared" si="9"/>
        <v>0.32316792910634978</v>
      </c>
      <c r="D207">
        <v>0.32519999999999999</v>
      </c>
      <c r="E207">
        <v>16.649999999999999</v>
      </c>
      <c r="F207" t="s">
        <v>72</v>
      </c>
    </row>
    <row r="208" spans="1:6" x14ac:dyDescent="0.25">
      <c r="A208" s="1">
        <v>0.27078821656343599</v>
      </c>
      <c r="B208" s="1">
        <v>3257.39672851562</v>
      </c>
      <c r="C208">
        <f t="shared" si="9"/>
        <v>0.41182127236557048</v>
      </c>
      <c r="D208">
        <v>7.2400000000000006E-2</v>
      </c>
      <c r="E208">
        <v>345.54</v>
      </c>
      <c r="F208" t="s">
        <v>69</v>
      </c>
    </row>
    <row r="209" spans="1:6" x14ac:dyDescent="0.25">
      <c r="A209" s="1">
        <v>0.198765719137109</v>
      </c>
      <c r="B209" s="1">
        <v>2836.037109375</v>
      </c>
      <c r="C209">
        <f t="shared" si="9"/>
        <v>0.35855024984660427</v>
      </c>
      <c r="D209">
        <v>0.65</v>
      </c>
      <c r="E209">
        <v>30.74</v>
      </c>
      <c r="F209" t="s">
        <v>68</v>
      </c>
    </row>
    <row r="210" spans="1:6" x14ac:dyDescent="0.25">
      <c r="A210" s="1">
        <v>0.23899807772387199</v>
      </c>
      <c r="B210" s="1">
        <v>2413.0693359375</v>
      </c>
      <c r="C210">
        <f t="shared" si="9"/>
        <v>0.30507591400602041</v>
      </c>
      <c r="D210">
        <v>0.39200000000000002</v>
      </c>
      <c r="E210">
        <v>315.29000000000002</v>
      </c>
      <c r="F210" t="s">
        <v>54</v>
      </c>
    </row>
    <row r="211" spans="1:6" x14ac:dyDescent="0.25">
      <c r="A211" s="1">
        <v>0.26446878802125601</v>
      </c>
      <c r="B211" s="1">
        <v>3297.93579101562</v>
      </c>
      <c r="C211">
        <f t="shared" si="9"/>
        <v>0.41694648421130875</v>
      </c>
      <c r="D211">
        <v>0.89870000000000005</v>
      </c>
      <c r="E211">
        <v>201.98</v>
      </c>
      <c r="F211" t="s">
        <v>56</v>
      </c>
    </row>
    <row r="212" spans="1:6" x14ac:dyDescent="0.25">
      <c r="A212" s="1">
        <v>0.24366402026348799</v>
      </c>
      <c r="B212" s="1">
        <v>3145.95947265625</v>
      </c>
      <c r="C212">
        <f t="shared" si="9"/>
        <v>0.39773264997113272</v>
      </c>
      <c r="D212">
        <v>0.1227</v>
      </c>
      <c r="E212">
        <v>155.6</v>
      </c>
      <c r="F212" t="s">
        <v>57</v>
      </c>
    </row>
    <row r="213" spans="1:6" x14ac:dyDescent="0.25">
      <c r="A213" s="1">
        <v>0.31970706419527301</v>
      </c>
      <c r="B213" s="1">
        <v>3370.46044921875</v>
      </c>
      <c r="C213">
        <f t="shared" si="9"/>
        <v>0.42611552302000844</v>
      </c>
      <c r="D213">
        <v>7.2800000000000004E-2</v>
      </c>
      <c r="E213">
        <v>84.84</v>
      </c>
      <c r="F213" t="s">
        <v>78</v>
      </c>
    </row>
    <row r="214" spans="1:6" x14ac:dyDescent="0.25">
      <c r="A214" s="1">
        <v>0.18704962504912001</v>
      </c>
      <c r="B214" s="1">
        <v>2592.85595703125</v>
      </c>
      <c r="C214">
        <f t="shared" si="9"/>
        <v>0.32780570752640453</v>
      </c>
      <c r="D214">
        <v>0.61140000000000005</v>
      </c>
      <c r="E214">
        <v>310.62</v>
      </c>
      <c r="F214" t="s">
        <v>80</v>
      </c>
    </row>
    <row r="215" spans="1:6" x14ac:dyDescent="0.25">
      <c r="A215" s="1">
        <v>0.27607536434041602</v>
      </c>
      <c r="B215" s="1">
        <v>2440.92333984375</v>
      </c>
      <c r="C215">
        <f t="shared" si="9"/>
        <v>0.30859739827249927</v>
      </c>
      <c r="D215">
        <v>0.59330000000000005</v>
      </c>
      <c r="E215">
        <v>36.22</v>
      </c>
      <c r="F215" t="s">
        <v>77</v>
      </c>
    </row>
    <row r="216" spans="1:6" x14ac:dyDescent="0.25">
      <c r="A216" s="1">
        <v>0.301458817846182</v>
      </c>
      <c r="B216" s="1">
        <v>2884.916015625</v>
      </c>
      <c r="C216">
        <f t="shared" si="9"/>
        <v>0.36472983896066513</v>
      </c>
      <c r="D216">
        <v>0.78710000000000002</v>
      </c>
      <c r="E216">
        <v>206.4</v>
      </c>
      <c r="F216" t="s">
        <v>76</v>
      </c>
    </row>
    <row r="217" spans="1:6" x14ac:dyDescent="0.25">
      <c r="A217" s="1">
        <v>0.27726317180947502</v>
      </c>
      <c r="B217" s="1">
        <v>2850.31616210937</v>
      </c>
      <c r="C217">
        <f t="shared" si="9"/>
        <v>0.36035550052846493</v>
      </c>
      <c r="D217">
        <v>0.23860000000000001</v>
      </c>
      <c r="E217">
        <v>14.78</v>
      </c>
      <c r="F217" t="s">
        <v>53</v>
      </c>
    </row>
    <row r="218" spans="1:6" x14ac:dyDescent="0.25">
      <c r="A218" s="1">
        <v>0.21590117168940501</v>
      </c>
      <c r="B218" s="1">
        <v>2619.21899414062</v>
      </c>
      <c r="C218">
        <f t="shared" si="9"/>
        <v>0.33113869407690955</v>
      </c>
      <c r="D218">
        <v>0.31090000000000001</v>
      </c>
      <c r="E218">
        <v>141.93</v>
      </c>
      <c r="F218" t="s">
        <v>79</v>
      </c>
    </row>
    <row r="219" spans="1:6" x14ac:dyDescent="0.25">
      <c r="A219" s="1">
        <v>0.27833958733652397</v>
      </c>
      <c r="B219" s="1">
        <v>2855.30883789062</v>
      </c>
      <c r="C219">
        <f t="shared" si="9"/>
        <v>0.36098670706058422</v>
      </c>
      <c r="D219">
        <v>0.22159999999999999</v>
      </c>
      <c r="E219">
        <v>60.09</v>
      </c>
      <c r="F219" t="s">
        <v>72</v>
      </c>
    </row>
    <row r="220" spans="1:6" x14ac:dyDescent="0.25">
      <c r="A220" s="1">
        <v>0.290414081223617</v>
      </c>
      <c r="B220" s="1">
        <v>3251.93017578125</v>
      </c>
      <c r="C220">
        <f t="shared" si="9"/>
        <v>0.41113015522812935</v>
      </c>
      <c r="D220">
        <v>4.5600000000000002E-2</v>
      </c>
      <c r="E220">
        <v>297.04000000000002</v>
      </c>
      <c r="F220" t="s">
        <v>56</v>
      </c>
    </row>
    <row r="221" spans="1:6" x14ac:dyDescent="0.25">
      <c r="A221" s="1">
        <v>0.16246193643460199</v>
      </c>
      <c r="B221" s="1">
        <v>3336.54638671875</v>
      </c>
      <c r="C221">
        <f t="shared" si="9"/>
        <v>0.4218278867466706</v>
      </c>
      <c r="D221">
        <v>0.2059</v>
      </c>
      <c r="E221">
        <v>202.08</v>
      </c>
      <c r="F221" t="s">
        <v>60</v>
      </c>
    </row>
    <row r="222" spans="1:6" x14ac:dyDescent="0.25">
      <c r="A222" s="1">
        <v>0.24153295536753799</v>
      </c>
      <c r="B222" s="1">
        <v>2586.40771484375</v>
      </c>
      <c r="C222">
        <f t="shared" si="9"/>
        <v>0.32699047882585025</v>
      </c>
      <c r="D222">
        <v>0.4551</v>
      </c>
      <c r="E222">
        <v>70.63</v>
      </c>
      <c r="F222" t="s">
        <v>58</v>
      </c>
    </row>
    <row r="223" spans="1:6" x14ac:dyDescent="0.25">
      <c r="A223" s="1">
        <v>0.19697440538622901</v>
      </c>
      <c r="B223" s="1">
        <v>2569.3203125</v>
      </c>
      <c r="C223">
        <f t="shared" si="9"/>
        <v>0.32483017832790251</v>
      </c>
      <c r="D223">
        <v>0.47210000000000002</v>
      </c>
      <c r="E223">
        <v>95.52</v>
      </c>
      <c r="F223" t="s">
        <v>58</v>
      </c>
    </row>
    <row r="224" spans="1:6" x14ac:dyDescent="0.25">
      <c r="A224" s="1">
        <v>0.303639098039995</v>
      </c>
      <c r="B224" s="1">
        <v>2626.60522460937</v>
      </c>
      <c r="C224">
        <f t="shared" si="9"/>
        <v>0.33207250935430499</v>
      </c>
      <c r="D224">
        <v>0.32229999999999998</v>
      </c>
      <c r="E224">
        <v>50.32</v>
      </c>
      <c r="F224" t="s">
        <v>71</v>
      </c>
    </row>
    <row r="225" spans="1:6" x14ac:dyDescent="0.25">
      <c r="A225" s="1">
        <v>0.21036651005294801</v>
      </c>
      <c r="B225" s="1">
        <v>2786.75610351562</v>
      </c>
      <c r="C225">
        <f t="shared" si="9"/>
        <v>0.3523198246856773</v>
      </c>
      <c r="D225">
        <v>0.34310000000000002</v>
      </c>
      <c r="E225">
        <v>104.98</v>
      </c>
      <c r="F225" t="s">
        <v>55</v>
      </c>
    </row>
    <row r="226" spans="1:6" x14ac:dyDescent="0.25">
      <c r="A226" s="1">
        <v>0.2388330888197</v>
      </c>
      <c r="B226" s="1">
        <v>3310.591796875</v>
      </c>
      <c r="C226">
        <f t="shared" si="9"/>
        <v>0.41854653875500292</v>
      </c>
      <c r="D226">
        <v>0.89439999999999997</v>
      </c>
      <c r="E226">
        <v>313.85000000000002</v>
      </c>
      <c r="F226" t="s">
        <v>70</v>
      </c>
    </row>
    <row r="227" spans="1:6" x14ac:dyDescent="0.25">
      <c r="A227" s="1">
        <v>0.20193518311539499</v>
      </c>
      <c r="B227" s="1">
        <v>2488.44458007812</v>
      </c>
      <c r="C227">
        <f t="shared" si="9"/>
        <v>0.31460534242200611</v>
      </c>
      <c r="D227">
        <v>0.60660000000000003</v>
      </c>
      <c r="E227">
        <v>218.23</v>
      </c>
      <c r="F227" t="s">
        <v>51</v>
      </c>
    </row>
    <row r="228" spans="1:6" x14ac:dyDescent="0.25">
      <c r="A228" s="1">
        <v>0.22221072239300799</v>
      </c>
      <c r="B228" s="1">
        <v>2499.90209960937</v>
      </c>
      <c r="C228">
        <f t="shared" si="9"/>
        <v>0.31605387653214595</v>
      </c>
      <c r="D228">
        <v>0.34250000000000003</v>
      </c>
      <c r="E228">
        <v>228.95</v>
      </c>
      <c r="F228" t="s">
        <v>66</v>
      </c>
    </row>
    <row r="229" spans="1:6" x14ac:dyDescent="0.25">
      <c r="A229" s="1">
        <v>0.202196930107052</v>
      </c>
      <c r="B229" s="1">
        <v>2451.56811523437</v>
      </c>
      <c r="C229">
        <f t="shared" si="9"/>
        <v>0.30994317998432913</v>
      </c>
      <c r="D229">
        <v>0.43290000000000001</v>
      </c>
      <c r="E229">
        <v>37.61</v>
      </c>
      <c r="F229" t="s">
        <v>60</v>
      </c>
    </row>
    <row r="230" spans="1:6" x14ac:dyDescent="0.25">
      <c r="A230" s="1">
        <v>0.296569634382849</v>
      </c>
      <c r="B230" s="1">
        <v>3877.61962890625</v>
      </c>
      <c r="C230">
        <f t="shared" si="9"/>
        <v>0.49023388380867455</v>
      </c>
      <c r="D230">
        <v>6.4000000000000001E-2</v>
      </c>
      <c r="E230">
        <v>260.25</v>
      </c>
      <c r="F230" t="s">
        <v>74</v>
      </c>
    </row>
    <row r="231" spans="1:6" x14ac:dyDescent="0.25">
      <c r="A231" s="1">
        <v>0.25813546954192002</v>
      </c>
      <c r="B231" s="1">
        <v>3375.49267578125</v>
      </c>
      <c r="C231">
        <f t="shared" si="9"/>
        <v>0.42675172981903253</v>
      </c>
      <c r="D231">
        <v>0.14199999999999999</v>
      </c>
      <c r="E231">
        <v>32.020000000000003</v>
      </c>
      <c r="F231" t="s">
        <v>55</v>
      </c>
    </row>
    <row r="232" spans="1:6" x14ac:dyDescent="0.25">
      <c r="A232" s="1">
        <v>0.226001850137273</v>
      </c>
      <c r="B232" s="1">
        <v>2537.42626953125</v>
      </c>
      <c r="C232">
        <f t="shared" si="9"/>
        <v>0.32079792605685103</v>
      </c>
      <c r="D232">
        <v>0.3337</v>
      </c>
      <c r="E232">
        <v>168.44</v>
      </c>
      <c r="F232" t="s">
        <v>59</v>
      </c>
    </row>
    <row r="233" spans="1:6" x14ac:dyDescent="0.25">
      <c r="A233" s="1">
        <v>0.231576837186555</v>
      </c>
      <c r="B233" s="1">
        <v>2527.32983398437</v>
      </c>
      <c r="C233">
        <f t="shared" si="9"/>
        <v>0.3195214690330952</v>
      </c>
      <c r="D233">
        <v>0.6502</v>
      </c>
      <c r="E233">
        <v>66.900000000000006</v>
      </c>
      <c r="F233" t="s">
        <v>77</v>
      </c>
    </row>
    <row r="234" spans="1:6" x14ac:dyDescent="0.25">
      <c r="A234" s="1">
        <v>0.29359629423782502</v>
      </c>
      <c r="B234" s="1">
        <v>3343.83740234375</v>
      </c>
      <c r="C234">
        <f t="shared" si="9"/>
        <v>0.42274966434448047</v>
      </c>
      <c r="D234">
        <v>0.9254</v>
      </c>
      <c r="E234">
        <v>96.67</v>
      </c>
      <c r="F234" t="s">
        <v>63</v>
      </c>
    </row>
    <row r="235" spans="1:6" x14ac:dyDescent="0.25">
      <c r="A235" s="1">
        <v>0.21651937023550299</v>
      </c>
      <c r="B235" s="1">
        <v>2761.6328125</v>
      </c>
      <c r="C235">
        <f t="shared" si="9"/>
        <v>0.34914357489654652</v>
      </c>
      <c r="D235">
        <v>0.7792</v>
      </c>
      <c r="E235">
        <v>208.57</v>
      </c>
      <c r="F235" t="s">
        <v>51</v>
      </c>
    </row>
    <row r="236" spans="1:6" x14ac:dyDescent="0.25">
      <c r="A236" s="1">
        <v>0.28751098492050098</v>
      </c>
      <c r="B236" s="1">
        <v>2676.59594726562</v>
      </c>
      <c r="C236">
        <f t="shared" si="9"/>
        <v>0.33839266152691211</v>
      </c>
      <c r="D236">
        <v>0.75149999999999995</v>
      </c>
      <c r="E236">
        <v>24.01</v>
      </c>
      <c r="F236" t="s">
        <v>70</v>
      </c>
    </row>
    <row r="237" spans="1:6" x14ac:dyDescent="0.25">
      <c r="A237" s="1">
        <v>0.31020429615758899</v>
      </c>
      <c r="B237" s="1">
        <v>3922.93237304687</v>
      </c>
      <c r="C237">
        <f t="shared" si="9"/>
        <v>0.49596261552348453</v>
      </c>
      <c r="D237">
        <v>5.5199999999999999E-2</v>
      </c>
      <c r="E237">
        <v>58.02</v>
      </c>
      <c r="F237" t="s">
        <v>71</v>
      </c>
    </row>
    <row r="238" spans="1:6" x14ac:dyDescent="0.25">
      <c r="A238" s="1">
        <v>0.26168964379262899</v>
      </c>
      <c r="B238" s="1">
        <v>2380.64331054687</v>
      </c>
      <c r="C238">
        <f t="shared" si="9"/>
        <v>0.30097640505851408</v>
      </c>
      <c r="D238">
        <v>0.49130000000000001</v>
      </c>
      <c r="E238">
        <v>48.73</v>
      </c>
      <c r="F238" t="s">
        <v>60</v>
      </c>
    </row>
    <row r="239" spans="1:6" x14ac:dyDescent="0.25">
      <c r="A239" s="1">
        <v>0.17479049102119201</v>
      </c>
      <c r="B239" s="1">
        <v>2527.23583984375</v>
      </c>
      <c r="C239">
        <f t="shared" si="9"/>
        <v>0.31950958568273563</v>
      </c>
      <c r="D239">
        <v>0.51</v>
      </c>
      <c r="E239">
        <v>298.43</v>
      </c>
      <c r="F239" t="s">
        <v>57</v>
      </c>
    </row>
    <row r="240" spans="1:6" x14ac:dyDescent="0.25">
      <c r="A240" s="1">
        <v>0.30654713186732502</v>
      </c>
      <c r="B240" s="1">
        <v>2517.5830078125</v>
      </c>
      <c r="C240">
        <f t="shared" si="9"/>
        <v>0.31828921189951148</v>
      </c>
      <c r="D240">
        <v>0.59040000000000004</v>
      </c>
      <c r="E240">
        <v>331.51</v>
      </c>
      <c r="F240" t="s">
        <v>66</v>
      </c>
    </row>
    <row r="241" spans="1:6" x14ac:dyDescent="0.25">
      <c r="A241" s="1">
        <v>0.198076593943983</v>
      </c>
      <c r="B241" s="1">
        <v>2644.83203125</v>
      </c>
      <c r="C241">
        <f t="shared" si="9"/>
        <v>0.33437686075129497</v>
      </c>
      <c r="D241">
        <v>0.28170000000000001</v>
      </c>
      <c r="E241">
        <v>298.58</v>
      </c>
      <c r="F241" t="s">
        <v>57</v>
      </c>
    </row>
    <row r="242" spans="1:6" x14ac:dyDescent="0.25">
      <c r="A242" s="1">
        <v>0.204339925550374</v>
      </c>
      <c r="B242" s="1">
        <v>2702.166015625</v>
      </c>
      <c r="C242">
        <f t="shared" si="9"/>
        <v>0.34162539581256146</v>
      </c>
      <c r="D242">
        <v>0.56210000000000004</v>
      </c>
      <c r="E242">
        <v>92.83</v>
      </c>
      <c r="F242" t="s">
        <v>68</v>
      </c>
    </row>
    <row r="243" spans="1:6" x14ac:dyDescent="0.25">
      <c r="A243" s="1">
        <v>0.16314847965343299</v>
      </c>
      <c r="B243" s="1">
        <v>2675.57470703125</v>
      </c>
      <c r="C243">
        <f t="shared" si="9"/>
        <v>0.33826354969689537</v>
      </c>
      <c r="D243">
        <v>0.5081</v>
      </c>
      <c r="E243">
        <v>263.98</v>
      </c>
      <c r="F243" t="s">
        <v>76</v>
      </c>
    </row>
    <row r="244" spans="1:6" x14ac:dyDescent="0.25">
      <c r="A244" s="1">
        <v>0.31378820539671098</v>
      </c>
      <c r="B244" s="1">
        <v>2573.38916015625</v>
      </c>
      <c r="C244">
        <f t="shared" si="9"/>
        <v>0.32534458850219594</v>
      </c>
      <c r="D244">
        <v>0.34389999999999998</v>
      </c>
      <c r="E244">
        <v>203.56</v>
      </c>
      <c r="F244" t="s">
        <v>57</v>
      </c>
    </row>
    <row r="245" spans="1:6" x14ac:dyDescent="0.25">
      <c r="A245" s="1">
        <v>0.231305168790677</v>
      </c>
      <c r="B245" s="1">
        <v>2529.74560546875</v>
      </c>
      <c r="C245">
        <f t="shared" si="9"/>
        <v>0.3198268865702753</v>
      </c>
      <c r="D245">
        <v>0.67020000000000002</v>
      </c>
      <c r="E245">
        <v>0.86</v>
      </c>
      <c r="F245" t="s">
        <v>57</v>
      </c>
    </row>
    <row r="246" spans="1:6" x14ac:dyDescent="0.25">
      <c r="A246" s="1">
        <v>0.19244023008109801</v>
      </c>
      <c r="B246" s="1">
        <v>2515.31225585937</v>
      </c>
      <c r="C246">
        <f t="shared" si="9"/>
        <v>0.31800212867431565</v>
      </c>
      <c r="D246">
        <v>0.48280000000000001</v>
      </c>
      <c r="E246">
        <v>208.99</v>
      </c>
      <c r="F246" t="s">
        <v>67</v>
      </c>
    </row>
    <row r="247" spans="1:6" x14ac:dyDescent="0.25">
      <c r="A247" s="1">
        <v>0.26187465384998798</v>
      </c>
      <c r="B247" s="1">
        <v>3478.78369140625</v>
      </c>
      <c r="C247">
        <f t="shared" si="9"/>
        <v>0.43981045156030585</v>
      </c>
      <c r="D247">
        <v>0.129</v>
      </c>
      <c r="E247">
        <v>189.34</v>
      </c>
      <c r="F247" t="s">
        <v>77</v>
      </c>
    </row>
    <row r="248" spans="1:6" x14ac:dyDescent="0.25">
      <c r="A248" s="1">
        <v>0.20512453263510799</v>
      </c>
      <c r="B248" s="1">
        <v>3322.837890625</v>
      </c>
      <c r="C248">
        <f t="shared" si="9"/>
        <v>0.42009476954478803</v>
      </c>
      <c r="D248">
        <v>4.2000000000000003E-2</v>
      </c>
      <c r="E248">
        <v>40.39</v>
      </c>
      <c r="F248" t="s">
        <v>52</v>
      </c>
    </row>
    <row r="249" spans="1:6" x14ac:dyDescent="0.25">
      <c r="A249" s="1">
        <v>0.24683421946357101</v>
      </c>
      <c r="B249" s="1">
        <v>2949.68872070312</v>
      </c>
      <c r="C249">
        <f t="shared" si="9"/>
        <v>0.37291882545602112</v>
      </c>
      <c r="D249">
        <v>0.82089999999999996</v>
      </c>
      <c r="E249">
        <v>346.55</v>
      </c>
      <c r="F249" t="s">
        <v>69</v>
      </c>
    </row>
    <row r="250" spans="1:6" x14ac:dyDescent="0.25">
      <c r="A250" s="1">
        <v>0.18057448213308899</v>
      </c>
      <c r="B250" s="1">
        <v>2561.66357421875</v>
      </c>
      <c r="C250">
        <f t="shared" si="9"/>
        <v>0.32386216369414578</v>
      </c>
      <c r="D250">
        <v>0.55889999999999995</v>
      </c>
      <c r="E250">
        <v>176.79</v>
      </c>
      <c r="F250" t="s">
        <v>54</v>
      </c>
    </row>
    <row r="251" spans="1:6" x14ac:dyDescent="0.25">
      <c r="A251" s="1"/>
      <c r="B251" s="1"/>
    </row>
    <row r="252" spans="1:6" x14ac:dyDescent="0.25">
      <c r="A252" s="1"/>
      <c r="B252" s="1"/>
    </row>
    <row r="253" spans="1:6" x14ac:dyDescent="0.25">
      <c r="A253" s="1"/>
      <c r="B253" s="1"/>
    </row>
    <row r="254" spans="1:6" x14ac:dyDescent="0.25">
      <c r="A254" s="1"/>
      <c r="B254" s="1"/>
    </row>
    <row r="255" spans="1:6" x14ac:dyDescent="0.25">
      <c r="A255" s="1"/>
      <c r="B255" s="1"/>
    </row>
    <row r="256" spans="1:6" x14ac:dyDescent="0.25">
      <c r="A256" s="1"/>
      <c r="B256" s="1"/>
    </row>
    <row r="257" spans="1:2" x14ac:dyDescent="0.25">
      <c r="A257" s="1"/>
      <c r="B257" s="1"/>
    </row>
    <row r="258" spans="1:2" x14ac:dyDescent="0.25">
      <c r="A258" s="1"/>
      <c r="B258" s="1"/>
    </row>
    <row r="259" spans="1:2" x14ac:dyDescent="0.25">
      <c r="A259" s="1"/>
      <c r="B259" s="1"/>
    </row>
    <row r="260" spans="1:2" x14ac:dyDescent="0.25">
      <c r="A260" s="1"/>
      <c r="B260" s="1"/>
    </row>
    <row r="261" spans="1:2" x14ac:dyDescent="0.25">
      <c r="A261" s="1"/>
      <c r="B261" s="1"/>
    </row>
    <row r="262" spans="1:2" x14ac:dyDescent="0.25">
      <c r="A262" s="1"/>
      <c r="B262" s="1"/>
    </row>
    <row r="263" spans="1:2" x14ac:dyDescent="0.25">
      <c r="A263" s="1"/>
      <c r="B263" s="1"/>
    </row>
    <row r="264" spans="1:2" x14ac:dyDescent="0.25">
      <c r="A264" s="1"/>
      <c r="B264" s="1"/>
    </row>
    <row r="265" spans="1:2" x14ac:dyDescent="0.25">
      <c r="A265" s="1"/>
      <c r="B265" s="1"/>
    </row>
    <row r="266" spans="1:2" x14ac:dyDescent="0.25">
      <c r="A266" s="1"/>
      <c r="B266" s="1"/>
    </row>
    <row r="267" spans="1:2" x14ac:dyDescent="0.25">
      <c r="A267" s="1"/>
      <c r="B267" s="1"/>
    </row>
    <row r="268" spans="1:2" x14ac:dyDescent="0.25">
      <c r="A268" s="1"/>
      <c r="B268" s="1"/>
    </row>
    <row r="269" spans="1:2" x14ac:dyDescent="0.25">
      <c r="A269" s="1"/>
      <c r="B269" s="1"/>
    </row>
    <row r="270" spans="1:2" x14ac:dyDescent="0.25">
      <c r="A270" s="1"/>
      <c r="B270" s="1"/>
    </row>
    <row r="271" spans="1:2" x14ac:dyDescent="0.25">
      <c r="A271" s="1"/>
      <c r="B271" s="1"/>
    </row>
    <row r="272" spans="1:2" x14ac:dyDescent="0.25">
      <c r="A272" s="1"/>
      <c r="B272" s="1"/>
    </row>
    <row r="273" spans="1:2" x14ac:dyDescent="0.25">
      <c r="A273" s="1"/>
      <c r="B273" s="1"/>
    </row>
    <row r="274" spans="1:2" x14ac:dyDescent="0.25">
      <c r="A274" s="1"/>
      <c r="B274" s="1"/>
    </row>
    <row r="275" spans="1:2" x14ac:dyDescent="0.25">
      <c r="A275" s="1"/>
      <c r="B275" s="1"/>
    </row>
    <row r="276" spans="1:2" x14ac:dyDescent="0.25">
      <c r="A276" s="1"/>
      <c r="B276" s="1"/>
    </row>
    <row r="277" spans="1:2" x14ac:dyDescent="0.25">
      <c r="A277" s="1"/>
      <c r="B277" s="1"/>
    </row>
    <row r="278" spans="1:2" x14ac:dyDescent="0.25">
      <c r="A278" s="1"/>
      <c r="B278" s="1"/>
    </row>
    <row r="279" spans="1:2" x14ac:dyDescent="0.25">
      <c r="A279" s="1"/>
      <c r="B279" s="1"/>
    </row>
    <row r="280" spans="1:2" x14ac:dyDescent="0.25">
      <c r="A280" s="1"/>
      <c r="B280" s="1"/>
    </row>
    <row r="281" spans="1:2" x14ac:dyDescent="0.25">
      <c r="A281" s="1"/>
      <c r="B281" s="1"/>
    </row>
    <row r="282" spans="1:2" x14ac:dyDescent="0.25">
      <c r="A282" s="1"/>
      <c r="B282" s="1"/>
    </row>
    <row r="283" spans="1:2" x14ac:dyDescent="0.25">
      <c r="A283" s="1"/>
      <c r="B283" s="1"/>
    </row>
    <row r="284" spans="1:2" x14ac:dyDescent="0.25">
      <c r="A284" s="1"/>
      <c r="B284" s="1"/>
    </row>
    <row r="285" spans="1:2" x14ac:dyDescent="0.25">
      <c r="A285" s="1"/>
      <c r="B285" s="1"/>
    </row>
    <row r="286" spans="1:2" x14ac:dyDescent="0.25">
      <c r="A286" s="1"/>
      <c r="B286" s="1"/>
    </row>
    <row r="287" spans="1:2" x14ac:dyDescent="0.25">
      <c r="A287" s="1"/>
      <c r="B287" s="1"/>
    </row>
    <row r="288" spans="1:2" x14ac:dyDescent="0.25">
      <c r="A288" s="1"/>
      <c r="B288" s="1"/>
    </row>
    <row r="289" spans="1:2" x14ac:dyDescent="0.25">
      <c r="A289" s="1"/>
      <c r="B289" s="1"/>
    </row>
    <row r="290" spans="1:2" x14ac:dyDescent="0.25">
      <c r="A290" s="1"/>
      <c r="B290" s="1"/>
    </row>
    <row r="291" spans="1:2" x14ac:dyDescent="0.25">
      <c r="A291" s="1"/>
      <c r="B291" s="1"/>
    </row>
    <row r="292" spans="1:2" x14ac:dyDescent="0.25">
      <c r="A292" s="1"/>
      <c r="B292" s="1"/>
    </row>
    <row r="293" spans="1:2" x14ac:dyDescent="0.25">
      <c r="A293" s="1"/>
      <c r="B293" s="1"/>
    </row>
    <row r="294" spans="1:2" x14ac:dyDescent="0.25">
      <c r="A294" s="1"/>
      <c r="B294" s="1"/>
    </row>
    <row r="295" spans="1:2" x14ac:dyDescent="0.25">
      <c r="A295" s="1"/>
      <c r="B295" s="1"/>
    </row>
    <row r="296" spans="1:2" x14ac:dyDescent="0.25">
      <c r="A296" s="1"/>
      <c r="B296" s="1"/>
    </row>
    <row r="297" spans="1:2" x14ac:dyDescent="0.25">
      <c r="A297" s="1"/>
      <c r="B297" s="1"/>
    </row>
    <row r="298" spans="1:2" x14ac:dyDescent="0.25">
      <c r="A298" s="1"/>
      <c r="B298" s="1"/>
    </row>
    <row r="299" spans="1:2" x14ac:dyDescent="0.25">
      <c r="A299" s="1"/>
      <c r="B299" s="1"/>
    </row>
    <row r="300" spans="1:2" x14ac:dyDescent="0.25">
      <c r="A300" s="1"/>
      <c r="B300" s="1"/>
    </row>
    <row r="301" spans="1:2" x14ac:dyDescent="0.25">
      <c r="A301" s="1"/>
      <c r="B301" s="1"/>
    </row>
    <row r="302" spans="1:2" x14ac:dyDescent="0.25">
      <c r="A302" s="1"/>
      <c r="B302" s="1"/>
    </row>
    <row r="303" spans="1:2" x14ac:dyDescent="0.25">
      <c r="A303" s="1"/>
      <c r="B303" s="1"/>
    </row>
    <row r="304" spans="1:2" x14ac:dyDescent="0.25">
      <c r="A304" s="1"/>
      <c r="B304" s="1"/>
    </row>
    <row r="305" spans="1:2" x14ac:dyDescent="0.25">
      <c r="A305" s="1"/>
      <c r="B305" s="1"/>
    </row>
    <row r="306" spans="1:2" x14ac:dyDescent="0.25">
      <c r="A306" s="1"/>
      <c r="B306" s="1"/>
    </row>
    <row r="307" spans="1:2" x14ac:dyDescent="0.25">
      <c r="A307" s="1"/>
      <c r="B307" s="1"/>
    </row>
    <row r="308" spans="1:2" x14ac:dyDescent="0.25">
      <c r="A308" s="1"/>
      <c r="B308" s="1"/>
    </row>
    <row r="309" spans="1:2" x14ac:dyDescent="0.25">
      <c r="A309" s="1"/>
      <c r="B309" s="1"/>
    </row>
    <row r="310" spans="1:2" x14ac:dyDescent="0.25">
      <c r="A310" s="1"/>
      <c r="B310" s="1"/>
    </row>
    <row r="311" spans="1:2" x14ac:dyDescent="0.25">
      <c r="A311" s="1"/>
      <c r="B311" s="1"/>
    </row>
    <row r="312" spans="1:2" x14ac:dyDescent="0.25">
      <c r="A312" s="1"/>
      <c r="B312" s="1"/>
    </row>
    <row r="313" spans="1:2" x14ac:dyDescent="0.25">
      <c r="A313" s="1"/>
      <c r="B313" s="1"/>
    </row>
    <row r="314" spans="1:2" x14ac:dyDescent="0.25">
      <c r="A314" s="1"/>
      <c r="B314" s="1"/>
    </row>
    <row r="315" spans="1:2" x14ac:dyDescent="0.25">
      <c r="A315" s="1"/>
      <c r="B315" s="1"/>
    </row>
    <row r="316" spans="1:2" x14ac:dyDescent="0.25">
      <c r="A316" s="1"/>
      <c r="B316" s="1"/>
    </row>
    <row r="317" spans="1:2" x14ac:dyDescent="0.25">
      <c r="A317" s="1"/>
      <c r="B317" s="1"/>
    </row>
    <row r="318" spans="1:2" x14ac:dyDescent="0.25">
      <c r="A318" s="1"/>
      <c r="B318" s="1"/>
    </row>
    <row r="319" spans="1:2" x14ac:dyDescent="0.25">
      <c r="A319" s="1"/>
      <c r="B319" s="1"/>
    </row>
    <row r="320" spans="1:2" x14ac:dyDescent="0.25">
      <c r="A320" s="1"/>
      <c r="B320" s="1"/>
    </row>
    <row r="321" spans="1:2" x14ac:dyDescent="0.25">
      <c r="A321" s="1"/>
      <c r="B321" s="1"/>
    </row>
    <row r="322" spans="1:2" x14ac:dyDescent="0.25">
      <c r="A322" s="1"/>
      <c r="B322" s="1"/>
    </row>
    <row r="323" spans="1:2" x14ac:dyDescent="0.25">
      <c r="A323" s="1"/>
      <c r="B323" s="1"/>
    </row>
    <row r="324" spans="1:2" x14ac:dyDescent="0.25">
      <c r="A324" s="1"/>
      <c r="B324" s="1"/>
    </row>
    <row r="325" spans="1:2" x14ac:dyDescent="0.25">
      <c r="A325" s="1"/>
      <c r="B325" s="1"/>
    </row>
    <row r="326" spans="1:2" x14ac:dyDescent="0.25">
      <c r="A326" s="1"/>
      <c r="B326" s="1"/>
    </row>
    <row r="327" spans="1:2" x14ac:dyDescent="0.25">
      <c r="A327" s="1"/>
      <c r="B327" s="1"/>
    </row>
    <row r="328" spans="1:2" x14ac:dyDescent="0.25">
      <c r="A328" s="1"/>
      <c r="B328" s="1"/>
    </row>
    <row r="329" spans="1:2" x14ac:dyDescent="0.25">
      <c r="A329" s="1"/>
      <c r="B329" s="1"/>
    </row>
    <row r="330" spans="1:2" x14ac:dyDescent="0.25">
      <c r="A330" s="1"/>
      <c r="B330" s="1"/>
    </row>
    <row r="331" spans="1:2" x14ac:dyDescent="0.25">
      <c r="A331" s="1"/>
      <c r="B331" s="1"/>
    </row>
    <row r="332" spans="1:2" x14ac:dyDescent="0.25">
      <c r="A332" s="1"/>
      <c r="B332" s="1"/>
    </row>
    <row r="333" spans="1:2" x14ac:dyDescent="0.25">
      <c r="A333" s="1"/>
      <c r="B333" s="1"/>
    </row>
    <row r="334" spans="1:2" x14ac:dyDescent="0.25">
      <c r="A334" s="1"/>
      <c r="B334" s="1"/>
    </row>
    <row r="335" spans="1:2" x14ac:dyDescent="0.25">
      <c r="A335" s="1"/>
      <c r="B335" s="1"/>
    </row>
    <row r="336" spans="1:2" x14ac:dyDescent="0.25">
      <c r="A336" s="1"/>
      <c r="B336" s="1"/>
    </row>
    <row r="337" spans="1:2" x14ac:dyDescent="0.25">
      <c r="A337" s="1"/>
      <c r="B337" s="1"/>
    </row>
    <row r="338" spans="1:2" x14ac:dyDescent="0.25">
      <c r="A338" s="1"/>
      <c r="B338" s="1"/>
    </row>
  </sheetData>
  <sortState xmlns:xlrd2="http://schemas.microsoft.com/office/spreadsheetml/2017/richdata2" ref="M2:M162">
    <sortCondition ref="M2"/>
  </sortState>
  <conditionalFormatting sqref="B1:E1048576">
    <cfRule type="cellIs" dxfId="1" priority="1" operator="lessThan">
      <formula>2500</formula>
    </cfRule>
    <cfRule type="cellIs" dxfId="0" priority="2" operator="greaterThan">
      <formula>424081.0951</formula>
    </cfRule>
  </conditionalFormatting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95391-5A1F-412F-BCB1-2788F5B849B7}">
  <dimension ref="A1:AB71"/>
  <sheetViews>
    <sheetView zoomScale="85" zoomScaleNormal="85" workbookViewId="0">
      <selection activeCell="R19" sqref="R19"/>
    </sheetView>
  </sheetViews>
  <sheetFormatPr baseColWidth="10" defaultColWidth="9.140625" defaultRowHeight="15" x14ac:dyDescent="0.25"/>
  <cols>
    <col min="18" max="19" width="9.7109375" bestFit="1" customWidth="1"/>
  </cols>
  <sheetData>
    <row r="1" spans="1:28" x14ac:dyDescent="0.25">
      <c r="G1" s="26">
        <v>50</v>
      </c>
      <c r="H1" s="26">
        <v>100</v>
      </c>
      <c r="I1" s="26">
        <v>200</v>
      </c>
      <c r="J1" s="26">
        <v>300</v>
      </c>
      <c r="K1" s="26">
        <v>400</v>
      </c>
      <c r="L1" s="26">
        <v>500</v>
      </c>
      <c r="M1" s="26">
        <v>600</v>
      </c>
      <c r="N1" s="26">
        <v>700</v>
      </c>
      <c r="O1" s="26">
        <v>800</v>
      </c>
      <c r="P1" s="26">
        <v>1000</v>
      </c>
      <c r="Q1" s="26">
        <v>1200</v>
      </c>
      <c r="R1" s="26">
        <v>1300</v>
      </c>
      <c r="S1" s="26">
        <v>1400</v>
      </c>
      <c r="T1" s="26">
        <v>1500</v>
      </c>
      <c r="U1" s="26">
        <v>2000</v>
      </c>
      <c r="V1" s="26">
        <v>3000</v>
      </c>
      <c r="W1" s="26">
        <v>5000</v>
      </c>
      <c r="X1" s="26">
        <v>10000</v>
      </c>
      <c r="Y1" s="26"/>
      <c r="Z1" s="26"/>
      <c r="AA1" s="26"/>
      <c r="AB1" s="26"/>
    </row>
    <row r="2" spans="1:28" x14ac:dyDescent="0.25">
      <c r="B2" t="s">
        <v>33</v>
      </c>
      <c r="G2" s="30">
        <f>1.58*G1^-0.17</f>
        <v>0.81251649464407483</v>
      </c>
      <c r="H2" s="30">
        <f>1.58*H1^-0.17</f>
        <v>0.72219933959150251</v>
      </c>
      <c r="I2" s="30">
        <f>1.58*I1^-0.17</f>
        <v>0.64192159733923748</v>
      </c>
      <c r="J2" s="30">
        <f>1.58*J1^-0.17</f>
        <v>0.59916505155659461</v>
      </c>
      <c r="K2" s="30">
        <f>1.58*K1^-0.17</f>
        <v>0.57056731367773539</v>
      </c>
      <c r="L2" s="30"/>
      <c r="M2" s="30">
        <v>0.53256347088686984</v>
      </c>
      <c r="N2" s="30"/>
      <c r="O2" s="30">
        <f>1.58*O1^-0.17</f>
        <v>0.50714458087532577</v>
      </c>
      <c r="P2">
        <v>0.48826667833714732</v>
      </c>
      <c r="Q2" s="30">
        <f>1.58*Q1^-0.17</f>
        <v>0.47336514335445995</v>
      </c>
      <c r="R2" s="30"/>
      <c r="S2" s="30"/>
      <c r="T2" s="30">
        <f>1.58*T1^-0.17</f>
        <v>0.45574464344535581</v>
      </c>
      <c r="U2" s="30"/>
    </row>
    <row r="3" spans="1:28" x14ac:dyDescent="0.25">
      <c r="B3" t="s">
        <v>32</v>
      </c>
      <c r="G3" s="30">
        <f t="shared" ref="G3:O3" si="0">1.23*G1^-0.138</f>
        <v>0.71688129830054526</v>
      </c>
      <c r="H3" s="30">
        <f t="shared" si="0"/>
        <v>0.65148603598673904</v>
      </c>
      <c r="I3" s="30">
        <f t="shared" si="0"/>
        <v>0.59205625267654149</v>
      </c>
      <c r="J3" s="30">
        <f t="shared" si="0"/>
        <v>0.55983800599036848</v>
      </c>
      <c r="K3" s="30">
        <f t="shared" si="0"/>
        <v>0.53804776613895644</v>
      </c>
      <c r="L3" s="30">
        <f t="shared" si="0"/>
        <v>0.52173173115327542</v>
      </c>
      <c r="M3" s="30">
        <f t="shared" si="0"/>
        <v>0.50876852860022237</v>
      </c>
      <c r="N3" s="30">
        <f t="shared" si="0"/>
        <v>0.49805990558550117</v>
      </c>
      <c r="O3" s="30">
        <f t="shared" si="0"/>
        <v>0.48896603547109468</v>
      </c>
      <c r="P3" s="30">
        <v>0.47413837992889935</v>
      </c>
      <c r="Q3" s="30">
        <f t="shared" ref="Q3:T3" si="1">1.23*Q1^-0.138</f>
        <v>0.46235770512959506</v>
      </c>
      <c r="R3" s="30">
        <f t="shared" si="1"/>
        <v>0.45727865405724955</v>
      </c>
      <c r="S3" s="30">
        <f t="shared" si="1"/>
        <v>0.45262594287651942</v>
      </c>
      <c r="T3" s="30">
        <f t="shared" si="1"/>
        <v>0.44833693417290388</v>
      </c>
      <c r="U3" s="30">
        <v>0.43088658384773798</v>
      </c>
      <c r="V3" s="30">
        <f t="shared" ref="V3:X3" si="2">1.23*V1^-0.138</f>
        <v>0.40743879457195575</v>
      </c>
      <c r="W3" s="30">
        <f t="shared" si="2"/>
        <v>0.37970581731938957</v>
      </c>
      <c r="X3" s="30">
        <f t="shared" si="2"/>
        <v>0.3450683374680607</v>
      </c>
      <c r="Y3" s="30"/>
      <c r="Z3" s="30"/>
      <c r="AA3" s="30"/>
      <c r="AB3" s="30"/>
    </row>
    <row r="4" spans="1:28" x14ac:dyDescent="0.25">
      <c r="A4" s="29" t="s">
        <v>31</v>
      </c>
      <c r="B4" s="29">
        <v>0.25</v>
      </c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B4" s="29"/>
    </row>
    <row r="5" spans="1:28" x14ac:dyDescent="0.25">
      <c r="A5" s="28" t="s">
        <v>31</v>
      </c>
      <c r="B5" s="28">
        <v>0.5</v>
      </c>
      <c r="C5" s="28"/>
      <c r="D5" s="28"/>
      <c r="E5" s="28"/>
      <c r="F5" s="28"/>
      <c r="G5" s="28">
        <v>0.65200000000000002</v>
      </c>
      <c r="H5" s="28">
        <v>0.55100000000000005</v>
      </c>
      <c r="I5" s="28">
        <v>0.53100000000000003</v>
      </c>
      <c r="J5" s="28">
        <v>0.53300000000000003</v>
      </c>
      <c r="K5" s="28">
        <v>0.53100000000000003</v>
      </c>
      <c r="L5" s="28"/>
      <c r="M5" s="28"/>
      <c r="N5" s="28">
        <v>0.49099999999999999</v>
      </c>
      <c r="O5" s="28"/>
      <c r="P5" s="28">
        <v>0.45800000000000002</v>
      </c>
      <c r="Q5" s="28"/>
      <c r="R5" s="28"/>
      <c r="S5" s="28"/>
      <c r="T5" s="28">
        <v>0.41099999999999998</v>
      </c>
      <c r="U5" s="28"/>
      <c r="V5" s="28"/>
      <c r="W5" s="28">
        <v>0.33600000000000002</v>
      </c>
      <c r="X5" s="38">
        <v>0.30099999999999999</v>
      </c>
      <c r="Y5" s="38"/>
      <c r="Z5" s="28"/>
      <c r="AB5" s="28"/>
    </row>
    <row r="6" spans="1:28" x14ac:dyDescent="0.25">
      <c r="A6" s="27" t="s">
        <v>31</v>
      </c>
      <c r="B6" s="27">
        <v>1</v>
      </c>
      <c r="C6" s="27"/>
      <c r="D6" s="27"/>
      <c r="E6" s="27"/>
      <c r="F6" s="27"/>
      <c r="G6" s="27">
        <v>0.61799999999999999</v>
      </c>
      <c r="H6" s="27">
        <v>0.47699999999999998</v>
      </c>
      <c r="I6" s="27">
        <v>0.437</v>
      </c>
      <c r="J6" s="27">
        <v>0.44600000000000001</v>
      </c>
      <c r="K6" s="27">
        <v>0.45800000000000002</v>
      </c>
      <c r="L6" s="27">
        <v>0.46400000000000002</v>
      </c>
      <c r="M6" s="27">
        <v>0.46500000000000002</v>
      </c>
      <c r="N6" s="27">
        <v>0.45800000000000002</v>
      </c>
      <c r="O6" s="27">
        <v>0.46300000000000002</v>
      </c>
      <c r="P6" s="27">
        <v>0.442</v>
      </c>
      <c r="Q6" s="27">
        <v>0.42599999999999999</v>
      </c>
      <c r="R6" s="27"/>
      <c r="S6" s="27"/>
      <c r="T6" s="27">
        <v>0.40100000000000002</v>
      </c>
      <c r="U6" s="27">
        <v>0.38400000000000001</v>
      </c>
      <c r="V6" s="27">
        <v>0.36399999999999999</v>
      </c>
      <c r="W6" s="27">
        <v>0.33100000000000002</v>
      </c>
      <c r="X6" s="27">
        <v>0.29799999999999999</v>
      </c>
      <c r="Y6" s="27"/>
      <c r="Z6" s="27"/>
      <c r="AB6" s="27"/>
    </row>
    <row r="7" spans="1:28" x14ac:dyDescent="0.25">
      <c r="A7" s="26" t="s">
        <v>31</v>
      </c>
      <c r="B7" s="26">
        <v>2</v>
      </c>
      <c r="C7" s="26"/>
      <c r="D7" s="26"/>
      <c r="E7" s="26"/>
      <c r="F7" s="26"/>
      <c r="G7" s="26">
        <v>0.55900000000000005</v>
      </c>
      <c r="H7" s="26">
        <v>0.40899999999999997</v>
      </c>
      <c r="I7" s="26">
        <v>0.36049999999999999</v>
      </c>
      <c r="J7" s="26">
        <v>0.35599999999999998</v>
      </c>
      <c r="K7" s="26">
        <v>0.34699999999999998</v>
      </c>
      <c r="L7" s="26">
        <v>0.34899999999999998</v>
      </c>
      <c r="M7" s="26">
        <v>0.35099999999999998</v>
      </c>
      <c r="N7" s="26">
        <v>0.35299999999999998</v>
      </c>
      <c r="O7" s="26">
        <v>0.35499999999999998</v>
      </c>
      <c r="P7" s="26">
        <v>0.36599999999999999</v>
      </c>
      <c r="Q7" s="26">
        <v>0.378</v>
      </c>
      <c r="R7" s="26">
        <v>0.373</v>
      </c>
      <c r="S7" s="26">
        <v>0.372</v>
      </c>
      <c r="T7" s="26">
        <v>0.36899999999999999</v>
      </c>
      <c r="U7" s="26">
        <v>0.34699999999999998</v>
      </c>
      <c r="V7" s="26">
        <v>0.33600000000000002</v>
      </c>
      <c r="W7" s="26">
        <v>0.315</v>
      </c>
      <c r="X7" s="26">
        <v>0.28699999999999998</v>
      </c>
      <c r="Y7" s="26"/>
      <c r="Z7" s="26"/>
      <c r="AB7" s="26"/>
    </row>
    <row r="8" spans="1:28" x14ac:dyDescent="0.25">
      <c r="A8" s="25" t="s">
        <v>31</v>
      </c>
      <c r="B8" s="25">
        <v>3</v>
      </c>
      <c r="C8" s="25"/>
      <c r="D8" s="25"/>
      <c r="E8" s="25"/>
      <c r="F8" s="25"/>
      <c r="G8" s="25">
        <v>0.52080000000000004</v>
      </c>
      <c r="H8" s="25">
        <v>0.36899999999999999</v>
      </c>
      <c r="I8" s="25">
        <v>0.32500000000000001</v>
      </c>
      <c r="J8" s="25">
        <v>0.31900000000000001</v>
      </c>
      <c r="K8" s="25">
        <v>0.31280000000000002</v>
      </c>
      <c r="L8" s="25">
        <v>0.30470000000000003</v>
      </c>
      <c r="M8" s="25">
        <v>0.29699999999999999</v>
      </c>
      <c r="N8" s="25">
        <v>0.29899999999999999</v>
      </c>
      <c r="O8" s="25">
        <v>0.30299999999999999</v>
      </c>
      <c r="P8" s="25">
        <v>0.30599999999999999</v>
      </c>
      <c r="Q8" s="25">
        <v>0.30299999999999999</v>
      </c>
      <c r="R8" s="25">
        <v>0.31090000000000001</v>
      </c>
      <c r="S8" s="25">
        <v>0.311</v>
      </c>
      <c r="T8" s="25">
        <v>0.307</v>
      </c>
      <c r="U8" s="25">
        <v>0.313</v>
      </c>
      <c r="V8" s="25">
        <v>0.30399999999999999</v>
      </c>
      <c r="W8" s="25">
        <v>0.30299999999999999</v>
      </c>
      <c r="X8" s="25">
        <v>0.27600000000000002</v>
      </c>
      <c r="Y8" s="25"/>
      <c r="Z8" s="25"/>
      <c r="AB8" s="25"/>
    </row>
    <row r="9" spans="1:28" x14ac:dyDescent="0.25">
      <c r="A9" s="24" t="s">
        <v>31</v>
      </c>
      <c r="B9" s="24">
        <v>4</v>
      </c>
      <c r="C9" s="24" t="s">
        <v>48</v>
      </c>
      <c r="D9" s="24"/>
      <c r="E9" s="24"/>
      <c r="F9" s="24"/>
      <c r="G9" s="24">
        <v>0.47099999999999997</v>
      </c>
      <c r="H9" s="24">
        <v>0.33900000000000002</v>
      </c>
      <c r="I9" s="24">
        <v>0.28599999999999998</v>
      </c>
      <c r="J9" s="24">
        <v>0.27200000000000002</v>
      </c>
      <c r="K9" s="24">
        <v>0.26900000000000002</v>
      </c>
      <c r="L9" s="24">
        <v>0.26800000000000002</v>
      </c>
      <c r="M9" s="24">
        <v>0.26800000000000002</v>
      </c>
      <c r="N9" s="24">
        <v>0.26900000000000002</v>
      </c>
      <c r="O9" s="24">
        <v>0.26900000000000002</v>
      </c>
      <c r="P9" s="24">
        <v>0.26700000000000002</v>
      </c>
      <c r="Q9" s="24">
        <v>0.27</v>
      </c>
      <c r="R9" s="24">
        <v>0.27100000000000002</v>
      </c>
      <c r="S9" s="24">
        <v>0.27300000000000002</v>
      </c>
      <c r="T9" s="24">
        <v>0.27600000000000002</v>
      </c>
      <c r="U9" s="24">
        <v>0.27600000000000002</v>
      </c>
      <c r="V9" s="24">
        <v>0.28100000000000003</v>
      </c>
      <c r="W9" s="24">
        <v>0.28299999999999997</v>
      </c>
      <c r="X9" s="24">
        <v>0.27100000000000002</v>
      </c>
      <c r="Y9" s="24"/>
      <c r="Z9" s="24"/>
      <c r="AB9" s="24"/>
    </row>
    <row r="10" spans="1:28" x14ac:dyDescent="0.25">
      <c r="A10" s="23" t="s">
        <v>31</v>
      </c>
      <c r="B10" s="23">
        <v>4</v>
      </c>
      <c r="C10" s="23" t="s">
        <v>47</v>
      </c>
      <c r="D10" s="23"/>
      <c r="E10" s="23"/>
      <c r="F10" s="23"/>
      <c r="G10" s="23">
        <v>0.50700000000000001</v>
      </c>
      <c r="H10" s="23">
        <v>0.36599999999999999</v>
      </c>
      <c r="I10" s="23">
        <v>0.32</v>
      </c>
      <c r="J10" s="23"/>
      <c r="K10" s="23">
        <v>0.29799999999999999</v>
      </c>
      <c r="L10" s="23"/>
      <c r="M10" s="23"/>
      <c r="N10" s="23">
        <v>0.28299999999999997</v>
      </c>
      <c r="O10" s="23"/>
      <c r="P10" s="23">
        <v>0.27800000000000002</v>
      </c>
      <c r="Q10" s="23"/>
      <c r="R10" s="23">
        <v>0.28799999999999998</v>
      </c>
      <c r="S10" s="23">
        <v>0.29299999999999998</v>
      </c>
      <c r="T10" s="23">
        <v>0.29799999999999999</v>
      </c>
      <c r="U10" s="23">
        <v>0.32600000000000001</v>
      </c>
      <c r="V10" s="23">
        <v>0.38269999999999998</v>
      </c>
      <c r="W10" s="23"/>
      <c r="X10" s="23"/>
      <c r="Y10" s="23"/>
      <c r="Z10" s="23"/>
      <c r="AB10" s="23"/>
    </row>
    <row r="11" spans="1:28" x14ac:dyDescent="0.25">
      <c r="A11" t="s">
        <v>31</v>
      </c>
      <c r="B11">
        <v>6</v>
      </c>
      <c r="G11">
        <v>0.3402</v>
      </c>
      <c r="H11">
        <v>0.32100000000000001</v>
      </c>
      <c r="I11">
        <v>0.27400000000000002</v>
      </c>
    </row>
    <row r="12" spans="1:28" x14ac:dyDescent="0.25">
      <c r="G12" s="7">
        <v>13.15</v>
      </c>
      <c r="H12" s="7">
        <v>18.59</v>
      </c>
      <c r="I12" s="7">
        <v>26.3</v>
      </c>
      <c r="J12" s="7">
        <v>32.21</v>
      </c>
      <c r="K12" s="7">
        <v>37.19</v>
      </c>
      <c r="L12" s="7">
        <v>41.58</v>
      </c>
      <c r="M12" s="7">
        <v>45.55</v>
      </c>
      <c r="N12" s="7">
        <v>49.2</v>
      </c>
      <c r="O12" s="7">
        <v>52.6</v>
      </c>
      <c r="P12" s="7">
        <v>58.81</v>
      </c>
      <c r="Q12" s="7">
        <v>64.42</v>
      </c>
      <c r="R12" s="40">
        <v>67.060733291077497</v>
      </c>
      <c r="S12" s="40">
        <v>69.592211817524969</v>
      </c>
      <c r="T12" s="7">
        <v>72.03</v>
      </c>
      <c r="U12" s="7">
        <v>83.17</v>
      </c>
      <c r="V12" s="7">
        <v>101.87</v>
      </c>
      <c r="W12" s="7">
        <v>131.51</v>
      </c>
      <c r="X12" s="7">
        <v>185.9930095778422</v>
      </c>
      <c r="Y12" s="7"/>
      <c r="Z12" s="7"/>
      <c r="AB12" s="7"/>
    </row>
    <row r="14" spans="1:28" ht="15.75" thickBot="1" x14ac:dyDescent="0.3"/>
    <row r="15" spans="1:28" x14ac:dyDescent="0.25">
      <c r="J15" s="31"/>
      <c r="K15" s="32"/>
      <c r="L15" s="39" t="s">
        <v>41</v>
      </c>
      <c r="M15" s="32" t="s">
        <v>37</v>
      </c>
      <c r="N15" s="33" t="s">
        <v>38</v>
      </c>
    </row>
    <row r="16" spans="1:28" x14ac:dyDescent="0.25">
      <c r="J16" s="34"/>
      <c r="L16">
        <f>SQRT(N16/M16)</f>
        <v>1.080921714009448</v>
      </c>
      <c r="M16">
        <f>2*PI()*K19*K22^2/(SQRT(3*(1-K23^2)))</f>
        <v>7985.7891556068644</v>
      </c>
      <c r="N16" s="35">
        <f>2*PI()*K21*K22*K18</f>
        <v>9330.5301811616864</v>
      </c>
    </row>
    <row r="17" spans="4:14" x14ac:dyDescent="0.25">
      <c r="J17" s="34"/>
      <c r="N17" s="35"/>
    </row>
    <row r="18" spans="4:14" x14ac:dyDescent="0.25">
      <c r="J18" s="34" t="s">
        <v>3</v>
      </c>
      <c r="K18">
        <v>450</v>
      </c>
      <c r="M18" t="s">
        <v>36</v>
      </c>
      <c r="N18" s="35" t="s">
        <v>34</v>
      </c>
    </row>
    <row r="19" spans="4:14" x14ac:dyDescent="0.25">
      <c r="J19" s="34" t="s">
        <v>16</v>
      </c>
      <c r="K19">
        <v>210000</v>
      </c>
      <c r="N19" s="35"/>
    </row>
    <row r="20" spans="4:14" x14ac:dyDescent="0.25">
      <c r="J20" s="34" t="s">
        <v>19</v>
      </c>
      <c r="K20">
        <v>70.112449999999995</v>
      </c>
      <c r="M20">
        <f>K20^2*SQRT(1-0.3^2)/(K21*K22)</f>
        <v>1421.0097013195534</v>
      </c>
      <c r="N20" s="35">
        <v>600</v>
      </c>
    </row>
    <row r="21" spans="4:14" x14ac:dyDescent="0.25">
      <c r="J21" s="34" t="s">
        <v>24</v>
      </c>
      <c r="K21">
        <v>33</v>
      </c>
      <c r="N21" s="35" t="s">
        <v>35</v>
      </c>
    </row>
    <row r="22" spans="4:14" x14ac:dyDescent="0.25">
      <c r="D22" s="22"/>
      <c r="J22" s="34" t="s">
        <v>11</v>
      </c>
      <c r="K22">
        <v>0.1</v>
      </c>
      <c r="N22" s="35">
        <f>SQRT(N20*(K21*K22)/SQRT(1-0.3^2))</f>
        <v>45.558796919029795</v>
      </c>
    </row>
    <row r="23" spans="4:14" ht="15.75" thickBot="1" x14ac:dyDescent="0.3">
      <c r="E23" s="22"/>
      <c r="J23" s="36" t="s">
        <v>14</v>
      </c>
      <c r="K23" s="2">
        <v>0.3</v>
      </c>
      <c r="L23" s="2"/>
      <c r="M23" s="2"/>
      <c r="N23" s="37"/>
    </row>
    <row r="24" spans="4:14" ht="15.75" thickBot="1" x14ac:dyDescent="0.3"/>
    <row r="25" spans="4:14" x14ac:dyDescent="0.25">
      <c r="J25" t="s">
        <v>18</v>
      </c>
      <c r="K25" s="39" t="s">
        <v>41</v>
      </c>
      <c r="L25" t="s">
        <v>43</v>
      </c>
      <c r="M25" t="s">
        <v>44</v>
      </c>
    </row>
    <row r="27" spans="4:14" x14ac:dyDescent="0.25">
      <c r="I27" t="s">
        <v>39</v>
      </c>
      <c r="J27">
        <v>1907.8784028338914</v>
      </c>
      <c r="K27">
        <v>0.96087723900277178</v>
      </c>
      <c r="L27">
        <f>70.2/182.89</f>
        <v>0.38383727923888683</v>
      </c>
      <c r="M27">
        <f>1.024/0.5</f>
        <v>2.048</v>
      </c>
    </row>
    <row r="28" spans="4:14" x14ac:dyDescent="0.25">
      <c r="I28" t="s">
        <v>40</v>
      </c>
      <c r="J28">
        <v>3052.6054445342261</v>
      </c>
      <c r="K28">
        <v>1.2154242508250952</v>
      </c>
      <c r="L28">
        <f>49.9/182.89</f>
        <v>0.27284159877522007</v>
      </c>
      <c r="M28">
        <f>1.656/0.5</f>
        <v>3.3119999999999998</v>
      </c>
    </row>
    <row r="29" spans="4:14" x14ac:dyDescent="0.25">
      <c r="I29" t="s">
        <v>42</v>
      </c>
      <c r="J29">
        <v>1141.5823979006889</v>
      </c>
      <c r="K29">
        <v>1.229832925114509</v>
      </c>
      <c r="L29">
        <f>414/760</f>
        <v>0.54473684210526319</v>
      </c>
      <c r="M29">
        <v>5.5</v>
      </c>
      <c r="N29" t="s">
        <v>45</v>
      </c>
    </row>
    <row r="30" spans="4:14" x14ac:dyDescent="0.25">
      <c r="I30" t="s">
        <v>42</v>
      </c>
      <c r="J30">
        <v>1141.5823979006889</v>
      </c>
      <c r="K30">
        <v>1.229832925114509</v>
      </c>
      <c r="L30">
        <f>257/760</f>
        <v>0.3381578947368421</v>
      </c>
      <c r="M30">
        <v>5.5</v>
      </c>
      <c r="N30" t="s">
        <v>46</v>
      </c>
    </row>
    <row r="32" spans="4:14" x14ac:dyDescent="0.25">
      <c r="M32">
        <f>41.7/139</f>
        <v>0.30000000000000004</v>
      </c>
    </row>
    <row r="33" spans="20:20" x14ac:dyDescent="0.25">
      <c r="T33" t="s">
        <v>30</v>
      </c>
    </row>
    <row r="56" spans="2:7" x14ac:dyDescent="0.25">
      <c r="E56" t="s">
        <v>18</v>
      </c>
    </row>
    <row r="57" spans="2:7" x14ac:dyDescent="0.25">
      <c r="B57" t="s">
        <v>24</v>
      </c>
      <c r="C57">
        <v>400</v>
      </c>
      <c r="E57">
        <f>C59^2*SQRT(1-C60^2)/(C58*C57)</f>
        <v>3052.6054445342261</v>
      </c>
    </row>
    <row r="58" spans="2:7" x14ac:dyDescent="0.25">
      <c r="B58" t="s">
        <v>11</v>
      </c>
      <c r="C58">
        <v>0.5</v>
      </c>
    </row>
    <row r="59" spans="2:7" x14ac:dyDescent="0.25">
      <c r="B59" t="s">
        <v>19</v>
      </c>
      <c r="C59">
        <v>800</v>
      </c>
    </row>
    <row r="60" spans="2:7" x14ac:dyDescent="0.25">
      <c r="B60" t="s">
        <v>14</v>
      </c>
      <c r="C60">
        <v>0.3</v>
      </c>
    </row>
    <row r="61" spans="2:7" x14ac:dyDescent="0.25">
      <c r="B61" t="s">
        <v>16</v>
      </c>
      <c r="C61">
        <v>193000</v>
      </c>
    </row>
    <row r="62" spans="2:7" x14ac:dyDescent="0.25">
      <c r="B62" t="s">
        <v>3</v>
      </c>
      <c r="C62">
        <v>215</v>
      </c>
    </row>
    <row r="63" spans="2:7" x14ac:dyDescent="0.25">
      <c r="G63" t="s">
        <v>29</v>
      </c>
    </row>
    <row r="64" spans="2:7" x14ac:dyDescent="0.25">
      <c r="D64" t="s">
        <v>28</v>
      </c>
      <c r="E64">
        <f>2*PI()*C62*C57*C58/1000</f>
        <v>270.1769682087222</v>
      </c>
      <c r="G64">
        <f>SQRT(E64/E65)</f>
        <v>1.2134621394743355</v>
      </c>
    </row>
    <row r="65" spans="4:7" x14ac:dyDescent="0.25">
      <c r="D65" t="s">
        <v>27</v>
      </c>
      <c r="E65">
        <f>2*C61*PI()*C58^2/(SQRT(3*(1-0.3^2)))/1000</f>
        <v>183.48301274191957</v>
      </c>
    </row>
    <row r="68" spans="4:7" x14ac:dyDescent="0.25">
      <c r="F68">
        <f>1.23*E57^-0.138</f>
        <v>0.40646256958121646</v>
      </c>
      <c r="G68">
        <f>0.3*E65</f>
        <v>55.044903822575868</v>
      </c>
    </row>
    <row r="71" spans="4:7" x14ac:dyDescent="0.25">
      <c r="G71">
        <f>50/183</f>
        <v>0.27322404371584702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C85D3-E46C-4532-9F5B-C0CF9101A63C}">
  <dimension ref="A1:BA465"/>
  <sheetViews>
    <sheetView zoomScale="70" zoomScaleNormal="70" workbookViewId="0">
      <selection activeCell="T36" sqref="T36"/>
    </sheetView>
  </sheetViews>
  <sheetFormatPr baseColWidth="10" defaultColWidth="8.85546875" defaultRowHeight="15" x14ac:dyDescent="0.25"/>
  <cols>
    <col min="7" max="7" width="8.85546875" customWidth="1"/>
  </cols>
  <sheetData>
    <row r="1" spans="1:53" x14ac:dyDescent="0.25">
      <c r="A1" s="1">
        <v>0.112374544162179</v>
      </c>
      <c r="B1" s="1">
        <v>4772.728515625</v>
      </c>
      <c r="C1">
        <f t="shared" ref="C1:C39" si="0">B1/$V$13</f>
        <v>0.60339936881308343</v>
      </c>
      <c r="D1">
        <v>0.6583</v>
      </c>
      <c r="E1">
        <v>250.98</v>
      </c>
      <c r="F1" t="s">
        <v>79</v>
      </c>
      <c r="G1">
        <v>0</v>
      </c>
      <c r="H1">
        <f t="shared" ref="H1:H32" si="1">G1*$K$6</f>
        <v>0</v>
      </c>
      <c r="I1">
        <f t="shared" ref="I1:I32" si="2">H1/$V$13</f>
        <v>0</v>
      </c>
      <c r="K1">
        <f>MIN(B1:B1227)</f>
        <v>4438.8271484375</v>
      </c>
      <c r="M1" s="14" t="s">
        <v>23</v>
      </c>
      <c r="N1" s="14" t="s">
        <v>22</v>
      </c>
      <c r="O1" s="14" t="s">
        <v>21</v>
      </c>
      <c r="P1" s="14"/>
      <c r="Q1" s="14"/>
      <c r="R1" s="14"/>
      <c r="U1" s="18" t="s">
        <v>24</v>
      </c>
      <c r="V1" s="17">
        <v>33</v>
      </c>
      <c r="W1" s="17"/>
      <c r="X1" s="16"/>
      <c r="Y1" s="16" t="s">
        <v>9</v>
      </c>
      <c r="Z1" s="16">
        <f>V1/V2</f>
        <v>330</v>
      </c>
      <c r="AA1" s="15"/>
      <c r="AE1" s="14"/>
      <c r="AF1" s="14"/>
      <c r="AG1" s="14"/>
      <c r="AK1" s="14"/>
      <c r="AL1" s="14"/>
      <c r="AM1" s="14"/>
      <c r="AQ1" s="14"/>
      <c r="AR1" s="14"/>
      <c r="AS1" s="14"/>
      <c r="AY1" s="14" t="s">
        <v>23</v>
      </c>
      <c r="AZ1" s="14" t="s">
        <v>22</v>
      </c>
      <c r="BA1" s="14" t="s">
        <v>21</v>
      </c>
    </row>
    <row r="2" spans="1:53" x14ac:dyDescent="0.25">
      <c r="A2" s="1">
        <v>8.6269809880371501E-2</v>
      </c>
      <c r="B2" s="1">
        <v>5084.9775390625</v>
      </c>
      <c r="C2">
        <f t="shared" si="0"/>
        <v>0.64287592044133302</v>
      </c>
      <c r="D2">
        <v>0.74939999999999996</v>
      </c>
      <c r="E2">
        <v>227.17</v>
      </c>
      <c r="F2" t="s">
        <v>55</v>
      </c>
      <c r="G2">
        <v>50</v>
      </c>
      <c r="H2">
        <f t="shared" si="1"/>
        <v>49.435837629947258</v>
      </c>
      <c r="I2">
        <f t="shared" si="2"/>
        <v>6.2500000000000003E-3</v>
      </c>
      <c r="M2">
        <v>0</v>
      </c>
      <c r="N2">
        <v>0</v>
      </c>
      <c r="O2" s="19">
        <v>0</v>
      </c>
      <c r="U2" s="8" t="s">
        <v>11</v>
      </c>
      <c r="V2" s="7">
        <v>0.1</v>
      </c>
      <c r="W2" s="7"/>
      <c r="X2" s="7"/>
      <c r="Y2" s="7" t="s">
        <v>20</v>
      </c>
      <c r="Z2" s="7">
        <f>V3/V1</f>
        <v>0.56333333333333335</v>
      </c>
      <c r="AA2" s="6"/>
      <c r="AY2">
        <v>2000</v>
      </c>
      <c r="AZ2">
        <v>0</v>
      </c>
      <c r="BA2">
        <v>0</v>
      </c>
    </row>
    <row r="3" spans="1:53" x14ac:dyDescent="0.25">
      <c r="A3" s="1">
        <v>7.2089040044675395E-2</v>
      </c>
      <c r="B3" s="1">
        <v>5428.7236328125</v>
      </c>
      <c r="C3">
        <f t="shared" si="0"/>
        <v>0.68633453647651543</v>
      </c>
      <c r="D3">
        <v>0.65810000000000002</v>
      </c>
      <c r="E3">
        <v>317.75</v>
      </c>
      <c r="F3" t="s">
        <v>74</v>
      </c>
      <c r="G3">
        <v>100</v>
      </c>
      <c r="H3">
        <f t="shared" si="1"/>
        <v>98.871675259894516</v>
      </c>
      <c r="I3">
        <f t="shared" si="2"/>
        <v>1.2500000000000001E-2</v>
      </c>
      <c r="K3" t="s">
        <v>25</v>
      </c>
      <c r="M3">
        <v>6.2500000000000003E-3</v>
      </c>
      <c r="N3">
        <v>0</v>
      </c>
      <c r="O3" s="19">
        <v>0</v>
      </c>
      <c r="U3" s="8" t="s">
        <v>19</v>
      </c>
      <c r="V3" s="7">
        <v>18.59</v>
      </c>
      <c r="W3" s="7"/>
      <c r="X3" s="7"/>
      <c r="Y3" s="7" t="s">
        <v>18</v>
      </c>
      <c r="Z3" s="7">
        <f>V3^2*SQRT(1-V6^2)/(V1*V2)</f>
        <v>99.900010949454412</v>
      </c>
      <c r="AA3" s="6"/>
      <c r="AD3" s="13" t="s">
        <v>17</v>
      </c>
      <c r="AY3">
        <v>2050</v>
      </c>
      <c r="AZ3">
        <v>0</v>
      </c>
      <c r="BA3">
        <v>0</v>
      </c>
    </row>
    <row r="4" spans="1:53" x14ac:dyDescent="0.25">
      <c r="A4" s="1">
        <v>7.4545715374025906E-2</v>
      </c>
      <c r="B4" s="1">
        <v>5077.94873046875</v>
      </c>
      <c r="C4">
        <f t="shared" si="0"/>
        <v>0.6419872927611513</v>
      </c>
      <c r="D4">
        <v>3.8999999999999998E-3</v>
      </c>
      <c r="E4">
        <v>40.28</v>
      </c>
      <c r="F4" t="s">
        <v>66</v>
      </c>
      <c r="G4">
        <v>150</v>
      </c>
      <c r="H4">
        <f t="shared" si="1"/>
        <v>148.30751288984177</v>
      </c>
      <c r="I4">
        <f t="shared" si="2"/>
        <v>1.8750000000000003E-2</v>
      </c>
      <c r="M4">
        <v>1.2500000000000001E-2</v>
      </c>
      <c r="N4">
        <v>0</v>
      </c>
      <c r="O4" s="19">
        <v>0</v>
      </c>
      <c r="U4" s="8"/>
      <c r="V4" s="7"/>
      <c r="W4" s="7"/>
      <c r="X4" s="7"/>
      <c r="Y4" s="7" t="s">
        <v>17</v>
      </c>
      <c r="Z4" s="7">
        <f>1.23*Z3^-0.138</f>
        <v>0.65157598239684855</v>
      </c>
      <c r="AA4" s="6"/>
      <c r="AD4">
        <f>Z4</f>
        <v>0.65157598239684855</v>
      </c>
      <c r="AE4">
        <v>0</v>
      </c>
      <c r="AY4">
        <v>2100</v>
      </c>
      <c r="AZ4">
        <v>0</v>
      </c>
      <c r="BA4">
        <v>0</v>
      </c>
    </row>
    <row r="5" spans="1:53" x14ac:dyDescent="0.25">
      <c r="A5" s="1">
        <v>0.100329520616586</v>
      </c>
      <c r="B5" s="1">
        <v>5323.8447265625</v>
      </c>
      <c r="C5">
        <f t="shared" si="0"/>
        <v>0.67307506327876754</v>
      </c>
      <c r="D5">
        <v>8.8999999999999999E-3</v>
      </c>
      <c r="E5">
        <v>297.99</v>
      </c>
      <c r="F5" t="s">
        <v>71</v>
      </c>
      <c r="G5">
        <v>200</v>
      </c>
      <c r="H5">
        <f t="shared" si="1"/>
        <v>197.74335051978903</v>
      </c>
      <c r="I5">
        <f t="shared" si="2"/>
        <v>2.5000000000000001E-2</v>
      </c>
      <c r="M5">
        <v>1.8750000000000003E-2</v>
      </c>
      <c r="N5">
        <v>0</v>
      </c>
      <c r="O5" s="19">
        <v>0</v>
      </c>
      <c r="U5" s="8" t="s">
        <v>16</v>
      </c>
      <c r="V5" s="7">
        <v>208000</v>
      </c>
      <c r="W5" s="7"/>
      <c r="X5" s="7"/>
      <c r="Y5" s="7"/>
      <c r="Z5" s="7"/>
      <c r="AA5" s="6"/>
      <c r="AD5">
        <f>Z4</f>
        <v>0.65157598239684855</v>
      </c>
      <c r="AE5">
        <v>1</v>
      </c>
      <c r="AY5">
        <v>2150</v>
      </c>
      <c r="AZ5">
        <v>0</v>
      </c>
      <c r="BA5">
        <v>0</v>
      </c>
    </row>
    <row r="6" spans="1:53" x14ac:dyDescent="0.25">
      <c r="A6" s="1">
        <v>9.3999174189566798E-2</v>
      </c>
      <c r="B6" s="1">
        <v>4564.46484375</v>
      </c>
      <c r="C6">
        <f t="shared" si="0"/>
        <v>0.57706932138954714</v>
      </c>
      <c r="D6">
        <v>3.4599999999999999E-2</v>
      </c>
      <c r="E6">
        <v>320.67</v>
      </c>
      <c r="F6" t="s">
        <v>77</v>
      </c>
      <c r="G6">
        <v>250</v>
      </c>
      <c r="H6">
        <f t="shared" si="1"/>
        <v>247.17918814973626</v>
      </c>
      <c r="I6">
        <f t="shared" si="2"/>
        <v>3.125E-2</v>
      </c>
      <c r="K6">
        <f>V13/A100_IW1!G161</f>
        <v>0.98871675259894509</v>
      </c>
      <c r="M6">
        <v>2.5000000000000001E-2</v>
      </c>
      <c r="N6">
        <v>0</v>
      </c>
      <c r="O6" s="19">
        <v>0</v>
      </c>
      <c r="Q6" t="s">
        <v>15</v>
      </c>
      <c r="U6" s="8" t="s">
        <v>14</v>
      </c>
      <c r="V6" s="7">
        <v>0.3</v>
      </c>
      <c r="W6" s="7"/>
      <c r="X6" s="7"/>
      <c r="Y6" s="7"/>
      <c r="Z6" s="7"/>
      <c r="AA6" s="6"/>
      <c r="AY6">
        <v>2200</v>
      </c>
      <c r="AZ6">
        <v>0</v>
      </c>
      <c r="BA6">
        <v>0</v>
      </c>
    </row>
    <row r="7" spans="1:53" x14ac:dyDescent="0.25">
      <c r="A7" s="1">
        <v>7.8935172387435901E-2</v>
      </c>
      <c r="B7" s="1">
        <v>5239.46435546875</v>
      </c>
      <c r="C7">
        <f t="shared" si="0"/>
        <v>0.66240714816658464</v>
      </c>
      <c r="D7">
        <v>0.1203</v>
      </c>
      <c r="E7">
        <v>33.79</v>
      </c>
      <c r="F7" t="s">
        <v>55</v>
      </c>
      <c r="G7">
        <v>300</v>
      </c>
      <c r="H7">
        <f t="shared" si="1"/>
        <v>296.61502577968355</v>
      </c>
      <c r="I7">
        <f t="shared" si="2"/>
        <v>3.7500000000000006E-2</v>
      </c>
      <c r="M7">
        <v>3.125E-2</v>
      </c>
      <c r="N7">
        <v>0</v>
      </c>
      <c r="O7" s="19">
        <v>0</v>
      </c>
      <c r="Q7" t="s">
        <v>13</v>
      </c>
      <c r="U7" s="8" t="s">
        <v>12</v>
      </c>
      <c r="V7" s="7">
        <v>1</v>
      </c>
      <c r="W7" s="7"/>
      <c r="X7" s="7"/>
      <c r="Y7" s="7"/>
      <c r="Z7" s="7" t="s">
        <v>11</v>
      </c>
      <c r="AA7" s="6"/>
      <c r="AD7" s="13" t="s">
        <v>10</v>
      </c>
      <c r="AY7">
        <v>2250</v>
      </c>
      <c r="AZ7">
        <v>0</v>
      </c>
      <c r="BA7">
        <v>0</v>
      </c>
    </row>
    <row r="8" spans="1:53" x14ac:dyDescent="0.25">
      <c r="A8" s="1">
        <v>0.10683406868416299</v>
      </c>
      <c r="B8" s="1">
        <v>5110.46337890625</v>
      </c>
      <c r="C8">
        <f t="shared" si="0"/>
        <v>0.64609800601042522</v>
      </c>
      <c r="D8">
        <v>0.65469999999999995</v>
      </c>
      <c r="E8">
        <v>306.74</v>
      </c>
      <c r="F8" t="s">
        <v>59</v>
      </c>
      <c r="G8">
        <v>350</v>
      </c>
      <c r="H8">
        <f t="shared" si="1"/>
        <v>346.05086340963078</v>
      </c>
      <c r="I8">
        <f t="shared" si="2"/>
        <v>4.3750000000000004E-2</v>
      </c>
      <c r="K8">
        <f>MIN(C:C)</f>
        <v>0.56118538711536703</v>
      </c>
      <c r="M8">
        <v>3.7500000000000006E-2</v>
      </c>
      <c r="N8">
        <v>0</v>
      </c>
      <c r="O8" s="19">
        <v>0</v>
      </c>
      <c r="U8" s="8" t="s">
        <v>3</v>
      </c>
      <c r="V8" s="7">
        <v>345</v>
      </c>
      <c r="W8" s="7"/>
      <c r="X8" s="7" t="s">
        <v>9</v>
      </c>
      <c r="Y8" s="12">
        <v>330</v>
      </c>
      <c r="Z8" s="11">
        <f>Y9/Y8</f>
        <v>0.1</v>
      </c>
      <c r="AA8" s="6"/>
      <c r="AD8">
        <f>_xlfn.PERCENTILE.EXC(C:C,0.01)</f>
        <v>0.56701104684351822</v>
      </c>
      <c r="AE8">
        <v>0</v>
      </c>
      <c r="AY8">
        <v>2300</v>
      </c>
      <c r="AZ8">
        <v>0</v>
      </c>
      <c r="BA8">
        <v>0</v>
      </c>
    </row>
    <row r="9" spans="1:53" x14ac:dyDescent="0.25">
      <c r="A9" s="1">
        <v>7.4624208861586105E-2</v>
      </c>
      <c r="B9" s="1">
        <v>5437.9912109375</v>
      </c>
      <c r="C9">
        <f t="shared" si="0"/>
        <v>0.68750620395618534</v>
      </c>
      <c r="D9">
        <v>0.27450000000000002</v>
      </c>
      <c r="E9">
        <v>90.15</v>
      </c>
      <c r="F9" t="s">
        <v>80</v>
      </c>
      <c r="G9">
        <v>400</v>
      </c>
      <c r="H9">
        <f t="shared" si="1"/>
        <v>395.48670103957807</v>
      </c>
      <c r="I9">
        <f t="shared" si="2"/>
        <v>0.05</v>
      </c>
      <c r="K9">
        <f>MAX(C:C)</f>
        <v>0.73042201323959022</v>
      </c>
      <c r="M9">
        <v>4.3750000000000004E-2</v>
      </c>
      <c r="N9">
        <v>0</v>
      </c>
      <c r="O9" s="19">
        <v>0</v>
      </c>
      <c r="Q9" t="s">
        <v>8</v>
      </c>
      <c r="U9" s="8" t="s">
        <v>7</v>
      </c>
      <c r="V9" s="7">
        <f>(PI()*V5*V2^2*V1)/(SQRT(3*(1-V6^2)))</f>
        <v>130510.61134306075</v>
      </c>
      <c r="W9" s="7" t="s">
        <v>6</v>
      </c>
      <c r="X9" s="7" t="s">
        <v>5</v>
      </c>
      <c r="Y9" s="10">
        <v>33</v>
      </c>
      <c r="Z9" s="9"/>
      <c r="AA9" s="6"/>
      <c r="AD9">
        <f>AD8</f>
        <v>0.56701104684351822</v>
      </c>
      <c r="AE9">
        <v>1</v>
      </c>
      <c r="AY9">
        <v>2350</v>
      </c>
      <c r="AZ9">
        <v>0</v>
      </c>
      <c r="BA9">
        <v>0</v>
      </c>
    </row>
    <row r="10" spans="1:53" x14ac:dyDescent="0.25">
      <c r="A10" s="1">
        <v>8.7308518736011004E-2</v>
      </c>
      <c r="B10" s="1">
        <v>4881.95166015625</v>
      </c>
      <c r="C10">
        <f t="shared" si="0"/>
        <v>0.61720806885838775</v>
      </c>
      <c r="D10">
        <v>0.98440000000000005</v>
      </c>
      <c r="E10">
        <v>23.11</v>
      </c>
      <c r="F10" t="s">
        <v>75</v>
      </c>
      <c r="G10">
        <v>450</v>
      </c>
      <c r="H10">
        <f t="shared" si="1"/>
        <v>444.9225386695253</v>
      </c>
      <c r="I10">
        <f t="shared" si="2"/>
        <v>5.6250000000000001E-2</v>
      </c>
      <c r="M10">
        <v>0.05</v>
      </c>
      <c r="N10">
        <v>0</v>
      </c>
      <c r="O10" s="19">
        <v>0</v>
      </c>
      <c r="U10" s="8"/>
      <c r="V10" s="7"/>
      <c r="W10" s="7"/>
      <c r="X10" s="7"/>
      <c r="Y10" s="7"/>
      <c r="Z10" s="7"/>
      <c r="AA10" s="6"/>
      <c r="AY10">
        <v>2400</v>
      </c>
      <c r="AZ10">
        <v>0</v>
      </c>
      <c r="BA10">
        <v>0</v>
      </c>
    </row>
    <row r="11" spans="1:53" x14ac:dyDescent="0.25">
      <c r="A11" s="1">
        <v>8.9071594019538403E-2</v>
      </c>
      <c r="B11" s="1">
        <v>4964.2880859375</v>
      </c>
      <c r="C11">
        <f t="shared" si="0"/>
        <v>0.62761757511546545</v>
      </c>
      <c r="D11">
        <v>0.1081</v>
      </c>
      <c r="E11">
        <v>52.97</v>
      </c>
      <c r="F11" t="s">
        <v>52</v>
      </c>
      <c r="G11">
        <v>500</v>
      </c>
      <c r="H11">
        <f t="shared" si="1"/>
        <v>494.35837629947252</v>
      </c>
      <c r="I11">
        <f t="shared" si="2"/>
        <v>6.25E-2</v>
      </c>
      <c r="M11">
        <v>5.6250000000000001E-2</v>
      </c>
      <c r="N11">
        <v>0</v>
      </c>
      <c r="O11" s="19">
        <v>0</v>
      </c>
      <c r="U11" s="8"/>
      <c r="V11" s="7">
        <f>V9/1000</f>
        <v>130.51061134306076</v>
      </c>
      <c r="W11" s="7" t="s">
        <v>4</v>
      </c>
      <c r="X11" s="7"/>
      <c r="Y11" s="7"/>
      <c r="Z11" s="7"/>
      <c r="AA11" s="6"/>
      <c r="AY11">
        <v>2450</v>
      </c>
      <c r="AZ11">
        <v>0</v>
      </c>
      <c r="BA11">
        <v>0</v>
      </c>
    </row>
    <row r="12" spans="1:53" x14ac:dyDescent="0.25">
      <c r="A12" s="1">
        <v>8.4130290681900893E-2</v>
      </c>
      <c r="B12" s="1">
        <v>4936.68896484375</v>
      </c>
      <c r="C12">
        <f t="shared" si="0"/>
        <v>0.62412831479126207</v>
      </c>
      <c r="D12">
        <v>0.53879999999999995</v>
      </c>
      <c r="E12">
        <v>294.45999999999998</v>
      </c>
      <c r="F12" t="s">
        <v>57</v>
      </c>
      <c r="G12">
        <v>550</v>
      </c>
      <c r="H12">
        <f t="shared" si="1"/>
        <v>543.79421392941981</v>
      </c>
      <c r="I12">
        <f t="shared" si="2"/>
        <v>6.8750000000000006E-2</v>
      </c>
      <c r="M12">
        <v>6.25E-2</v>
      </c>
      <c r="N12">
        <v>0</v>
      </c>
      <c r="O12" s="19">
        <v>0</v>
      </c>
      <c r="U12" s="8"/>
      <c r="V12" s="7"/>
      <c r="W12" s="7"/>
      <c r="X12" s="7"/>
      <c r="Y12" s="7"/>
      <c r="Z12" s="7"/>
      <c r="AA12" s="6"/>
      <c r="AY12">
        <v>2500</v>
      </c>
      <c r="AZ12">
        <v>0</v>
      </c>
      <c r="BA12">
        <v>0</v>
      </c>
    </row>
    <row r="13" spans="1:53" x14ac:dyDescent="0.25">
      <c r="A13" s="1">
        <v>8.5861475802282705E-2</v>
      </c>
      <c r="B13" s="1">
        <v>5379.82177734375</v>
      </c>
      <c r="C13">
        <f t="shared" si="0"/>
        <v>0.68015204597301604</v>
      </c>
      <c r="D13">
        <v>0.13350000000000001</v>
      </c>
      <c r="E13">
        <v>209.58</v>
      </c>
      <c r="F13" t="s">
        <v>80</v>
      </c>
      <c r="G13">
        <v>600</v>
      </c>
      <c r="H13">
        <f t="shared" si="1"/>
        <v>593.2300515593671</v>
      </c>
      <c r="I13">
        <f t="shared" si="2"/>
        <v>7.5000000000000011E-2</v>
      </c>
      <c r="M13">
        <v>6.8750000000000006E-2</v>
      </c>
      <c r="N13">
        <v>0</v>
      </c>
      <c r="O13" s="19">
        <v>0</v>
      </c>
      <c r="U13" s="8" t="s">
        <v>2</v>
      </c>
      <c r="V13" s="7">
        <f>2*PI()*V5*V2^2/(SQRT(3*(1-V6^2)))</f>
        <v>7909.7340207915604</v>
      </c>
      <c r="W13" s="7" t="s">
        <v>2</v>
      </c>
      <c r="X13" s="7" t="s">
        <v>3</v>
      </c>
      <c r="Y13" s="7">
        <f>V8*V2*V1*2*PI()</f>
        <v>7153.4064722239591</v>
      </c>
      <c r="Z13" s="7" t="s">
        <v>2</v>
      </c>
      <c r="AA13" s="6"/>
      <c r="AY13">
        <v>2550</v>
      </c>
      <c r="AZ13">
        <v>0</v>
      </c>
      <c r="BA13">
        <v>0</v>
      </c>
    </row>
    <row r="14" spans="1:53" x14ac:dyDescent="0.25">
      <c r="A14" s="1">
        <v>7.9549900818799493E-2</v>
      </c>
      <c r="B14" s="1">
        <v>5189.24755859375</v>
      </c>
      <c r="C14">
        <f t="shared" si="0"/>
        <v>0.65605841422142286</v>
      </c>
      <c r="D14">
        <v>0.78090000000000004</v>
      </c>
      <c r="E14">
        <v>35.840000000000003</v>
      </c>
      <c r="F14" t="s">
        <v>56</v>
      </c>
      <c r="G14">
        <v>650</v>
      </c>
      <c r="H14">
        <f t="shared" si="1"/>
        <v>642.66588918931427</v>
      </c>
      <c r="I14">
        <f t="shared" si="2"/>
        <v>8.1250000000000003E-2</v>
      </c>
      <c r="M14">
        <v>7.5000000000000011E-2</v>
      </c>
      <c r="N14">
        <v>0</v>
      </c>
      <c r="O14" s="19">
        <v>0</v>
      </c>
      <c r="U14" s="8"/>
      <c r="V14" s="7"/>
      <c r="W14" s="7"/>
      <c r="X14" s="7"/>
      <c r="Y14" s="7"/>
      <c r="Z14" s="7"/>
      <c r="AA14" s="6"/>
      <c r="AY14">
        <v>2600</v>
      </c>
      <c r="AZ14">
        <v>0</v>
      </c>
      <c r="BA14">
        <v>0</v>
      </c>
    </row>
    <row r="15" spans="1:53" ht="15.75" thickBot="1" x14ac:dyDescent="0.3">
      <c r="A15" s="1">
        <v>9.1245307124729003E-2</v>
      </c>
      <c r="B15" s="1">
        <v>4912.41015625</v>
      </c>
      <c r="C15">
        <f t="shared" si="0"/>
        <v>0.62105882996030182</v>
      </c>
      <c r="D15">
        <v>0.46389999999999998</v>
      </c>
      <c r="E15">
        <v>162.1</v>
      </c>
      <c r="F15" t="s">
        <v>65</v>
      </c>
      <c r="G15">
        <v>700</v>
      </c>
      <c r="H15">
        <f t="shared" si="1"/>
        <v>692.10172681926156</v>
      </c>
      <c r="I15">
        <f t="shared" si="2"/>
        <v>8.7500000000000008E-2</v>
      </c>
      <c r="M15">
        <v>8.1250000000000003E-2</v>
      </c>
      <c r="N15">
        <v>0</v>
      </c>
      <c r="O15" s="19">
        <v>0</v>
      </c>
      <c r="U15" s="5"/>
      <c r="V15" s="4">
        <f>V13/1000</f>
        <v>7.9097340207915607</v>
      </c>
      <c r="W15" s="4" t="s">
        <v>1</v>
      </c>
      <c r="X15" s="4"/>
      <c r="Y15" s="4"/>
      <c r="Z15" s="4"/>
      <c r="AA15" s="3"/>
      <c r="AY15">
        <v>2650</v>
      </c>
      <c r="AZ15">
        <v>0</v>
      </c>
      <c r="BA15">
        <v>0</v>
      </c>
    </row>
    <row r="16" spans="1:53" x14ac:dyDescent="0.25">
      <c r="A16" s="1">
        <v>7.1132862065814997E-2</v>
      </c>
      <c r="B16" s="1">
        <v>4953.24365234375</v>
      </c>
      <c r="C16">
        <f t="shared" si="0"/>
        <v>0.62622126601522032</v>
      </c>
      <c r="D16">
        <v>0.99790000000000001</v>
      </c>
      <c r="E16">
        <v>186.63</v>
      </c>
      <c r="F16" t="s">
        <v>66</v>
      </c>
      <c r="G16">
        <v>750</v>
      </c>
      <c r="H16">
        <f t="shared" si="1"/>
        <v>741.53756444920884</v>
      </c>
      <c r="I16">
        <f t="shared" si="2"/>
        <v>9.3750000000000014E-2</v>
      </c>
      <c r="M16">
        <v>8.7500000000000008E-2</v>
      </c>
      <c r="N16">
        <v>0</v>
      </c>
      <c r="O16" s="19">
        <v>0</v>
      </c>
      <c r="AY16">
        <v>2700</v>
      </c>
      <c r="AZ16">
        <v>0</v>
      </c>
      <c r="BA16">
        <v>0</v>
      </c>
    </row>
    <row r="17" spans="1:53" x14ac:dyDescent="0.25">
      <c r="A17" s="1">
        <v>8.3263406884559202E-2</v>
      </c>
      <c r="B17" s="1">
        <v>5539.7119140625</v>
      </c>
      <c r="C17">
        <f t="shared" si="0"/>
        <v>0.70036639658183064</v>
      </c>
      <c r="D17">
        <v>0.22850000000000001</v>
      </c>
      <c r="E17">
        <v>82.04</v>
      </c>
      <c r="F17" t="s">
        <v>58</v>
      </c>
      <c r="G17">
        <v>800</v>
      </c>
      <c r="H17">
        <f t="shared" si="1"/>
        <v>790.97340207915613</v>
      </c>
      <c r="I17">
        <f t="shared" si="2"/>
        <v>0.1</v>
      </c>
      <c r="M17">
        <v>9.3750000000000014E-2</v>
      </c>
      <c r="N17">
        <v>0</v>
      </c>
      <c r="O17" s="19">
        <v>0</v>
      </c>
      <c r="AY17">
        <v>2750</v>
      </c>
      <c r="AZ17">
        <v>0</v>
      </c>
      <c r="BA17">
        <v>0</v>
      </c>
    </row>
    <row r="18" spans="1:53" x14ac:dyDescent="0.25">
      <c r="A18" s="1">
        <v>8.9808301720191899E-2</v>
      </c>
      <c r="B18" s="1">
        <v>5194.37158203125</v>
      </c>
      <c r="C18">
        <f t="shared" si="0"/>
        <v>0.65670622657820132</v>
      </c>
      <c r="D18">
        <v>0.26190000000000002</v>
      </c>
      <c r="E18">
        <v>187.32</v>
      </c>
      <c r="F18" t="s">
        <v>55</v>
      </c>
      <c r="G18">
        <v>850</v>
      </c>
      <c r="H18">
        <f t="shared" si="1"/>
        <v>840.4092397091033</v>
      </c>
      <c r="I18">
        <f t="shared" si="2"/>
        <v>0.10625</v>
      </c>
      <c r="M18">
        <v>0.1</v>
      </c>
      <c r="N18">
        <v>0</v>
      </c>
      <c r="O18" s="19">
        <v>0</v>
      </c>
      <c r="AY18">
        <v>2800</v>
      </c>
      <c r="AZ18">
        <v>0</v>
      </c>
      <c r="BA18">
        <v>0</v>
      </c>
    </row>
    <row r="19" spans="1:53" x14ac:dyDescent="0.25">
      <c r="A19" s="1">
        <v>9.8677075208724305E-2</v>
      </c>
      <c r="B19" s="1">
        <v>5261.359375</v>
      </c>
      <c r="C19">
        <f t="shared" si="0"/>
        <v>0.66517525888607232</v>
      </c>
      <c r="D19">
        <v>0.59489999999999998</v>
      </c>
      <c r="E19">
        <v>49.88</v>
      </c>
      <c r="F19" t="s">
        <v>63</v>
      </c>
      <c r="G19">
        <v>900</v>
      </c>
      <c r="H19">
        <f t="shared" si="1"/>
        <v>889.84507733905059</v>
      </c>
      <c r="I19">
        <f t="shared" si="2"/>
        <v>0.1125</v>
      </c>
      <c r="M19">
        <v>0.10625</v>
      </c>
      <c r="N19">
        <v>0</v>
      </c>
      <c r="O19" s="19">
        <v>0</v>
      </c>
      <c r="AY19">
        <v>2850</v>
      </c>
      <c r="AZ19">
        <v>0</v>
      </c>
      <c r="BA19">
        <v>0</v>
      </c>
    </row>
    <row r="20" spans="1:53" x14ac:dyDescent="0.25">
      <c r="A20" s="1">
        <v>8.9310996344331497E-2</v>
      </c>
      <c r="B20" s="1">
        <v>5151.166015625</v>
      </c>
      <c r="C20">
        <f t="shared" si="0"/>
        <v>0.6512438979723747</v>
      </c>
      <c r="D20">
        <v>0.66590000000000005</v>
      </c>
      <c r="E20">
        <v>296.10000000000002</v>
      </c>
      <c r="F20" t="s">
        <v>73</v>
      </c>
      <c r="G20">
        <v>950</v>
      </c>
      <c r="H20">
        <f t="shared" si="1"/>
        <v>939.28091496899788</v>
      </c>
      <c r="I20">
        <f t="shared" si="2"/>
        <v>0.11875000000000001</v>
      </c>
      <c r="M20">
        <v>0.1125</v>
      </c>
      <c r="N20">
        <v>0</v>
      </c>
      <c r="O20" s="19">
        <v>0</v>
      </c>
      <c r="AY20">
        <v>2900</v>
      </c>
      <c r="AZ20">
        <v>0</v>
      </c>
      <c r="BA20">
        <v>0</v>
      </c>
    </row>
    <row r="21" spans="1:53" x14ac:dyDescent="0.25">
      <c r="A21" s="1">
        <v>0.116313536682567</v>
      </c>
      <c r="B21" s="1">
        <v>4845.23046875</v>
      </c>
      <c r="C21">
        <f t="shared" si="0"/>
        <v>0.61256553709818895</v>
      </c>
      <c r="D21">
        <v>0.55549999999999999</v>
      </c>
      <c r="E21">
        <v>305.3</v>
      </c>
      <c r="F21" t="s">
        <v>79</v>
      </c>
      <c r="G21">
        <v>1000</v>
      </c>
      <c r="H21">
        <f t="shared" si="1"/>
        <v>988.71675259894505</v>
      </c>
      <c r="I21">
        <f t="shared" si="2"/>
        <v>0.125</v>
      </c>
      <c r="M21">
        <v>0.11875000000000001</v>
      </c>
      <c r="N21">
        <v>0</v>
      </c>
      <c r="O21" s="19">
        <v>0</v>
      </c>
      <c r="AY21">
        <v>2950</v>
      </c>
      <c r="AZ21">
        <v>0</v>
      </c>
      <c r="BA21">
        <v>0</v>
      </c>
    </row>
    <row r="22" spans="1:53" x14ac:dyDescent="0.25">
      <c r="A22" s="1">
        <v>9.7149080844154204E-2</v>
      </c>
      <c r="B22" s="1">
        <v>5140.67529296875</v>
      </c>
      <c r="C22">
        <f t="shared" si="0"/>
        <v>0.64991759260879689</v>
      </c>
      <c r="D22">
        <v>0.999</v>
      </c>
      <c r="E22">
        <v>162.38999999999999</v>
      </c>
      <c r="F22" t="s">
        <v>74</v>
      </c>
      <c r="G22">
        <v>1050</v>
      </c>
      <c r="H22">
        <f t="shared" si="1"/>
        <v>1038.1525902288924</v>
      </c>
      <c r="I22">
        <f t="shared" si="2"/>
        <v>0.13125000000000001</v>
      </c>
      <c r="M22">
        <v>0.125</v>
      </c>
      <c r="N22">
        <v>0</v>
      </c>
      <c r="O22" s="19">
        <v>0</v>
      </c>
      <c r="AY22">
        <v>3000</v>
      </c>
      <c r="AZ22">
        <v>0</v>
      </c>
      <c r="BA22">
        <v>0</v>
      </c>
    </row>
    <row r="23" spans="1:53" x14ac:dyDescent="0.25">
      <c r="A23" s="1">
        <v>9.8364160157309893E-2</v>
      </c>
      <c r="B23" s="1">
        <v>4945.49365234375</v>
      </c>
      <c r="C23">
        <f t="shared" si="0"/>
        <v>0.62524146062863861</v>
      </c>
      <c r="D23">
        <v>0.20749999999999999</v>
      </c>
      <c r="E23">
        <v>147.13</v>
      </c>
      <c r="F23" t="s">
        <v>65</v>
      </c>
      <c r="G23">
        <v>1100</v>
      </c>
      <c r="H23">
        <f t="shared" si="1"/>
        <v>1087.5884278588396</v>
      </c>
      <c r="I23">
        <f t="shared" si="2"/>
        <v>0.13750000000000001</v>
      </c>
      <c r="M23">
        <v>0.13125000000000001</v>
      </c>
      <c r="N23">
        <v>0</v>
      </c>
      <c r="O23" s="19">
        <v>0</v>
      </c>
      <c r="AY23">
        <v>3050</v>
      </c>
      <c r="AZ23">
        <v>0</v>
      </c>
      <c r="BA23">
        <v>0</v>
      </c>
    </row>
    <row r="24" spans="1:53" x14ac:dyDescent="0.25">
      <c r="A24" s="1">
        <v>0.10057748111754</v>
      </c>
      <c r="B24" s="1">
        <v>5056.005859375</v>
      </c>
      <c r="C24">
        <f t="shared" si="0"/>
        <v>0.63921313233602561</v>
      </c>
      <c r="D24">
        <v>0.1711</v>
      </c>
      <c r="E24">
        <v>18.690000000000001</v>
      </c>
      <c r="F24" t="s">
        <v>73</v>
      </c>
      <c r="G24">
        <v>1150</v>
      </c>
      <c r="H24">
        <f t="shared" si="1"/>
        <v>1137.0242654887868</v>
      </c>
      <c r="I24">
        <f t="shared" si="2"/>
        <v>0.14374999999999999</v>
      </c>
      <c r="M24">
        <v>0.13750000000000001</v>
      </c>
      <c r="N24">
        <v>0</v>
      </c>
      <c r="O24" s="19">
        <v>0</v>
      </c>
      <c r="AY24">
        <v>3100</v>
      </c>
      <c r="AZ24">
        <v>0</v>
      </c>
      <c r="BA24">
        <v>0</v>
      </c>
    </row>
    <row r="25" spans="1:53" x14ac:dyDescent="0.25">
      <c r="A25" s="1">
        <v>7.0658127672547894E-2</v>
      </c>
      <c r="B25" s="1">
        <v>5196.0556640625</v>
      </c>
      <c r="C25">
        <f t="shared" si="0"/>
        <v>0.65691913917764189</v>
      </c>
      <c r="D25">
        <v>0.17199999999999999</v>
      </c>
      <c r="E25">
        <v>266.7</v>
      </c>
      <c r="F25" t="s">
        <v>73</v>
      </c>
      <c r="G25">
        <v>1200</v>
      </c>
      <c r="H25">
        <f t="shared" si="1"/>
        <v>1186.4601031187342</v>
      </c>
      <c r="I25">
        <f t="shared" si="2"/>
        <v>0.15000000000000002</v>
      </c>
      <c r="M25">
        <v>0.14374999999999999</v>
      </c>
      <c r="N25">
        <v>0</v>
      </c>
      <c r="O25" s="19">
        <v>0</v>
      </c>
      <c r="AY25">
        <v>3150</v>
      </c>
      <c r="AZ25">
        <v>0</v>
      </c>
      <c r="BA25">
        <v>0</v>
      </c>
    </row>
    <row r="26" spans="1:53" x14ac:dyDescent="0.25">
      <c r="A26" s="1">
        <v>9.3457741512859502E-2</v>
      </c>
      <c r="B26" s="1">
        <v>5152.7138671875</v>
      </c>
      <c r="C26">
        <f t="shared" si="0"/>
        <v>0.65143958743025421</v>
      </c>
      <c r="D26">
        <v>0.5262</v>
      </c>
      <c r="E26">
        <v>84.51</v>
      </c>
      <c r="F26" t="s">
        <v>56</v>
      </c>
      <c r="G26">
        <v>1250</v>
      </c>
      <c r="H26">
        <f t="shared" si="1"/>
        <v>1235.8959407486814</v>
      </c>
      <c r="I26">
        <f t="shared" si="2"/>
        <v>0.15625</v>
      </c>
      <c r="M26">
        <v>0.15000000000000002</v>
      </c>
      <c r="N26">
        <v>0</v>
      </c>
      <c r="O26" s="19">
        <v>0</v>
      </c>
      <c r="AY26">
        <v>3200</v>
      </c>
      <c r="AZ26">
        <v>0</v>
      </c>
      <c r="BA26">
        <v>0</v>
      </c>
    </row>
    <row r="27" spans="1:53" x14ac:dyDescent="0.25">
      <c r="A27" s="1">
        <v>7.2387484919911704E-2</v>
      </c>
      <c r="B27" s="1">
        <v>4894.08251953125</v>
      </c>
      <c r="C27">
        <f t="shared" si="0"/>
        <v>0.61874173096928975</v>
      </c>
      <c r="D27">
        <v>0.35649999999999998</v>
      </c>
      <c r="E27">
        <v>345.91</v>
      </c>
      <c r="F27" t="s">
        <v>54</v>
      </c>
      <c r="G27">
        <v>1300</v>
      </c>
      <c r="H27">
        <f t="shared" si="1"/>
        <v>1285.3317783786285</v>
      </c>
      <c r="I27">
        <f t="shared" si="2"/>
        <v>0.16250000000000001</v>
      </c>
      <c r="M27">
        <v>0.15625</v>
      </c>
      <c r="N27">
        <v>0</v>
      </c>
      <c r="O27" s="19">
        <v>0</v>
      </c>
      <c r="AY27">
        <v>3250</v>
      </c>
      <c r="AZ27">
        <v>0</v>
      </c>
      <c r="BA27">
        <v>0</v>
      </c>
    </row>
    <row r="28" spans="1:53" x14ac:dyDescent="0.25">
      <c r="A28" s="1">
        <v>0.103236181368865</v>
      </c>
      <c r="B28" s="21">
        <v>5166.0595703125</v>
      </c>
      <c r="C28">
        <f t="shared" si="0"/>
        <v>0.65312683798633098</v>
      </c>
      <c r="D28">
        <v>0.1249</v>
      </c>
      <c r="E28">
        <v>62.1</v>
      </c>
      <c r="F28" t="s">
        <v>73</v>
      </c>
      <c r="G28">
        <v>1350</v>
      </c>
      <c r="H28">
        <f t="shared" si="1"/>
        <v>1334.7676160085759</v>
      </c>
      <c r="I28">
        <f t="shared" si="2"/>
        <v>0.16875000000000001</v>
      </c>
      <c r="M28">
        <v>0.16250000000000001</v>
      </c>
      <c r="N28">
        <v>0</v>
      </c>
      <c r="O28" s="19">
        <v>0</v>
      </c>
      <c r="AY28">
        <v>3300</v>
      </c>
      <c r="AZ28">
        <v>0</v>
      </c>
      <c r="BA28">
        <v>0</v>
      </c>
    </row>
    <row r="29" spans="1:53" x14ac:dyDescent="0.25">
      <c r="A29" s="1">
        <v>0.104092051418527</v>
      </c>
      <c r="B29" s="1">
        <v>5072.58154296875</v>
      </c>
      <c r="C29">
        <f t="shared" si="0"/>
        <v>0.64130873802266175</v>
      </c>
      <c r="D29">
        <v>2.9999999999999997E-4</v>
      </c>
      <c r="E29">
        <v>257.08999999999997</v>
      </c>
      <c r="F29" t="s">
        <v>73</v>
      </c>
      <c r="G29">
        <v>1400</v>
      </c>
      <c r="H29">
        <f t="shared" si="1"/>
        <v>1384.2034536385231</v>
      </c>
      <c r="I29">
        <f t="shared" si="2"/>
        <v>0.17500000000000002</v>
      </c>
      <c r="M29">
        <v>0.16875000000000001</v>
      </c>
      <c r="N29">
        <v>0</v>
      </c>
      <c r="O29" s="19">
        <v>0</v>
      </c>
      <c r="AY29">
        <v>3350</v>
      </c>
      <c r="AZ29">
        <v>0</v>
      </c>
      <c r="BA29">
        <v>0</v>
      </c>
    </row>
    <row r="30" spans="1:53" x14ac:dyDescent="0.25">
      <c r="A30" s="1">
        <v>0.103050897201242</v>
      </c>
      <c r="B30" s="1">
        <v>4975.5869140625</v>
      </c>
      <c r="C30">
        <f t="shared" si="0"/>
        <v>0.62904604642629591</v>
      </c>
      <c r="D30">
        <v>0.15229999999999999</v>
      </c>
      <c r="E30">
        <v>279.08999999999997</v>
      </c>
      <c r="F30" t="s">
        <v>66</v>
      </c>
      <c r="G30">
        <v>1450</v>
      </c>
      <c r="H30">
        <f t="shared" si="1"/>
        <v>1433.6392912684703</v>
      </c>
      <c r="I30">
        <f t="shared" si="2"/>
        <v>0.18124999999999999</v>
      </c>
      <c r="M30">
        <v>0.17500000000000002</v>
      </c>
      <c r="N30">
        <v>0</v>
      </c>
      <c r="O30" s="19">
        <v>0</v>
      </c>
      <c r="AY30">
        <v>3400</v>
      </c>
      <c r="AZ30">
        <v>0</v>
      </c>
      <c r="BA30">
        <v>0</v>
      </c>
    </row>
    <row r="31" spans="1:53" x14ac:dyDescent="0.25">
      <c r="A31" s="1">
        <v>9.5875766949310895E-2</v>
      </c>
      <c r="B31" s="1">
        <v>4826.88427734375</v>
      </c>
      <c r="C31">
        <f t="shared" si="0"/>
        <v>0.61024609230294991</v>
      </c>
      <c r="D31">
        <v>0.74609999999999999</v>
      </c>
      <c r="E31">
        <v>95.71</v>
      </c>
      <c r="F31" t="s">
        <v>70</v>
      </c>
      <c r="G31">
        <v>1500</v>
      </c>
      <c r="H31">
        <f t="shared" si="1"/>
        <v>1483.0751288984177</v>
      </c>
      <c r="I31">
        <f t="shared" si="2"/>
        <v>0.18750000000000003</v>
      </c>
      <c r="M31">
        <v>0.18124999999999999</v>
      </c>
      <c r="N31">
        <v>0</v>
      </c>
      <c r="O31" s="19">
        <v>0</v>
      </c>
      <c r="AY31">
        <v>3450</v>
      </c>
      <c r="AZ31">
        <v>1</v>
      </c>
      <c r="BA31">
        <v>1.001001001001001E-3</v>
      </c>
    </row>
    <row r="32" spans="1:53" x14ac:dyDescent="0.25">
      <c r="A32" s="1">
        <v>8.7945608049032703E-2</v>
      </c>
      <c r="B32" s="1">
        <v>5324.95166015625</v>
      </c>
      <c r="C32">
        <f t="shared" si="0"/>
        <v>0.67321500902041198</v>
      </c>
      <c r="D32">
        <v>0.50719999999999998</v>
      </c>
      <c r="E32">
        <v>33.729999999999997</v>
      </c>
      <c r="F32" t="s">
        <v>80</v>
      </c>
      <c r="G32">
        <v>1550</v>
      </c>
      <c r="H32">
        <f t="shared" si="1"/>
        <v>1532.5109665283649</v>
      </c>
      <c r="I32">
        <f t="shared" si="2"/>
        <v>0.19375000000000001</v>
      </c>
      <c r="M32">
        <v>0.18750000000000003</v>
      </c>
      <c r="N32">
        <v>0</v>
      </c>
      <c r="O32" s="19">
        <v>0</v>
      </c>
      <c r="AY32">
        <v>3500</v>
      </c>
      <c r="AZ32">
        <v>0</v>
      </c>
      <c r="BA32">
        <v>1.001001001001001E-3</v>
      </c>
    </row>
    <row r="33" spans="1:53" x14ac:dyDescent="0.25">
      <c r="A33" s="1">
        <v>0.116083244944227</v>
      </c>
      <c r="B33" s="1">
        <v>4464.3583984375</v>
      </c>
      <c r="C33">
        <f t="shared" si="0"/>
        <v>0.56441321373164621</v>
      </c>
      <c r="D33">
        <v>0.51780000000000004</v>
      </c>
      <c r="E33">
        <v>226.53</v>
      </c>
      <c r="F33" t="s">
        <v>77</v>
      </c>
      <c r="G33">
        <v>1600</v>
      </c>
      <c r="H33">
        <f t="shared" ref="H33:H64" si="3">G33*$K$6</f>
        <v>1581.9468041583123</v>
      </c>
      <c r="I33">
        <f t="shared" ref="I33:I64" si="4">H33/$V$13</f>
        <v>0.2</v>
      </c>
      <c r="M33">
        <v>0.19375000000000001</v>
      </c>
      <c r="N33">
        <v>0</v>
      </c>
      <c r="O33" s="19">
        <v>0</v>
      </c>
      <c r="AY33">
        <v>3550</v>
      </c>
      <c r="AZ33">
        <v>0</v>
      </c>
      <c r="BA33">
        <v>1.001001001001001E-3</v>
      </c>
    </row>
    <row r="34" spans="1:53" x14ac:dyDescent="0.25">
      <c r="A34" s="1">
        <v>9.7485191005229302E-2</v>
      </c>
      <c r="B34" s="1">
        <v>5015.291015625</v>
      </c>
      <c r="C34">
        <f t="shared" si="0"/>
        <v>0.63406569708182159</v>
      </c>
      <c r="D34">
        <v>0.1673</v>
      </c>
      <c r="E34">
        <v>280.32</v>
      </c>
      <c r="F34" t="s">
        <v>64</v>
      </c>
      <c r="G34">
        <v>1650</v>
      </c>
      <c r="H34">
        <f t="shared" si="3"/>
        <v>1631.3826417882594</v>
      </c>
      <c r="I34">
        <f t="shared" si="4"/>
        <v>0.20625000000000002</v>
      </c>
      <c r="M34">
        <v>0.2</v>
      </c>
      <c r="N34">
        <v>0</v>
      </c>
      <c r="O34" s="19">
        <v>0</v>
      </c>
      <c r="AY34">
        <v>3600</v>
      </c>
      <c r="AZ34">
        <v>0</v>
      </c>
      <c r="BA34">
        <v>1.001001001001001E-3</v>
      </c>
    </row>
    <row r="35" spans="1:53" x14ac:dyDescent="0.25">
      <c r="A35" s="1">
        <v>0.119232994448898</v>
      </c>
      <c r="B35" s="1">
        <v>5357.73291015625</v>
      </c>
      <c r="C35">
        <f t="shared" si="0"/>
        <v>0.67735942777252567</v>
      </c>
      <c r="D35">
        <v>0.62009999999999998</v>
      </c>
      <c r="E35">
        <v>202.53</v>
      </c>
      <c r="F35" t="s">
        <v>80</v>
      </c>
      <c r="G35">
        <v>1700</v>
      </c>
      <c r="H35">
        <f t="shared" si="3"/>
        <v>1680.8184794182066</v>
      </c>
      <c r="I35">
        <f t="shared" si="4"/>
        <v>0.21249999999999999</v>
      </c>
      <c r="M35">
        <v>0.20625000000000002</v>
      </c>
      <c r="N35">
        <v>0</v>
      </c>
      <c r="O35" s="19">
        <v>0</v>
      </c>
      <c r="AY35">
        <v>3650</v>
      </c>
      <c r="AZ35">
        <v>0</v>
      </c>
      <c r="BA35">
        <v>1.001001001001001E-3</v>
      </c>
    </row>
    <row r="36" spans="1:53" x14ac:dyDescent="0.25">
      <c r="A36" s="1">
        <v>9.92774090645131E-2</v>
      </c>
      <c r="B36" s="1">
        <v>5306.76220703125</v>
      </c>
      <c r="C36">
        <f t="shared" si="0"/>
        <v>0.67091538009772167</v>
      </c>
      <c r="D36">
        <v>0.36</v>
      </c>
      <c r="E36">
        <v>109.32</v>
      </c>
      <c r="F36" t="s">
        <v>50</v>
      </c>
      <c r="G36">
        <v>1750</v>
      </c>
      <c r="H36">
        <f t="shared" si="3"/>
        <v>1730.254317048154</v>
      </c>
      <c r="I36">
        <f t="shared" si="4"/>
        <v>0.21875000000000003</v>
      </c>
      <c r="M36">
        <v>0.21249999999999999</v>
      </c>
      <c r="N36">
        <v>0</v>
      </c>
      <c r="O36" s="19">
        <v>0</v>
      </c>
      <c r="AY36">
        <v>3700</v>
      </c>
      <c r="AZ36">
        <v>0</v>
      </c>
      <c r="BA36">
        <v>1.001001001001001E-3</v>
      </c>
    </row>
    <row r="37" spans="1:53" x14ac:dyDescent="0.25">
      <c r="A37" s="1">
        <v>8.6724451408891803E-2</v>
      </c>
      <c r="B37" s="1">
        <v>5375.2578125</v>
      </c>
      <c r="C37">
        <f t="shared" si="0"/>
        <v>0.67957503986487722</v>
      </c>
      <c r="D37">
        <v>0.38879999999999998</v>
      </c>
      <c r="E37">
        <v>186.04</v>
      </c>
      <c r="F37" t="s">
        <v>53</v>
      </c>
      <c r="G37">
        <v>1800</v>
      </c>
      <c r="H37">
        <f t="shared" si="3"/>
        <v>1779.6901546781012</v>
      </c>
      <c r="I37">
        <f t="shared" si="4"/>
        <v>0.22500000000000001</v>
      </c>
      <c r="M37">
        <v>0.21875000000000003</v>
      </c>
      <c r="N37">
        <v>0</v>
      </c>
      <c r="O37" s="19">
        <v>0</v>
      </c>
      <c r="AY37">
        <v>3750</v>
      </c>
      <c r="AZ37">
        <v>3</v>
      </c>
      <c r="BA37">
        <v>4.004004004004004E-3</v>
      </c>
    </row>
    <row r="38" spans="1:53" x14ac:dyDescent="0.25">
      <c r="A38" s="1">
        <v>8.6732607782455104E-2</v>
      </c>
      <c r="B38" s="1">
        <v>5397.83837890625</v>
      </c>
      <c r="C38">
        <f t="shared" si="0"/>
        <v>0.68242982187738166</v>
      </c>
      <c r="D38">
        <v>0.84050000000000002</v>
      </c>
      <c r="E38">
        <v>104.03</v>
      </c>
      <c r="F38" t="s">
        <v>58</v>
      </c>
      <c r="G38">
        <v>1850</v>
      </c>
      <c r="H38">
        <f t="shared" si="3"/>
        <v>1829.1259923080484</v>
      </c>
      <c r="I38">
        <f t="shared" si="4"/>
        <v>0.23125000000000001</v>
      </c>
      <c r="M38">
        <v>0.22500000000000001</v>
      </c>
      <c r="N38">
        <v>0</v>
      </c>
      <c r="O38" s="19">
        <v>0</v>
      </c>
      <c r="AY38">
        <v>3800</v>
      </c>
      <c r="AZ38">
        <v>0</v>
      </c>
      <c r="BA38">
        <v>4.004004004004004E-3</v>
      </c>
    </row>
    <row r="39" spans="1:53" x14ac:dyDescent="0.25">
      <c r="A39" s="1">
        <v>0.118796880597346</v>
      </c>
      <c r="B39" s="1">
        <v>4773.60498046875</v>
      </c>
      <c r="C39">
        <f t="shared" si="0"/>
        <v>0.60351017719696154</v>
      </c>
      <c r="D39">
        <v>0.68910000000000005</v>
      </c>
      <c r="E39">
        <v>170.47</v>
      </c>
      <c r="F39" t="s">
        <v>70</v>
      </c>
      <c r="G39">
        <v>1900</v>
      </c>
      <c r="H39">
        <f t="shared" si="3"/>
        <v>1878.5618299379958</v>
      </c>
      <c r="I39">
        <f t="shared" si="4"/>
        <v>0.23750000000000002</v>
      </c>
      <c r="M39">
        <v>0.23125000000000001</v>
      </c>
      <c r="N39">
        <v>0</v>
      </c>
      <c r="O39" s="19">
        <v>0</v>
      </c>
      <c r="AY39">
        <v>3850</v>
      </c>
      <c r="AZ39">
        <v>0</v>
      </c>
      <c r="BA39">
        <v>4.004004004004004E-3</v>
      </c>
    </row>
    <row r="40" spans="1:53" x14ac:dyDescent="0.25">
      <c r="A40" s="21">
        <v>0.11621607151682201</v>
      </c>
      <c r="B40" s="1">
        <v>5207.3681640625</v>
      </c>
      <c r="C40">
        <f t="shared" ref="C40:C103" si="5">B40/$V$13</f>
        <v>0.65834933897579739</v>
      </c>
      <c r="D40">
        <v>7.0099999999999996E-2</v>
      </c>
      <c r="E40">
        <v>6.93</v>
      </c>
      <c r="F40" t="s">
        <v>68</v>
      </c>
      <c r="G40">
        <v>1950</v>
      </c>
      <c r="H40">
        <f t="shared" si="3"/>
        <v>1927.9976675679429</v>
      </c>
      <c r="I40">
        <f t="shared" si="4"/>
        <v>0.24375000000000002</v>
      </c>
      <c r="M40">
        <v>0.23750000000000002</v>
      </c>
      <c r="N40">
        <v>0</v>
      </c>
      <c r="O40" s="19">
        <v>0</v>
      </c>
      <c r="AY40">
        <v>3900</v>
      </c>
      <c r="AZ40">
        <v>0</v>
      </c>
      <c r="BA40">
        <v>4.004004004004004E-3</v>
      </c>
    </row>
    <row r="41" spans="1:53" x14ac:dyDescent="0.25">
      <c r="A41" s="1">
        <v>0.112343811494638</v>
      </c>
      <c r="B41" s="1">
        <v>5062.90380859375</v>
      </c>
      <c r="C41">
        <f t="shared" si="5"/>
        <v>0.6400852159232383</v>
      </c>
      <c r="D41">
        <v>0.58109999999999995</v>
      </c>
      <c r="E41">
        <v>86.13</v>
      </c>
      <c r="F41" t="s">
        <v>55</v>
      </c>
      <c r="G41">
        <v>2000</v>
      </c>
      <c r="H41">
        <f t="shared" si="3"/>
        <v>1977.4335051978901</v>
      </c>
      <c r="I41">
        <f t="shared" si="4"/>
        <v>0.25</v>
      </c>
      <c r="M41">
        <v>0.24375000000000002</v>
      </c>
      <c r="N41">
        <v>0</v>
      </c>
      <c r="O41" s="19">
        <v>0</v>
      </c>
      <c r="AY41">
        <v>3950</v>
      </c>
      <c r="AZ41">
        <v>1</v>
      </c>
      <c r="BA41">
        <v>5.005005005005005E-3</v>
      </c>
    </row>
    <row r="42" spans="1:53" x14ac:dyDescent="0.25">
      <c r="A42" s="1">
        <v>0.109535025380953</v>
      </c>
      <c r="B42" s="1">
        <v>4926.69140625</v>
      </c>
      <c r="C42">
        <f t="shared" si="5"/>
        <v>0.62286435843476884</v>
      </c>
      <c r="D42">
        <v>0.93740000000000001</v>
      </c>
      <c r="E42">
        <v>53.22</v>
      </c>
      <c r="F42" t="s">
        <v>68</v>
      </c>
      <c r="G42">
        <v>2050</v>
      </c>
      <c r="H42">
        <f t="shared" si="3"/>
        <v>2026.8693428278375</v>
      </c>
      <c r="I42">
        <f t="shared" si="4"/>
        <v>0.25625000000000003</v>
      </c>
      <c r="M42">
        <v>0.25</v>
      </c>
      <c r="N42">
        <v>0</v>
      </c>
      <c r="O42" s="19">
        <v>0</v>
      </c>
      <c r="AY42">
        <v>4000</v>
      </c>
      <c r="AZ42">
        <v>1</v>
      </c>
      <c r="BA42">
        <v>6.006006006006006E-3</v>
      </c>
    </row>
    <row r="43" spans="1:53" x14ac:dyDescent="0.25">
      <c r="A43" s="1">
        <v>0.100124537399345</v>
      </c>
      <c r="B43" s="1">
        <v>4891.314453125</v>
      </c>
      <c r="C43">
        <f t="shared" si="5"/>
        <v>0.61839177401764334</v>
      </c>
      <c r="D43">
        <v>3.2599999999999997E-2</v>
      </c>
      <c r="E43">
        <v>93.64</v>
      </c>
      <c r="F43" t="s">
        <v>54</v>
      </c>
      <c r="G43">
        <v>2100</v>
      </c>
      <c r="H43">
        <f t="shared" si="3"/>
        <v>2076.3051804577849</v>
      </c>
      <c r="I43">
        <f t="shared" si="4"/>
        <v>0.26250000000000001</v>
      </c>
      <c r="M43">
        <v>0.25625000000000003</v>
      </c>
      <c r="N43">
        <v>0</v>
      </c>
      <c r="O43" s="19">
        <v>0</v>
      </c>
      <c r="AY43">
        <v>4050</v>
      </c>
      <c r="AZ43">
        <v>0</v>
      </c>
      <c r="BA43">
        <v>6.006006006006006E-3</v>
      </c>
    </row>
    <row r="44" spans="1:53" x14ac:dyDescent="0.25">
      <c r="A44" s="1">
        <v>7.4650195203294495E-2</v>
      </c>
      <c r="B44" s="1">
        <v>4973.890625</v>
      </c>
      <c r="C44">
        <f t="shared" si="5"/>
        <v>0.6288315905346008</v>
      </c>
      <c r="D44">
        <v>0.51400000000000001</v>
      </c>
      <c r="E44">
        <v>129.6</v>
      </c>
      <c r="F44" t="s">
        <v>66</v>
      </c>
      <c r="G44">
        <v>2150</v>
      </c>
      <c r="H44">
        <f t="shared" si="3"/>
        <v>2125.7410180877318</v>
      </c>
      <c r="I44">
        <f t="shared" si="4"/>
        <v>0.26874999999999999</v>
      </c>
      <c r="M44">
        <v>0.26250000000000001</v>
      </c>
      <c r="N44">
        <v>0</v>
      </c>
      <c r="O44" s="19">
        <v>0</v>
      </c>
      <c r="AY44">
        <v>4100</v>
      </c>
      <c r="AZ44">
        <v>2</v>
      </c>
      <c r="BA44">
        <v>8.0080080080080079E-3</v>
      </c>
    </row>
    <row r="45" spans="1:53" x14ac:dyDescent="0.25">
      <c r="A45" s="1">
        <v>9.8095950921208402E-2</v>
      </c>
      <c r="B45" s="1">
        <v>5002.15380859375</v>
      </c>
      <c r="C45">
        <f t="shared" si="5"/>
        <v>0.63240480595745285</v>
      </c>
      <c r="D45">
        <v>0.26750000000000002</v>
      </c>
      <c r="E45">
        <v>157.61000000000001</v>
      </c>
      <c r="F45" t="s">
        <v>57</v>
      </c>
      <c r="G45">
        <v>2200</v>
      </c>
      <c r="H45">
        <f t="shared" si="3"/>
        <v>2175.1768557176792</v>
      </c>
      <c r="I45">
        <f t="shared" si="4"/>
        <v>0.27500000000000002</v>
      </c>
      <c r="M45">
        <v>0.26874999999999999</v>
      </c>
      <c r="N45">
        <v>0</v>
      </c>
      <c r="O45" s="19">
        <v>0</v>
      </c>
      <c r="AY45">
        <v>4150</v>
      </c>
      <c r="AZ45">
        <v>0</v>
      </c>
      <c r="BA45">
        <v>8.0080080080080079E-3</v>
      </c>
    </row>
    <row r="46" spans="1:53" x14ac:dyDescent="0.25">
      <c r="A46" s="1">
        <v>0.118185177995781</v>
      </c>
      <c r="B46" s="1">
        <v>4825.51611328125</v>
      </c>
      <c r="C46">
        <f t="shared" si="5"/>
        <v>0.61007312010705772</v>
      </c>
      <c r="D46">
        <v>0.37</v>
      </c>
      <c r="E46">
        <v>2.2200000000000002</v>
      </c>
      <c r="F46" t="s">
        <v>79</v>
      </c>
      <c r="G46">
        <v>2250</v>
      </c>
      <c r="H46">
        <f t="shared" si="3"/>
        <v>2224.6126933476266</v>
      </c>
      <c r="I46">
        <f t="shared" si="4"/>
        <v>0.28125000000000006</v>
      </c>
      <c r="M46">
        <v>0.27500000000000002</v>
      </c>
      <c r="N46">
        <v>0</v>
      </c>
      <c r="O46" s="19">
        <v>0</v>
      </c>
      <c r="AY46">
        <v>4200</v>
      </c>
      <c r="AZ46">
        <v>3</v>
      </c>
      <c r="BA46">
        <v>1.1011011011011011E-2</v>
      </c>
    </row>
    <row r="47" spans="1:53" x14ac:dyDescent="0.25">
      <c r="A47" s="1">
        <v>0.107532537990781</v>
      </c>
      <c r="B47" s="1">
        <v>5259.78173828125</v>
      </c>
      <c r="C47">
        <f t="shared" si="5"/>
        <v>0.66497580379509169</v>
      </c>
      <c r="D47">
        <v>0.63590000000000002</v>
      </c>
      <c r="E47">
        <v>188.43</v>
      </c>
      <c r="F47" t="s">
        <v>53</v>
      </c>
      <c r="G47">
        <v>2300</v>
      </c>
      <c r="H47">
        <f t="shared" si="3"/>
        <v>2274.0485309775736</v>
      </c>
      <c r="I47">
        <f t="shared" si="4"/>
        <v>0.28749999999999998</v>
      </c>
      <c r="M47">
        <v>0.28125000000000006</v>
      </c>
      <c r="N47">
        <v>0</v>
      </c>
      <c r="O47" s="19">
        <v>0</v>
      </c>
      <c r="AY47">
        <v>4250</v>
      </c>
      <c r="AZ47">
        <v>3</v>
      </c>
      <c r="BA47">
        <v>1.4014014014014014E-2</v>
      </c>
    </row>
    <row r="48" spans="1:53" x14ac:dyDescent="0.25">
      <c r="A48" s="1">
        <v>7.6251620175875598E-2</v>
      </c>
      <c r="B48" s="1">
        <v>4981.0009765625</v>
      </c>
      <c r="C48">
        <f t="shared" si="5"/>
        <v>0.62973052740704294</v>
      </c>
      <c r="D48">
        <v>0.23300000000000001</v>
      </c>
      <c r="E48">
        <v>32.89</v>
      </c>
      <c r="F48" t="s">
        <v>52</v>
      </c>
      <c r="G48">
        <v>2350</v>
      </c>
      <c r="H48">
        <f t="shared" si="3"/>
        <v>2323.484368607521</v>
      </c>
      <c r="I48">
        <f t="shared" si="4"/>
        <v>0.29375000000000001</v>
      </c>
      <c r="M48">
        <v>0.28749999999999998</v>
      </c>
      <c r="N48">
        <v>0</v>
      </c>
      <c r="O48" s="19">
        <v>0</v>
      </c>
      <c r="AY48">
        <v>4300</v>
      </c>
      <c r="AZ48">
        <v>3</v>
      </c>
      <c r="BA48">
        <v>1.7017017017017019E-2</v>
      </c>
    </row>
    <row r="49" spans="1:53" x14ac:dyDescent="0.25">
      <c r="A49" s="1">
        <v>0.11470844914454</v>
      </c>
      <c r="B49" s="1">
        <v>5257.05029296875</v>
      </c>
      <c r="C49">
        <f t="shared" si="5"/>
        <v>0.66463047672020892</v>
      </c>
      <c r="D49">
        <v>4.4699999999999997E-2</v>
      </c>
      <c r="E49">
        <v>280.48</v>
      </c>
      <c r="F49" t="s">
        <v>80</v>
      </c>
      <c r="G49">
        <v>2400</v>
      </c>
      <c r="H49">
        <f t="shared" si="3"/>
        <v>2372.9202062374684</v>
      </c>
      <c r="I49">
        <f t="shared" si="4"/>
        <v>0.30000000000000004</v>
      </c>
      <c r="M49">
        <v>0.29375000000000001</v>
      </c>
      <c r="N49">
        <v>0</v>
      </c>
      <c r="O49" s="19">
        <v>0</v>
      </c>
      <c r="AY49">
        <v>4350</v>
      </c>
      <c r="AZ49">
        <v>6</v>
      </c>
      <c r="BA49">
        <v>2.3023023023023025E-2</v>
      </c>
    </row>
    <row r="50" spans="1:53" x14ac:dyDescent="0.25">
      <c r="A50" s="1">
        <v>0.101234270477584</v>
      </c>
      <c r="B50" s="1">
        <v>5068.447265625</v>
      </c>
      <c r="C50">
        <f t="shared" si="5"/>
        <v>0.64078605580188386</v>
      </c>
      <c r="D50">
        <v>0.78659999999999997</v>
      </c>
      <c r="E50">
        <v>102.32</v>
      </c>
      <c r="F50" t="s">
        <v>76</v>
      </c>
      <c r="G50">
        <v>2450</v>
      </c>
      <c r="H50">
        <f t="shared" si="3"/>
        <v>2422.3560438674153</v>
      </c>
      <c r="I50">
        <f t="shared" si="4"/>
        <v>0.30625000000000002</v>
      </c>
      <c r="M50">
        <v>0.30000000000000004</v>
      </c>
      <c r="N50">
        <v>0</v>
      </c>
      <c r="O50" s="19">
        <v>0</v>
      </c>
      <c r="AY50">
        <v>4400</v>
      </c>
      <c r="AZ50">
        <v>10</v>
      </c>
      <c r="BA50">
        <v>3.3033033033033031E-2</v>
      </c>
    </row>
    <row r="51" spans="1:53" x14ac:dyDescent="0.25">
      <c r="A51" s="1">
        <v>9.0946025635643399E-2</v>
      </c>
      <c r="B51" s="1">
        <v>5291.8056640625</v>
      </c>
      <c r="C51">
        <f t="shared" si="5"/>
        <v>0.66902447669573173</v>
      </c>
      <c r="D51">
        <v>0.36109999999999998</v>
      </c>
      <c r="E51">
        <v>156.87</v>
      </c>
      <c r="F51" t="s">
        <v>63</v>
      </c>
      <c r="G51">
        <v>2500</v>
      </c>
      <c r="H51">
        <f t="shared" si="3"/>
        <v>2471.7918814973627</v>
      </c>
      <c r="I51">
        <f t="shared" si="4"/>
        <v>0.3125</v>
      </c>
      <c r="M51">
        <v>0.30625000000000002</v>
      </c>
      <c r="N51">
        <v>0</v>
      </c>
      <c r="O51" s="19">
        <v>0</v>
      </c>
      <c r="AY51">
        <v>4450</v>
      </c>
      <c r="AZ51">
        <v>12</v>
      </c>
      <c r="BA51">
        <v>4.5045045045045043E-2</v>
      </c>
    </row>
    <row r="52" spans="1:53" x14ac:dyDescent="0.25">
      <c r="A52" s="1">
        <v>0.10517170738425601</v>
      </c>
      <c r="B52" s="1">
        <v>5551.37255859375</v>
      </c>
      <c r="C52">
        <f t="shared" si="5"/>
        <v>0.70184061107508655</v>
      </c>
      <c r="D52">
        <v>0.2097</v>
      </c>
      <c r="E52">
        <v>84.23</v>
      </c>
      <c r="F52" t="s">
        <v>69</v>
      </c>
      <c r="G52">
        <v>2550</v>
      </c>
      <c r="H52">
        <f t="shared" si="3"/>
        <v>2521.2277191273101</v>
      </c>
      <c r="I52">
        <f t="shared" si="4"/>
        <v>0.31875000000000003</v>
      </c>
      <c r="M52">
        <v>0.3125</v>
      </c>
      <c r="N52">
        <v>0</v>
      </c>
      <c r="O52" s="19">
        <v>0</v>
      </c>
      <c r="AY52">
        <v>4500</v>
      </c>
      <c r="AZ52">
        <v>10</v>
      </c>
      <c r="BA52">
        <v>5.5055055055055056E-2</v>
      </c>
    </row>
    <row r="53" spans="1:53" x14ac:dyDescent="0.25">
      <c r="A53" s="1">
        <v>0.102000073446396</v>
      </c>
      <c r="B53" s="1">
        <v>4438.8271484375</v>
      </c>
      <c r="C53">
        <f t="shared" si="5"/>
        <v>0.56118538711536703</v>
      </c>
      <c r="D53">
        <v>0.9294</v>
      </c>
      <c r="E53">
        <v>258.27999999999997</v>
      </c>
      <c r="F53" t="s">
        <v>77</v>
      </c>
      <c r="G53">
        <v>2600</v>
      </c>
      <c r="H53">
        <f t="shared" si="3"/>
        <v>2570.6635567572571</v>
      </c>
      <c r="I53">
        <f t="shared" si="4"/>
        <v>0.32500000000000001</v>
      </c>
      <c r="M53">
        <v>0.31875000000000003</v>
      </c>
      <c r="N53">
        <v>0</v>
      </c>
      <c r="O53" s="19">
        <v>0</v>
      </c>
      <c r="AY53">
        <v>4550</v>
      </c>
      <c r="AZ53">
        <v>11</v>
      </c>
      <c r="BA53">
        <v>6.6066066066066062E-2</v>
      </c>
    </row>
    <row r="54" spans="1:53" x14ac:dyDescent="0.25">
      <c r="A54" s="1">
        <v>7.9688238054700697E-2</v>
      </c>
      <c r="B54" s="1">
        <v>4855.2333984375</v>
      </c>
      <c r="C54">
        <f t="shared" si="5"/>
        <v>0.61383017250327421</v>
      </c>
      <c r="D54">
        <v>0.74580000000000002</v>
      </c>
      <c r="E54">
        <v>327.01</v>
      </c>
      <c r="F54" t="s">
        <v>70</v>
      </c>
      <c r="G54">
        <v>2650</v>
      </c>
      <c r="H54">
        <f t="shared" si="3"/>
        <v>2620.0993943872045</v>
      </c>
      <c r="I54">
        <f t="shared" si="4"/>
        <v>0.33124999999999999</v>
      </c>
      <c r="M54">
        <v>0.32500000000000001</v>
      </c>
      <c r="N54">
        <v>0</v>
      </c>
      <c r="O54" s="19">
        <v>0</v>
      </c>
      <c r="AY54">
        <v>4600</v>
      </c>
      <c r="AZ54">
        <v>11</v>
      </c>
      <c r="BA54">
        <v>7.7077077077077075E-2</v>
      </c>
    </row>
    <row r="55" spans="1:53" x14ac:dyDescent="0.25">
      <c r="A55" s="1">
        <v>9.7909576800975007E-2</v>
      </c>
      <c r="B55" s="1">
        <v>4955.564453125</v>
      </c>
      <c r="C55">
        <f t="shared" si="5"/>
        <v>0.62651467673865924</v>
      </c>
      <c r="D55">
        <v>0.17119999999999999</v>
      </c>
      <c r="E55">
        <v>156.01</v>
      </c>
      <c r="F55" t="s">
        <v>62</v>
      </c>
      <c r="G55">
        <v>2700</v>
      </c>
      <c r="H55">
        <f t="shared" si="3"/>
        <v>2669.5352320171519</v>
      </c>
      <c r="I55">
        <f t="shared" si="4"/>
        <v>0.33750000000000002</v>
      </c>
      <c r="M55">
        <v>0.33124999999999999</v>
      </c>
      <c r="N55">
        <v>0</v>
      </c>
      <c r="O55" s="19">
        <v>0</v>
      </c>
      <c r="AY55">
        <v>4650</v>
      </c>
      <c r="AZ55">
        <v>7</v>
      </c>
      <c r="BA55">
        <v>8.408408408408409E-2</v>
      </c>
    </row>
    <row r="56" spans="1:53" x14ac:dyDescent="0.25">
      <c r="A56" s="1">
        <v>9.1595567497712596E-2</v>
      </c>
      <c r="B56" s="1">
        <v>5277.30419921875</v>
      </c>
      <c r="C56">
        <f t="shared" si="5"/>
        <v>0.66719110722899222</v>
      </c>
      <c r="D56">
        <v>0.99039999999999995</v>
      </c>
      <c r="E56">
        <v>81.58</v>
      </c>
      <c r="F56" t="s">
        <v>50</v>
      </c>
      <c r="G56">
        <v>2750</v>
      </c>
      <c r="H56">
        <f t="shared" si="3"/>
        <v>2718.9710696470988</v>
      </c>
      <c r="I56">
        <f t="shared" si="4"/>
        <v>0.34375</v>
      </c>
      <c r="M56">
        <v>0.33750000000000002</v>
      </c>
      <c r="N56">
        <v>0</v>
      </c>
      <c r="O56" s="19">
        <v>0</v>
      </c>
      <c r="AY56">
        <v>4700</v>
      </c>
      <c r="AZ56">
        <v>12</v>
      </c>
      <c r="BA56">
        <v>9.6096096096096095E-2</v>
      </c>
    </row>
    <row r="57" spans="1:53" x14ac:dyDescent="0.25">
      <c r="A57" s="1">
        <v>8.7971798397340595E-2</v>
      </c>
      <c r="B57" s="1">
        <v>5527.22998046875</v>
      </c>
      <c r="C57">
        <f t="shared" si="5"/>
        <v>0.69878834938568724</v>
      </c>
      <c r="D57">
        <v>0.68259999999999998</v>
      </c>
      <c r="E57">
        <v>191.02</v>
      </c>
      <c r="F57" t="s">
        <v>72</v>
      </c>
      <c r="G57">
        <v>2800</v>
      </c>
      <c r="H57">
        <f t="shared" si="3"/>
        <v>2768.4069072770462</v>
      </c>
      <c r="I57">
        <f t="shared" si="4"/>
        <v>0.35000000000000003</v>
      </c>
      <c r="M57">
        <v>0.34375</v>
      </c>
      <c r="N57">
        <v>0</v>
      </c>
      <c r="O57" s="19">
        <v>0</v>
      </c>
      <c r="AY57">
        <v>4750</v>
      </c>
      <c r="AZ57">
        <v>13</v>
      </c>
      <c r="BA57">
        <v>0.10910910910910911</v>
      </c>
    </row>
    <row r="58" spans="1:53" x14ac:dyDescent="0.25">
      <c r="A58" s="1">
        <v>7.5864077787108894E-2</v>
      </c>
      <c r="B58" s="1">
        <v>5197.666015625</v>
      </c>
      <c r="C58">
        <f t="shared" si="5"/>
        <v>0.65712273029186485</v>
      </c>
      <c r="D58">
        <v>0.33279999999999998</v>
      </c>
      <c r="E58">
        <v>325.02</v>
      </c>
      <c r="F58" t="s">
        <v>76</v>
      </c>
      <c r="G58">
        <v>2850</v>
      </c>
      <c r="H58">
        <f t="shared" si="3"/>
        <v>2817.8427449069936</v>
      </c>
      <c r="I58">
        <f t="shared" si="4"/>
        <v>0.35625000000000001</v>
      </c>
      <c r="M58">
        <v>0.35000000000000003</v>
      </c>
      <c r="N58">
        <v>0</v>
      </c>
      <c r="O58" s="19">
        <v>0</v>
      </c>
      <c r="AY58">
        <v>4800</v>
      </c>
      <c r="AZ58">
        <v>10</v>
      </c>
      <c r="BA58">
        <v>0.11911911911911911</v>
      </c>
    </row>
    <row r="59" spans="1:53" x14ac:dyDescent="0.25">
      <c r="A59" s="1">
        <v>9.8582916359000197E-2</v>
      </c>
      <c r="B59" s="1">
        <v>5529.4833984375</v>
      </c>
      <c r="C59">
        <f t="shared" si="5"/>
        <v>0.69907324113588099</v>
      </c>
      <c r="D59">
        <v>0.31890000000000002</v>
      </c>
      <c r="E59">
        <v>116.19</v>
      </c>
      <c r="F59" t="s">
        <v>78</v>
      </c>
      <c r="G59">
        <v>2900</v>
      </c>
      <c r="H59">
        <f t="shared" si="3"/>
        <v>2867.2785825369406</v>
      </c>
      <c r="I59">
        <f t="shared" si="4"/>
        <v>0.36249999999999999</v>
      </c>
      <c r="M59">
        <v>0.35625000000000001</v>
      </c>
      <c r="N59">
        <v>0</v>
      </c>
      <c r="O59" s="19">
        <v>0</v>
      </c>
      <c r="AY59">
        <v>4850</v>
      </c>
      <c r="AZ59">
        <v>15</v>
      </c>
      <c r="BA59">
        <v>0.13413413413413414</v>
      </c>
    </row>
    <row r="60" spans="1:53" x14ac:dyDescent="0.25">
      <c r="A60" s="1">
        <v>0.114898330945942</v>
      </c>
      <c r="B60" s="1">
        <v>4901.74755859375</v>
      </c>
      <c r="C60">
        <f t="shared" si="5"/>
        <v>0.61971079504177962</v>
      </c>
      <c r="D60">
        <v>0.90739999999999998</v>
      </c>
      <c r="E60">
        <v>209.68</v>
      </c>
      <c r="F60" t="s">
        <v>66</v>
      </c>
      <c r="G60">
        <v>2950</v>
      </c>
      <c r="H60">
        <f t="shared" si="3"/>
        <v>2916.714420166888</v>
      </c>
      <c r="I60">
        <f t="shared" si="4"/>
        <v>0.36875000000000002</v>
      </c>
      <c r="M60">
        <v>0.36249999999999999</v>
      </c>
      <c r="N60">
        <v>0</v>
      </c>
      <c r="O60" s="19">
        <v>0</v>
      </c>
      <c r="AY60">
        <v>4900</v>
      </c>
      <c r="AZ60">
        <v>13</v>
      </c>
      <c r="BA60">
        <v>0.14714714714714713</v>
      </c>
    </row>
    <row r="61" spans="1:53" x14ac:dyDescent="0.25">
      <c r="A61" s="1">
        <v>0.118614779094062</v>
      </c>
      <c r="B61" s="1">
        <v>5064.60888671875</v>
      </c>
      <c r="C61">
        <f t="shared" si="5"/>
        <v>0.64030078298535675</v>
      </c>
      <c r="D61">
        <v>0.2636</v>
      </c>
      <c r="E61">
        <v>103.8</v>
      </c>
      <c r="F61" t="s">
        <v>68</v>
      </c>
      <c r="G61">
        <v>3000</v>
      </c>
      <c r="H61">
        <f t="shared" si="3"/>
        <v>2966.1502577968354</v>
      </c>
      <c r="I61">
        <f t="shared" si="4"/>
        <v>0.37500000000000006</v>
      </c>
      <c r="M61">
        <v>0.36875000000000002</v>
      </c>
      <c r="N61">
        <v>0</v>
      </c>
      <c r="O61" s="19">
        <v>0</v>
      </c>
      <c r="AY61">
        <v>4950</v>
      </c>
      <c r="AZ61">
        <v>8</v>
      </c>
      <c r="BA61">
        <v>0.15515515515515516</v>
      </c>
    </row>
    <row r="62" spans="1:53" x14ac:dyDescent="0.25">
      <c r="A62" s="1">
        <v>9.8753042069172098E-2</v>
      </c>
      <c r="B62" s="1">
        <v>5195.84130859375</v>
      </c>
      <c r="C62">
        <f t="shared" si="5"/>
        <v>0.65689203896565163</v>
      </c>
      <c r="D62">
        <v>0.78</v>
      </c>
      <c r="E62">
        <v>236.48</v>
      </c>
      <c r="F62" t="s">
        <v>63</v>
      </c>
      <c r="G62">
        <v>3050</v>
      </c>
      <c r="H62">
        <f t="shared" si="3"/>
        <v>3015.5860954267823</v>
      </c>
      <c r="I62">
        <f t="shared" si="4"/>
        <v>0.38124999999999998</v>
      </c>
      <c r="M62">
        <v>0.37500000000000006</v>
      </c>
      <c r="N62">
        <v>0</v>
      </c>
      <c r="O62" s="19">
        <v>0</v>
      </c>
      <c r="AY62">
        <v>5000</v>
      </c>
      <c r="AZ62">
        <v>15</v>
      </c>
      <c r="BA62">
        <v>0.17017017017017017</v>
      </c>
    </row>
    <row r="63" spans="1:53" x14ac:dyDescent="0.25">
      <c r="A63" s="1">
        <v>0.105769295618724</v>
      </c>
      <c r="B63" s="1">
        <v>5099.61083984375</v>
      </c>
      <c r="C63">
        <f t="shared" si="5"/>
        <v>0.64472595746442185</v>
      </c>
      <c r="D63">
        <v>0.27400000000000002</v>
      </c>
      <c r="E63">
        <v>323.18</v>
      </c>
      <c r="F63" t="s">
        <v>68</v>
      </c>
      <c r="G63">
        <v>3100</v>
      </c>
      <c r="H63">
        <f t="shared" si="3"/>
        <v>3065.0219330567297</v>
      </c>
      <c r="I63">
        <f t="shared" si="4"/>
        <v>0.38750000000000001</v>
      </c>
      <c r="M63">
        <v>0.38124999999999998</v>
      </c>
      <c r="N63">
        <v>0</v>
      </c>
      <c r="O63" s="19">
        <v>0</v>
      </c>
      <c r="AY63">
        <v>5050</v>
      </c>
      <c r="AZ63">
        <v>10</v>
      </c>
      <c r="BA63">
        <v>0.18018018018018017</v>
      </c>
    </row>
    <row r="64" spans="1:53" x14ac:dyDescent="0.25">
      <c r="A64" s="1">
        <v>7.66846792410837E-2</v>
      </c>
      <c r="B64" s="1">
        <v>4925.46435546875</v>
      </c>
      <c r="C64">
        <f t="shared" si="5"/>
        <v>0.62270922669733941</v>
      </c>
      <c r="D64">
        <v>0.73470000000000002</v>
      </c>
      <c r="E64">
        <v>38.22</v>
      </c>
      <c r="F64" t="s">
        <v>75</v>
      </c>
      <c r="G64">
        <v>3150</v>
      </c>
      <c r="H64">
        <f t="shared" si="3"/>
        <v>3114.4577706866771</v>
      </c>
      <c r="I64">
        <f t="shared" si="4"/>
        <v>0.39375000000000004</v>
      </c>
      <c r="M64">
        <v>0.38750000000000001</v>
      </c>
      <c r="N64">
        <v>0</v>
      </c>
      <c r="O64" s="19">
        <v>0</v>
      </c>
      <c r="AY64">
        <v>5100</v>
      </c>
      <c r="AZ64">
        <v>12</v>
      </c>
      <c r="BA64">
        <v>0.19219219219219219</v>
      </c>
    </row>
    <row r="65" spans="1:53" x14ac:dyDescent="0.25">
      <c r="A65" s="1">
        <v>8.1056553736611303E-2</v>
      </c>
      <c r="B65" s="1">
        <v>4878.6328125</v>
      </c>
      <c r="C65">
        <f t="shared" si="5"/>
        <v>0.61678847856021524</v>
      </c>
      <c r="D65">
        <v>0.93179999999999996</v>
      </c>
      <c r="E65">
        <v>1.5</v>
      </c>
      <c r="F65" t="s">
        <v>66</v>
      </c>
      <c r="G65">
        <v>3200</v>
      </c>
      <c r="H65">
        <f t="shared" ref="H65:H96" si="6">G65*$K$6</f>
        <v>3163.8936083166245</v>
      </c>
      <c r="I65">
        <f t="shared" ref="I65:I96" si="7">H65/$V$13</f>
        <v>0.4</v>
      </c>
      <c r="M65">
        <v>0.39375000000000004</v>
      </c>
      <c r="N65">
        <v>0</v>
      </c>
      <c r="O65" s="19">
        <v>0</v>
      </c>
      <c r="AY65">
        <v>5150</v>
      </c>
      <c r="AZ65">
        <v>16</v>
      </c>
      <c r="BA65">
        <v>0.20820820820820821</v>
      </c>
    </row>
    <row r="66" spans="1:53" x14ac:dyDescent="0.25">
      <c r="A66" s="1">
        <v>9.5753959897456303E-2</v>
      </c>
      <c r="B66" s="1">
        <v>4889.16015625</v>
      </c>
      <c r="C66">
        <f t="shared" si="5"/>
        <v>0.61811941380055679</v>
      </c>
      <c r="D66">
        <v>2.92E-2</v>
      </c>
      <c r="E66">
        <v>201.12</v>
      </c>
      <c r="F66" t="s">
        <v>54</v>
      </c>
      <c r="G66">
        <v>3250</v>
      </c>
      <c r="H66">
        <f t="shared" si="6"/>
        <v>3213.3294459465715</v>
      </c>
      <c r="I66">
        <f t="shared" si="7"/>
        <v>0.40625</v>
      </c>
      <c r="M66">
        <v>0.4</v>
      </c>
      <c r="N66">
        <v>0</v>
      </c>
      <c r="O66" s="19">
        <v>0</v>
      </c>
      <c r="AY66">
        <v>5200</v>
      </c>
      <c r="AZ66">
        <v>18</v>
      </c>
      <c r="BA66">
        <v>0.22622622622622623</v>
      </c>
    </row>
    <row r="67" spans="1:53" x14ac:dyDescent="0.25">
      <c r="A67" s="1">
        <v>9.5013122989210497E-2</v>
      </c>
      <c r="B67" s="1">
        <v>5235.4140625</v>
      </c>
      <c r="C67">
        <f t="shared" si="5"/>
        <v>0.66189508379651807</v>
      </c>
      <c r="D67">
        <v>2.8899999999999999E-2</v>
      </c>
      <c r="E67">
        <v>102.13</v>
      </c>
      <c r="F67" t="s">
        <v>68</v>
      </c>
      <c r="G67">
        <v>3300</v>
      </c>
      <c r="H67">
        <f t="shared" si="6"/>
        <v>3262.7652835765189</v>
      </c>
      <c r="I67">
        <f t="shared" si="7"/>
        <v>0.41250000000000003</v>
      </c>
      <c r="M67">
        <v>0.40625</v>
      </c>
      <c r="N67">
        <v>0</v>
      </c>
      <c r="O67" s="19">
        <v>0</v>
      </c>
      <c r="AY67">
        <v>5250</v>
      </c>
      <c r="AZ67">
        <v>11</v>
      </c>
      <c r="BA67">
        <v>0.23723723723723725</v>
      </c>
    </row>
    <row r="68" spans="1:53" x14ac:dyDescent="0.25">
      <c r="A68" s="1">
        <v>0.110435377514152</v>
      </c>
      <c r="B68" s="1">
        <v>4995.05078125</v>
      </c>
      <c r="C68">
        <f t="shared" si="5"/>
        <v>0.63150679506036334</v>
      </c>
      <c r="D68">
        <v>6.1999999999999998E-3</v>
      </c>
      <c r="E68">
        <v>58.86</v>
      </c>
      <c r="F68" t="s">
        <v>62</v>
      </c>
      <c r="G68">
        <v>3350</v>
      </c>
      <c r="H68">
        <f t="shared" si="6"/>
        <v>3312.2011212064663</v>
      </c>
      <c r="I68">
        <f t="shared" si="7"/>
        <v>0.41875000000000007</v>
      </c>
      <c r="M68">
        <v>0.41250000000000003</v>
      </c>
      <c r="N68">
        <v>0</v>
      </c>
      <c r="O68" s="19">
        <v>0</v>
      </c>
      <c r="AY68">
        <v>5300</v>
      </c>
      <c r="AZ68">
        <v>17</v>
      </c>
      <c r="BA68">
        <v>0.25425425425425424</v>
      </c>
    </row>
    <row r="69" spans="1:53" x14ac:dyDescent="0.25">
      <c r="A69" s="1">
        <v>7.0159376686322994E-2</v>
      </c>
      <c r="B69" s="1">
        <v>5087.15673828125</v>
      </c>
      <c r="C69">
        <f t="shared" si="5"/>
        <v>0.64315142897461886</v>
      </c>
      <c r="D69">
        <v>0.84770000000000001</v>
      </c>
      <c r="E69">
        <v>92.07</v>
      </c>
      <c r="F69" t="s">
        <v>55</v>
      </c>
      <c r="G69">
        <v>3400</v>
      </c>
      <c r="H69">
        <f t="shared" si="6"/>
        <v>3361.6369588364132</v>
      </c>
      <c r="I69">
        <f t="shared" si="7"/>
        <v>0.42499999999999999</v>
      </c>
      <c r="M69">
        <v>0.41875000000000007</v>
      </c>
      <c r="N69">
        <v>0</v>
      </c>
      <c r="O69" s="19">
        <v>0</v>
      </c>
      <c r="AY69">
        <v>5350</v>
      </c>
      <c r="AZ69">
        <v>14</v>
      </c>
      <c r="BA69">
        <v>0.26826826826826827</v>
      </c>
    </row>
    <row r="70" spans="1:53" x14ac:dyDescent="0.25">
      <c r="A70" s="1">
        <v>9.8281100634427201E-2</v>
      </c>
      <c r="B70" s="1">
        <v>5268.7626953125</v>
      </c>
      <c r="C70">
        <f t="shared" si="5"/>
        <v>0.66611123477262424</v>
      </c>
      <c r="D70">
        <v>0.34210000000000002</v>
      </c>
      <c r="E70">
        <v>76.239999999999995</v>
      </c>
      <c r="F70" t="s">
        <v>63</v>
      </c>
      <c r="G70">
        <v>3450</v>
      </c>
      <c r="H70">
        <f t="shared" si="6"/>
        <v>3411.0727964663606</v>
      </c>
      <c r="I70">
        <f t="shared" si="7"/>
        <v>0.43125000000000002</v>
      </c>
      <c r="M70">
        <v>0.42499999999999999</v>
      </c>
      <c r="N70">
        <v>0</v>
      </c>
      <c r="O70" s="19">
        <v>0</v>
      </c>
      <c r="AY70">
        <v>5400</v>
      </c>
      <c r="AZ70">
        <v>21</v>
      </c>
      <c r="BA70">
        <v>0.28928928928928926</v>
      </c>
    </row>
    <row r="71" spans="1:53" x14ac:dyDescent="0.25">
      <c r="A71" s="1">
        <v>8.5166366892266906E-2</v>
      </c>
      <c r="B71" s="1">
        <v>5603.640625</v>
      </c>
      <c r="C71">
        <f t="shared" si="5"/>
        <v>0.70844867985070625</v>
      </c>
      <c r="D71">
        <v>5.8799999999999998E-2</v>
      </c>
      <c r="E71">
        <v>20.059999999999999</v>
      </c>
      <c r="F71" t="s">
        <v>72</v>
      </c>
      <c r="G71">
        <v>3500</v>
      </c>
      <c r="H71">
        <f t="shared" si="6"/>
        <v>3460.508634096308</v>
      </c>
      <c r="I71">
        <f t="shared" si="7"/>
        <v>0.43750000000000006</v>
      </c>
      <c r="M71">
        <v>0.43125000000000002</v>
      </c>
      <c r="N71">
        <v>0</v>
      </c>
      <c r="O71" s="19">
        <v>0</v>
      </c>
      <c r="AY71">
        <v>5450</v>
      </c>
      <c r="AZ71">
        <v>22</v>
      </c>
      <c r="BA71">
        <v>0.31131131131131129</v>
      </c>
    </row>
    <row r="72" spans="1:53" x14ac:dyDescent="0.25">
      <c r="A72" s="1">
        <v>9.3142303880910202E-2</v>
      </c>
      <c r="B72" s="1">
        <v>4914.638671875</v>
      </c>
      <c r="C72">
        <f t="shared" si="5"/>
        <v>0.62134057339429616</v>
      </c>
      <c r="D72">
        <v>0.14810000000000001</v>
      </c>
      <c r="E72">
        <v>250.34</v>
      </c>
      <c r="F72" t="s">
        <v>79</v>
      </c>
      <c r="G72">
        <v>3550</v>
      </c>
      <c r="H72">
        <f t="shared" si="6"/>
        <v>3509.944471726255</v>
      </c>
      <c r="I72">
        <f t="shared" si="7"/>
        <v>0.44374999999999998</v>
      </c>
      <c r="M72">
        <v>0.43750000000000006</v>
      </c>
      <c r="N72">
        <v>0</v>
      </c>
      <c r="O72" s="19">
        <v>0</v>
      </c>
      <c r="AY72">
        <v>5500</v>
      </c>
      <c r="AZ72">
        <v>22</v>
      </c>
      <c r="BA72">
        <v>0.33333333333333331</v>
      </c>
    </row>
    <row r="73" spans="1:53" x14ac:dyDescent="0.25">
      <c r="A73" s="1">
        <v>0.112787733340905</v>
      </c>
      <c r="B73" s="1">
        <v>4902.19287109375</v>
      </c>
      <c r="C73">
        <f t="shared" si="5"/>
        <v>0.6197670943432263</v>
      </c>
      <c r="D73">
        <v>0.76659999999999995</v>
      </c>
      <c r="E73">
        <v>73.209999999999994</v>
      </c>
      <c r="F73" t="s">
        <v>64</v>
      </c>
      <c r="G73">
        <v>3600</v>
      </c>
      <c r="H73">
        <f t="shared" si="6"/>
        <v>3559.3803093562024</v>
      </c>
      <c r="I73">
        <f t="shared" si="7"/>
        <v>0.45</v>
      </c>
      <c r="M73">
        <v>0.44374999999999998</v>
      </c>
      <c r="N73">
        <v>0</v>
      </c>
      <c r="O73" s="19">
        <v>0</v>
      </c>
      <c r="AY73">
        <v>5550</v>
      </c>
      <c r="AZ73">
        <v>19</v>
      </c>
      <c r="BA73">
        <v>0.35235235235235235</v>
      </c>
    </row>
    <row r="74" spans="1:53" x14ac:dyDescent="0.25">
      <c r="A74" s="1">
        <v>0.112517398190924</v>
      </c>
      <c r="B74" s="1">
        <v>4902.119140625</v>
      </c>
      <c r="C74">
        <f t="shared" si="5"/>
        <v>0.6197577728580087</v>
      </c>
      <c r="D74">
        <v>0.68720000000000003</v>
      </c>
      <c r="E74">
        <v>278.16000000000003</v>
      </c>
      <c r="F74" t="s">
        <v>75</v>
      </c>
      <c r="G74">
        <v>3650</v>
      </c>
      <c r="H74">
        <f t="shared" si="6"/>
        <v>3608.8161469861498</v>
      </c>
      <c r="I74">
        <f t="shared" si="7"/>
        <v>0.45625000000000004</v>
      </c>
      <c r="M74">
        <v>0.45</v>
      </c>
      <c r="N74">
        <v>0</v>
      </c>
      <c r="O74" s="19">
        <v>0</v>
      </c>
      <c r="AY74">
        <v>5600</v>
      </c>
      <c r="AZ74">
        <v>22</v>
      </c>
      <c r="BA74">
        <v>0.37437437437437437</v>
      </c>
    </row>
    <row r="75" spans="1:53" x14ac:dyDescent="0.25">
      <c r="A75" s="1">
        <v>8.9296795108776805E-2</v>
      </c>
      <c r="B75" s="1">
        <v>5405.23388671875</v>
      </c>
      <c r="C75">
        <f t="shared" si="5"/>
        <v>0.68336481005689054</v>
      </c>
      <c r="D75">
        <v>0.74739999999999995</v>
      </c>
      <c r="E75">
        <v>111.37</v>
      </c>
      <c r="F75" t="s">
        <v>72</v>
      </c>
      <c r="G75">
        <v>3700</v>
      </c>
      <c r="H75">
        <f t="shared" si="6"/>
        <v>3658.2519846160967</v>
      </c>
      <c r="I75">
        <f t="shared" si="7"/>
        <v>0.46250000000000002</v>
      </c>
      <c r="M75">
        <v>0.45625000000000004</v>
      </c>
      <c r="N75">
        <v>0</v>
      </c>
      <c r="O75" s="19">
        <v>0</v>
      </c>
      <c r="AY75">
        <v>5650</v>
      </c>
      <c r="AZ75">
        <v>27</v>
      </c>
      <c r="BA75">
        <v>0.4014014014014014</v>
      </c>
    </row>
    <row r="76" spans="1:53" x14ac:dyDescent="0.25">
      <c r="A76" s="1">
        <v>7.7868381475621903E-2</v>
      </c>
      <c r="B76" s="1">
        <v>4917.49169921875</v>
      </c>
      <c r="C76">
        <f t="shared" si="5"/>
        <v>0.62170127166003442</v>
      </c>
      <c r="D76">
        <v>0.40360000000000001</v>
      </c>
      <c r="E76">
        <v>67.67</v>
      </c>
      <c r="F76" t="s">
        <v>79</v>
      </c>
      <c r="G76">
        <v>3750</v>
      </c>
      <c r="H76">
        <f t="shared" si="6"/>
        <v>3707.6878222460441</v>
      </c>
      <c r="I76">
        <f t="shared" si="7"/>
        <v>0.46875</v>
      </c>
      <c r="M76">
        <v>0.46250000000000002</v>
      </c>
      <c r="N76">
        <v>0</v>
      </c>
      <c r="O76" s="19">
        <v>0</v>
      </c>
      <c r="AY76">
        <v>5700</v>
      </c>
      <c r="AZ76">
        <v>20</v>
      </c>
      <c r="BA76">
        <v>0.42142142142142142</v>
      </c>
    </row>
    <row r="77" spans="1:53" x14ac:dyDescent="0.25">
      <c r="A77" s="1">
        <v>8.6131657844968804E-2</v>
      </c>
      <c r="B77" s="1">
        <v>4936.73046875</v>
      </c>
      <c r="C77">
        <f t="shared" si="5"/>
        <v>0.62413356198492764</v>
      </c>
      <c r="D77">
        <v>6.4799999999999996E-2</v>
      </c>
      <c r="E77">
        <v>22.86</v>
      </c>
      <c r="F77" t="s">
        <v>70</v>
      </c>
      <c r="G77">
        <v>3800</v>
      </c>
      <c r="H77">
        <f t="shared" si="6"/>
        <v>3757.1236598759915</v>
      </c>
      <c r="I77">
        <f t="shared" si="7"/>
        <v>0.47500000000000003</v>
      </c>
      <c r="M77">
        <v>0.46875</v>
      </c>
      <c r="N77">
        <v>0</v>
      </c>
      <c r="O77" s="19">
        <v>0</v>
      </c>
      <c r="AY77">
        <v>5750</v>
      </c>
      <c r="AZ77">
        <v>32</v>
      </c>
      <c r="BA77">
        <v>0.45345345345345345</v>
      </c>
    </row>
    <row r="78" spans="1:53" x14ac:dyDescent="0.25">
      <c r="A78" s="1">
        <v>0.113764746573391</v>
      </c>
      <c r="B78" s="1">
        <v>5162.6953125</v>
      </c>
      <c r="C78">
        <f t="shared" si="5"/>
        <v>0.65270150664097137</v>
      </c>
      <c r="D78">
        <v>6.4000000000000001E-2</v>
      </c>
      <c r="E78">
        <v>10.97</v>
      </c>
      <c r="F78" t="s">
        <v>80</v>
      </c>
      <c r="G78">
        <v>3850</v>
      </c>
      <c r="H78">
        <f t="shared" si="6"/>
        <v>3806.5594975059385</v>
      </c>
      <c r="I78">
        <f t="shared" si="7"/>
        <v>0.48125000000000001</v>
      </c>
      <c r="M78">
        <v>0.47500000000000003</v>
      </c>
      <c r="N78">
        <v>0</v>
      </c>
      <c r="O78" s="19">
        <v>0</v>
      </c>
      <c r="AY78">
        <v>5800</v>
      </c>
      <c r="AZ78">
        <v>37</v>
      </c>
      <c r="BA78">
        <v>0.49049049049049048</v>
      </c>
    </row>
    <row r="79" spans="1:53" x14ac:dyDescent="0.25">
      <c r="A79" s="1">
        <v>9.82025786471942E-2</v>
      </c>
      <c r="B79" s="1">
        <v>4884.0771484375</v>
      </c>
      <c r="C79">
        <f t="shared" si="5"/>
        <v>0.61747678690575358</v>
      </c>
      <c r="D79">
        <v>0.73760000000000003</v>
      </c>
      <c r="E79">
        <v>153.66999999999999</v>
      </c>
      <c r="F79" t="s">
        <v>57</v>
      </c>
      <c r="G79">
        <v>3900</v>
      </c>
      <c r="H79">
        <f t="shared" si="6"/>
        <v>3855.9953351358859</v>
      </c>
      <c r="I79">
        <f t="shared" si="7"/>
        <v>0.48750000000000004</v>
      </c>
      <c r="M79">
        <v>0.48125000000000001</v>
      </c>
      <c r="N79">
        <v>0</v>
      </c>
      <c r="O79" s="19">
        <v>0</v>
      </c>
      <c r="AY79">
        <v>5850</v>
      </c>
      <c r="AZ79">
        <v>41</v>
      </c>
      <c r="BA79">
        <v>0.53153153153153154</v>
      </c>
    </row>
    <row r="80" spans="1:53" x14ac:dyDescent="0.25">
      <c r="A80" s="1">
        <v>7.8437301260479306E-2</v>
      </c>
      <c r="B80" s="1">
        <v>5182.943359375</v>
      </c>
      <c r="C80">
        <f t="shared" si="5"/>
        <v>0.65526139636947245</v>
      </c>
      <c r="D80">
        <v>0.67449999999999999</v>
      </c>
      <c r="E80">
        <v>242.89</v>
      </c>
      <c r="F80" t="s">
        <v>73</v>
      </c>
      <c r="G80">
        <v>3950</v>
      </c>
      <c r="H80">
        <f t="shared" si="6"/>
        <v>3905.4311727658333</v>
      </c>
      <c r="I80">
        <f t="shared" si="7"/>
        <v>0.49375000000000002</v>
      </c>
      <c r="M80">
        <v>0.48750000000000004</v>
      </c>
      <c r="N80">
        <v>0</v>
      </c>
      <c r="O80" s="19">
        <v>0</v>
      </c>
      <c r="AY80">
        <v>5900</v>
      </c>
      <c r="AZ80">
        <v>48</v>
      </c>
      <c r="BA80">
        <v>0.57957957957957962</v>
      </c>
    </row>
    <row r="81" spans="1:53" x14ac:dyDescent="0.25">
      <c r="A81" s="1">
        <v>7.2476596908413501E-2</v>
      </c>
      <c r="B81" s="1">
        <v>4984.294921875</v>
      </c>
      <c r="C81">
        <f t="shared" si="5"/>
        <v>0.63014696938901626</v>
      </c>
      <c r="D81">
        <v>0.37740000000000001</v>
      </c>
      <c r="E81">
        <v>49.5</v>
      </c>
      <c r="F81" t="s">
        <v>52</v>
      </c>
      <c r="G81">
        <v>4000</v>
      </c>
      <c r="H81">
        <f t="shared" si="6"/>
        <v>3954.8670103957802</v>
      </c>
      <c r="I81">
        <f t="shared" si="7"/>
        <v>0.5</v>
      </c>
      <c r="M81">
        <v>0.49375000000000002</v>
      </c>
      <c r="N81">
        <v>0</v>
      </c>
      <c r="O81" s="19">
        <v>0</v>
      </c>
      <c r="AY81">
        <v>5950</v>
      </c>
      <c r="AZ81">
        <v>48</v>
      </c>
      <c r="BA81">
        <v>0.62762762762762758</v>
      </c>
    </row>
    <row r="82" spans="1:53" x14ac:dyDescent="0.25">
      <c r="A82" s="1">
        <v>0.105565424427103</v>
      </c>
      <c r="B82" s="1">
        <v>5162.4931640625</v>
      </c>
      <c r="C82">
        <f t="shared" si="5"/>
        <v>0.65267594972123566</v>
      </c>
      <c r="D82">
        <v>0.89149999999999996</v>
      </c>
      <c r="E82">
        <v>203.72</v>
      </c>
      <c r="F82" t="s">
        <v>50</v>
      </c>
      <c r="G82">
        <v>4050</v>
      </c>
      <c r="H82">
        <f t="shared" si="6"/>
        <v>4004.3028480257276</v>
      </c>
      <c r="I82">
        <f t="shared" si="7"/>
        <v>0.50624999999999998</v>
      </c>
      <c r="M82">
        <v>0.5</v>
      </c>
      <c r="N82">
        <v>0</v>
      </c>
      <c r="O82" s="19">
        <v>0</v>
      </c>
      <c r="AY82">
        <v>6000</v>
      </c>
      <c r="AZ82">
        <v>48</v>
      </c>
      <c r="BA82">
        <v>0.67567567567567566</v>
      </c>
    </row>
    <row r="83" spans="1:53" x14ac:dyDescent="0.25">
      <c r="A83" s="1">
        <v>9.9007137736260797E-2</v>
      </c>
      <c r="B83" s="1">
        <v>4872.640625</v>
      </c>
      <c r="C83">
        <f t="shared" si="5"/>
        <v>0.61603090725829168</v>
      </c>
      <c r="D83">
        <v>0.99529999999999996</v>
      </c>
      <c r="E83">
        <v>185.67</v>
      </c>
      <c r="F83" t="s">
        <v>75</v>
      </c>
      <c r="G83">
        <v>4100</v>
      </c>
      <c r="H83">
        <f t="shared" si="6"/>
        <v>4053.738685655675</v>
      </c>
      <c r="I83">
        <f t="shared" si="7"/>
        <v>0.51250000000000007</v>
      </c>
      <c r="M83">
        <v>0.50624999999999998</v>
      </c>
      <c r="N83">
        <v>0</v>
      </c>
      <c r="O83" s="19">
        <v>0</v>
      </c>
      <c r="AY83">
        <v>6050</v>
      </c>
      <c r="AZ83">
        <v>52</v>
      </c>
      <c r="BA83">
        <v>0.72772772772772776</v>
      </c>
    </row>
    <row r="84" spans="1:53" x14ac:dyDescent="0.25">
      <c r="A84" s="1">
        <v>0.101155596144322</v>
      </c>
      <c r="B84" s="1">
        <v>4792.01904296875</v>
      </c>
      <c r="C84">
        <f t="shared" si="5"/>
        <v>0.60583820269713606</v>
      </c>
      <c r="D84">
        <v>0.66879999999999995</v>
      </c>
      <c r="E84">
        <v>347.76</v>
      </c>
      <c r="F84" t="s">
        <v>54</v>
      </c>
      <c r="G84">
        <v>4150</v>
      </c>
      <c r="H84">
        <f t="shared" si="6"/>
        <v>4103.1745232856219</v>
      </c>
      <c r="I84">
        <f t="shared" si="7"/>
        <v>0.51875000000000004</v>
      </c>
      <c r="M84">
        <v>0.51250000000000007</v>
      </c>
      <c r="N84">
        <v>0</v>
      </c>
      <c r="O84" s="19">
        <v>0</v>
      </c>
      <c r="AY84">
        <v>6100</v>
      </c>
      <c r="AZ84">
        <v>231</v>
      </c>
      <c r="BA84">
        <v>0.958958958958959</v>
      </c>
    </row>
    <row r="85" spans="1:53" x14ac:dyDescent="0.25">
      <c r="A85" s="1">
        <v>8.7670277396583104E-2</v>
      </c>
      <c r="B85" s="1">
        <v>5453.39208984375</v>
      </c>
      <c r="C85">
        <f t="shared" si="5"/>
        <v>0.68945328319624155</v>
      </c>
      <c r="D85">
        <v>0.27089999999999997</v>
      </c>
      <c r="E85">
        <v>264.89999999999998</v>
      </c>
      <c r="F85" t="s">
        <v>80</v>
      </c>
      <c r="G85">
        <v>4200</v>
      </c>
      <c r="H85">
        <f t="shared" si="6"/>
        <v>4152.6103609155698</v>
      </c>
      <c r="I85">
        <f t="shared" si="7"/>
        <v>0.52500000000000002</v>
      </c>
      <c r="M85">
        <v>0.51875000000000004</v>
      </c>
      <c r="N85">
        <v>0</v>
      </c>
      <c r="O85" s="19">
        <v>0</v>
      </c>
      <c r="AY85">
        <v>6150</v>
      </c>
      <c r="AZ85">
        <v>17</v>
      </c>
      <c r="BA85">
        <v>0.97597597597597596</v>
      </c>
    </row>
    <row r="86" spans="1:53" x14ac:dyDescent="0.25">
      <c r="A86" s="1">
        <v>9.8994597092543199E-2</v>
      </c>
      <c r="B86" s="1">
        <v>5399.92919921875</v>
      </c>
      <c r="C86">
        <f t="shared" si="5"/>
        <v>0.68269415697474445</v>
      </c>
      <c r="D86">
        <v>6.7500000000000004E-2</v>
      </c>
      <c r="E86">
        <v>269.13</v>
      </c>
      <c r="F86" t="s">
        <v>50</v>
      </c>
      <c r="G86">
        <v>4250</v>
      </c>
      <c r="H86">
        <f t="shared" si="6"/>
        <v>4202.0461985455167</v>
      </c>
      <c r="I86">
        <f t="shared" si="7"/>
        <v>0.53125</v>
      </c>
      <c r="M86">
        <v>0.52500000000000002</v>
      </c>
      <c r="N86">
        <v>0</v>
      </c>
      <c r="O86" s="19">
        <v>0</v>
      </c>
      <c r="AY86">
        <v>6200</v>
      </c>
      <c r="AZ86">
        <v>10</v>
      </c>
      <c r="BA86">
        <v>0.98598598598598597</v>
      </c>
    </row>
    <row r="87" spans="1:53" x14ac:dyDescent="0.25">
      <c r="A87" s="1">
        <v>9.6954243359176503E-2</v>
      </c>
      <c r="B87" s="1">
        <v>5726.10791015625</v>
      </c>
      <c r="C87">
        <f t="shared" si="5"/>
        <v>0.72393179026052945</v>
      </c>
      <c r="D87">
        <v>0.31090000000000001</v>
      </c>
      <c r="E87">
        <v>76.47</v>
      </c>
      <c r="F87" t="s">
        <v>60</v>
      </c>
      <c r="G87">
        <v>4300</v>
      </c>
      <c r="H87">
        <f t="shared" si="6"/>
        <v>4251.4820361754637</v>
      </c>
      <c r="I87">
        <f t="shared" si="7"/>
        <v>0.53749999999999998</v>
      </c>
      <c r="M87">
        <v>0.53125</v>
      </c>
      <c r="N87">
        <v>0</v>
      </c>
      <c r="O87" s="19">
        <v>0</v>
      </c>
      <c r="AY87">
        <v>6250</v>
      </c>
      <c r="AZ87">
        <v>3</v>
      </c>
      <c r="BA87">
        <v>0.98898898898898902</v>
      </c>
    </row>
    <row r="88" spans="1:53" x14ac:dyDescent="0.25">
      <c r="A88" s="1">
        <v>9.93134348266278E-2</v>
      </c>
      <c r="B88" s="1">
        <v>4927.662109375</v>
      </c>
      <c r="C88">
        <f t="shared" si="5"/>
        <v>0.62298708103485234</v>
      </c>
      <c r="D88">
        <v>0.44829999999999998</v>
      </c>
      <c r="E88">
        <v>140.79</v>
      </c>
      <c r="F88" t="s">
        <v>57</v>
      </c>
      <c r="G88">
        <v>4350</v>
      </c>
      <c r="H88">
        <f t="shared" si="6"/>
        <v>4300.9178738054115</v>
      </c>
      <c r="I88">
        <f t="shared" si="7"/>
        <v>0.54375000000000007</v>
      </c>
      <c r="M88">
        <v>0.53749999999999998</v>
      </c>
      <c r="N88">
        <v>0</v>
      </c>
      <c r="O88" s="19">
        <v>0</v>
      </c>
      <c r="AY88">
        <v>6300</v>
      </c>
      <c r="AZ88">
        <v>8</v>
      </c>
      <c r="BA88">
        <v>0.99699699699699695</v>
      </c>
    </row>
    <row r="89" spans="1:53" x14ac:dyDescent="0.25">
      <c r="A89" s="1">
        <v>8.01035743758228E-2</v>
      </c>
      <c r="B89" s="1">
        <v>4971.90576171875</v>
      </c>
      <c r="C89">
        <f t="shared" si="5"/>
        <v>0.62858065121400764</v>
      </c>
      <c r="D89">
        <v>0.39579999999999999</v>
      </c>
      <c r="E89">
        <v>321.79000000000002</v>
      </c>
      <c r="F89" t="s">
        <v>57</v>
      </c>
      <c r="G89">
        <v>4400</v>
      </c>
      <c r="H89">
        <f t="shared" si="6"/>
        <v>4350.3537114353585</v>
      </c>
      <c r="I89">
        <f t="shared" si="7"/>
        <v>0.55000000000000004</v>
      </c>
      <c r="M89">
        <v>0.54375000000000007</v>
      </c>
      <c r="N89">
        <v>0</v>
      </c>
      <c r="O89" s="19">
        <v>0</v>
      </c>
      <c r="AY89">
        <v>6350</v>
      </c>
      <c r="AZ89">
        <v>2</v>
      </c>
      <c r="BA89">
        <v>0.99899899899899902</v>
      </c>
    </row>
    <row r="90" spans="1:53" x14ac:dyDescent="0.25">
      <c r="A90" s="1">
        <v>0.108560132181206</v>
      </c>
      <c r="B90" s="1">
        <v>5607.90576171875</v>
      </c>
      <c r="C90">
        <f t="shared" si="5"/>
        <v>0.70898790616445317</v>
      </c>
      <c r="D90">
        <v>0.24629999999999999</v>
      </c>
      <c r="E90">
        <v>152.5</v>
      </c>
      <c r="F90" t="s">
        <v>72</v>
      </c>
      <c r="G90">
        <v>4450</v>
      </c>
      <c r="H90">
        <f t="shared" si="6"/>
        <v>4399.7895490653054</v>
      </c>
      <c r="I90">
        <f t="shared" si="7"/>
        <v>0.55625000000000002</v>
      </c>
      <c r="M90">
        <v>0.55000000000000004</v>
      </c>
      <c r="N90">
        <v>0</v>
      </c>
      <c r="O90" s="19">
        <v>0</v>
      </c>
      <c r="AY90">
        <v>6400</v>
      </c>
      <c r="AZ90">
        <v>0</v>
      </c>
      <c r="BA90">
        <v>0.99899899899899902</v>
      </c>
    </row>
    <row r="91" spans="1:53" x14ac:dyDescent="0.25">
      <c r="A91" s="1">
        <v>7.3945152202811101E-2</v>
      </c>
      <c r="B91" s="1">
        <v>5586.86767578125</v>
      </c>
      <c r="C91">
        <f t="shared" si="5"/>
        <v>0.70632813456123633</v>
      </c>
      <c r="D91">
        <v>0.71719999999999995</v>
      </c>
      <c r="E91">
        <v>282.2</v>
      </c>
      <c r="F91" t="s">
        <v>61</v>
      </c>
      <c r="G91">
        <v>4500</v>
      </c>
      <c r="H91">
        <f t="shared" si="6"/>
        <v>4449.2253866952533</v>
      </c>
      <c r="I91">
        <f t="shared" si="7"/>
        <v>0.56250000000000011</v>
      </c>
      <c r="M91">
        <v>0.55625000000000002</v>
      </c>
      <c r="N91">
        <v>0</v>
      </c>
      <c r="O91" s="19">
        <v>0</v>
      </c>
      <c r="AY91">
        <v>6450</v>
      </c>
      <c r="AZ91">
        <v>0</v>
      </c>
      <c r="BA91">
        <v>0.99899899899899902</v>
      </c>
    </row>
    <row r="92" spans="1:53" x14ac:dyDescent="0.25">
      <c r="A92" s="1">
        <v>8.5528985838694394E-2</v>
      </c>
      <c r="B92" s="1">
        <v>4812.04638671875</v>
      </c>
      <c r="C92">
        <f t="shared" si="5"/>
        <v>0.60837018970167445</v>
      </c>
      <c r="D92">
        <v>0.77659999999999996</v>
      </c>
      <c r="E92">
        <v>89.33</v>
      </c>
      <c r="F92" t="s">
        <v>70</v>
      </c>
      <c r="G92">
        <v>4550</v>
      </c>
      <c r="H92">
        <f t="shared" si="6"/>
        <v>4498.6612243252002</v>
      </c>
      <c r="I92">
        <f t="shared" si="7"/>
        <v>0.56874999999999998</v>
      </c>
      <c r="M92">
        <v>0.56250000000000011</v>
      </c>
      <c r="N92">
        <v>0</v>
      </c>
      <c r="O92" s="19">
        <v>0</v>
      </c>
      <c r="AY92">
        <v>6500</v>
      </c>
      <c r="AZ92">
        <v>0</v>
      </c>
      <c r="BA92">
        <v>0.99899899899899902</v>
      </c>
    </row>
    <row r="93" spans="1:53" x14ac:dyDescent="0.25">
      <c r="A93" s="1">
        <v>0.110750187717465</v>
      </c>
      <c r="B93" s="1">
        <v>5412.29248046875</v>
      </c>
      <c r="C93">
        <f t="shared" si="5"/>
        <v>0.68425720337017337</v>
      </c>
      <c r="D93">
        <v>0.18690000000000001</v>
      </c>
      <c r="E93">
        <v>12.77</v>
      </c>
      <c r="F93" t="s">
        <v>78</v>
      </c>
      <c r="G93">
        <v>4600</v>
      </c>
      <c r="H93">
        <f t="shared" si="6"/>
        <v>4548.0970619551472</v>
      </c>
      <c r="I93">
        <f t="shared" si="7"/>
        <v>0.57499999999999996</v>
      </c>
      <c r="M93">
        <v>0.56874999999999998</v>
      </c>
      <c r="N93">
        <v>0</v>
      </c>
      <c r="O93" s="19">
        <v>0</v>
      </c>
      <c r="AY93">
        <v>6550</v>
      </c>
      <c r="AZ93">
        <v>0</v>
      </c>
      <c r="BA93">
        <v>0.99899899899899902</v>
      </c>
    </row>
    <row r="94" spans="1:53" x14ac:dyDescent="0.25">
      <c r="A94" s="1">
        <v>8.6867813010582703E-2</v>
      </c>
      <c r="B94" s="1">
        <v>4929.8994140625</v>
      </c>
      <c r="C94">
        <f t="shared" si="5"/>
        <v>0.62326993563927002</v>
      </c>
      <c r="D94">
        <v>0.57130000000000003</v>
      </c>
      <c r="E94">
        <v>152.6</v>
      </c>
      <c r="F94" t="s">
        <v>65</v>
      </c>
      <c r="G94">
        <v>4650</v>
      </c>
      <c r="H94">
        <f t="shared" si="6"/>
        <v>4597.532899585095</v>
      </c>
      <c r="I94">
        <f t="shared" si="7"/>
        <v>0.58125000000000004</v>
      </c>
      <c r="M94">
        <v>0.57499999999999996</v>
      </c>
      <c r="N94">
        <v>0</v>
      </c>
      <c r="O94" s="19">
        <v>0</v>
      </c>
      <c r="AY94">
        <v>6600</v>
      </c>
      <c r="AZ94">
        <v>0</v>
      </c>
      <c r="BA94">
        <v>0.99899899899899902</v>
      </c>
    </row>
    <row r="95" spans="1:53" x14ac:dyDescent="0.25">
      <c r="A95" s="1">
        <v>9.1678038893059297E-2</v>
      </c>
      <c r="B95" s="1">
        <v>5422.60888671875</v>
      </c>
      <c r="C95">
        <f t="shared" si="5"/>
        <v>0.68556147052035599</v>
      </c>
      <c r="D95">
        <v>0.82699999999999996</v>
      </c>
      <c r="E95">
        <v>333.24</v>
      </c>
      <c r="F95" t="s">
        <v>78</v>
      </c>
      <c r="G95">
        <v>4700</v>
      </c>
      <c r="H95">
        <f t="shared" si="6"/>
        <v>4646.968737215042</v>
      </c>
      <c r="I95">
        <f t="shared" si="7"/>
        <v>0.58750000000000002</v>
      </c>
      <c r="M95">
        <v>0.58125000000000004</v>
      </c>
      <c r="N95">
        <v>0</v>
      </c>
      <c r="O95" s="19">
        <v>0</v>
      </c>
      <c r="AY95">
        <v>6650</v>
      </c>
      <c r="AZ95">
        <v>0</v>
      </c>
      <c r="BA95">
        <v>0.99899899899899902</v>
      </c>
    </row>
    <row r="96" spans="1:53" x14ac:dyDescent="0.25">
      <c r="A96" s="1">
        <v>7.32594467326355E-2</v>
      </c>
      <c r="B96" s="1">
        <v>4563.4140625</v>
      </c>
      <c r="C96">
        <f t="shared" si="5"/>
        <v>0.57693647479227372</v>
      </c>
      <c r="D96">
        <v>0.26640000000000003</v>
      </c>
      <c r="E96">
        <v>241.35</v>
      </c>
      <c r="F96" t="s">
        <v>77</v>
      </c>
      <c r="G96">
        <v>4750</v>
      </c>
      <c r="H96">
        <f t="shared" si="6"/>
        <v>4696.4045748449889</v>
      </c>
      <c r="I96">
        <f t="shared" si="7"/>
        <v>0.59375</v>
      </c>
      <c r="M96">
        <v>0.58750000000000002</v>
      </c>
      <c r="N96">
        <v>0</v>
      </c>
      <c r="O96" s="19">
        <v>0</v>
      </c>
      <c r="AY96">
        <v>6700</v>
      </c>
      <c r="AZ96">
        <v>0</v>
      </c>
      <c r="BA96">
        <v>0.99899899899899902</v>
      </c>
    </row>
    <row r="97" spans="1:53" x14ac:dyDescent="0.25">
      <c r="A97" s="1">
        <v>0.119228705809047</v>
      </c>
      <c r="B97" s="1">
        <v>4857.06884765625</v>
      </c>
      <c r="C97">
        <f t="shared" si="5"/>
        <v>0.61406222192667137</v>
      </c>
      <c r="D97">
        <v>0.20219999999999999</v>
      </c>
      <c r="E97">
        <v>7.53</v>
      </c>
      <c r="F97" t="s">
        <v>70</v>
      </c>
      <c r="G97">
        <v>4800</v>
      </c>
      <c r="H97">
        <f t="shared" ref="H97:H128" si="8">G97*$K$6</f>
        <v>4745.8404124749368</v>
      </c>
      <c r="I97">
        <f t="shared" ref="I97:I128" si="9">H97/$V$13</f>
        <v>0.60000000000000009</v>
      </c>
      <c r="M97">
        <v>0.59375</v>
      </c>
      <c r="N97">
        <v>0</v>
      </c>
      <c r="O97" s="19">
        <v>0</v>
      </c>
      <c r="AY97">
        <v>6750</v>
      </c>
      <c r="AZ97">
        <v>0</v>
      </c>
      <c r="BA97">
        <v>0.99899899899899902</v>
      </c>
    </row>
    <row r="98" spans="1:53" x14ac:dyDescent="0.25">
      <c r="A98" s="1">
        <v>9.3818861460016306E-2</v>
      </c>
      <c r="B98" s="1">
        <v>4956.5712890625</v>
      </c>
      <c r="C98">
        <f t="shared" si="5"/>
        <v>0.62664196748381618</v>
      </c>
      <c r="D98">
        <v>3.04E-2</v>
      </c>
      <c r="E98">
        <v>230.42</v>
      </c>
      <c r="F98" t="s">
        <v>79</v>
      </c>
      <c r="G98">
        <v>4850</v>
      </c>
      <c r="H98">
        <f t="shared" si="8"/>
        <v>4795.2762501048837</v>
      </c>
      <c r="I98">
        <f t="shared" si="9"/>
        <v>0.60625000000000007</v>
      </c>
      <c r="M98">
        <v>0.60000000000000009</v>
      </c>
      <c r="N98">
        <v>0</v>
      </c>
      <c r="O98" s="19">
        <v>0</v>
      </c>
      <c r="AY98">
        <v>6800</v>
      </c>
      <c r="AZ98">
        <v>0</v>
      </c>
      <c r="BA98">
        <v>0.99899899899899902</v>
      </c>
    </row>
    <row r="99" spans="1:53" x14ac:dyDescent="0.25">
      <c r="A99" s="1">
        <v>9.49623449567399E-2</v>
      </c>
      <c r="B99" s="1">
        <v>5013.62646484375</v>
      </c>
      <c r="C99">
        <f t="shared" si="5"/>
        <v>0.6338552537499883</v>
      </c>
      <c r="D99">
        <v>0.97619999999999996</v>
      </c>
      <c r="E99">
        <v>219.64</v>
      </c>
      <c r="F99" t="s">
        <v>76</v>
      </c>
      <c r="G99">
        <v>4900</v>
      </c>
      <c r="H99">
        <f t="shared" si="8"/>
        <v>4844.7120877348307</v>
      </c>
      <c r="I99">
        <f t="shared" si="9"/>
        <v>0.61250000000000004</v>
      </c>
      <c r="M99">
        <v>0.60625000000000007</v>
      </c>
      <c r="N99">
        <v>0</v>
      </c>
      <c r="O99" s="19">
        <v>0</v>
      </c>
      <c r="AY99">
        <v>6850</v>
      </c>
      <c r="AZ99">
        <v>0</v>
      </c>
      <c r="BA99">
        <v>0.99899899899899902</v>
      </c>
    </row>
    <row r="100" spans="1:53" x14ac:dyDescent="0.25">
      <c r="A100" s="1">
        <v>0.115358711613177</v>
      </c>
      <c r="B100" s="1">
        <v>5458.203125</v>
      </c>
      <c r="C100">
        <f t="shared" si="5"/>
        <v>0.69006152553961286</v>
      </c>
      <c r="D100">
        <v>0.87060000000000004</v>
      </c>
      <c r="E100">
        <v>329.46</v>
      </c>
      <c r="F100" t="s">
        <v>78</v>
      </c>
      <c r="G100">
        <v>4950</v>
      </c>
      <c r="H100">
        <f t="shared" si="8"/>
        <v>4894.1479253647785</v>
      </c>
      <c r="I100">
        <f t="shared" si="9"/>
        <v>0.61875000000000002</v>
      </c>
      <c r="M100">
        <v>0.61250000000000004</v>
      </c>
      <c r="N100">
        <v>0</v>
      </c>
      <c r="O100" s="19">
        <v>0</v>
      </c>
      <c r="AY100">
        <v>6900</v>
      </c>
      <c r="AZ100">
        <v>0</v>
      </c>
      <c r="BA100">
        <v>0.99899899899899902</v>
      </c>
    </row>
    <row r="101" spans="1:53" x14ac:dyDescent="0.25">
      <c r="A101" s="1">
        <v>0.10256458221046399</v>
      </c>
      <c r="B101" s="1">
        <v>5304.142578125</v>
      </c>
      <c r="C101">
        <f t="shared" si="5"/>
        <v>0.67058418957989085</v>
      </c>
      <c r="D101">
        <v>0.31340000000000001</v>
      </c>
      <c r="E101">
        <v>46.79</v>
      </c>
      <c r="F101" t="s">
        <v>63</v>
      </c>
      <c r="G101">
        <v>5000</v>
      </c>
      <c r="H101">
        <f t="shared" si="8"/>
        <v>4943.5837629947255</v>
      </c>
      <c r="I101">
        <f t="shared" si="9"/>
        <v>0.625</v>
      </c>
      <c r="M101">
        <v>0.61875000000000002</v>
      </c>
      <c r="N101">
        <v>0</v>
      </c>
      <c r="O101" s="19">
        <v>0</v>
      </c>
      <c r="AY101">
        <v>6950</v>
      </c>
      <c r="AZ101">
        <v>0</v>
      </c>
      <c r="BA101">
        <v>0.99899899899899902</v>
      </c>
    </row>
    <row r="102" spans="1:53" x14ac:dyDescent="0.25">
      <c r="A102" s="1">
        <v>7.1877488849016596E-2</v>
      </c>
      <c r="B102" s="1">
        <v>5462.6591796875</v>
      </c>
      <c r="C102">
        <f t="shared" si="5"/>
        <v>0.69062488894422125</v>
      </c>
      <c r="D102">
        <v>0.66339999999999999</v>
      </c>
      <c r="E102">
        <v>60.91</v>
      </c>
      <c r="F102" t="s">
        <v>71</v>
      </c>
      <c r="G102">
        <v>5050</v>
      </c>
      <c r="H102">
        <f t="shared" si="8"/>
        <v>4993.0196006246724</v>
      </c>
      <c r="I102">
        <f t="shared" si="9"/>
        <v>0.63124999999999998</v>
      </c>
      <c r="M102">
        <v>0.625</v>
      </c>
      <c r="N102">
        <v>0</v>
      </c>
      <c r="O102" s="19">
        <v>0</v>
      </c>
      <c r="AY102">
        <v>7000</v>
      </c>
      <c r="AZ102">
        <v>0</v>
      </c>
      <c r="BA102">
        <v>0.99899899899899902</v>
      </c>
    </row>
    <row r="103" spans="1:53" x14ac:dyDescent="0.25">
      <c r="A103" s="1">
        <v>7.3126427577028294E-2</v>
      </c>
      <c r="B103" s="1">
        <v>5005.0244140625</v>
      </c>
      <c r="C103">
        <f t="shared" si="5"/>
        <v>0.63276772656403768</v>
      </c>
      <c r="D103">
        <v>0.46210000000000001</v>
      </c>
      <c r="E103">
        <v>145.69999999999999</v>
      </c>
      <c r="F103" t="s">
        <v>57</v>
      </c>
      <c r="G103">
        <v>5100</v>
      </c>
      <c r="H103">
        <f t="shared" si="8"/>
        <v>5042.4554382546203</v>
      </c>
      <c r="I103">
        <f t="shared" si="9"/>
        <v>0.63750000000000007</v>
      </c>
      <c r="M103">
        <v>0.63124999999999998</v>
      </c>
      <c r="N103">
        <v>0</v>
      </c>
      <c r="O103" s="19">
        <v>0</v>
      </c>
      <c r="AY103">
        <v>7050</v>
      </c>
      <c r="AZ103">
        <v>0</v>
      </c>
      <c r="BA103">
        <v>0.99899899899899902</v>
      </c>
    </row>
    <row r="104" spans="1:53" x14ac:dyDescent="0.25">
      <c r="A104" s="1">
        <v>8.7962830524037403E-2</v>
      </c>
      <c r="B104" s="1">
        <v>5379.02978515625</v>
      </c>
      <c r="C104">
        <f t="shared" ref="C104:C168" si="10">B104/$V$13</f>
        <v>0.68005191717153946</v>
      </c>
      <c r="D104">
        <v>0.41089999999999999</v>
      </c>
      <c r="E104">
        <v>174.78</v>
      </c>
      <c r="F104" t="s">
        <v>74</v>
      </c>
      <c r="G104">
        <v>5150</v>
      </c>
      <c r="H104">
        <f t="shared" si="8"/>
        <v>5091.8912758845672</v>
      </c>
      <c r="I104">
        <f t="shared" si="9"/>
        <v>0.64375000000000004</v>
      </c>
      <c r="M104">
        <v>0.63750000000000007</v>
      </c>
      <c r="N104">
        <v>1</v>
      </c>
      <c r="O104" s="19">
        <v>4.0160642570281121E-3</v>
      </c>
      <c r="AY104">
        <v>7100</v>
      </c>
      <c r="AZ104">
        <v>0</v>
      </c>
      <c r="BA104">
        <v>0.99899899899899902</v>
      </c>
    </row>
    <row r="105" spans="1:53" x14ac:dyDescent="0.25">
      <c r="A105" s="1">
        <v>0.117539138859332</v>
      </c>
      <c r="B105" s="1">
        <v>5264.66455078125</v>
      </c>
      <c r="C105">
        <f t="shared" si="10"/>
        <v>0.66559312069691978</v>
      </c>
      <c r="D105">
        <v>0.70709999999999995</v>
      </c>
      <c r="E105">
        <v>93.04</v>
      </c>
      <c r="F105" t="s">
        <v>53</v>
      </c>
      <c r="G105">
        <v>5200</v>
      </c>
      <c r="H105">
        <f t="shared" si="8"/>
        <v>5141.3271135145142</v>
      </c>
      <c r="I105">
        <f t="shared" si="9"/>
        <v>0.65</v>
      </c>
      <c r="M105">
        <v>0.64375000000000004</v>
      </c>
      <c r="N105">
        <v>0</v>
      </c>
      <c r="O105" s="19">
        <v>4.0160642570281121E-3</v>
      </c>
      <c r="AY105">
        <v>7150</v>
      </c>
      <c r="AZ105">
        <v>0</v>
      </c>
      <c r="BA105">
        <v>0.99899899899899902</v>
      </c>
    </row>
    <row r="106" spans="1:53" x14ac:dyDescent="0.25">
      <c r="A106" s="1">
        <v>0.114531197302013</v>
      </c>
      <c r="B106" s="1">
        <v>4865.9482421875</v>
      </c>
      <c r="C106">
        <f t="shared" si="10"/>
        <v>0.61518481271264591</v>
      </c>
      <c r="D106">
        <v>0.75949999999999995</v>
      </c>
      <c r="E106">
        <v>264.61</v>
      </c>
      <c r="F106" t="s">
        <v>66</v>
      </c>
      <c r="G106">
        <v>5250</v>
      </c>
      <c r="H106">
        <f t="shared" si="8"/>
        <v>5190.762951144462</v>
      </c>
      <c r="I106">
        <f t="shared" si="9"/>
        <v>0.65625000000000011</v>
      </c>
      <c r="M106">
        <v>0.65</v>
      </c>
      <c r="N106">
        <v>1</v>
      </c>
      <c r="O106" s="19">
        <v>8.0321285140562242E-3</v>
      </c>
      <c r="AY106">
        <v>7200</v>
      </c>
      <c r="AZ106">
        <v>0</v>
      </c>
      <c r="BA106">
        <v>0.99899899899899902</v>
      </c>
    </row>
    <row r="107" spans="1:53" x14ac:dyDescent="0.25">
      <c r="A107" s="1">
        <v>9.8320908334458598E-2</v>
      </c>
      <c r="B107" s="1">
        <v>5167.3310546875</v>
      </c>
      <c r="C107">
        <f t="shared" si="10"/>
        <v>0.65328758730756709</v>
      </c>
      <c r="D107">
        <v>0.80979999999999996</v>
      </c>
      <c r="E107">
        <v>66.36</v>
      </c>
      <c r="F107" t="s">
        <v>63</v>
      </c>
      <c r="G107">
        <v>5300</v>
      </c>
      <c r="H107">
        <f t="shared" si="8"/>
        <v>5240.198788774409</v>
      </c>
      <c r="I107">
        <f t="shared" si="9"/>
        <v>0.66249999999999998</v>
      </c>
      <c r="M107">
        <v>0.65625000000000011</v>
      </c>
      <c r="N107">
        <v>2</v>
      </c>
      <c r="O107" s="19">
        <v>1.6064257028112448E-2</v>
      </c>
      <c r="AY107">
        <v>7250</v>
      </c>
      <c r="AZ107">
        <v>0</v>
      </c>
      <c r="BA107">
        <v>0.99899899899899902</v>
      </c>
    </row>
    <row r="108" spans="1:53" x14ac:dyDescent="0.25">
      <c r="A108" s="1">
        <v>8.5132049199725002E-2</v>
      </c>
      <c r="B108" s="1">
        <v>4918.2734375</v>
      </c>
      <c r="C108">
        <f t="shared" si="10"/>
        <v>0.62180010409601705</v>
      </c>
      <c r="D108">
        <v>0.74819999999999998</v>
      </c>
      <c r="E108">
        <v>240.32</v>
      </c>
      <c r="F108" t="s">
        <v>66</v>
      </c>
      <c r="G108">
        <v>5350</v>
      </c>
      <c r="H108">
        <f t="shared" si="8"/>
        <v>5289.6346264043559</v>
      </c>
      <c r="I108">
        <f t="shared" si="9"/>
        <v>0.66874999999999996</v>
      </c>
      <c r="M108">
        <v>0.66249999999999998</v>
      </c>
      <c r="N108">
        <v>1</v>
      </c>
      <c r="O108" s="19">
        <v>2.0080321285140562E-2</v>
      </c>
      <c r="AY108">
        <v>7300</v>
      </c>
      <c r="AZ108">
        <v>0</v>
      </c>
      <c r="BA108">
        <v>0.99899899899899902</v>
      </c>
    </row>
    <row r="109" spans="1:53" x14ac:dyDescent="0.25">
      <c r="A109" s="1">
        <v>0.117560002678803</v>
      </c>
      <c r="B109" s="1">
        <v>5299.05419921875</v>
      </c>
      <c r="C109">
        <f t="shared" si="10"/>
        <v>0.66994088363649573</v>
      </c>
      <c r="D109">
        <v>0.66949999999999998</v>
      </c>
      <c r="E109">
        <v>83.62</v>
      </c>
      <c r="F109" t="s">
        <v>71</v>
      </c>
      <c r="G109">
        <v>5400</v>
      </c>
      <c r="H109">
        <f t="shared" si="8"/>
        <v>5339.0704640343038</v>
      </c>
      <c r="I109">
        <f t="shared" si="9"/>
        <v>0.67500000000000004</v>
      </c>
      <c r="M109">
        <v>0.66874999999999996</v>
      </c>
      <c r="N109">
        <v>5</v>
      </c>
      <c r="O109" s="19">
        <v>4.0160642570281124E-2</v>
      </c>
      <c r="AY109">
        <v>7350</v>
      </c>
      <c r="AZ109">
        <v>0</v>
      </c>
      <c r="BA109">
        <v>0.99899899899899902</v>
      </c>
    </row>
    <row r="110" spans="1:53" x14ac:dyDescent="0.25">
      <c r="A110" s="1">
        <v>0.10790894949185099</v>
      </c>
      <c r="B110" s="1">
        <v>5321.34765625</v>
      </c>
      <c r="C110">
        <f t="shared" si="10"/>
        <v>0.67275936741517262</v>
      </c>
      <c r="D110">
        <v>0.47070000000000001</v>
      </c>
      <c r="E110">
        <v>236.83</v>
      </c>
      <c r="F110" t="s">
        <v>80</v>
      </c>
      <c r="G110">
        <v>5450</v>
      </c>
      <c r="H110">
        <f t="shared" si="8"/>
        <v>5388.5063016642507</v>
      </c>
      <c r="I110">
        <f t="shared" si="9"/>
        <v>0.68125000000000002</v>
      </c>
      <c r="M110">
        <v>0.67500000000000004</v>
      </c>
      <c r="N110">
        <v>8</v>
      </c>
      <c r="O110" s="19">
        <v>7.2289156626506021E-2</v>
      </c>
      <c r="AY110">
        <v>7400</v>
      </c>
      <c r="AZ110">
        <v>0</v>
      </c>
      <c r="BA110">
        <v>0.99899899899899902</v>
      </c>
    </row>
    <row r="111" spans="1:53" x14ac:dyDescent="0.25">
      <c r="A111" s="1">
        <v>0.116234186364976</v>
      </c>
      <c r="B111" s="1">
        <v>4819.21240234375</v>
      </c>
      <c r="C111">
        <f t="shared" si="10"/>
        <v>0.60927616398679751</v>
      </c>
      <c r="D111">
        <v>0.74139999999999995</v>
      </c>
      <c r="E111">
        <v>281.05</v>
      </c>
      <c r="F111" t="s">
        <v>57</v>
      </c>
      <c r="G111">
        <v>5500</v>
      </c>
      <c r="H111">
        <f t="shared" si="8"/>
        <v>5437.9421392941977</v>
      </c>
      <c r="I111">
        <f t="shared" si="9"/>
        <v>0.6875</v>
      </c>
      <c r="M111">
        <v>0.68125000000000002</v>
      </c>
      <c r="N111">
        <v>9</v>
      </c>
      <c r="O111" s="19">
        <v>0.10843373493975904</v>
      </c>
      <c r="AY111">
        <v>7450</v>
      </c>
      <c r="AZ111">
        <v>0</v>
      </c>
      <c r="BA111">
        <v>0.99899899899899902</v>
      </c>
    </row>
    <row r="112" spans="1:53" x14ac:dyDescent="0.25">
      <c r="A112" s="1">
        <v>8.9980740388460795E-2</v>
      </c>
      <c r="B112" s="1">
        <v>4868.07861328125</v>
      </c>
      <c r="C112">
        <f t="shared" si="10"/>
        <v>0.61545414807691357</v>
      </c>
      <c r="D112">
        <v>0.58940000000000003</v>
      </c>
      <c r="E112">
        <v>213.77</v>
      </c>
      <c r="F112" t="s">
        <v>70</v>
      </c>
      <c r="G112">
        <v>5550</v>
      </c>
      <c r="H112">
        <f t="shared" si="8"/>
        <v>5487.3779769241455</v>
      </c>
      <c r="I112">
        <f t="shared" si="9"/>
        <v>0.69375000000000009</v>
      </c>
      <c r="M112">
        <v>0.6875</v>
      </c>
      <c r="N112">
        <v>8</v>
      </c>
      <c r="O112" s="19">
        <v>0.14056224899598393</v>
      </c>
      <c r="AY112">
        <v>7500</v>
      </c>
      <c r="AZ112">
        <v>0</v>
      </c>
      <c r="BA112">
        <v>0.99899899899899902</v>
      </c>
    </row>
    <row r="113" spans="1:53" x14ac:dyDescent="0.25">
      <c r="A113" s="1">
        <v>7.6079694797066805E-2</v>
      </c>
      <c r="B113" s="1">
        <v>4925.9873046875</v>
      </c>
      <c r="C113">
        <f t="shared" si="10"/>
        <v>0.62277534133752521</v>
      </c>
      <c r="D113">
        <v>0.47960000000000003</v>
      </c>
      <c r="E113">
        <v>215.64</v>
      </c>
      <c r="F113" t="s">
        <v>75</v>
      </c>
      <c r="G113">
        <v>5600</v>
      </c>
      <c r="H113">
        <f t="shared" si="8"/>
        <v>5536.8138145540925</v>
      </c>
      <c r="I113">
        <f t="shared" si="9"/>
        <v>0.70000000000000007</v>
      </c>
      <c r="M113">
        <v>0.69375000000000009</v>
      </c>
      <c r="N113">
        <v>13</v>
      </c>
      <c r="O113" s="19">
        <v>0.19277108433734941</v>
      </c>
      <c r="AY113">
        <v>7550</v>
      </c>
      <c r="AZ113">
        <v>0</v>
      </c>
      <c r="BA113">
        <v>0.99899899899899902</v>
      </c>
    </row>
    <row r="114" spans="1:53" x14ac:dyDescent="0.25">
      <c r="A114" s="1">
        <v>0.103590181234266</v>
      </c>
      <c r="B114" s="1">
        <v>4926.05029296875</v>
      </c>
      <c r="C114">
        <f t="shared" si="10"/>
        <v>0.62278330472555887</v>
      </c>
      <c r="D114">
        <v>0.26440000000000002</v>
      </c>
      <c r="E114">
        <v>253.55</v>
      </c>
      <c r="F114" t="s">
        <v>65</v>
      </c>
      <c r="G114">
        <v>5650</v>
      </c>
      <c r="H114">
        <f t="shared" si="8"/>
        <v>5586.2496521840394</v>
      </c>
      <c r="I114">
        <f t="shared" si="9"/>
        <v>0.70624999999999993</v>
      </c>
      <c r="M114">
        <v>0.70000000000000007</v>
      </c>
      <c r="N114">
        <v>14</v>
      </c>
      <c r="O114" s="19">
        <v>0.24899598393574296</v>
      </c>
      <c r="AY114">
        <v>7600</v>
      </c>
      <c r="AZ114">
        <v>0</v>
      </c>
      <c r="BA114">
        <v>0.99899899899899902</v>
      </c>
    </row>
    <row r="115" spans="1:53" x14ac:dyDescent="0.25">
      <c r="A115" s="1">
        <v>8.2612459413423101E-2</v>
      </c>
      <c r="B115" s="1">
        <v>4559.54443359375</v>
      </c>
      <c r="C115">
        <f t="shared" si="10"/>
        <v>0.57644725114757489</v>
      </c>
      <c r="D115">
        <v>0.33910000000000001</v>
      </c>
      <c r="E115">
        <v>172.08</v>
      </c>
      <c r="F115" t="s">
        <v>77</v>
      </c>
      <c r="G115">
        <v>5700</v>
      </c>
      <c r="H115">
        <f t="shared" si="8"/>
        <v>5635.6854898139873</v>
      </c>
      <c r="I115">
        <f t="shared" si="9"/>
        <v>0.71250000000000002</v>
      </c>
      <c r="M115">
        <v>0.70624999999999993</v>
      </c>
      <c r="N115">
        <v>11</v>
      </c>
      <c r="O115" s="19">
        <v>0.29317269076305219</v>
      </c>
      <c r="AY115">
        <v>7650</v>
      </c>
      <c r="AZ115">
        <v>0</v>
      </c>
      <c r="BA115">
        <v>0.99899899899899902</v>
      </c>
    </row>
    <row r="116" spans="1:53" x14ac:dyDescent="0.25">
      <c r="A116" s="1">
        <v>7.4873019961057802E-2</v>
      </c>
      <c r="B116" s="1">
        <v>5427.8984375</v>
      </c>
      <c r="C116">
        <f t="shared" si="10"/>
        <v>0.68623020992010642</v>
      </c>
      <c r="D116">
        <v>0.23050000000000001</v>
      </c>
      <c r="E116">
        <v>316.41000000000003</v>
      </c>
      <c r="F116" t="s">
        <v>71</v>
      </c>
      <c r="G116">
        <v>5750</v>
      </c>
      <c r="H116">
        <f t="shared" si="8"/>
        <v>5685.1213274439342</v>
      </c>
      <c r="I116">
        <f t="shared" si="9"/>
        <v>0.71875</v>
      </c>
      <c r="M116">
        <v>0.71250000000000002</v>
      </c>
      <c r="N116">
        <v>19</v>
      </c>
      <c r="O116" s="19">
        <v>0.36947791164658633</v>
      </c>
      <c r="AY116">
        <v>7700</v>
      </c>
      <c r="AZ116">
        <v>0</v>
      </c>
      <c r="BA116">
        <v>0.99899899899899902</v>
      </c>
    </row>
    <row r="117" spans="1:53" x14ac:dyDescent="0.25">
      <c r="A117" s="1">
        <v>7.8564285131018E-2</v>
      </c>
      <c r="B117" s="1">
        <v>4545.29638671875</v>
      </c>
      <c r="C117">
        <f t="shared" si="10"/>
        <v>0.5746459204280403</v>
      </c>
      <c r="D117">
        <v>0.51129999999999998</v>
      </c>
      <c r="E117">
        <v>10.65</v>
      </c>
      <c r="F117" t="s">
        <v>77</v>
      </c>
      <c r="G117">
        <v>5800</v>
      </c>
      <c r="H117">
        <f t="shared" si="8"/>
        <v>5734.5571650738812</v>
      </c>
      <c r="I117">
        <f t="shared" si="9"/>
        <v>0.72499999999999998</v>
      </c>
      <c r="M117">
        <v>0.71875</v>
      </c>
      <c r="N117">
        <v>20</v>
      </c>
      <c r="O117" s="19">
        <v>0.44979919678714858</v>
      </c>
      <c r="AY117">
        <v>7750</v>
      </c>
      <c r="AZ117">
        <v>0</v>
      </c>
      <c r="BA117">
        <v>0.99899899899899902</v>
      </c>
    </row>
    <row r="118" spans="1:53" x14ac:dyDescent="0.25">
      <c r="A118" s="1">
        <v>9.5812684372445805E-2</v>
      </c>
      <c r="B118" s="1">
        <v>4848.42626953125</v>
      </c>
      <c r="C118">
        <f t="shared" si="10"/>
        <v>0.61296957101043548</v>
      </c>
      <c r="D118">
        <v>0.90880000000000005</v>
      </c>
      <c r="E118">
        <v>26.88</v>
      </c>
      <c r="F118" t="s">
        <v>66</v>
      </c>
      <c r="G118">
        <v>5850</v>
      </c>
      <c r="H118">
        <f t="shared" si="8"/>
        <v>5783.993002703829</v>
      </c>
      <c r="I118">
        <f t="shared" si="9"/>
        <v>0.73125000000000007</v>
      </c>
      <c r="M118">
        <v>0.72499999999999998</v>
      </c>
      <c r="N118">
        <v>20</v>
      </c>
      <c r="O118" s="19">
        <v>0.53012048192771088</v>
      </c>
      <c r="AY118">
        <v>7800</v>
      </c>
      <c r="AZ118">
        <v>0</v>
      </c>
      <c r="BA118">
        <v>0.99899899899899902</v>
      </c>
    </row>
    <row r="119" spans="1:53" x14ac:dyDescent="0.25">
      <c r="A119" s="1">
        <v>9.1927052615410995E-2</v>
      </c>
      <c r="B119" s="1">
        <v>4913.5068359375</v>
      </c>
      <c r="C119">
        <f t="shared" si="10"/>
        <v>0.62119747933645242</v>
      </c>
      <c r="D119">
        <v>0.76419999999999999</v>
      </c>
      <c r="E119">
        <v>358.37</v>
      </c>
      <c r="F119" t="s">
        <v>57</v>
      </c>
      <c r="G119">
        <v>5900</v>
      </c>
      <c r="H119">
        <f t="shared" si="8"/>
        <v>5833.428840333776</v>
      </c>
      <c r="I119">
        <f t="shared" si="9"/>
        <v>0.73750000000000004</v>
      </c>
      <c r="M119">
        <v>0.73125000000000007</v>
      </c>
      <c r="N119">
        <v>28</v>
      </c>
      <c r="O119" s="19">
        <v>0.64257028112449799</v>
      </c>
      <c r="AY119">
        <v>7850</v>
      </c>
      <c r="AZ119">
        <v>0</v>
      </c>
      <c r="BA119">
        <v>0.99899899899899902</v>
      </c>
    </row>
    <row r="120" spans="1:53" x14ac:dyDescent="0.25">
      <c r="A120" s="1">
        <v>7.9135405394363895E-2</v>
      </c>
      <c r="B120" s="1">
        <v>5440.48291015625</v>
      </c>
      <c r="C120">
        <f t="shared" si="10"/>
        <v>0.68782122077118824</v>
      </c>
      <c r="D120">
        <v>0.97970000000000002</v>
      </c>
      <c r="E120">
        <v>183.35</v>
      </c>
      <c r="F120" t="s">
        <v>60</v>
      </c>
      <c r="G120">
        <v>5950</v>
      </c>
      <c r="H120">
        <f t="shared" si="8"/>
        <v>5882.8646779637229</v>
      </c>
      <c r="I120">
        <f t="shared" si="9"/>
        <v>0.74375000000000002</v>
      </c>
      <c r="M120">
        <v>0.73750000000000004</v>
      </c>
      <c r="N120">
        <v>23</v>
      </c>
      <c r="O120" s="19">
        <v>0.73493975903614461</v>
      </c>
      <c r="AY120">
        <v>7900</v>
      </c>
      <c r="AZ120">
        <v>0</v>
      </c>
      <c r="BA120">
        <v>0.99899899899899902</v>
      </c>
    </row>
    <row r="121" spans="1:53" x14ac:dyDescent="0.25">
      <c r="A121" s="1">
        <v>8.1080062758781601E-2</v>
      </c>
      <c r="B121" s="1">
        <v>5104.8798828125</v>
      </c>
      <c r="C121">
        <f t="shared" si="10"/>
        <v>0.6453921041331846</v>
      </c>
      <c r="D121">
        <v>0.1384</v>
      </c>
      <c r="E121">
        <v>188.33</v>
      </c>
      <c r="F121" t="s">
        <v>76</v>
      </c>
      <c r="G121">
        <v>6000</v>
      </c>
      <c r="H121">
        <f t="shared" si="8"/>
        <v>5932.3005155936708</v>
      </c>
      <c r="I121">
        <f t="shared" si="9"/>
        <v>0.75000000000000011</v>
      </c>
      <c r="M121">
        <v>0.74375000000000002</v>
      </c>
      <c r="N121">
        <v>16</v>
      </c>
      <c r="O121" s="19">
        <v>0.79919678714859432</v>
      </c>
      <c r="AY121">
        <v>7950</v>
      </c>
      <c r="AZ121">
        <v>0</v>
      </c>
      <c r="BA121">
        <v>0.99899899899899902</v>
      </c>
    </row>
    <row r="122" spans="1:53" x14ac:dyDescent="0.25">
      <c r="A122" s="1">
        <v>0.111964707832633</v>
      </c>
      <c r="B122" s="1">
        <v>5297.849609375</v>
      </c>
      <c r="C122">
        <f t="shared" si="10"/>
        <v>0.66978859155681469</v>
      </c>
      <c r="D122">
        <v>0.39900000000000002</v>
      </c>
      <c r="E122">
        <v>125.04</v>
      </c>
      <c r="F122" t="s">
        <v>80</v>
      </c>
      <c r="G122">
        <v>6050</v>
      </c>
      <c r="H122">
        <f t="shared" si="8"/>
        <v>5981.7363532236177</v>
      </c>
      <c r="I122">
        <f t="shared" si="9"/>
        <v>0.75624999999999998</v>
      </c>
      <c r="M122">
        <v>0.75000000000000011</v>
      </c>
      <c r="N122">
        <v>16</v>
      </c>
      <c r="O122" s="19">
        <v>0.86345381526104414</v>
      </c>
      <c r="AY122">
        <v>8000</v>
      </c>
      <c r="AZ122">
        <v>0</v>
      </c>
      <c r="BA122">
        <v>0.99899899899899902</v>
      </c>
    </row>
    <row r="123" spans="1:53" ht="15.75" thickBot="1" x14ac:dyDescent="0.3">
      <c r="A123" s="1">
        <v>9.1313899512069294E-2</v>
      </c>
      <c r="B123" s="1">
        <v>5301.8662109375</v>
      </c>
      <c r="C123">
        <f t="shared" si="10"/>
        <v>0.67029639644025851</v>
      </c>
      <c r="D123">
        <v>5.79E-2</v>
      </c>
      <c r="E123">
        <v>264.19</v>
      </c>
      <c r="F123" t="s">
        <v>80</v>
      </c>
      <c r="G123">
        <v>6100</v>
      </c>
      <c r="H123">
        <f t="shared" si="8"/>
        <v>6031.1721908535646</v>
      </c>
      <c r="I123">
        <f t="shared" si="9"/>
        <v>0.76249999999999996</v>
      </c>
      <c r="M123">
        <v>0.75624999999999998</v>
      </c>
      <c r="N123">
        <v>16</v>
      </c>
      <c r="O123" s="19">
        <v>0.92771084337349397</v>
      </c>
      <c r="P123" s="2"/>
      <c r="Q123" s="2"/>
      <c r="R123" s="2"/>
      <c r="X123" s="2"/>
      <c r="Y123" s="2"/>
      <c r="Z123" s="2"/>
      <c r="AE123" s="2"/>
      <c r="AF123" s="2"/>
      <c r="AG123" s="2"/>
      <c r="AK123" s="2"/>
      <c r="AL123" s="2"/>
      <c r="AM123" s="2"/>
      <c r="AQ123" s="2"/>
      <c r="AR123" s="2"/>
      <c r="AS123" s="2"/>
      <c r="AY123" s="2" t="s">
        <v>0</v>
      </c>
      <c r="AZ123" s="2">
        <v>1</v>
      </c>
      <c r="BA123" s="2">
        <v>1</v>
      </c>
    </row>
    <row r="124" spans="1:53" x14ac:dyDescent="0.25">
      <c r="A124" s="1">
        <v>0.106787713910392</v>
      </c>
      <c r="B124" s="1">
        <v>4865.40380859375</v>
      </c>
      <c r="C124">
        <f t="shared" si="10"/>
        <v>0.61511598187809213</v>
      </c>
      <c r="D124">
        <v>0.46679999999999999</v>
      </c>
      <c r="E124">
        <v>45.33</v>
      </c>
      <c r="F124" t="s">
        <v>52</v>
      </c>
      <c r="G124">
        <v>6150</v>
      </c>
      <c r="H124">
        <f t="shared" si="8"/>
        <v>6080.6080284835125</v>
      </c>
      <c r="I124">
        <f t="shared" si="9"/>
        <v>0.76875000000000004</v>
      </c>
      <c r="M124">
        <v>0.76249999999999996</v>
      </c>
      <c r="N124">
        <v>8</v>
      </c>
      <c r="O124" s="19">
        <v>0.95983935742971882</v>
      </c>
    </row>
    <row r="125" spans="1:53" x14ac:dyDescent="0.25">
      <c r="A125" s="1">
        <v>0.10036884113295499</v>
      </c>
      <c r="B125" s="1">
        <v>4856.810546875</v>
      </c>
      <c r="C125">
        <f t="shared" si="10"/>
        <v>0.61402956586256463</v>
      </c>
      <c r="D125">
        <v>0.14130000000000001</v>
      </c>
      <c r="E125">
        <v>258.61</v>
      </c>
      <c r="F125" t="s">
        <v>70</v>
      </c>
      <c r="G125">
        <v>6200</v>
      </c>
      <c r="H125">
        <f t="shared" si="8"/>
        <v>6130.0438661134594</v>
      </c>
      <c r="I125">
        <f t="shared" si="9"/>
        <v>0.77500000000000002</v>
      </c>
      <c r="M125">
        <v>0.76875000000000004</v>
      </c>
      <c r="N125">
        <v>6</v>
      </c>
      <c r="O125" s="19">
        <v>0.98393574297188757</v>
      </c>
    </row>
    <row r="126" spans="1:53" x14ac:dyDescent="0.25">
      <c r="A126" s="1">
        <v>9.6424725177577206E-2</v>
      </c>
      <c r="B126" s="1">
        <v>5026.59033203125</v>
      </c>
      <c r="C126">
        <f t="shared" si="10"/>
        <v>0.63549423012434214</v>
      </c>
      <c r="D126">
        <v>0.94030000000000002</v>
      </c>
      <c r="E126">
        <v>100.08</v>
      </c>
      <c r="F126" t="s">
        <v>73</v>
      </c>
      <c r="G126">
        <v>6250</v>
      </c>
      <c r="H126">
        <f t="shared" si="8"/>
        <v>6179.4797037434064</v>
      </c>
      <c r="I126">
        <f t="shared" si="9"/>
        <v>0.78125</v>
      </c>
      <c r="M126">
        <v>0.77500000000000002</v>
      </c>
      <c r="N126">
        <v>3</v>
      </c>
      <c r="O126" s="19">
        <v>0.99598393574297184</v>
      </c>
    </row>
    <row r="127" spans="1:53" x14ac:dyDescent="0.25">
      <c r="A127" s="1">
        <v>7.6889535985966997E-2</v>
      </c>
      <c r="B127" s="1">
        <v>5171.22998046875</v>
      </c>
      <c r="C127">
        <f t="shared" si="10"/>
        <v>0.65378051485367683</v>
      </c>
      <c r="D127">
        <v>0.1331</v>
      </c>
      <c r="E127">
        <v>119.95</v>
      </c>
      <c r="F127" t="s">
        <v>59</v>
      </c>
      <c r="G127">
        <v>6300</v>
      </c>
      <c r="H127">
        <f t="shared" si="8"/>
        <v>6228.9155413733542</v>
      </c>
      <c r="I127">
        <f t="shared" si="9"/>
        <v>0.78750000000000009</v>
      </c>
      <c r="M127">
        <v>0.78125</v>
      </c>
      <c r="N127">
        <v>1</v>
      </c>
      <c r="O127" s="19">
        <v>1</v>
      </c>
    </row>
    <row r="128" spans="1:53" x14ac:dyDescent="0.25">
      <c r="A128" s="1">
        <v>8.6719356104910897E-2</v>
      </c>
      <c r="B128" s="1">
        <v>5307.10693359375</v>
      </c>
      <c r="C128">
        <f t="shared" si="10"/>
        <v>0.67095896267099076</v>
      </c>
      <c r="D128">
        <v>0.68610000000000004</v>
      </c>
      <c r="E128">
        <v>57.71</v>
      </c>
      <c r="F128" t="s">
        <v>63</v>
      </c>
      <c r="G128">
        <v>6350</v>
      </c>
      <c r="H128">
        <f t="shared" si="8"/>
        <v>6278.3513790033012</v>
      </c>
      <c r="I128">
        <f t="shared" si="9"/>
        <v>0.79375000000000007</v>
      </c>
      <c r="M128">
        <v>0.78750000000000009</v>
      </c>
      <c r="N128">
        <v>0</v>
      </c>
      <c r="O128" s="19">
        <v>1</v>
      </c>
    </row>
    <row r="129" spans="1:15" x14ac:dyDescent="0.25">
      <c r="A129" s="1">
        <v>0.110619123112802</v>
      </c>
      <c r="B129" s="1">
        <v>4870.34765625</v>
      </c>
      <c r="C129">
        <f t="shared" si="10"/>
        <v>0.61574101524119318</v>
      </c>
      <c r="D129">
        <v>0.48199999999999998</v>
      </c>
      <c r="E129">
        <v>9.36</v>
      </c>
      <c r="F129" t="s">
        <v>57</v>
      </c>
      <c r="G129">
        <v>6400</v>
      </c>
      <c r="H129">
        <f t="shared" ref="H129:H160" si="11">G129*$K$6</f>
        <v>6327.787216633249</v>
      </c>
      <c r="I129">
        <f t="shared" ref="I129:I160" si="12">H129/$V$13</f>
        <v>0.8</v>
      </c>
      <c r="M129">
        <v>0.79375000000000007</v>
      </c>
      <c r="N129">
        <v>0</v>
      </c>
      <c r="O129" s="19">
        <v>1</v>
      </c>
    </row>
    <row r="130" spans="1:15" x14ac:dyDescent="0.25">
      <c r="A130" s="1">
        <v>9.0004835317830503E-2</v>
      </c>
      <c r="B130" s="1">
        <v>4977.32666015625</v>
      </c>
      <c r="C130">
        <f t="shared" si="10"/>
        <v>0.6292659964384173</v>
      </c>
      <c r="D130">
        <v>0.70750000000000002</v>
      </c>
      <c r="E130">
        <v>163.6</v>
      </c>
      <c r="F130" t="s">
        <v>66</v>
      </c>
      <c r="G130">
        <v>6450</v>
      </c>
      <c r="H130">
        <f t="shared" si="11"/>
        <v>6377.223054263196</v>
      </c>
      <c r="I130">
        <f t="shared" si="12"/>
        <v>0.80625000000000002</v>
      </c>
      <c r="M130">
        <v>0.8</v>
      </c>
      <c r="N130">
        <v>0</v>
      </c>
      <c r="O130" s="19">
        <v>1</v>
      </c>
    </row>
    <row r="131" spans="1:15" x14ac:dyDescent="0.25">
      <c r="A131" s="1">
        <v>9.0067439387546105E-2</v>
      </c>
      <c r="B131" s="1">
        <v>5489.94677734375</v>
      </c>
      <c r="C131">
        <f t="shared" si="10"/>
        <v>0.69407476445008798</v>
      </c>
      <c r="D131">
        <v>0.05</v>
      </c>
      <c r="E131">
        <v>96.93</v>
      </c>
      <c r="F131" t="s">
        <v>74</v>
      </c>
      <c r="G131">
        <v>6500</v>
      </c>
      <c r="H131">
        <f t="shared" si="11"/>
        <v>6426.6588918931429</v>
      </c>
      <c r="I131">
        <f t="shared" si="12"/>
        <v>0.8125</v>
      </c>
      <c r="M131">
        <v>0.80625000000000002</v>
      </c>
      <c r="N131">
        <v>0</v>
      </c>
      <c r="O131" s="19">
        <v>1</v>
      </c>
    </row>
    <row r="132" spans="1:15" x14ac:dyDescent="0.25">
      <c r="A132" s="1">
        <v>8.2733337723991301E-2</v>
      </c>
      <c r="B132" s="1">
        <v>5122.99462890625</v>
      </c>
      <c r="C132">
        <f t="shared" si="10"/>
        <v>0.64768228810727702</v>
      </c>
      <c r="D132">
        <v>0.85870000000000002</v>
      </c>
      <c r="E132">
        <v>166.49</v>
      </c>
      <c r="F132" t="s">
        <v>53</v>
      </c>
      <c r="G132">
        <v>6550</v>
      </c>
      <c r="H132">
        <f t="shared" si="11"/>
        <v>6476.0947295230908</v>
      </c>
      <c r="I132">
        <f t="shared" si="12"/>
        <v>0.81875000000000009</v>
      </c>
      <c r="M132">
        <v>0.8125</v>
      </c>
      <c r="N132">
        <v>0</v>
      </c>
      <c r="O132" s="19">
        <v>1</v>
      </c>
    </row>
    <row r="133" spans="1:15" x14ac:dyDescent="0.25">
      <c r="A133" s="1">
        <v>9.2403885978261296E-2</v>
      </c>
      <c r="B133" s="1">
        <v>4811.36328125</v>
      </c>
      <c r="C133">
        <f t="shared" si="10"/>
        <v>0.60828382706710871</v>
      </c>
      <c r="D133">
        <v>0.87649999999999995</v>
      </c>
      <c r="E133">
        <v>12.01</v>
      </c>
      <c r="F133" t="s">
        <v>70</v>
      </c>
      <c r="G133">
        <v>6600</v>
      </c>
      <c r="H133">
        <f t="shared" si="11"/>
        <v>6525.5305671530377</v>
      </c>
      <c r="I133">
        <f t="shared" si="12"/>
        <v>0.82500000000000007</v>
      </c>
      <c r="M133">
        <v>0.81875000000000009</v>
      </c>
      <c r="N133">
        <v>0</v>
      </c>
      <c r="O133" s="19">
        <v>1</v>
      </c>
    </row>
    <row r="134" spans="1:15" x14ac:dyDescent="0.25">
      <c r="A134" s="1">
        <v>7.1948898505922995E-2</v>
      </c>
      <c r="B134" s="1">
        <v>4884.46533203125</v>
      </c>
      <c r="C134">
        <f t="shared" si="10"/>
        <v>0.61752586359944894</v>
      </c>
      <c r="D134">
        <v>0.83160000000000001</v>
      </c>
      <c r="E134">
        <v>94.96</v>
      </c>
      <c r="F134" t="s">
        <v>66</v>
      </c>
      <c r="G134">
        <v>6650</v>
      </c>
      <c r="H134">
        <f t="shared" si="11"/>
        <v>6574.9664047829847</v>
      </c>
      <c r="I134">
        <f t="shared" si="12"/>
        <v>0.83125000000000004</v>
      </c>
      <c r="M134">
        <v>0.82500000000000007</v>
      </c>
      <c r="N134">
        <v>0</v>
      </c>
      <c r="O134" s="19">
        <v>1</v>
      </c>
    </row>
    <row r="135" spans="1:15" x14ac:dyDescent="0.25">
      <c r="A135" s="1">
        <v>0.11901339503701799</v>
      </c>
      <c r="B135" s="1">
        <v>5392.42822265625</v>
      </c>
      <c r="C135">
        <f t="shared" si="10"/>
        <v>0.68174583475015593</v>
      </c>
      <c r="D135">
        <v>0.28179999999999999</v>
      </c>
      <c r="E135">
        <v>295.33999999999997</v>
      </c>
      <c r="F135" t="s">
        <v>53</v>
      </c>
      <c r="G135">
        <v>6700</v>
      </c>
      <c r="H135">
        <f t="shared" si="11"/>
        <v>6624.4022424129325</v>
      </c>
      <c r="I135">
        <f t="shared" si="12"/>
        <v>0.83750000000000013</v>
      </c>
      <c r="M135">
        <v>0.83125000000000004</v>
      </c>
      <c r="N135">
        <v>0</v>
      </c>
      <c r="O135" s="19">
        <v>1</v>
      </c>
    </row>
    <row r="136" spans="1:15" x14ac:dyDescent="0.25">
      <c r="A136" s="1">
        <v>9.3023115966279005E-2</v>
      </c>
      <c r="B136" s="1">
        <v>5447.4423828125</v>
      </c>
      <c r="C136">
        <f t="shared" si="10"/>
        <v>0.68870108255136386</v>
      </c>
      <c r="D136">
        <v>0.15160000000000001</v>
      </c>
      <c r="E136">
        <v>157.03</v>
      </c>
      <c r="F136" t="s">
        <v>58</v>
      </c>
      <c r="G136">
        <v>6750</v>
      </c>
      <c r="H136">
        <f t="shared" si="11"/>
        <v>6673.8380800428795</v>
      </c>
      <c r="I136">
        <f t="shared" si="12"/>
        <v>0.84375</v>
      </c>
      <c r="M136">
        <v>0.83750000000000013</v>
      </c>
      <c r="N136">
        <v>0</v>
      </c>
      <c r="O136" s="19">
        <v>1</v>
      </c>
    </row>
    <row r="137" spans="1:15" x14ac:dyDescent="0.25">
      <c r="A137" s="1">
        <v>7.3646812069930095E-2</v>
      </c>
      <c r="B137" s="1">
        <v>4812.5576171875</v>
      </c>
      <c r="C137">
        <f t="shared" si="10"/>
        <v>0.6084348227812959</v>
      </c>
      <c r="D137">
        <v>0.91220000000000001</v>
      </c>
      <c r="E137">
        <v>207.51</v>
      </c>
      <c r="F137" t="s">
        <v>62</v>
      </c>
      <c r="G137">
        <v>6800</v>
      </c>
      <c r="H137">
        <f t="shared" si="11"/>
        <v>6723.2739176728264</v>
      </c>
      <c r="I137">
        <f t="shared" si="12"/>
        <v>0.85</v>
      </c>
      <c r="M137">
        <v>0.84375</v>
      </c>
      <c r="N137">
        <v>0</v>
      </c>
      <c r="O137" s="19">
        <v>1</v>
      </c>
    </row>
    <row r="138" spans="1:15" x14ac:dyDescent="0.25">
      <c r="A138" s="1">
        <v>9.2020402211034594E-2</v>
      </c>
      <c r="B138" s="1">
        <v>5232.12255859375</v>
      </c>
      <c r="C138">
        <f t="shared" si="10"/>
        <v>0.66147895047299576</v>
      </c>
      <c r="D138">
        <v>0.73319999999999996</v>
      </c>
      <c r="E138">
        <v>3.21</v>
      </c>
      <c r="F138" t="s">
        <v>63</v>
      </c>
      <c r="G138">
        <v>6850</v>
      </c>
      <c r="H138">
        <f t="shared" si="11"/>
        <v>6772.7097553027743</v>
      </c>
      <c r="I138">
        <f t="shared" si="12"/>
        <v>0.85625000000000007</v>
      </c>
      <c r="M138">
        <v>0.85</v>
      </c>
      <c r="N138">
        <v>0</v>
      </c>
      <c r="O138" s="19">
        <v>1</v>
      </c>
    </row>
    <row r="139" spans="1:15" x14ac:dyDescent="0.25">
      <c r="A139" s="1">
        <v>7.4322949841920102E-2</v>
      </c>
      <c r="B139" s="1">
        <v>5012.7548828125</v>
      </c>
      <c r="C139">
        <f t="shared" si="10"/>
        <v>0.63374506268301201</v>
      </c>
      <c r="D139">
        <v>0.95709999999999995</v>
      </c>
      <c r="E139">
        <v>114.45</v>
      </c>
      <c r="F139" t="s">
        <v>75</v>
      </c>
      <c r="G139">
        <v>6900</v>
      </c>
      <c r="H139">
        <f t="shared" si="11"/>
        <v>6822.1455929327212</v>
      </c>
      <c r="I139">
        <f t="shared" si="12"/>
        <v>0.86250000000000004</v>
      </c>
      <c r="M139">
        <v>0.85625000000000007</v>
      </c>
      <c r="N139">
        <v>0</v>
      </c>
      <c r="O139" s="19">
        <v>1</v>
      </c>
    </row>
    <row r="140" spans="1:15" x14ac:dyDescent="0.25">
      <c r="A140" s="1">
        <v>8.2504458726158802E-2</v>
      </c>
      <c r="B140" s="1">
        <v>5110.04736328125</v>
      </c>
      <c r="C140">
        <f t="shared" si="10"/>
        <v>0.64604541061038945</v>
      </c>
      <c r="D140">
        <v>0.42770000000000002</v>
      </c>
      <c r="E140">
        <v>26</v>
      </c>
      <c r="F140" t="s">
        <v>76</v>
      </c>
      <c r="G140">
        <v>6950</v>
      </c>
      <c r="H140">
        <f t="shared" si="11"/>
        <v>6871.5814305626682</v>
      </c>
      <c r="I140">
        <f t="shared" si="12"/>
        <v>0.86875000000000002</v>
      </c>
      <c r="M140">
        <v>0.86250000000000004</v>
      </c>
      <c r="N140">
        <v>0</v>
      </c>
      <c r="O140" s="19">
        <v>1</v>
      </c>
    </row>
    <row r="141" spans="1:15" x14ac:dyDescent="0.25">
      <c r="A141" s="1">
        <v>0.10331677405520601</v>
      </c>
      <c r="B141" s="1">
        <v>4911.87890625</v>
      </c>
      <c r="C141">
        <f t="shared" si="10"/>
        <v>0.62099166588138288</v>
      </c>
      <c r="D141">
        <v>0.1113</v>
      </c>
      <c r="E141">
        <v>221.81</v>
      </c>
      <c r="F141" t="s">
        <v>67</v>
      </c>
      <c r="G141">
        <v>7000</v>
      </c>
      <c r="H141">
        <f t="shared" si="11"/>
        <v>6921.017268192616</v>
      </c>
      <c r="I141">
        <f t="shared" si="12"/>
        <v>0.87500000000000011</v>
      </c>
      <c r="M141">
        <v>0.86875000000000002</v>
      </c>
      <c r="N141">
        <v>0</v>
      </c>
      <c r="O141" s="19">
        <v>1</v>
      </c>
    </row>
    <row r="142" spans="1:15" x14ac:dyDescent="0.25">
      <c r="A142" s="1">
        <v>0.11547120242577499</v>
      </c>
      <c r="B142" s="1">
        <v>4822.25341796875</v>
      </c>
      <c r="C142">
        <f t="shared" si="10"/>
        <v>0.60966062895325612</v>
      </c>
      <c r="D142">
        <v>0.46160000000000001</v>
      </c>
      <c r="E142">
        <v>334.48</v>
      </c>
      <c r="F142" t="s">
        <v>62</v>
      </c>
      <c r="G142">
        <v>7050</v>
      </c>
      <c r="H142">
        <f t="shared" si="11"/>
        <v>6970.453105822563</v>
      </c>
      <c r="I142">
        <f t="shared" si="12"/>
        <v>0.88125000000000009</v>
      </c>
      <c r="M142">
        <v>0.87500000000000011</v>
      </c>
      <c r="N142">
        <v>0</v>
      </c>
      <c r="O142" s="19">
        <v>1</v>
      </c>
    </row>
    <row r="143" spans="1:15" x14ac:dyDescent="0.25">
      <c r="A143" s="1">
        <v>8.6509510947789997E-2</v>
      </c>
      <c r="B143" s="1">
        <v>5414.9912109375</v>
      </c>
      <c r="C143">
        <f t="shared" si="10"/>
        <v>0.68459839442181381</v>
      </c>
      <c r="D143">
        <v>0.82069999999999999</v>
      </c>
      <c r="E143">
        <v>349.38</v>
      </c>
      <c r="F143" t="s">
        <v>53</v>
      </c>
      <c r="G143">
        <v>7100</v>
      </c>
      <c r="H143">
        <f t="shared" si="11"/>
        <v>7019.8889434525099</v>
      </c>
      <c r="I143">
        <f t="shared" si="12"/>
        <v>0.88749999999999996</v>
      </c>
      <c r="M143">
        <v>0.88125000000000009</v>
      </c>
      <c r="N143">
        <v>0</v>
      </c>
      <c r="O143" s="19">
        <v>1</v>
      </c>
    </row>
    <row r="144" spans="1:15" x14ac:dyDescent="0.25">
      <c r="A144" s="1">
        <v>9.8604395488747498E-2</v>
      </c>
      <c r="B144" s="1">
        <v>5519.89501953125</v>
      </c>
      <c r="C144">
        <f t="shared" si="10"/>
        <v>0.697861015935761</v>
      </c>
      <c r="D144">
        <v>0.1135</v>
      </c>
      <c r="E144">
        <v>332.46</v>
      </c>
      <c r="F144" t="s">
        <v>58</v>
      </c>
      <c r="G144">
        <v>7150</v>
      </c>
      <c r="H144">
        <f t="shared" si="11"/>
        <v>7069.3247810824578</v>
      </c>
      <c r="I144">
        <f t="shared" si="12"/>
        <v>0.89375000000000004</v>
      </c>
      <c r="M144">
        <v>0.88749999999999996</v>
      </c>
      <c r="N144">
        <v>0</v>
      </c>
      <c r="O144" s="19">
        <v>1</v>
      </c>
    </row>
    <row r="145" spans="1:15" x14ac:dyDescent="0.25">
      <c r="A145" s="1">
        <v>7.85091899528466E-2</v>
      </c>
      <c r="B145" s="1">
        <v>4802.35888671875</v>
      </c>
      <c r="C145">
        <f t="shared" si="10"/>
        <v>0.60714543296844736</v>
      </c>
      <c r="D145">
        <v>0.95199999999999996</v>
      </c>
      <c r="E145">
        <v>182.7</v>
      </c>
      <c r="F145" t="s">
        <v>70</v>
      </c>
      <c r="G145">
        <v>7200</v>
      </c>
      <c r="H145">
        <f t="shared" si="11"/>
        <v>7118.7606187124047</v>
      </c>
      <c r="I145">
        <f t="shared" si="12"/>
        <v>0.9</v>
      </c>
      <c r="M145">
        <v>0.89375000000000004</v>
      </c>
      <c r="N145">
        <v>0</v>
      </c>
      <c r="O145" s="19">
        <v>1</v>
      </c>
    </row>
    <row r="146" spans="1:15" x14ac:dyDescent="0.25">
      <c r="A146" s="1">
        <v>8.0862109090599696E-2</v>
      </c>
      <c r="B146" s="1">
        <v>4825.08935546875</v>
      </c>
      <c r="C146">
        <f t="shared" si="10"/>
        <v>0.6100191666098379</v>
      </c>
      <c r="D146">
        <v>0.77600000000000002</v>
      </c>
      <c r="E146">
        <v>218.16</v>
      </c>
      <c r="F146" t="s">
        <v>70</v>
      </c>
      <c r="G146">
        <v>7250</v>
      </c>
      <c r="H146">
        <f t="shared" si="11"/>
        <v>7168.1964563423517</v>
      </c>
      <c r="I146">
        <f t="shared" si="12"/>
        <v>0.90625</v>
      </c>
      <c r="M146">
        <v>0.9</v>
      </c>
      <c r="N146">
        <v>0</v>
      </c>
      <c r="O146" s="19">
        <v>1</v>
      </c>
    </row>
    <row r="147" spans="1:15" x14ac:dyDescent="0.25">
      <c r="A147" s="1">
        <v>9.2717867046634705E-2</v>
      </c>
      <c r="B147" s="1">
        <v>4906.89111328125</v>
      </c>
      <c r="C147">
        <f t="shared" si="10"/>
        <v>0.62036107666616536</v>
      </c>
      <c r="D147">
        <v>0.18579999999999999</v>
      </c>
      <c r="E147">
        <v>99.27</v>
      </c>
      <c r="F147" t="s">
        <v>52</v>
      </c>
      <c r="G147">
        <v>7300</v>
      </c>
      <c r="H147">
        <f t="shared" si="11"/>
        <v>7217.6322939722995</v>
      </c>
      <c r="I147">
        <f t="shared" si="12"/>
        <v>0.91250000000000009</v>
      </c>
      <c r="M147">
        <v>0.90625</v>
      </c>
      <c r="N147">
        <v>0</v>
      </c>
      <c r="O147" s="19">
        <v>1</v>
      </c>
    </row>
    <row r="148" spans="1:15" x14ac:dyDescent="0.25">
      <c r="A148" s="1">
        <v>0.119662236349709</v>
      </c>
      <c r="B148" s="1">
        <v>4801.61279296875</v>
      </c>
      <c r="C148">
        <f t="shared" si="10"/>
        <v>0.60705110694584807</v>
      </c>
      <c r="D148">
        <v>0.65100000000000002</v>
      </c>
      <c r="E148">
        <v>329.32</v>
      </c>
      <c r="F148" t="s">
        <v>54</v>
      </c>
      <c r="G148">
        <v>7350</v>
      </c>
      <c r="H148">
        <f t="shared" si="11"/>
        <v>7267.0681316022465</v>
      </c>
      <c r="I148">
        <f t="shared" si="12"/>
        <v>0.91875000000000007</v>
      </c>
      <c r="M148">
        <v>0.91250000000000009</v>
      </c>
      <c r="N148">
        <v>0</v>
      </c>
      <c r="O148" s="19">
        <v>1</v>
      </c>
    </row>
    <row r="149" spans="1:15" x14ac:dyDescent="0.25">
      <c r="A149" s="1">
        <v>0.112106159777988</v>
      </c>
      <c r="B149" s="1">
        <v>4876.64697265625</v>
      </c>
      <c r="C149">
        <f t="shared" si="10"/>
        <v>0.61653741577624166</v>
      </c>
      <c r="D149">
        <v>0.36109999999999998</v>
      </c>
      <c r="E149">
        <v>248.46</v>
      </c>
      <c r="F149" t="s">
        <v>52</v>
      </c>
      <c r="G149">
        <v>7400</v>
      </c>
      <c r="H149">
        <f t="shared" si="11"/>
        <v>7316.5039692321934</v>
      </c>
      <c r="I149">
        <f t="shared" si="12"/>
        <v>0.92500000000000004</v>
      </c>
      <c r="M149">
        <v>0.91875000000000007</v>
      </c>
      <c r="N149">
        <v>0</v>
      </c>
      <c r="O149" s="19">
        <v>1</v>
      </c>
    </row>
    <row r="150" spans="1:15" x14ac:dyDescent="0.25">
      <c r="A150" s="1">
        <v>0.11072144355581599</v>
      </c>
      <c r="B150" s="1">
        <v>5479.7265625</v>
      </c>
      <c r="C150">
        <f t="shared" si="10"/>
        <v>0.69278265844287146</v>
      </c>
      <c r="D150">
        <v>0.19989999999999999</v>
      </c>
      <c r="E150">
        <v>202.35</v>
      </c>
      <c r="F150" t="s">
        <v>61</v>
      </c>
      <c r="G150">
        <v>7450</v>
      </c>
      <c r="H150">
        <f t="shared" si="11"/>
        <v>7365.9398068621413</v>
      </c>
      <c r="I150">
        <f t="shared" si="12"/>
        <v>0.93125000000000013</v>
      </c>
      <c r="M150">
        <v>0.92500000000000004</v>
      </c>
      <c r="N150">
        <v>0</v>
      </c>
      <c r="O150" s="19">
        <v>1</v>
      </c>
    </row>
    <row r="151" spans="1:15" x14ac:dyDescent="0.25">
      <c r="A151" s="1">
        <v>9.3148512597305305E-2</v>
      </c>
      <c r="B151" s="1">
        <v>5777.44384765625</v>
      </c>
      <c r="C151">
        <f t="shared" si="10"/>
        <v>0.73042201323959022</v>
      </c>
      <c r="D151">
        <v>0.4768</v>
      </c>
      <c r="E151">
        <v>91.23</v>
      </c>
      <c r="F151" t="s">
        <v>60</v>
      </c>
      <c r="G151">
        <v>7500</v>
      </c>
      <c r="H151">
        <f t="shared" si="11"/>
        <v>7415.3756444920882</v>
      </c>
      <c r="I151">
        <f t="shared" si="12"/>
        <v>0.9375</v>
      </c>
      <c r="M151">
        <v>0.93125000000000013</v>
      </c>
      <c r="N151">
        <v>0</v>
      </c>
      <c r="O151" s="19">
        <v>1</v>
      </c>
    </row>
    <row r="152" spans="1:15" x14ac:dyDescent="0.25">
      <c r="A152" s="1">
        <v>0.109775526000244</v>
      </c>
      <c r="B152" s="1">
        <v>5412.02294921875</v>
      </c>
      <c r="C152">
        <f t="shared" si="10"/>
        <v>0.68422312747719249</v>
      </c>
      <c r="D152">
        <v>0.3538</v>
      </c>
      <c r="E152">
        <v>333.04</v>
      </c>
      <c r="F152" t="s">
        <v>69</v>
      </c>
      <c r="G152">
        <v>7550</v>
      </c>
      <c r="H152">
        <f t="shared" si="11"/>
        <v>7464.8114821220352</v>
      </c>
      <c r="I152">
        <f t="shared" si="12"/>
        <v>0.94374999999999998</v>
      </c>
      <c r="M152">
        <v>0.9375</v>
      </c>
      <c r="N152">
        <v>0</v>
      </c>
      <c r="O152" s="19">
        <v>1</v>
      </c>
    </row>
    <row r="153" spans="1:15" x14ac:dyDescent="0.25">
      <c r="A153" s="1">
        <v>8.8264674105587901E-2</v>
      </c>
      <c r="B153" s="1">
        <v>5191.228515625</v>
      </c>
      <c r="C153">
        <f t="shared" si="10"/>
        <v>0.65630885968849451</v>
      </c>
      <c r="D153">
        <v>0.59330000000000005</v>
      </c>
      <c r="E153">
        <v>152.16</v>
      </c>
      <c r="F153" t="s">
        <v>68</v>
      </c>
      <c r="G153">
        <v>7600</v>
      </c>
      <c r="H153">
        <f t="shared" si="11"/>
        <v>7514.247319751983</v>
      </c>
      <c r="I153">
        <f t="shared" si="12"/>
        <v>0.95000000000000007</v>
      </c>
      <c r="M153">
        <v>0.94374999999999998</v>
      </c>
      <c r="N153">
        <v>0</v>
      </c>
      <c r="O153" s="19">
        <v>1</v>
      </c>
    </row>
    <row r="154" spans="1:15" x14ac:dyDescent="0.25">
      <c r="A154" s="1">
        <v>7.1234946816101402E-2</v>
      </c>
      <c r="B154" s="1">
        <v>4953.828125</v>
      </c>
      <c r="C154">
        <f t="shared" si="10"/>
        <v>0.62629515884836917</v>
      </c>
      <c r="D154">
        <v>0.39529999999999998</v>
      </c>
      <c r="E154">
        <v>43.12</v>
      </c>
      <c r="F154" t="s">
        <v>52</v>
      </c>
      <c r="G154">
        <v>7650</v>
      </c>
      <c r="H154">
        <f t="shared" si="11"/>
        <v>7563.68315738193</v>
      </c>
      <c r="I154">
        <f t="shared" si="12"/>
        <v>0.95625000000000004</v>
      </c>
      <c r="M154">
        <v>0.95000000000000007</v>
      </c>
      <c r="N154">
        <v>0</v>
      </c>
      <c r="O154" s="19">
        <v>1</v>
      </c>
    </row>
    <row r="155" spans="1:15" x14ac:dyDescent="0.25">
      <c r="A155" s="1">
        <v>9.9081781565120902E-2</v>
      </c>
      <c r="B155" s="1">
        <v>4796.03271484375</v>
      </c>
      <c r="C155">
        <f t="shared" si="10"/>
        <v>0.60634563719043877</v>
      </c>
      <c r="D155">
        <v>0.93540000000000001</v>
      </c>
      <c r="E155">
        <v>249.48</v>
      </c>
      <c r="F155" t="s">
        <v>57</v>
      </c>
      <c r="G155">
        <v>7700</v>
      </c>
      <c r="H155">
        <f t="shared" si="11"/>
        <v>7613.1189950118769</v>
      </c>
      <c r="I155">
        <f t="shared" si="12"/>
        <v>0.96250000000000002</v>
      </c>
      <c r="M155">
        <v>0.95625000000000004</v>
      </c>
      <c r="N155">
        <v>0</v>
      </c>
      <c r="O155" s="19">
        <v>1</v>
      </c>
    </row>
    <row r="156" spans="1:15" x14ac:dyDescent="0.25">
      <c r="A156" s="1">
        <v>9.3570408184728601E-2</v>
      </c>
      <c r="B156" s="1">
        <v>4911.734375</v>
      </c>
      <c r="C156">
        <f t="shared" si="10"/>
        <v>0.62097339330108881</v>
      </c>
      <c r="D156">
        <v>0.5867</v>
      </c>
      <c r="E156">
        <v>85.86</v>
      </c>
      <c r="F156" t="s">
        <v>52</v>
      </c>
      <c r="G156">
        <v>7750</v>
      </c>
      <c r="H156">
        <f t="shared" si="11"/>
        <v>7662.5548326418248</v>
      </c>
      <c r="I156">
        <f t="shared" si="12"/>
        <v>0.96875000000000011</v>
      </c>
      <c r="M156">
        <v>0.96250000000000002</v>
      </c>
      <c r="N156">
        <v>0</v>
      </c>
      <c r="O156" s="19">
        <v>1</v>
      </c>
    </row>
    <row r="157" spans="1:15" x14ac:dyDescent="0.25">
      <c r="A157" s="1">
        <v>8.3668697204972706E-2</v>
      </c>
      <c r="B157" s="1">
        <v>5382.6513671875</v>
      </c>
      <c r="C157">
        <f t="shared" si="10"/>
        <v>0.68050978111762539</v>
      </c>
      <c r="D157">
        <v>0.55769999999999997</v>
      </c>
      <c r="E157">
        <v>240.06</v>
      </c>
      <c r="F157" t="s">
        <v>74</v>
      </c>
      <c r="G157">
        <v>7800</v>
      </c>
      <c r="H157">
        <f t="shared" si="11"/>
        <v>7711.9906702717717</v>
      </c>
      <c r="I157">
        <f t="shared" si="12"/>
        <v>0.97500000000000009</v>
      </c>
      <c r="M157">
        <v>0.96875000000000011</v>
      </c>
      <c r="N157">
        <v>0</v>
      </c>
      <c r="O157" s="19">
        <v>1</v>
      </c>
    </row>
    <row r="158" spans="1:15" x14ac:dyDescent="0.25">
      <c r="A158" s="1">
        <v>0.116279406052444</v>
      </c>
      <c r="B158" s="1">
        <v>5039.7294921875</v>
      </c>
      <c r="C158">
        <f t="shared" si="10"/>
        <v>0.63715536817547158</v>
      </c>
      <c r="D158">
        <v>0.71309999999999996</v>
      </c>
      <c r="E158">
        <v>15.06</v>
      </c>
      <c r="F158" t="s">
        <v>55</v>
      </c>
      <c r="G158">
        <v>7850</v>
      </c>
      <c r="H158">
        <f t="shared" si="11"/>
        <v>7761.4265079017187</v>
      </c>
      <c r="I158">
        <f t="shared" si="12"/>
        <v>0.98124999999999996</v>
      </c>
      <c r="M158">
        <v>0.97500000000000009</v>
      </c>
      <c r="N158">
        <v>0</v>
      </c>
      <c r="O158" s="19">
        <v>1</v>
      </c>
    </row>
    <row r="159" spans="1:15" x14ac:dyDescent="0.25">
      <c r="A159" s="1">
        <v>0.11869364412033601</v>
      </c>
      <c r="B159" s="1">
        <v>4976.484375</v>
      </c>
      <c r="C159">
        <f t="shared" si="10"/>
        <v>0.62915950927285191</v>
      </c>
      <c r="D159">
        <v>5.0799999999999998E-2</v>
      </c>
      <c r="E159">
        <v>256.05</v>
      </c>
      <c r="F159" t="s">
        <v>66</v>
      </c>
      <c r="G159">
        <v>7900</v>
      </c>
      <c r="H159">
        <f t="shared" si="11"/>
        <v>7810.8623455316665</v>
      </c>
      <c r="I159">
        <f t="shared" si="12"/>
        <v>0.98750000000000004</v>
      </c>
      <c r="M159">
        <v>0.98124999999999996</v>
      </c>
      <c r="N159">
        <v>0</v>
      </c>
      <c r="O159" s="19">
        <v>1</v>
      </c>
    </row>
    <row r="160" spans="1:15" x14ac:dyDescent="0.25">
      <c r="A160" s="1">
        <v>0.10076342537668299</v>
      </c>
      <c r="B160" s="1">
        <v>4792.4150390625</v>
      </c>
      <c r="C160">
        <f t="shared" si="10"/>
        <v>0.60588826709787424</v>
      </c>
      <c r="D160">
        <v>0.71009999999999995</v>
      </c>
      <c r="E160">
        <v>22.91</v>
      </c>
      <c r="F160" t="s">
        <v>54</v>
      </c>
      <c r="G160">
        <v>7950</v>
      </c>
      <c r="H160">
        <f t="shared" si="11"/>
        <v>7860.2981831616135</v>
      </c>
      <c r="I160">
        <f t="shared" si="12"/>
        <v>0.99375000000000002</v>
      </c>
      <c r="M160">
        <v>0.98750000000000004</v>
      </c>
      <c r="N160">
        <v>0</v>
      </c>
      <c r="O160" s="19">
        <v>1</v>
      </c>
    </row>
    <row r="161" spans="1:15" x14ac:dyDescent="0.25">
      <c r="A161" s="1">
        <v>8.8291261842207994E-2</v>
      </c>
      <c r="B161" s="1">
        <v>5162.4716796875</v>
      </c>
      <c r="C161">
        <f t="shared" si="10"/>
        <v>0.65267323352686768</v>
      </c>
      <c r="D161">
        <v>0.97829999999999995</v>
      </c>
      <c r="E161">
        <v>304.75</v>
      </c>
      <c r="F161" t="s">
        <v>53</v>
      </c>
      <c r="G161">
        <v>8000</v>
      </c>
      <c r="H161">
        <f t="shared" ref="H161" si="13">G161*$K$6</f>
        <v>7909.7340207915604</v>
      </c>
      <c r="I161">
        <f t="shared" ref="I161" si="14">H161/$V$13</f>
        <v>1</v>
      </c>
      <c r="M161">
        <v>0.99375000000000002</v>
      </c>
      <c r="N161">
        <v>0</v>
      </c>
      <c r="O161" s="19">
        <v>1</v>
      </c>
    </row>
    <row r="162" spans="1:15" x14ac:dyDescent="0.25">
      <c r="A162" s="1">
        <v>0.10419080042985999</v>
      </c>
      <c r="B162" s="1">
        <v>4985.9306640625</v>
      </c>
      <c r="C162">
        <f t="shared" si="10"/>
        <v>0.63035377055112873</v>
      </c>
      <c r="D162">
        <v>0.59750000000000003</v>
      </c>
      <c r="E162">
        <v>288.22000000000003</v>
      </c>
      <c r="F162" t="s">
        <v>55</v>
      </c>
      <c r="M162">
        <v>1</v>
      </c>
      <c r="N162">
        <v>0</v>
      </c>
      <c r="O162" s="19">
        <v>1</v>
      </c>
    </row>
    <row r="163" spans="1:15" ht="15.75" thickBot="1" x14ac:dyDescent="0.3">
      <c r="A163" s="1">
        <v>7.28770078223685E-2</v>
      </c>
      <c r="B163" s="1">
        <v>5319.3017578125</v>
      </c>
      <c r="C163">
        <f t="shared" si="10"/>
        <v>0.6725007116333066</v>
      </c>
      <c r="D163">
        <v>0.55979999999999996</v>
      </c>
      <c r="E163">
        <v>119.48</v>
      </c>
      <c r="F163" t="s">
        <v>53</v>
      </c>
      <c r="M163" s="2" t="s">
        <v>0</v>
      </c>
      <c r="N163" s="2">
        <v>0</v>
      </c>
      <c r="O163" s="20">
        <v>1</v>
      </c>
    </row>
    <row r="164" spans="1:15" x14ac:dyDescent="0.25">
      <c r="A164" s="1">
        <v>0.10665441336859301</v>
      </c>
      <c r="B164" s="1">
        <v>5339.6884765625</v>
      </c>
      <c r="C164">
        <f t="shared" si="10"/>
        <v>0.67507813316181964</v>
      </c>
      <c r="D164">
        <v>0.21129999999999999</v>
      </c>
      <c r="E164">
        <v>70.099999999999994</v>
      </c>
      <c r="F164" t="s">
        <v>80</v>
      </c>
    </row>
    <row r="165" spans="1:15" x14ac:dyDescent="0.25">
      <c r="A165" s="1">
        <v>0.10983304004605</v>
      </c>
      <c r="B165" s="1">
        <v>5318.81396484375</v>
      </c>
      <c r="C165">
        <f t="shared" si="10"/>
        <v>0.67243904167481394</v>
      </c>
      <c r="D165">
        <v>0.95120000000000005</v>
      </c>
      <c r="E165">
        <v>65.58</v>
      </c>
      <c r="F165" t="s">
        <v>69</v>
      </c>
    </row>
    <row r="166" spans="1:15" x14ac:dyDescent="0.25">
      <c r="A166" s="1">
        <v>8.3295392929329498E-2</v>
      </c>
      <c r="B166" s="1">
        <v>4519.005859375</v>
      </c>
      <c r="C166">
        <f t="shared" si="10"/>
        <v>0.57132210103352676</v>
      </c>
      <c r="D166">
        <v>0.9738</v>
      </c>
      <c r="E166">
        <v>179.41</v>
      </c>
      <c r="F166" t="s">
        <v>77</v>
      </c>
    </row>
    <row r="167" spans="1:15" x14ac:dyDescent="0.25">
      <c r="A167" s="1">
        <v>8.1158305685867196E-2</v>
      </c>
      <c r="B167" s="1">
        <v>5408.65869140625</v>
      </c>
      <c r="C167">
        <f t="shared" si="10"/>
        <v>0.68379779613183289</v>
      </c>
      <c r="D167">
        <v>0.72009999999999996</v>
      </c>
      <c r="E167">
        <v>82.16</v>
      </c>
      <c r="F167" t="s">
        <v>58</v>
      </c>
    </row>
    <row r="168" spans="1:15" x14ac:dyDescent="0.25">
      <c r="A168" s="1">
        <v>0.101561904812701</v>
      </c>
      <c r="B168" s="1">
        <v>5591.7626953125</v>
      </c>
      <c r="C168">
        <f t="shared" si="10"/>
        <v>0.70694699475531908</v>
      </c>
      <c r="D168">
        <v>0.25790000000000002</v>
      </c>
      <c r="E168">
        <v>356.59</v>
      </c>
      <c r="F168" t="s">
        <v>69</v>
      </c>
    </row>
    <row r="169" spans="1:15" x14ac:dyDescent="0.25">
      <c r="A169" s="1">
        <v>8.6816637727218801E-2</v>
      </c>
      <c r="B169" s="1">
        <v>5301.4423828125</v>
      </c>
      <c r="C169">
        <f t="shared" ref="C169:C231" si="15">B169/$V$13</f>
        <v>0.67024281333317981</v>
      </c>
      <c r="D169">
        <v>0.68779999999999997</v>
      </c>
      <c r="E169">
        <v>73.38</v>
      </c>
      <c r="F169" t="s">
        <v>63</v>
      </c>
    </row>
    <row r="170" spans="1:15" x14ac:dyDescent="0.25">
      <c r="A170" s="1">
        <v>9.38969529806256E-2</v>
      </c>
      <c r="B170" s="1">
        <v>4858.93798828125</v>
      </c>
      <c r="C170">
        <f t="shared" si="15"/>
        <v>0.61429853083669117</v>
      </c>
      <c r="D170">
        <v>0.91559999999999997</v>
      </c>
      <c r="E170">
        <v>167.93</v>
      </c>
      <c r="F170" t="s">
        <v>75</v>
      </c>
    </row>
    <row r="171" spans="1:15" x14ac:dyDescent="0.25">
      <c r="A171" s="1">
        <v>9.4046985113886497E-2</v>
      </c>
      <c r="B171" s="1">
        <v>5525.4580078125</v>
      </c>
      <c r="C171">
        <f t="shared" si="15"/>
        <v>0.69856432508201383</v>
      </c>
      <c r="D171">
        <v>9.3700000000000006E-2</v>
      </c>
      <c r="E171">
        <v>4.1399999999999997</v>
      </c>
      <c r="F171" t="s">
        <v>69</v>
      </c>
    </row>
    <row r="172" spans="1:15" x14ac:dyDescent="0.25">
      <c r="A172" s="1">
        <v>9.7362200817165304E-2</v>
      </c>
      <c r="B172" s="1">
        <v>5535.6455078125</v>
      </c>
      <c r="C172">
        <f t="shared" si="15"/>
        <v>0.69985229506598812</v>
      </c>
      <c r="D172">
        <v>0.86829999999999996</v>
      </c>
      <c r="E172">
        <v>159.63</v>
      </c>
      <c r="F172" t="s">
        <v>69</v>
      </c>
    </row>
    <row r="173" spans="1:15" x14ac:dyDescent="0.25">
      <c r="A173" s="1">
        <v>8.0111490507244199E-2</v>
      </c>
      <c r="B173" s="1">
        <v>4919.814453125</v>
      </c>
      <c r="C173">
        <f t="shared" si="15"/>
        <v>0.62199492931023403</v>
      </c>
      <c r="D173">
        <v>0.95779999999999998</v>
      </c>
      <c r="E173">
        <v>260.27999999999997</v>
      </c>
      <c r="F173" t="s">
        <v>65</v>
      </c>
    </row>
    <row r="174" spans="1:15" x14ac:dyDescent="0.25">
      <c r="A174" s="1">
        <v>7.3444739325952399E-2</v>
      </c>
      <c r="B174" s="1">
        <v>5430.41455078125</v>
      </c>
      <c r="C174">
        <f t="shared" si="15"/>
        <v>0.68654831331961852</v>
      </c>
      <c r="D174">
        <v>0.10539999999999999</v>
      </c>
      <c r="E174">
        <v>338.48</v>
      </c>
      <c r="F174" t="s">
        <v>63</v>
      </c>
    </row>
    <row r="175" spans="1:15" x14ac:dyDescent="0.25">
      <c r="A175" s="1">
        <v>0.100437963101662</v>
      </c>
      <c r="B175" s="1">
        <v>5259.73388671875</v>
      </c>
      <c r="C175">
        <f t="shared" si="15"/>
        <v>0.66496975408945369</v>
      </c>
      <c r="D175">
        <v>0.54220000000000002</v>
      </c>
      <c r="E175">
        <v>112.91</v>
      </c>
      <c r="F175" t="s">
        <v>63</v>
      </c>
    </row>
    <row r="176" spans="1:15" x14ac:dyDescent="0.25">
      <c r="A176" s="1">
        <v>0.11221498145166101</v>
      </c>
      <c r="B176" s="1">
        <v>5147.390625</v>
      </c>
      <c r="C176">
        <f t="shared" si="15"/>
        <v>0.65076658854388114</v>
      </c>
      <c r="D176">
        <v>8.6199999999999999E-2</v>
      </c>
      <c r="E176">
        <v>286.64999999999998</v>
      </c>
      <c r="F176" t="s">
        <v>76</v>
      </c>
    </row>
    <row r="177" spans="1:6" x14ac:dyDescent="0.25">
      <c r="A177" s="1">
        <v>8.1858367451921599E-2</v>
      </c>
      <c r="B177" s="1">
        <v>4977.376953125</v>
      </c>
      <c r="C177">
        <f t="shared" si="15"/>
        <v>0.6292723548025061</v>
      </c>
      <c r="D177">
        <v>2.3800000000000002E-2</v>
      </c>
      <c r="E177">
        <v>44.84</v>
      </c>
      <c r="F177" t="s">
        <v>79</v>
      </c>
    </row>
    <row r="178" spans="1:6" x14ac:dyDescent="0.25">
      <c r="A178" s="1">
        <v>0.113445649082987</v>
      </c>
      <c r="B178" s="1">
        <v>4891.93115234375</v>
      </c>
      <c r="C178">
        <f t="shared" si="15"/>
        <v>0.61846974114234421</v>
      </c>
      <c r="D178">
        <v>0.71060000000000001</v>
      </c>
      <c r="E178">
        <v>106.49</v>
      </c>
      <c r="F178" t="s">
        <v>75</v>
      </c>
    </row>
    <row r="179" spans="1:6" x14ac:dyDescent="0.25">
      <c r="A179" s="1">
        <v>7.5682511555881696E-2</v>
      </c>
      <c r="B179" s="1">
        <v>4913.70947265625</v>
      </c>
      <c r="C179">
        <f t="shared" si="15"/>
        <v>0.62122309798787834</v>
      </c>
      <c r="D179">
        <v>1.72E-2</v>
      </c>
      <c r="E179">
        <v>159.28</v>
      </c>
      <c r="F179" t="s">
        <v>54</v>
      </c>
    </row>
    <row r="180" spans="1:6" x14ac:dyDescent="0.25">
      <c r="A180" s="1">
        <v>0.109628506665449</v>
      </c>
      <c r="B180" s="1">
        <v>5399.88671875</v>
      </c>
      <c r="C180">
        <f t="shared" si="15"/>
        <v>0.68268878631769858</v>
      </c>
      <c r="D180">
        <v>0.32590000000000002</v>
      </c>
      <c r="E180">
        <v>337.7</v>
      </c>
      <c r="F180" t="s">
        <v>69</v>
      </c>
    </row>
    <row r="181" spans="1:6" x14ac:dyDescent="0.25">
      <c r="A181" s="1">
        <v>8.2400447364758697E-2</v>
      </c>
      <c r="B181" s="1">
        <v>5102.1552734375</v>
      </c>
      <c r="C181">
        <f t="shared" si="15"/>
        <v>0.64504764130196457</v>
      </c>
      <c r="D181">
        <v>0.56059999999999999</v>
      </c>
      <c r="E181">
        <v>208</v>
      </c>
      <c r="F181" t="s">
        <v>76</v>
      </c>
    </row>
    <row r="182" spans="1:6" x14ac:dyDescent="0.25">
      <c r="A182" s="1">
        <v>0.111233902576168</v>
      </c>
      <c r="B182" s="1">
        <v>4988.28515625</v>
      </c>
      <c r="C182">
        <f t="shared" si="15"/>
        <v>0.63065144076119029</v>
      </c>
      <c r="D182">
        <v>0.26889999999999997</v>
      </c>
      <c r="E182">
        <v>25.18</v>
      </c>
      <c r="F182" t="s">
        <v>64</v>
      </c>
    </row>
    <row r="183" spans="1:6" x14ac:dyDescent="0.25">
      <c r="A183" s="1">
        <v>7.5830924529793897E-2</v>
      </c>
      <c r="B183" s="1">
        <v>5698.013671875</v>
      </c>
      <c r="C183">
        <f t="shared" si="15"/>
        <v>0.72037993400248057</v>
      </c>
      <c r="D183">
        <v>0.66159999999999997</v>
      </c>
      <c r="E183">
        <v>139.94</v>
      </c>
      <c r="F183" t="s">
        <v>51</v>
      </c>
    </row>
    <row r="184" spans="1:6" x14ac:dyDescent="0.25">
      <c r="A184" s="1">
        <v>7.9803337395193297E-2</v>
      </c>
      <c r="B184" s="1">
        <v>5127.50830078125</v>
      </c>
      <c r="C184">
        <f t="shared" si="15"/>
        <v>0.64825293585132693</v>
      </c>
      <c r="D184">
        <v>0.13</v>
      </c>
      <c r="E184">
        <v>204.92</v>
      </c>
      <c r="F184" t="s">
        <v>76</v>
      </c>
    </row>
    <row r="185" spans="1:6" x14ac:dyDescent="0.25">
      <c r="A185" s="1">
        <v>9.2411776912229696E-2</v>
      </c>
      <c r="B185" s="1">
        <v>5156.0732421875</v>
      </c>
      <c r="C185">
        <f t="shared" si="15"/>
        <v>0.65186430145871199</v>
      </c>
      <c r="D185">
        <v>0.65639999999999998</v>
      </c>
      <c r="E185">
        <v>8.1199999999999992</v>
      </c>
      <c r="F185" t="s">
        <v>56</v>
      </c>
    </row>
    <row r="186" spans="1:6" x14ac:dyDescent="0.25">
      <c r="A186" s="1">
        <v>9.1568117509650798E-2</v>
      </c>
      <c r="B186" s="1">
        <v>4875.62109375</v>
      </c>
      <c r="C186">
        <f t="shared" si="15"/>
        <v>0.61640771749516754</v>
      </c>
      <c r="D186">
        <v>0.93440000000000001</v>
      </c>
      <c r="E186">
        <v>138.88</v>
      </c>
      <c r="F186" t="s">
        <v>75</v>
      </c>
    </row>
    <row r="187" spans="1:6" x14ac:dyDescent="0.25">
      <c r="A187" s="1">
        <v>0.111558838871015</v>
      </c>
      <c r="B187" s="1">
        <v>5380.220703125</v>
      </c>
      <c r="C187">
        <f t="shared" si="15"/>
        <v>0.68020248076389533</v>
      </c>
      <c r="D187">
        <v>0.64780000000000004</v>
      </c>
      <c r="E187">
        <v>8.4499999999999993</v>
      </c>
      <c r="F187" t="s">
        <v>53</v>
      </c>
    </row>
    <row r="188" spans="1:6" x14ac:dyDescent="0.25">
      <c r="A188" s="1">
        <v>7.7683226192218902E-2</v>
      </c>
      <c r="B188" s="1">
        <v>5479.43408203125</v>
      </c>
      <c r="C188">
        <f t="shared" si="15"/>
        <v>0.69274568116045199</v>
      </c>
      <c r="D188">
        <v>0.19950000000000001</v>
      </c>
      <c r="E188">
        <v>303.33</v>
      </c>
      <c r="F188" t="s">
        <v>53</v>
      </c>
    </row>
    <row r="189" spans="1:6" x14ac:dyDescent="0.25">
      <c r="A189" s="1">
        <v>9.9435044972271902E-2</v>
      </c>
      <c r="B189" s="1">
        <v>4916.9599609375</v>
      </c>
      <c r="C189">
        <f t="shared" si="15"/>
        <v>0.62163404584942528</v>
      </c>
      <c r="D189">
        <v>0.57279999999999998</v>
      </c>
      <c r="E189">
        <v>318.85000000000002</v>
      </c>
      <c r="F189" t="s">
        <v>75</v>
      </c>
    </row>
    <row r="190" spans="1:6" x14ac:dyDescent="0.25">
      <c r="A190" s="1">
        <v>0.102064882731372</v>
      </c>
      <c r="B190" s="1">
        <v>5280.1337890625</v>
      </c>
      <c r="C190">
        <f t="shared" si="15"/>
        <v>0.66754884237360168</v>
      </c>
      <c r="D190">
        <v>0.21179999999999999</v>
      </c>
      <c r="E190">
        <v>43.21</v>
      </c>
      <c r="F190" t="s">
        <v>63</v>
      </c>
    </row>
    <row r="191" spans="1:6" x14ac:dyDescent="0.25">
      <c r="A191" s="1">
        <v>8.4747987050866697E-2</v>
      </c>
      <c r="B191" s="1">
        <v>5111.75439453125</v>
      </c>
      <c r="C191">
        <f t="shared" si="15"/>
        <v>0.64626122459926849</v>
      </c>
      <c r="D191">
        <v>0.505</v>
      </c>
      <c r="E191">
        <v>126.68</v>
      </c>
      <c r="F191" t="s">
        <v>55</v>
      </c>
    </row>
    <row r="192" spans="1:6" x14ac:dyDescent="0.25">
      <c r="A192" s="1">
        <v>9.2597936425873204E-2</v>
      </c>
      <c r="B192" s="1">
        <v>4938.8857421875</v>
      </c>
      <c r="C192">
        <f t="shared" si="15"/>
        <v>0.62440604566539459</v>
      </c>
      <c r="D192">
        <v>0.44030000000000002</v>
      </c>
      <c r="E192">
        <v>86.76</v>
      </c>
      <c r="F192" t="s">
        <v>75</v>
      </c>
    </row>
    <row r="193" spans="1:6" x14ac:dyDescent="0.25">
      <c r="A193" s="1">
        <v>7.4302039030923597E-2</v>
      </c>
      <c r="B193" s="1">
        <v>5411.25341796875</v>
      </c>
      <c r="C193">
        <f t="shared" si="15"/>
        <v>0.6841258383334643</v>
      </c>
      <c r="D193">
        <v>0.16750000000000001</v>
      </c>
      <c r="E193">
        <v>297.52999999999997</v>
      </c>
      <c r="F193" t="s">
        <v>51</v>
      </c>
    </row>
    <row r="194" spans="1:6" x14ac:dyDescent="0.25">
      <c r="A194" s="1">
        <v>9.4291954192014693E-2</v>
      </c>
      <c r="B194" s="1">
        <v>5101.16064453125</v>
      </c>
      <c r="C194">
        <f t="shared" si="15"/>
        <v>0.64492189384906207</v>
      </c>
      <c r="D194">
        <v>0.57569999999999999</v>
      </c>
      <c r="E194">
        <v>16.760000000000002</v>
      </c>
      <c r="F194" t="s">
        <v>55</v>
      </c>
    </row>
    <row r="195" spans="1:6" x14ac:dyDescent="0.25">
      <c r="A195" s="1">
        <v>0.11920237983363501</v>
      </c>
      <c r="B195" s="1">
        <v>4931.12939453125</v>
      </c>
      <c r="C195">
        <f t="shared" si="15"/>
        <v>0.62342543776684045</v>
      </c>
      <c r="D195">
        <v>0.98399999999999999</v>
      </c>
      <c r="E195">
        <v>319.14999999999998</v>
      </c>
      <c r="F195" t="s">
        <v>73</v>
      </c>
    </row>
    <row r="196" spans="1:6" x14ac:dyDescent="0.25">
      <c r="A196" s="1">
        <v>9.45589783069095E-2</v>
      </c>
      <c r="B196" s="1">
        <v>5403.12744140625</v>
      </c>
      <c r="C196">
        <f t="shared" si="15"/>
        <v>0.68309849954544188</v>
      </c>
      <c r="D196">
        <v>0.2676</v>
      </c>
      <c r="E196">
        <v>210.65</v>
      </c>
      <c r="F196" t="s">
        <v>80</v>
      </c>
    </row>
    <row r="197" spans="1:6" x14ac:dyDescent="0.25">
      <c r="A197" s="1">
        <v>7.9349986219486607E-2</v>
      </c>
      <c r="B197" s="1">
        <v>4925.494140625</v>
      </c>
      <c r="C197">
        <f t="shared" si="15"/>
        <v>0.62271299233044064</v>
      </c>
      <c r="D197">
        <v>0.78</v>
      </c>
      <c r="E197">
        <v>44.29</v>
      </c>
      <c r="F197" t="s">
        <v>75</v>
      </c>
    </row>
    <row r="198" spans="1:6" x14ac:dyDescent="0.25">
      <c r="A198" s="1">
        <v>7.8283384181388402E-2</v>
      </c>
      <c r="B198" s="1">
        <v>5672.25146484375</v>
      </c>
      <c r="C198">
        <f t="shared" si="15"/>
        <v>0.71712290829674497</v>
      </c>
      <c r="D198">
        <v>1.4500000000000001E-2</v>
      </c>
      <c r="E198">
        <v>173.84</v>
      </c>
      <c r="F198" t="s">
        <v>78</v>
      </c>
    </row>
    <row r="199" spans="1:6" x14ac:dyDescent="0.25">
      <c r="A199" s="1">
        <v>0.105980447364398</v>
      </c>
      <c r="B199" s="1">
        <v>4924.5439453125</v>
      </c>
      <c r="C199">
        <f t="shared" si="15"/>
        <v>0.62259286246134482</v>
      </c>
      <c r="D199">
        <v>0.1381</v>
      </c>
      <c r="E199">
        <v>106.84</v>
      </c>
      <c r="F199" t="s">
        <v>52</v>
      </c>
    </row>
    <row r="200" spans="1:6" x14ac:dyDescent="0.25">
      <c r="A200" s="1">
        <v>9.9180719465081293E-2</v>
      </c>
      <c r="B200" s="1">
        <v>5445.72216796875</v>
      </c>
      <c r="C200">
        <f t="shared" si="15"/>
        <v>0.68848360180684987</v>
      </c>
      <c r="D200">
        <v>0.49249999999999999</v>
      </c>
      <c r="E200">
        <v>75.55</v>
      </c>
      <c r="F200" t="s">
        <v>51</v>
      </c>
    </row>
    <row r="201" spans="1:6" x14ac:dyDescent="0.25">
      <c r="A201" s="1">
        <v>7.1521268138327904E-2</v>
      </c>
      <c r="B201" s="1">
        <v>5163.544921875</v>
      </c>
      <c r="C201">
        <f t="shared" si="15"/>
        <v>0.65280891978188949</v>
      </c>
      <c r="D201">
        <v>0.62339999999999995</v>
      </c>
      <c r="E201">
        <v>300.24</v>
      </c>
      <c r="F201" t="s">
        <v>76</v>
      </c>
    </row>
    <row r="202" spans="1:6" x14ac:dyDescent="0.25">
      <c r="A202" s="1">
        <v>9.1852712704508802E-2</v>
      </c>
      <c r="B202" s="1">
        <v>4516.3974609375</v>
      </c>
      <c r="C202">
        <f t="shared" si="15"/>
        <v>0.5709923303445702</v>
      </c>
      <c r="D202">
        <v>0.31219999999999998</v>
      </c>
      <c r="E202">
        <v>268.06</v>
      </c>
      <c r="F202" t="s">
        <v>77</v>
      </c>
    </row>
    <row r="203" spans="1:6" x14ac:dyDescent="0.25">
      <c r="A203" s="1">
        <v>7.8849823000492703E-2</v>
      </c>
      <c r="B203" s="1">
        <v>4893.34765625</v>
      </c>
      <c r="C203">
        <f t="shared" si="15"/>
        <v>0.6186488247755646</v>
      </c>
      <c r="D203">
        <v>0.94410000000000005</v>
      </c>
      <c r="E203">
        <v>150.36000000000001</v>
      </c>
      <c r="F203" t="s">
        <v>57</v>
      </c>
    </row>
    <row r="204" spans="1:6" x14ac:dyDescent="0.25">
      <c r="A204" s="1">
        <v>7.5656853978881E-2</v>
      </c>
      <c r="B204" s="1">
        <v>5114.65576171875</v>
      </c>
      <c r="C204">
        <f t="shared" si="15"/>
        <v>0.64662803430233484</v>
      </c>
      <c r="D204">
        <v>0.45800000000000002</v>
      </c>
      <c r="E204">
        <v>121.67</v>
      </c>
      <c r="F204" t="s">
        <v>59</v>
      </c>
    </row>
    <row r="205" spans="1:6" x14ac:dyDescent="0.25">
      <c r="A205" s="1">
        <v>7.2018521777700406E-2</v>
      </c>
      <c r="B205" s="1">
        <v>5708.78759765625</v>
      </c>
      <c r="C205">
        <f t="shared" si="15"/>
        <v>0.72174204374636453</v>
      </c>
      <c r="D205">
        <v>0.47260000000000002</v>
      </c>
      <c r="E205">
        <v>329.19</v>
      </c>
      <c r="F205" t="s">
        <v>51</v>
      </c>
    </row>
    <row r="206" spans="1:6" x14ac:dyDescent="0.25">
      <c r="A206" s="1">
        <v>0.111849462453861</v>
      </c>
      <c r="B206" s="1">
        <v>5457.06591796875</v>
      </c>
      <c r="C206">
        <f t="shared" si="15"/>
        <v>0.6899177524331771</v>
      </c>
      <c r="D206">
        <v>0.19359999999999999</v>
      </c>
      <c r="E206">
        <v>261.64</v>
      </c>
      <c r="F206" t="s">
        <v>51</v>
      </c>
    </row>
    <row r="207" spans="1:6" x14ac:dyDescent="0.25">
      <c r="A207" s="1">
        <v>7.3985172486470394E-2</v>
      </c>
      <c r="B207" s="1">
        <v>5432.208984375</v>
      </c>
      <c r="C207">
        <f t="shared" si="15"/>
        <v>0.68677517728104032</v>
      </c>
      <c r="D207">
        <v>0.2293</v>
      </c>
      <c r="E207">
        <v>102.26</v>
      </c>
      <c r="F207" t="s">
        <v>53</v>
      </c>
    </row>
    <row r="208" spans="1:6" x14ac:dyDescent="0.25">
      <c r="A208" s="1">
        <v>0.10180305305425601</v>
      </c>
      <c r="B208" s="1">
        <v>5641.4384765625</v>
      </c>
      <c r="C208">
        <f t="shared" si="15"/>
        <v>0.71322732998775829</v>
      </c>
      <c r="D208">
        <v>0.32590000000000002</v>
      </c>
      <c r="E208">
        <v>92.27</v>
      </c>
      <c r="F208" t="s">
        <v>51</v>
      </c>
    </row>
    <row r="209" spans="1:6" x14ac:dyDescent="0.25">
      <c r="A209" s="1">
        <v>0.110594096630455</v>
      </c>
      <c r="B209" s="1">
        <v>4810.66064453125</v>
      </c>
      <c r="C209">
        <f t="shared" si="15"/>
        <v>0.60819499516493569</v>
      </c>
      <c r="D209">
        <v>0.48120000000000002</v>
      </c>
      <c r="E209">
        <v>193.65</v>
      </c>
      <c r="F209" t="s">
        <v>67</v>
      </c>
    </row>
    <row r="210" spans="1:6" x14ac:dyDescent="0.25">
      <c r="A210" s="1">
        <v>8.3957879029416302E-2</v>
      </c>
      <c r="B210" s="1">
        <v>5103.30908203125</v>
      </c>
      <c r="C210">
        <f t="shared" si="15"/>
        <v>0.64519351328586649</v>
      </c>
      <c r="D210">
        <v>0.68330000000000002</v>
      </c>
      <c r="E210">
        <v>328.57</v>
      </c>
      <c r="F210" t="s">
        <v>59</v>
      </c>
    </row>
    <row r="211" spans="1:6" x14ac:dyDescent="0.25">
      <c r="A211" s="1">
        <v>9.1165371344360396E-2</v>
      </c>
      <c r="B211" s="1">
        <v>4929.97216796875</v>
      </c>
      <c r="C211">
        <f t="shared" si="15"/>
        <v>0.62327913366110721</v>
      </c>
      <c r="D211">
        <v>0.32669999999999999</v>
      </c>
      <c r="E211">
        <v>327.11</v>
      </c>
      <c r="F211" t="s">
        <v>52</v>
      </c>
    </row>
    <row r="212" spans="1:6" x14ac:dyDescent="0.25">
      <c r="A212" s="1">
        <v>7.8385598893731395E-2</v>
      </c>
      <c r="B212" s="1">
        <v>4994.681640625</v>
      </c>
      <c r="C212">
        <f t="shared" si="15"/>
        <v>0.63146012590258516</v>
      </c>
      <c r="D212">
        <v>0.39879999999999999</v>
      </c>
      <c r="E212">
        <v>249.03</v>
      </c>
      <c r="F212" t="s">
        <v>62</v>
      </c>
    </row>
    <row r="213" spans="1:6" x14ac:dyDescent="0.25">
      <c r="A213" s="1">
        <v>0.116699775988806</v>
      </c>
      <c r="B213" s="1">
        <v>4504.64892578125</v>
      </c>
      <c r="C213">
        <f t="shared" si="15"/>
        <v>0.56950700414708144</v>
      </c>
      <c r="D213">
        <v>0.21149999999999999</v>
      </c>
      <c r="E213">
        <v>121.2</v>
      </c>
      <c r="F213" t="s">
        <v>77</v>
      </c>
    </row>
    <row r="214" spans="1:6" x14ac:dyDescent="0.25">
      <c r="A214" s="1">
        <v>0.10303003875919101</v>
      </c>
      <c r="B214" s="1">
        <v>5363.08056640625</v>
      </c>
      <c r="C214">
        <f t="shared" si="15"/>
        <v>0.67803551324340794</v>
      </c>
      <c r="D214">
        <v>0.60240000000000005</v>
      </c>
      <c r="E214">
        <v>309.37</v>
      </c>
      <c r="F214" t="s">
        <v>80</v>
      </c>
    </row>
    <row r="215" spans="1:6" x14ac:dyDescent="0.25">
      <c r="A215" s="1">
        <v>0.10883017394460499</v>
      </c>
      <c r="B215" s="1">
        <v>4798.74169921875</v>
      </c>
      <c r="C215">
        <f t="shared" si="15"/>
        <v>0.60668812460757304</v>
      </c>
      <c r="D215">
        <v>0.70799999999999996</v>
      </c>
      <c r="E215">
        <v>79.31</v>
      </c>
      <c r="F215" t="s">
        <v>54</v>
      </c>
    </row>
    <row r="216" spans="1:6" x14ac:dyDescent="0.25">
      <c r="A216" s="1">
        <v>8.6116039646483497E-2</v>
      </c>
      <c r="B216" s="1">
        <v>5656.8037109375</v>
      </c>
      <c r="C216">
        <f t="shared" si="15"/>
        <v>0.71516990281443116</v>
      </c>
      <c r="D216">
        <v>4.8899999999999999E-2</v>
      </c>
      <c r="E216">
        <v>227.55</v>
      </c>
      <c r="F216" t="s">
        <v>69</v>
      </c>
    </row>
    <row r="217" spans="1:6" x14ac:dyDescent="0.25">
      <c r="A217" s="1">
        <v>8.8674932713673396E-2</v>
      </c>
      <c r="B217" s="1">
        <v>5104.91943359375</v>
      </c>
      <c r="C217">
        <f t="shared" si="15"/>
        <v>0.64539710440008946</v>
      </c>
      <c r="D217">
        <v>0.3256</v>
      </c>
      <c r="E217">
        <v>217.37</v>
      </c>
      <c r="F217" t="s">
        <v>55</v>
      </c>
    </row>
    <row r="218" spans="1:6" x14ac:dyDescent="0.25">
      <c r="A218" s="1">
        <v>8.4926311896951698E-2</v>
      </c>
      <c r="B218" s="1">
        <v>4955.6123046875</v>
      </c>
      <c r="C218">
        <f t="shared" si="15"/>
        <v>0.62652072644429713</v>
      </c>
      <c r="D218">
        <v>0.74880000000000002</v>
      </c>
      <c r="E218">
        <v>12.66</v>
      </c>
      <c r="F218" t="s">
        <v>64</v>
      </c>
    </row>
    <row r="219" spans="1:6" x14ac:dyDescent="0.25">
      <c r="A219" s="1">
        <v>8.4961146636932994E-2</v>
      </c>
      <c r="B219" s="1">
        <v>5059.8095703125</v>
      </c>
      <c r="C219">
        <f t="shared" si="15"/>
        <v>0.63969402220254978</v>
      </c>
      <c r="D219">
        <v>0.9325</v>
      </c>
      <c r="E219">
        <v>197.76</v>
      </c>
      <c r="F219" t="s">
        <v>55</v>
      </c>
    </row>
    <row r="220" spans="1:6" x14ac:dyDescent="0.25">
      <c r="A220" s="1">
        <v>8.3441557176500203E-2</v>
      </c>
      <c r="B220" s="1">
        <v>4991.05078125</v>
      </c>
      <c r="C220">
        <f t="shared" si="15"/>
        <v>0.63100108905438579</v>
      </c>
      <c r="D220">
        <v>6.8500000000000005E-2</v>
      </c>
      <c r="E220">
        <v>33.74</v>
      </c>
      <c r="F220" t="s">
        <v>52</v>
      </c>
    </row>
    <row r="221" spans="1:6" x14ac:dyDescent="0.25">
      <c r="A221" s="1">
        <v>0.1111927369883</v>
      </c>
      <c r="B221" s="1">
        <v>5369.97314453125</v>
      </c>
      <c r="C221">
        <f t="shared" si="15"/>
        <v>0.6789069177820285</v>
      </c>
      <c r="D221">
        <v>0.1424</v>
      </c>
      <c r="E221">
        <v>195.1</v>
      </c>
      <c r="F221" t="s">
        <v>61</v>
      </c>
    </row>
    <row r="222" spans="1:6" x14ac:dyDescent="0.25">
      <c r="A222" s="1">
        <v>8.6725237039773598E-2</v>
      </c>
      <c r="B222" s="1">
        <v>4944.8408203125</v>
      </c>
      <c r="C222">
        <f t="shared" si="15"/>
        <v>0.62515892535886419</v>
      </c>
      <c r="D222">
        <v>0.62880000000000003</v>
      </c>
      <c r="E222">
        <v>283.83</v>
      </c>
      <c r="F222" t="s">
        <v>52</v>
      </c>
    </row>
    <row r="223" spans="1:6" x14ac:dyDescent="0.25">
      <c r="A223" s="1">
        <v>9.1084416644839294E-2</v>
      </c>
      <c r="B223" s="1">
        <v>4808.4599609375</v>
      </c>
      <c r="C223">
        <f t="shared" si="15"/>
        <v>0.60791677043728165</v>
      </c>
      <c r="D223">
        <v>0.76649999999999996</v>
      </c>
      <c r="E223">
        <v>352.68</v>
      </c>
      <c r="F223" t="s">
        <v>62</v>
      </c>
    </row>
    <row r="224" spans="1:6" x14ac:dyDescent="0.25">
      <c r="A224" s="1">
        <v>8.3500386646328806E-2</v>
      </c>
      <c r="B224" s="1">
        <v>5578.38916015625</v>
      </c>
      <c r="C224">
        <f t="shared" si="15"/>
        <v>0.7052562254929019</v>
      </c>
      <c r="D224">
        <v>0.70730000000000004</v>
      </c>
      <c r="E224">
        <v>31.61</v>
      </c>
      <c r="F224" t="s">
        <v>51</v>
      </c>
    </row>
    <row r="225" spans="1:6" x14ac:dyDescent="0.25">
      <c r="A225" s="1">
        <v>7.8025412353059501E-2</v>
      </c>
      <c r="B225" s="1">
        <v>5190.3212890625</v>
      </c>
      <c r="C225">
        <f t="shared" si="15"/>
        <v>0.65619416220813487</v>
      </c>
      <c r="D225">
        <v>0.17949999999999999</v>
      </c>
      <c r="E225">
        <v>247.08</v>
      </c>
      <c r="F225" t="s">
        <v>76</v>
      </c>
    </row>
    <row r="226" spans="1:6" x14ac:dyDescent="0.25">
      <c r="A226" s="1">
        <v>0.109751966493909</v>
      </c>
      <c r="B226" s="1">
        <v>4868.40966796875</v>
      </c>
      <c r="C226">
        <f t="shared" si="15"/>
        <v>0.61549600216285749</v>
      </c>
      <c r="D226">
        <v>0.78690000000000004</v>
      </c>
      <c r="E226">
        <v>231.2</v>
      </c>
      <c r="F226" t="s">
        <v>66</v>
      </c>
    </row>
    <row r="227" spans="1:6" x14ac:dyDescent="0.25">
      <c r="A227" s="1">
        <v>9.8485516775817503E-2</v>
      </c>
      <c r="B227" s="1">
        <v>5115.92529296875</v>
      </c>
      <c r="C227">
        <f t="shared" si="15"/>
        <v>0.64678853669681013</v>
      </c>
      <c r="D227">
        <v>0.70369999999999999</v>
      </c>
      <c r="E227">
        <v>144.32</v>
      </c>
      <c r="F227" t="s">
        <v>76</v>
      </c>
    </row>
    <row r="228" spans="1:6" x14ac:dyDescent="0.25">
      <c r="A228" s="1">
        <v>0.108835471958939</v>
      </c>
      <c r="B228" s="1">
        <v>4878.91357421875</v>
      </c>
      <c r="C228">
        <f t="shared" si="15"/>
        <v>0.61682397428207025</v>
      </c>
      <c r="D228">
        <v>0.65459999999999996</v>
      </c>
      <c r="E228">
        <v>45.22</v>
      </c>
      <c r="F228" t="s">
        <v>65</v>
      </c>
    </row>
    <row r="229" spans="1:6" x14ac:dyDescent="0.25">
      <c r="A229" s="1">
        <v>7.2761092414555695E-2</v>
      </c>
      <c r="B229" s="1">
        <v>5776.77734375</v>
      </c>
      <c r="C229">
        <f t="shared" si="15"/>
        <v>0.73033774948249064</v>
      </c>
      <c r="D229">
        <v>3.8E-3</v>
      </c>
      <c r="E229">
        <v>98.19</v>
      </c>
      <c r="F229" t="s">
        <v>69</v>
      </c>
    </row>
    <row r="230" spans="1:6" x14ac:dyDescent="0.25">
      <c r="A230" s="1">
        <v>7.9717991474713507E-2</v>
      </c>
      <c r="B230" s="1">
        <v>4526.93994140625</v>
      </c>
      <c r="C230">
        <f t="shared" si="15"/>
        <v>0.57232517926730742</v>
      </c>
      <c r="D230">
        <v>0.53149999999999997</v>
      </c>
      <c r="E230">
        <v>212.61</v>
      </c>
      <c r="F230" t="s">
        <v>77</v>
      </c>
    </row>
    <row r="231" spans="1:6" x14ac:dyDescent="0.25">
      <c r="A231" s="1">
        <v>9.8927882766345995E-2</v>
      </c>
      <c r="B231" s="1">
        <v>4928.328125</v>
      </c>
      <c r="C231">
        <f t="shared" si="15"/>
        <v>0.62307128306026172</v>
      </c>
      <c r="D231">
        <v>0.30740000000000001</v>
      </c>
      <c r="E231">
        <v>66.849999999999994</v>
      </c>
      <c r="F231" t="s">
        <v>65</v>
      </c>
    </row>
    <row r="232" spans="1:6" x14ac:dyDescent="0.25">
      <c r="A232" s="1">
        <v>7.5633869347464397E-2</v>
      </c>
      <c r="B232" s="1">
        <v>4859.69677734375</v>
      </c>
      <c r="C232">
        <f t="shared" ref="C232:C250" si="16">B232/$V$13</f>
        <v>0.61439446188323532</v>
      </c>
      <c r="D232">
        <v>0.86419999999999997</v>
      </c>
      <c r="E232">
        <v>240.19</v>
      </c>
      <c r="F232" t="s">
        <v>66</v>
      </c>
    </row>
    <row r="233" spans="1:6" x14ac:dyDescent="0.25">
      <c r="A233" s="1">
        <v>7.6671838081432006E-2</v>
      </c>
      <c r="B233" s="1">
        <v>4982.330078125</v>
      </c>
      <c r="C233">
        <f t="shared" si="16"/>
        <v>0.62989856106772057</v>
      </c>
      <c r="D233">
        <v>0.40689999999999998</v>
      </c>
      <c r="E233">
        <v>72.989999999999995</v>
      </c>
      <c r="F233" t="s">
        <v>66</v>
      </c>
    </row>
    <row r="234" spans="1:6" x14ac:dyDescent="0.25">
      <c r="A234" s="1">
        <v>7.2924999414487296E-2</v>
      </c>
      <c r="B234" s="1">
        <v>4954.53076171875</v>
      </c>
      <c r="C234">
        <f t="shared" si="16"/>
        <v>0.62638399075054219</v>
      </c>
      <c r="D234">
        <v>0.3175</v>
      </c>
      <c r="E234">
        <v>33.07</v>
      </c>
      <c r="F234" t="s">
        <v>79</v>
      </c>
    </row>
    <row r="235" spans="1:6" x14ac:dyDescent="0.25">
      <c r="A235" s="1">
        <v>9.0196943837072996E-2</v>
      </c>
      <c r="B235" s="1">
        <v>5171.65185546875</v>
      </c>
      <c r="C235">
        <f t="shared" si="16"/>
        <v>0.65383385103399483</v>
      </c>
      <c r="D235">
        <v>0.12609999999999999</v>
      </c>
      <c r="E235">
        <v>160.16</v>
      </c>
      <c r="F235" t="s">
        <v>76</v>
      </c>
    </row>
    <row r="236" spans="1:6" x14ac:dyDescent="0.25">
      <c r="A236" s="1">
        <v>0.117851176000893</v>
      </c>
      <c r="B236" s="1">
        <v>4937.75927734375</v>
      </c>
      <c r="C236">
        <f t="shared" si="16"/>
        <v>0.62426363065614277</v>
      </c>
      <c r="D236">
        <v>0.60760000000000003</v>
      </c>
      <c r="E236">
        <v>45.45</v>
      </c>
      <c r="F236" t="s">
        <v>64</v>
      </c>
    </row>
    <row r="237" spans="1:6" x14ac:dyDescent="0.25">
      <c r="A237" s="1">
        <v>0.11648234648977</v>
      </c>
      <c r="B237" s="1">
        <v>4837.79296875</v>
      </c>
      <c r="C237">
        <f t="shared" si="16"/>
        <v>0.6116252399933243</v>
      </c>
      <c r="D237">
        <v>0.96540000000000004</v>
      </c>
      <c r="E237">
        <v>219.23</v>
      </c>
      <c r="F237" t="s">
        <v>54</v>
      </c>
    </row>
    <row r="238" spans="1:6" x14ac:dyDescent="0.25">
      <c r="A238" s="1">
        <v>9.9351968432457E-2</v>
      </c>
      <c r="B238" s="1">
        <v>5315.4140625</v>
      </c>
      <c r="C238">
        <f t="shared" si="16"/>
        <v>0.672009203916071</v>
      </c>
      <c r="D238">
        <v>6.1100000000000002E-2</v>
      </c>
      <c r="E238">
        <v>71.069999999999993</v>
      </c>
      <c r="F238" t="s">
        <v>69</v>
      </c>
    </row>
    <row r="239" spans="1:6" x14ac:dyDescent="0.25">
      <c r="A239" s="1">
        <v>0.106189285050518</v>
      </c>
      <c r="B239" s="1">
        <v>5237.16845703125</v>
      </c>
      <c r="C239">
        <f t="shared" si="16"/>
        <v>0.66211688575934502</v>
      </c>
      <c r="D239">
        <v>0.99539999999999995</v>
      </c>
      <c r="E239">
        <v>78.489999999999995</v>
      </c>
      <c r="F239" t="s">
        <v>72</v>
      </c>
    </row>
    <row r="240" spans="1:6" x14ac:dyDescent="0.25">
      <c r="A240" s="1">
        <v>8.5078670777613094E-2</v>
      </c>
      <c r="B240" s="1">
        <v>5440.61328125</v>
      </c>
      <c r="C240">
        <f t="shared" si="16"/>
        <v>0.68783770313246706</v>
      </c>
      <c r="D240">
        <v>0.89280000000000004</v>
      </c>
      <c r="E240">
        <v>304</v>
      </c>
      <c r="F240" t="s">
        <v>51</v>
      </c>
    </row>
    <row r="241" spans="1:6" x14ac:dyDescent="0.25">
      <c r="A241" s="1">
        <v>7.3559105544821701E-2</v>
      </c>
      <c r="B241" s="1">
        <v>4862.06591796875</v>
      </c>
      <c r="C241">
        <f t="shared" si="16"/>
        <v>0.61469398404400233</v>
      </c>
      <c r="D241">
        <v>0.54810000000000003</v>
      </c>
      <c r="E241">
        <v>204.99</v>
      </c>
      <c r="F241" t="s">
        <v>54</v>
      </c>
    </row>
    <row r="242" spans="1:6" x14ac:dyDescent="0.25">
      <c r="A242" s="1">
        <v>7.44517137452929E-2</v>
      </c>
      <c r="B242" s="1">
        <v>5011.7685546875</v>
      </c>
      <c r="C242">
        <f t="shared" si="16"/>
        <v>0.63362036466884275</v>
      </c>
      <c r="D242">
        <v>0.1724</v>
      </c>
      <c r="E242">
        <v>223.29</v>
      </c>
      <c r="F242" t="s">
        <v>57</v>
      </c>
    </row>
    <row r="243" spans="1:6" x14ac:dyDescent="0.25">
      <c r="A243" s="1">
        <v>8.0217770058650495E-2</v>
      </c>
      <c r="B243" s="1">
        <v>4929.818359375</v>
      </c>
      <c r="C243">
        <f t="shared" si="16"/>
        <v>0.62325968817869959</v>
      </c>
      <c r="D243">
        <v>6.5100000000000005E-2</v>
      </c>
      <c r="E243">
        <v>149.54</v>
      </c>
      <c r="F243" t="s">
        <v>70</v>
      </c>
    </row>
    <row r="244" spans="1:6" x14ac:dyDescent="0.25">
      <c r="A244" s="1">
        <v>0.110008586262741</v>
      </c>
      <c r="B244" s="1">
        <v>5101.64306640625</v>
      </c>
      <c r="C244">
        <f t="shared" si="16"/>
        <v>0.6449828847589627</v>
      </c>
      <c r="D244">
        <v>0.65610000000000002</v>
      </c>
      <c r="E244">
        <v>154.16999999999999</v>
      </c>
      <c r="F244" t="s">
        <v>55</v>
      </c>
    </row>
    <row r="245" spans="1:6" x14ac:dyDescent="0.25">
      <c r="A245" s="1">
        <v>8.8349869557408894E-2</v>
      </c>
      <c r="B245" s="1">
        <v>4766.84814453125</v>
      </c>
      <c r="C245">
        <f t="shared" si="16"/>
        <v>0.60265593406821172</v>
      </c>
      <c r="D245">
        <v>0.82699999999999996</v>
      </c>
      <c r="E245">
        <v>197.26</v>
      </c>
      <c r="F245" t="s">
        <v>67</v>
      </c>
    </row>
    <row r="246" spans="1:6" x14ac:dyDescent="0.25">
      <c r="A246" s="1">
        <v>7.5404819521620606E-2</v>
      </c>
      <c r="B246" s="1">
        <v>5239.66357421875</v>
      </c>
      <c r="C246">
        <f t="shared" si="16"/>
        <v>0.66243233469617913</v>
      </c>
      <c r="D246">
        <v>0.92959999999999998</v>
      </c>
      <c r="E246">
        <v>82.42</v>
      </c>
      <c r="F246" t="s">
        <v>74</v>
      </c>
    </row>
    <row r="247" spans="1:6" x14ac:dyDescent="0.25">
      <c r="A247" s="1">
        <v>0.11148266679473599</v>
      </c>
      <c r="B247" s="1">
        <v>4767.0009765625</v>
      </c>
      <c r="C247">
        <f t="shared" si="16"/>
        <v>0.60267525608723893</v>
      </c>
      <c r="D247">
        <v>0.99160000000000004</v>
      </c>
      <c r="E247">
        <v>125.07</v>
      </c>
      <c r="F247" t="s">
        <v>70</v>
      </c>
    </row>
    <row r="248" spans="1:6" x14ac:dyDescent="0.25">
      <c r="A248" s="1">
        <v>0.115451753533666</v>
      </c>
      <c r="B248" s="1">
        <v>4971.306640625</v>
      </c>
      <c r="C248">
        <f t="shared" si="16"/>
        <v>0.62850490643015333</v>
      </c>
      <c r="D248">
        <v>0.98529999999999995</v>
      </c>
      <c r="E248">
        <v>260.44</v>
      </c>
      <c r="F248" t="s">
        <v>53</v>
      </c>
    </row>
    <row r="249" spans="1:6" x14ac:dyDescent="0.25">
      <c r="A249" s="1">
        <v>9.93954375236238E-2</v>
      </c>
      <c r="B249" s="1">
        <v>4923.345703125</v>
      </c>
      <c r="C249">
        <f t="shared" si="16"/>
        <v>0.62244137289363621</v>
      </c>
      <c r="D249">
        <v>0.50700000000000001</v>
      </c>
      <c r="E249">
        <v>100.49</v>
      </c>
      <c r="F249" t="s">
        <v>52</v>
      </c>
    </row>
    <row r="250" spans="1:6" x14ac:dyDescent="0.25">
      <c r="A250" s="1">
        <v>9.6493943939926205E-2</v>
      </c>
      <c r="B250" s="1">
        <v>4523.9150390625</v>
      </c>
      <c r="C250">
        <f t="shared" si="16"/>
        <v>0.57194275144662488</v>
      </c>
      <c r="D250">
        <v>0.2278</v>
      </c>
      <c r="E250">
        <v>341.47</v>
      </c>
      <c r="F250" t="s">
        <v>77</v>
      </c>
    </row>
    <row r="251" spans="1:6" x14ac:dyDescent="0.25">
      <c r="A251" s="1"/>
      <c r="B251" s="1"/>
    </row>
    <row r="252" spans="1:6" x14ac:dyDescent="0.25">
      <c r="A252" s="1"/>
      <c r="B252" s="1"/>
    </row>
    <row r="253" spans="1:6" x14ac:dyDescent="0.25">
      <c r="A253" s="1"/>
      <c r="B253" s="1"/>
    </row>
    <row r="254" spans="1:6" x14ac:dyDescent="0.25">
      <c r="A254" s="1"/>
      <c r="B254" s="1"/>
    </row>
    <row r="255" spans="1:6" x14ac:dyDescent="0.25">
      <c r="A255" s="1"/>
      <c r="B255" s="1"/>
    </row>
    <row r="256" spans="1:6" x14ac:dyDescent="0.25">
      <c r="A256" s="1"/>
      <c r="B256" s="1"/>
    </row>
    <row r="257" spans="1:2" x14ac:dyDescent="0.25">
      <c r="A257" s="1"/>
      <c r="B257" s="1"/>
    </row>
    <row r="258" spans="1:2" x14ac:dyDescent="0.25">
      <c r="A258" s="1"/>
      <c r="B258" s="1"/>
    </row>
    <row r="259" spans="1:2" x14ac:dyDescent="0.25">
      <c r="A259" s="1"/>
      <c r="B259" s="1"/>
    </row>
    <row r="260" spans="1:2" x14ac:dyDescent="0.25">
      <c r="A260" s="1"/>
      <c r="B260" s="1"/>
    </row>
    <row r="261" spans="1:2" x14ac:dyDescent="0.25">
      <c r="A261" s="1"/>
      <c r="B261" s="1"/>
    </row>
    <row r="262" spans="1:2" x14ac:dyDescent="0.25">
      <c r="A262" s="1"/>
      <c r="B262" s="1"/>
    </row>
    <row r="263" spans="1:2" x14ac:dyDescent="0.25">
      <c r="A263" s="1"/>
      <c r="B263" s="1"/>
    </row>
    <row r="264" spans="1:2" x14ac:dyDescent="0.25">
      <c r="A264" s="1"/>
      <c r="B264" s="1"/>
    </row>
    <row r="265" spans="1:2" x14ac:dyDescent="0.25">
      <c r="A265" s="1"/>
      <c r="B265" s="1"/>
    </row>
    <row r="266" spans="1:2" x14ac:dyDescent="0.25">
      <c r="A266" s="1"/>
      <c r="B266" s="1"/>
    </row>
    <row r="267" spans="1:2" x14ac:dyDescent="0.25">
      <c r="A267" s="1"/>
      <c r="B267" s="1"/>
    </row>
    <row r="268" spans="1:2" x14ac:dyDescent="0.25">
      <c r="A268" s="1"/>
      <c r="B268" s="1"/>
    </row>
    <row r="269" spans="1:2" x14ac:dyDescent="0.25">
      <c r="A269" s="1"/>
      <c r="B269" s="1"/>
    </row>
    <row r="270" spans="1:2" x14ac:dyDescent="0.25">
      <c r="A270" s="1"/>
      <c r="B270" s="1"/>
    </row>
    <row r="271" spans="1:2" x14ac:dyDescent="0.25">
      <c r="A271" s="1"/>
      <c r="B271" s="1"/>
    </row>
    <row r="272" spans="1:2" x14ac:dyDescent="0.25">
      <c r="A272" s="1"/>
      <c r="B272" s="1"/>
    </row>
    <row r="273" spans="1:2" x14ac:dyDescent="0.25">
      <c r="A273" s="1"/>
      <c r="B273" s="1"/>
    </row>
    <row r="274" spans="1:2" x14ac:dyDescent="0.25">
      <c r="A274" s="1"/>
      <c r="B274" s="1"/>
    </row>
    <row r="275" spans="1:2" x14ac:dyDescent="0.25">
      <c r="A275" s="1"/>
      <c r="B275" s="1"/>
    </row>
    <row r="276" spans="1:2" x14ac:dyDescent="0.25">
      <c r="A276" s="1"/>
      <c r="B276" s="1"/>
    </row>
    <row r="277" spans="1:2" x14ac:dyDescent="0.25">
      <c r="A277" s="1"/>
      <c r="B277" s="1"/>
    </row>
    <row r="278" spans="1:2" x14ac:dyDescent="0.25">
      <c r="A278" s="1"/>
      <c r="B278" s="1"/>
    </row>
    <row r="279" spans="1:2" x14ac:dyDescent="0.25">
      <c r="A279" s="1"/>
      <c r="B279" s="1"/>
    </row>
    <row r="280" spans="1:2" x14ac:dyDescent="0.25">
      <c r="A280" s="1"/>
      <c r="B280" s="1"/>
    </row>
    <row r="281" spans="1:2" x14ac:dyDescent="0.25">
      <c r="A281" s="1"/>
      <c r="B281" s="1"/>
    </row>
    <row r="282" spans="1:2" x14ac:dyDescent="0.25">
      <c r="A282" s="1"/>
      <c r="B282" s="1"/>
    </row>
    <row r="283" spans="1:2" x14ac:dyDescent="0.25">
      <c r="A283" s="1"/>
      <c r="B283" s="1"/>
    </row>
    <row r="284" spans="1:2" x14ac:dyDescent="0.25">
      <c r="A284" s="1"/>
      <c r="B284" s="1"/>
    </row>
    <row r="285" spans="1:2" x14ac:dyDescent="0.25">
      <c r="A285" s="1"/>
      <c r="B285" s="1"/>
    </row>
    <row r="286" spans="1:2" x14ac:dyDescent="0.25">
      <c r="A286" s="1"/>
      <c r="B286" s="1"/>
    </row>
    <row r="287" spans="1:2" x14ac:dyDescent="0.25">
      <c r="A287" s="1"/>
      <c r="B287" s="1"/>
    </row>
    <row r="288" spans="1:2" x14ac:dyDescent="0.25">
      <c r="A288" s="21"/>
      <c r="B288" s="21"/>
    </row>
    <row r="289" spans="1:2" x14ac:dyDescent="0.25">
      <c r="A289" s="1"/>
      <c r="B289" s="1"/>
    </row>
    <row r="290" spans="1:2" x14ac:dyDescent="0.25">
      <c r="A290" s="1"/>
      <c r="B290" s="1"/>
    </row>
    <row r="291" spans="1:2" x14ac:dyDescent="0.25">
      <c r="A291" s="1"/>
      <c r="B291" s="1"/>
    </row>
    <row r="292" spans="1:2" x14ac:dyDescent="0.25">
      <c r="A292" s="1"/>
      <c r="B292" s="1"/>
    </row>
    <row r="293" spans="1:2" x14ac:dyDescent="0.25">
      <c r="A293" s="1"/>
      <c r="B293" s="1"/>
    </row>
    <row r="294" spans="1:2" x14ac:dyDescent="0.25">
      <c r="A294" s="1"/>
      <c r="B294" s="1"/>
    </row>
    <row r="295" spans="1:2" x14ac:dyDescent="0.25">
      <c r="A295" s="1"/>
      <c r="B295" s="1"/>
    </row>
    <row r="296" spans="1:2" x14ac:dyDescent="0.25">
      <c r="A296" s="1"/>
      <c r="B296" s="1"/>
    </row>
    <row r="297" spans="1:2" x14ac:dyDescent="0.25">
      <c r="A297" s="1"/>
      <c r="B297" s="1"/>
    </row>
    <row r="298" spans="1:2" x14ac:dyDescent="0.25">
      <c r="A298" s="1"/>
      <c r="B298" s="1"/>
    </row>
    <row r="299" spans="1:2" x14ac:dyDescent="0.25">
      <c r="A299" s="1"/>
      <c r="B299" s="1"/>
    </row>
    <row r="300" spans="1:2" x14ac:dyDescent="0.25">
      <c r="A300" s="1"/>
      <c r="B300" s="1"/>
    </row>
    <row r="301" spans="1:2" x14ac:dyDescent="0.25">
      <c r="A301" s="1"/>
      <c r="B301" s="1"/>
    </row>
    <row r="302" spans="1:2" x14ac:dyDescent="0.25">
      <c r="A302" s="1"/>
      <c r="B302" s="1"/>
    </row>
    <row r="303" spans="1:2" x14ac:dyDescent="0.25">
      <c r="A303" s="1"/>
      <c r="B303" s="1"/>
    </row>
    <row r="304" spans="1:2" x14ac:dyDescent="0.25">
      <c r="A304" s="1"/>
      <c r="B304" s="1"/>
    </row>
    <row r="305" spans="1:2" x14ac:dyDescent="0.25">
      <c r="A305" s="1"/>
      <c r="B305" s="1"/>
    </row>
    <row r="306" spans="1:2" x14ac:dyDescent="0.25">
      <c r="A306" s="1"/>
      <c r="B306" s="1"/>
    </row>
    <row r="307" spans="1:2" x14ac:dyDescent="0.25">
      <c r="A307" s="1"/>
      <c r="B307" s="1"/>
    </row>
    <row r="308" spans="1:2" x14ac:dyDescent="0.25">
      <c r="A308" s="1"/>
      <c r="B308" s="1"/>
    </row>
    <row r="309" spans="1:2" x14ac:dyDescent="0.25">
      <c r="A309" s="1"/>
      <c r="B309" s="1"/>
    </row>
    <row r="310" spans="1:2" x14ac:dyDescent="0.25">
      <c r="A310" s="1"/>
      <c r="B310" s="1"/>
    </row>
    <row r="311" spans="1:2" x14ac:dyDescent="0.25">
      <c r="A311" s="1"/>
      <c r="B311" s="1"/>
    </row>
    <row r="312" spans="1:2" x14ac:dyDescent="0.25">
      <c r="A312" s="1"/>
      <c r="B312" s="1"/>
    </row>
    <row r="313" spans="1:2" x14ac:dyDescent="0.25">
      <c r="A313" s="1"/>
      <c r="B313" s="1"/>
    </row>
    <row r="314" spans="1:2" x14ac:dyDescent="0.25">
      <c r="A314" s="1"/>
      <c r="B314" s="1"/>
    </row>
    <row r="315" spans="1:2" x14ac:dyDescent="0.25">
      <c r="A315" s="1"/>
      <c r="B315" s="1"/>
    </row>
    <row r="316" spans="1:2" x14ac:dyDescent="0.25">
      <c r="A316" s="1"/>
      <c r="B316" s="1"/>
    </row>
    <row r="317" spans="1:2" x14ac:dyDescent="0.25">
      <c r="A317" s="1"/>
      <c r="B317" s="1"/>
    </row>
    <row r="318" spans="1:2" x14ac:dyDescent="0.25">
      <c r="A318" s="1"/>
      <c r="B318" s="1"/>
    </row>
    <row r="319" spans="1:2" x14ac:dyDescent="0.25">
      <c r="A319" s="1"/>
      <c r="B319" s="1"/>
    </row>
    <row r="320" spans="1:2" x14ac:dyDescent="0.25">
      <c r="A320" s="1"/>
      <c r="B320" s="1"/>
    </row>
    <row r="321" spans="1:2" x14ac:dyDescent="0.25">
      <c r="A321" s="1"/>
      <c r="B321" s="1"/>
    </row>
    <row r="322" spans="1:2" x14ac:dyDescent="0.25">
      <c r="A322" s="1"/>
      <c r="B322" s="1"/>
    </row>
    <row r="323" spans="1:2" x14ac:dyDescent="0.25">
      <c r="A323" s="1"/>
      <c r="B323" s="1"/>
    </row>
    <row r="324" spans="1:2" x14ac:dyDescent="0.25">
      <c r="A324" s="1"/>
      <c r="B324" s="1"/>
    </row>
    <row r="325" spans="1:2" x14ac:dyDescent="0.25">
      <c r="A325" s="1"/>
      <c r="B325" s="1"/>
    </row>
    <row r="326" spans="1:2" x14ac:dyDescent="0.25">
      <c r="A326" s="1"/>
      <c r="B326" s="1"/>
    </row>
    <row r="327" spans="1:2" x14ac:dyDescent="0.25">
      <c r="A327" s="1"/>
      <c r="B327" s="1"/>
    </row>
    <row r="328" spans="1:2" x14ac:dyDescent="0.25">
      <c r="A328" s="1"/>
      <c r="B328" s="1"/>
    </row>
    <row r="329" spans="1:2" x14ac:dyDescent="0.25">
      <c r="A329" s="1"/>
      <c r="B329" s="1"/>
    </row>
    <row r="330" spans="1:2" x14ac:dyDescent="0.25">
      <c r="A330" s="1"/>
      <c r="B330" s="1"/>
    </row>
    <row r="331" spans="1:2" x14ac:dyDescent="0.25">
      <c r="A331" s="1"/>
      <c r="B331" s="1"/>
    </row>
    <row r="332" spans="1:2" x14ac:dyDescent="0.25">
      <c r="A332" s="1"/>
      <c r="B332" s="1"/>
    </row>
    <row r="333" spans="1:2" x14ac:dyDescent="0.25">
      <c r="A333" s="1"/>
      <c r="B333" s="1"/>
    </row>
    <row r="334" spans="1:2" x14ac:dyDescent="0.25">
      <c r="A334" s="1"/>
      <c r="B334" s="1"/>
    </row>
    <row r="335" spans="1:2" x14ac:dyDescent="0.25">
      <c r="A335" s="1"/>
      <c r="B335" s="1"/>
    </row>
    <row r="336" spans="1:2" x14ac:dyDescent="0.25">
      <c r="A336" s="1"/>
      <c r="B336" s="1"/>
    </row>
    <row r="337" spans="1:2" x14ac:dyDescent="0.25">
      <c r="A337" s="1"/>
      <c r="B337" s="1"/>
    </row>
    <row r="338" spans="1:2" x14ac:dyDescent="0.25">
      <c r="A338" s="1"/>
      <c r="B338" s="1"/>
    </row>
    <row r="339" spans="1:2" x14ac:dyDescent="0.25">
      <c r="A339" s="1"/>
      <c r="B339" s="1"/>
    </row>
    <row r="340" spans="1:2" x14ac:dyDescent="0.25">
      <c r="A340" s="1"/>
      <c r="B340" s="1"/>
    </row>
    <row r="341" spans="1:2" x14ac:dyDescent="0.25">
      <c r="A341" s="1"/>
      <c r="B341" s="1"/>
    </row>
    <row r="342" spans="1:2" x14ac:dyDescent="0.25">
      <c r="A342" s="1"/>
      <c r="B342" s="1"/>
    </row>
    <row r="343" spans="1:2" x14ac:dyDescent="0.25">
      <c r="A343" s="1"/>
      <c r="B343" s="1"/>
    </row>
    <row r="344" spans="1:2" x14ac:dyDescent="0.25">
      <c r="A344" s="1"/>
      <c r="B344" s="1"/>
    </row>
    <row r="345" spans="1:2" x14ac:dyDescent="0.25">
      <c r="A345" s="1"/>
      <c r="B345" s="1"/>
    </row>
    <row r="346" spans="1:2" x14ac:dyDescent="0.25">
      <c r="A346" s="1"/>
      <c r="B346" s="1"/>
    </row>
    <row r="347" spans="1:2" x14ac:dyDescent="0.25">
      <c r="A347" s="1"/>
      <c r="B347" s="1"/>
    </row>
    <row r="348" spans="1:2" x14ac:dyDescent="0.25">
      <c r="A348" s="1"/>
      <c r="B348" s="1"/>
    </row>
    <row r="349" spans="1:2" x14ac:dyDescent="0.25">
      <c r="A349" s="1"/>
      <c r="B349" s="1"/>
    </row>
    <row r="350" spans="1:2" x14ac:dyDescent="0.25">
      <c r="A350" s="1"/>
      <c r="B350" s="1"/>
    </row>
    <row r="351" spans="1:2" x14ac:dyDescent="0.25">
      <c r="A351" s="1"/>
      <c r="B351" s="1"/>
    </row>
    <row r="352" spans="1:2" x14ac:dyDescent="0.25">
      <c r="A352" s="1"/>
      <c r="B352" s="1"/>
    </row>
    <row r="353" spans="1:2" x14ac:dyDescent="0.25">
      <c r="A353" s="1"/>
      <c r="B353" s="1"/>
    </row>
    <row r="354" spans="1:2" x14ac:dyDescent="0.25">
      <c r="A354" s="1"/>
      <c r="B354" s="1"/>
    </row>
    <row r="355" spans="1:2" x14ac:dyDescent="0.25">
      <c r="A355" s="1"/>
      <c r="B355" s="1"/>
    </row>
    <row r="356" spans="1:2" x14ac:dyDescent="0.25">
      <c r="A356" s="1"/>
      <c r="B356" s="1"/>
    </row>
    <row r="357" spans="1:2" x14ac:dyDescent="0.25">
      <c r="A357" s="1"/>
      <c r="B357" s="1"/>
    </row>
    <row r="358" spans="1:2" x14ac:dyDescent="0.25">
      <c r="A358" s="1"/>
      <c r="B358" s="1"/>
    </row>
    <row r="359" spans="1:2" x14ac:dyDescent="0.25">
      <c r="A359" s="1"/>
      <c r="B359" s="1"/>
    </row>
    <row r="360" spans="1:2" x14ac:dyDescent="0.25">
      <c r="A360" s="1"/>
      <c r="B360" s="1"/>
    </row>
    <row r="361" spans="1:2" x14ac:dyDescent="0.25">
      <c r="A361" s="1"/>
      <c r="B361" s="1"/>
    </row>
    <row r="362" spans="1:2" x14ac:dyDescent="0.25">
      <c r="A362" s="1"/>
      <c r="B362" s="1"/>
    </row>
    <row r="363" spans="1:2" x14ac:dyDescent="0.25">
      <c r="A363" s="1"/>
      <c r="B363" s="1"/>
    </row>
    <row r="364" spans="1:2" x14ac:dyDescent="0.25">
      <c r="A364" s="1"/>
      <c r="B364" s="1"/>
    </row>
    <row r="365" spans="1:2" x14ac:dyDescent="0.25">
      <c r="A365" s="1"/>
      <c r="B365" s="1"/>
    </row>
    <row r="366" spans="1:2" x14ac:dyDescent="0.25">
      <c r="A366" s="1"/>
      <c r="B366" s="1"/>
    </row>
    <row r="367" spans="1:2" x14ac:dyDescent="0.25">
      <c r="A367" s="1"/>
      <c r="B367" s="1"/>
    </row>
    <row r="368" spans="1:2" x14ac:dyDescent="0.25">
      <c r="A368" s="1"/>
      <c r="B368" s="1"/>
    </row>
    <row r="369" spans="1:2" x14ac:dyDescent="0.25">
      <c r="A369" s="1"/>
      <c r="B369" s="1"/>
    </row>
    <row r="370" spans="1:2" x14ac:dyDescent="0.25">
      <c r="A370" s="1"/>
      <c r="B370" s="1"/>
    </row>
    <row r="371" spans="1:2" x14ac:dyDescent="0.25">
      <c r="A371" s="1"/>
      <c r="B371" s="1"/>
    </row>
    <row r="372" spans="1:2" x14ac:dyDescent="0.25">
      <c r="A372" s="1"/>
      <c r="B372" s="1"/>
    </row>
    <row r="373" spans="1:2" x14ac:dyDescent="0.25">
      <c r="A373" s="1"/>
      <c r="B373" s="1"/>
    </row>
    <row r="374" spans="1:2" x14ac:dyDescent="0.25">
      <c r="A374" s="1"/>
      <c r="B374" s="1"/>
    </row>
    <row r="375" spans="1:2" x14ac:dyDescent="0.25">
      <c r="A375" s="1"/>
      <c r="B375" s="1"/>
    </row>
    <row r="376" spans="1:2" x14ac:dyDescent="0.25">
      <c r="A376" s="1"/>
      <c r="B376" s="1"/>
    </row>
    <row r="377" spans="1:2" x14ac:dyDescent="0.25">
      <c r="A377" s="1"/>
      <c r="B377" s="1"/>
    </row>
    <row r="378" spans="1:2" x14ac:dyDescent="0.25">
      <c r="A378" s="1"/>
      <c r="B378" s="1"/>
    </row>
    <row r="379" spans="1:2" x14ac:dyDescent="0.25">
      <c r="A379" s="1"/>
      <c r="B379" s="1"/>
    </row>
    <row r="380" spans="1:2" x14ac:dyDescent="0.25">
      <c r="A380" s="1"/>
      <c r="B380" s="1"/>
    </row>
    <row r="381" spans="1:2" x14ac:dyDescent="0.25">
      <c r="A381" s="1"/>
      <c r="B381" s="1"/>
    </row>
    <row r="382" spans="1:2" x14ac:dyDescent="0.25">
      <c r="A382" s="1"/>
      <c r="B382" s="1"/>
    </row>
    <row r="383" spans="1:2" x14ac:dyDescent="0.25">
      <c r="A383" s="1"/>
      <c r="B383" s="1"/>
    </row>
    <row r="384" spans="1:2" x14ac:dyDescent="0.25">
      <c r="A384" s="1"/>
      <c r="B384" s="1"/>
    </row>
    <row r="385" spans="1:2" x14ac:dyDescent="0.25">
      <c r="A385" s="1"/>
      <c r="B385" s="1"/>
    </row>
    <row r="386" spans="1:2" x14ac:dyDescent="0.25">
      <c r="A386" s="1"/>
      <c r="B386" s="1"/>
    </row>
    <row r="387" spans="1:2" x14ac:dyDescent="0.25">
      <c r="A387" s="1"/>
      <c r="B387" s="1"/>
    </row>
    <row r="388" spans="1:2" x14ac:dyDescent="0.25">
      <c r="A388" s="1"/>
      <c r="B388" s="1"/>
    </row>
    <row r="389" spans="1:2" x14ac:dyDescent="0.25">
      <c r="A389" s="1"/>
      <c r="B389" s="1"/>
    </row>
    <row r="390" spans="1:2" x14ac:dyDescent="0.25">
      <c r="A390" s="1"/>
      <c r="B390" s="1"/>
    </row>
    <row r="391" spans="1:2" x14ac:dyDescent="0.25">
      <c r="A391" s="1"/>
      <c r="B391" s="1"/>
    </row>
    <row r="392" spans="1:2" x14ac:dyDescent="0.25">
      <c r="A392" s="1"/>
      <c r="B392" s="1"/>
    </row>
    <row r="393" spans="1:2" x14ac:dyDescent="0.25">
      <c r="A393" s="1"/>
      <c r="B393" s="1"/>
    </row>
    <row r="394" spans="1:2" x14ac:dyDescent="0.25">
      <c r="A394" s="1"/>
      <c r="B394" s="1"/>
    </row>
    <row r="395" spans="1:2" x14ac:dyDescent="0.25">
      <c r="A395" s="1"/>
      <c r="B395" s="1"/>
    </row>
    <row r="396" spans="1:2" x14ac:dyDescent="0.25">
      <c r="A396" s="1"/>
      <c r="B396" s="1"/>
    </row>
    <row r="397" spans="1:2" x14ac:dyDescent="0.25">
      <c r="A397" s="1"/>
      <c r="B397" s="1"/>
    </row>
    <row r="398" spans="1:2" x14ac:dyDescent="0.25">
      <c r="A398" s="1"/>
      <c r="B398" s="1"/>
    </row>
    <row r="399" spans="1:2" x14ac:dyDescent="0.25">
      <c r="A399" s="1"/>
      <c r="B399" s="1"/>
    </row>
    <row r="400" spans="1:2" x14ac:dyDescent="0.25">
      <c r="A400" s="1"/>
      <c r="B400" s="1"/>
    </row>
    <row r="401" spans="1:2" x14ac:dyDescent="0.25">
      <c r="A401" s="1"/>
      <c r="B401" s="1"/>
    </row>
    <row r="402" spans="1:2" x14ac:dyDescent="0.25">
      <c r="A402" s="1"/>
      <c r="B402" s="1"/>
    </row>
    <row r="403" spans="1:2" x14ac:dyDescent="0.25">
      <c r="A403" s="1"/>
      <c r="B403" s="1"/>
    </row>
    <row r="404" spans="1:2" x14ac:dyDescent="0.25">
      <c r="A404" s="1"/>
      <c r="B404" s="1"/>
    </row>
    <row r="405" spans="1:2" x14ac:dyDescent="0.25">
      <c r="A405" s="1"/>
      <c r="B405" s="1"/>
    </row>
    <row r="406" spans="1:2" x14ac:dyDescent="0.25">
      <c r="A406" s="1"/>
      <c r="B406" s="1"/>
    </row>
    <row r="407" spans="1:2" x14ac:dyDescent="0.25">
      <c r="A407" s="1"/>
      <c r="B407" s="1"/>
    </row>
    <row r="408" spans="1:2" x14ac:dyDescent="0.25">
      <c r="A408" s="1"/>
      <c r="B408" s="1"/>
    </row>
    <row r="409" spans="1:2" x14ac:dyDescent="0.25">
      <c r="A409" s="1"/>
      <c r="B409" s="1"/>
    </row>
    <row r="410" spans="1:2" x14ac:dyDescent="0.25">
      <c r="A410" s="1"/>
      <c r="B410" s="1"/>
    </row>
    <row r="411" spans="1:2" x14ac:dyDescent="0.25">
      <c r="A411" s="1"/>
      <c r="B411" s="1"/>
    </row>
    <row r="412" spans="1:2" x14ac:dyDescent="0.25">
      <c r="A412" s="1"/>
      <c r="B412" s="1"/>
    </row>
    <row r="413" spans="1:2" x14ac:dyDescent="0.25">
      <c r="A413" s="1"/>
      <c r="B413" s="1"/>
    </row>
    <row r="414" spans="1:2" x14ac:dyDescent="0.25">
      <c r="A414" s="1"/>
      <c r="B414" s="1"/>
    </row>
    <row r="415" spans="1:2" x14ac:dyDescent="0.25">
      <c r="A415" s="1"/>
      <c r="B415" s="1"/>
    </row>
    <row r="416" spans="1:2" x14ac:dyDescent="0.25">
      <c r="A416" s="1"/>
      <c r="B416" s="1"/>
    </row>
    <row r="417" spans="1:2" x14ac:dyDescent="0.25">
      <c r="A417" s="1"/>
      <c r="B417" s="1"/>
    </row>
    <row r="418" spans="1:2" x14ac:dyDescent="0.25">
      <c r="A418" s="1"/>
      <c r="B418" s="1"/>
    </row>
    <row r="419" spans="1:2" x14ac:dyDescent="0.25">
      <c r="A419" s="1"/>
      <c r="B419" s="1"/>
    </row>
    <row r="420" spans="1:2" x14ac:dyDescent="0.25">
      <c r="A420" s="1"/>
      <c r="B420" s="1"/>
    </row>
    <row r="421" spans="1:2" x14ac:dyDescent="0.25">
      <c r="A421" s="1"/>
      <c r="B421" s="1"/>
    </row>
    <row r="422" spans="1:2" x14ac:dyDescent="0.25">
      <c r="A422" s="1"/>
      <c r="B422" s="1"/>
    </row>
    <row r="423" spans="1:2" x14ac:dyDescent="0.25">
      <c r="A423" s="1"/>
      <c r="B423" s="1"/>
    </row>
    <row r="424" spans="1:2" x14ac:dyDescent="0.25">
      <c r="A424" s="1"/>
      <c r="B424" s="1"/>
    </row>
    <row r="425" spans="1:2" x14ac:dyDescent="0.25">
      <c r="A425" s="1"/>
      <c r="B425" s="1"/>
    </row>
    <row r="426" spans="1:2" x14ac:dyDescent="0.25">
      <c r="A426" s="1"/>
      <c r="B426" s="1"/>
    </row>
    <row r="427" spans="1:2" x14ac:dyDescent="0.25">
      <c r="A427" s="1"/>
      <c r="B427" s="1"/>
    </row>
    <row r="428" spans="1:2" x14ac:dyDescent="0.25">
      <c r="A428" s="1"/>
      <c r="B428" s="1"/>
    </row>
    <row r="429" spans="1:2" x14ac:dyDescent="0.25">
      <c r="A429" s="1"/>
      <c r="B429" s="1"/>
    </row>
    <row r="430" spans="1:2" x14ac:dyDescent="0.25">
      <c r="A430" s="1"/>
      <c r="B430" s="1"/>
    </row>
    <row r="431" spans="1:2" x14ac:dyDescent="0.25">
      <c r="A431" s="1"/>
      <c r="B431" s="1"/>
    </row>
    <row r="432" spans="1:2" x14ac:dyDescent="0.25">
      <c r="A432" s="1"/>
      <c r="B432" s="1"/>
    </row>
    <row r="433" spans="1:2" x14ac:dyDescent="0.25">
      <c r="A433" s="1"/>
      <c r="B433" s="1"/>
    </row>
    <row r="434" spans="1:2" x14ac:dyDescent="0.25">
      <c r="A434" s="1"/>
      <c r="B434" s="1"/>
    </row>
    <row r="435" spans="1:2" x14ac:dyDescent="0.25">
      <c r="A435" s="1"/>
      <c r="B435" s="1"/>
    </row>
    <row r="436" spans="1:2" x14ac:dyDescent="0.25">
      <c r="A436" s="1"/>
      <c r="B436" s="1"/>
    </row>
    <row r="437" spans="1:2" x14ac:dyDescent="0.25">
      <c r="A437" s="1"/>
      <c r="B437" s="1"/>
    </row>
    <row r="438" spans="1:2" x14ac:dyDescent="0.25">
      <c r="A438" s="1"/>
      <c r="B438" s="1"/>
    </row>
    <row r="439" spans="1:2" x14ac:dyDescent="0.25">
      <c r="A439" s="1"/>
      <c r="B439" s="1"/>
    </row>
    <row r="440" spans="1:2" x14ac:dyDescent="0.25">
      <c r="A440" s="1"/>
      <c r="B440" s="1"/>
    </row>
    <row r="441" spans="1:2" x14ac:dyDescent="0.25">
      <c r="A441" s="1"/>
      <c r="B441" s="1"/>
    </row>
    <row r="442" spans="1:2" x14ac:dyDescent="0.25">
      <c r="A442" s="1"/>
      <c r="B442" s="1"/>
    </row>
    <row r="443" spans="1:2" x14ac:dyDescent="0.25">
      <c r="A443" s="1"/>
      <c r="B443" s="1"/>
    </row>
    <row r="444" spans="1:2" x14ac:dyDescent="0.25">
      <c r="A444" s="1"/>
      <c r="B444" s="1"/>
    </row>
    <row r="445" spans="1:2" x14ac:dyDescent="0.25">
      <c r="A445" s="1"/>
      <c r="B445" s="1"/>
    </row>
    <row r="446" spans="1:2" x14ac:dyDescent="0.25">
      <c r="A446" s="1"/>
      <c r="B446" s="1"/>
    </row>
    <row r="447" spans="1:2" x14ac:dyDescent="0.25">
      <c r="A447" s="1"/>
      <c r="B447" s="1"/>
    </row>
    <row r="448" spans="1:2" x14ac:dyDescent="0.25">
      <c r="A448" s="1"/>
      <c r="B448" s="1"/>
    </row>
    <row r="449" spans="1:2" x14ac:dyDescent="0.25">
      <c r="A449" s="1"/>
      <c r="B449" s="1"/>
    </row>
    <row r="450" spans="1:2" x14ac:dyDescent="0.25">
      <c r="A450" s="1"/>
      <c r="B450" s="1"/>
    </row>
    <row r="451" spans="1:2" x14ac:dyDescent="0.25">
      <c r="A451" s="1"/>
      <c r="B451" s="1"/>
    </row>
    <row r="452" spans="1:2" x14ac:dyDescent="0.25">
      <c r="A452" s="1"/>
      <c r="B452" s="1"/>
    </row>
    <row r="453" spans="1:2" x14ac:dyDescent="0.25">
      <c r="A453" s="1"/>
      <c r="B453" s="1"/>
    </row>
    <row r="454" spans="1:2" x14ac:dyDescent="0.25">
      <c r="A454" s="1"/>
      <c r="B454" s="1"/>
    </row>
    <row r="455" spans="1:2" x14ac:dyDescent="0.25">
      <c r="A455" s="1"/>
      <c r="B455" s="1"/>
    </row>
    <row r="456" spans="1:2" x14ac:dyDescent="0.25">
      <c r="A456" s="1"/>
      <c r="B456" s="1"/>
    </row>
    <row r="457" spans="1:2" x14ac:dyDescent="0.25">
      <c r="A457" s="1"/>
      <c r="B457" s="1"/>
    </row>
    <row r="458" spans="1:2" x14ac:dyDescent="0.25">
      <c r="A458" s="1"/>
      <c r="B458" s="1"/>
    </row>
    <row r="459" spans="1:2" x14ac:dyDescent="0.25">
      <c r="A459" s="1"/>
      <c r="B459" s="1"/>
    </row>
    <row r="460" spans="1:2" x14ac:dyDescent="0.25">
      <c r="A460" s="1"/>
      <c r="B460" s="1"/>
    </row>
    <row r="461" spans="1:2" x14ac:dyDescent="0.25">
      <c r="A461" s="1"/>
      <c r="B461" s="1"/>
    </row>
    <row r="462" spans="1:2" x14ac:dyDescent="0.25">
      <c r="A462" s="1"/>
      <c r="B462" s="1"/>
    </row>
    <row r="463" spans="1:2" x14ac:dyDescent="0.25">
      <c r="A463" s="1"/>
      <c r="B463" s="1"/>
    </row>
    <row r="464" spans="1:2" x14ac:dyDescent="0.25">
      <c r="A464" s="1"/>
      <c r="B464" s="1"/>
    </row>
    <row r="465" spans="1:2" x14ac:dyDescent="0.25">
      <c r="A465" s="1"/>
      <c r="B465" s="1"/>
    </row>
  </sheetData>
  <sortState xmlns:xlrd2="http://schemas.microsoft.com/office/spreadsheetml/2017/richdata2" ref="M2:M162">
    <sortCondition ref="M2"/>
  </sortState>
  <conditionalFormatting sqref="B1:E1048576">
    <cfRule type="cellIs" dxfId="35" priority="3" operator="lessThan">
      <formula>2500</formula>
    </cfRule>
    <cfRule type="cellIs" dxfId="34" priority="4" operator="greaterThan">
      <formula>424081.0951</formula>
    </cfRule>
  </conditionalFormatting>
  <conditionalFormatting sqref="C1:C1048576">
    <cfRule type="cellIs" dxfId="33" priority="1" operator="greaterThan">
      <formula>1</formula>
    </cfRule>
    <cfRule type="cellIs" dxfId="32" priority="2" operator="greaterThan">
      <formula>1</formula>
    </cfRule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BF6FC-3FE1-40DA-939F-D4058D523B90}">
  <dimension ref="A1:BA476"/>
  <sheetViews>
    <sheetView tabSelected="1" zoomScale="70" zoomScaleNormal="70" workbookViewId="0">
      <selection activeCell="T36" sqref="T36"/>
    </sheetView>
  </sheetViews>
  <sheetFormatPr baseColWidth="10" defaultColWidth="8.85546875" defaultRowHeight="15" x14ac:dyDescent="0.25"/>
  <cols>
    <col min="7" max="7" width="8.85546875" customWidth="1"/>
  </cols>
  <sheetData>
    <row r="1" spans="1:53" x14ac:dyDescent="0.25">
      <c r="A1" s="1">
        <v>0.111513102364783</v>
      </c>
      <c r="B1" s="1">
        <v>4575.4267578125</v>
      </c>
      <c r="C1">
        <f t="shared" ref="C1:C64" si="0">B1/$V$13</f>
        <v>0.57845519783415145</v>
      </c>
      <c r="D1">
        <v>0.82499999999999996</v>
      </c>
      <c r="E1">
        <v>225.35</v>
      </c>
      <c r="F1" t="s">
        <v>73</v>
      </c>
      <c r="G1">
        <v>0</v>
      </c>
      <c r="H1">
        <f t="shared" ref="H1:H32" si="1">G1*$K$6</f>
        <v>0</v>
      </c>
      <c r="I1">
        <f t="shared" ref="I1:I32" si="2">H1/$V$13</f>
        <v>0</v>
      </c>
      <c r="K1">
        <f>MIN(B1:B1227)</f>
        <v>4248.45068359375</v>
      </c>
      <c r="M1" s="14" t="s">
        <v>23</v>
      </c>
      <c r="N1" s="14" t="s">
        <v>22</v>
      </c>
      <c r="O1" s="14" t="s">
        <v>21</v>
      </c>
      <c r="P1" s="14"/>
      <c r="Q1" s="14"/>
      <c r="R1" s="14"/>
      <c r="U1" s="18" t="s">
        <v>24</v>
      </c>
      <c r="V1" s="17">
        <v>33</v>
      </c>
      <c r="W1" s="17"/>
      <c r="X1" s="16"/>
      <c r="Y1" s="16" t="s">
        <v>9</v>
      </c>
      <c r="Z1" s="16">
        <f>V1/V2</f>
        <v>330</v>
      </c>
      <c r="AA1" s="15"/>
      <c r="AE1" s="14"/>
      <c r="AF1" s="14"/>
      <c r="AG1" s="14"/>
      <c r="AK1" s="14"/>
      <c r="AL1" s="14"/>
      <c r="AM1" s="14"/>
      <c r="AQ1" s="14"/>
      <c r="AR1" s="14"/>
      <c r="AS1" s="14"/>
      <c r="AY1" s="14" t="s">
        <v>23</v>
      </c>
      <c r="AZ1" s="14" t="s">
        <v>22</v>
      </c>
      <c r="BA1" s="14" t="s">
        <v>21</v>
      </c>
    </row>
    <row r="2" spans="1:53" x14ac:dyDescent="0.25">
      <c r="A2" s="1">
        <v>0.11200644059006799</v>
      </c>
      <c r="B2" s="1">
        <v>4632.51904296875</v>
      </c>
      <c r="C2">
        <f t="shared" si="0"/>
        <v>0.58567317570877742</v>
      </c>
      <c r="D2">
        <v>0.36409999999999998</v>
      </c>
      <c r="E2">
        <v>156.05000000000001</v>
      </c>
      <c r="F2" t="s">
        <v>77</v>
      </c>
      <c r="G2">
        <v>50</v>
      </c>
      <c r="H2">
        <f t="shared" si="1"/>
        <v>49.435837629947258</v>
      </c>
      <c r="I2">
        <f t="shared" si="2"/>
        <v>6.2500000000000003E-3</v>
      </c>
      <c r="M2">
        <v>0</v>
      </c>
      <c r="N2">
        <v>0</v>
      </c>
      <c r="O2" s="19">
        <v>0</v>
      </c>
      <c r="U2" s="8" t="s">
        <v>11</v>
      </c>
      <c r="V2" s="7">
        <v>0.1</v>
      </c>
      <c r="W2" s="7"/>
      <c r="X2" s="7"/>
      <c r="Y2" s="7" t="s">
        <v>20</v>
      </c>
      <c r="Z2" s="7">
        <f>V3/V1</f>
        <v>0.79696969696969699</v>
      </c>
      <c r="AA2" s="6"/>
      <c r="AY2">
        <v>2000</v>
      </c>
      <c r="AZ2">
        <v>0</v>
      </c>
      <c r="BA2">
        <v>0</v>
      </c>
    </row>
    <row r="3" spans="1:53" x14ac:dyDescent="0.25">
      <c r="A3" s="1">
        <v>7.5036732313506896E-2</v>
      </c>
      <c r="B3" s="1">
        <v>5040.9375</v>
      </c>
      <c r="C3">
        <f t="shared" si="0"/>
        <v>0.63730809237698394</v>
      </c>
      <c r="D3">
        <v>6.1699999999999998E-2</v>
      </c>
      <c r="E3">
        <v>61.26</v>
      </c>
      <c r="F3" t="s">
        <v>56</v>
      </c>
      <c r="G3">
        <v>100</v>
      </c>
      <c r="H3">
        <f t="shared" si="1"/>
        <v>98.871675259894516</v>
      </c>
      <c r="I3">
        <f t="shared" si="2"/>
        <v>1.2500000000000001E-2</v>
      </c>
      <c r="K3" t="s">
        <v>25</v>
      </c>
      <c r="M3">
        <v>6.2500000000000003E-3</v>
      </c>
      <c r="N3">
        <v>0</v>
      </c>
      <c r="O3" s="19">
        <v>0</v>
      </c>
      <c r="U3" s="8" t="s">
        <v>19</v>
      </c>
      <c r="V3" s="7">
        <v>26.3</v>
      </c>
      <c r="W3" s="7"/>
      <c r="X3" s="7"/>
      <c r="Y3" s="7" t="s">
        <v>18</v>
      </c>
      <c r="Z3" s="7">
        <f>V3^2*SQRT(1-V6^2)/(V1*V2)</f>
        <v>199.94854734184457</v>
      </c>
      <c r="AA3" s="6"/>
      <c r="AD3" s="13" t="s">
        <v>17</v>
      </c>
      <c r="AY3">
        <v>2050</v>
      </c>
      <c r="AZ3">
        <v>0</v>
      </c>
      <c r="BA3">
        <v>0</v>
      </c>
    </row>
    <row r="4" spans="1:53" x14ac:dyDescent="0.25">
      <c r="A4" s="1">
        <v>8.2229545749424204E-2</v>
      </c>
      <c r="B4" s="1">
        <v>5024.2470703125</v>
      </c>
      <c r="C4">
        <f t="shared" si="0"/>
        <v>0.63519797974315484</v>
      </c>
      <c r="D4">
        <v>0.18260000000000001</v>
      </c>
      <c r="E4">
        <v>65.150000000000006</v>
      </c>
      <c r="F4" t="s">
        <v>50</v>
      </c>
      <c r="G4">
        <v>150</v>
      </c>
      <c r="H4">
        <f t="shared" si="1"/>
        <v>148.30751288984177</v>
      </c>
      <c r="I4">
        <f t="shared" si="2"/>
        <v>1.8750000000000003E-2</v>
      </c>
      <c r="M4">
        <v>1.2500000000000001E-2</v>
      </c>
      <c r="N4">
        <v>0</v>
      </c>
      <c r="O4" s="19">
        <v>0</v>
      </c>
      <c r="U4" s="8"/>
      <c r="V4" s="7"/>
      <c r="W4" s="7"/>
      <c r="X4" s="7"/>
      <c r="Y4" s="7" t="s">
        <v>17</v>
      </c>
      <c r="Z4" s="7">
        <f>1.23*Z3^-0.138</f>
        <v>0.5920772751328861</v>
      </c>
      <c r="AA4" s="6"/>
      <c r="AD4">
        <f>Z4</f>
        <v>0.5920772751328861</v>
      </c>
      <c r="AE4">
        <v>0</v>
      </c>
      <c r="AY4">
        <v>2100</v>
      </c>
      <c r="AZ4">
        <v>0</v>
      </c>
      <c r="BA4">
        <v>0</v>
      </c>
    </row>
    <row r="5" spans="1:53" x14ac:dyDescent="0.25">
      <c r="A5" s="1">
        <v>9.3269740199452403E-2</v>
      </c>
      <c r="B5" s="1">
        <v>5001.71728515625</v>
      </c>
      <c r="C5">
        <f t="shared" si="0"/>
        <v>0.6323496178264294</v>
      </c>
      <c r="D5">
        <v>0.15129999999999999</v>
      </c>
      <c r="E5">
        <v>181.89</v>
      </c>
      <c r="F5" t="s">
        <v>52</v>
      </c>
      <c r="G5">
        <v>200</v>
      </c>
      <c r="H5">
        <f t="shared" si="1"/>
        <v>197.74335051978903</v>
      </c>
      <c r="I5">
        <f t="shared" si="2"/>
        <v>2.5000000000000001E-2</v>
      </c>
      <c r="M5">
        <v>1.8750000000000003E-2</v>
      </c>
      <c r="N5">
        <v>0</v>
      </c>
      <c r="O5" s="19">
        <v>0</v>
      </c>
      <c r="U5" s="8" t="s">
        <v>16</v>
      </c>
      <c r="V5" s="7">
        <v>208000</v>
      </c>
      <c r="W5" s="7"/>
      <c r="X5" s="7"/>
      <c r="Y5" s="7"/>
      <c r="Z5" s="7"/>
      <c r="AA5" s="6"/>
      <c r="AD5">
        <f>Z4</f>
        <v>0.5920772751328861</v>
      </c>
      <c r="AE5">
        <v>1</v>
      </c>
      <c r="AY5">
        <v>2150</v>
      </c>
      <c r="AZ5">
        <v>0</v>
      </c>
      <c r="BA5">
        <v>0</v>
      </c>
    </row>
    <row r="6" spans="1:53" x14ac:dyDescent="0.25">
      <c r="A6" s="1">
        <v>8.6946559213251604E-2</v>
      </c>
      <c r="B6" s="1">
        <v>5025.38232421875</v>
      </c>
      <c r="C6">
        <f t="shared" si="0"/>
        <v>0.6353415059228299</v>
      </c>
      <c r="D6">
        <v>0.26910000000000001</v>
      </c>
      <c r="E6">
        <v>212.72</v>
      </c>
      <c r="F6" t="s">
        <v>78</v>
      </c>
      <c r="G6">
        <v>250</v>
      </c>
      <c r="H6">
        <f t="shared" si="1"/>
        <v>247.17918814973626</v>
      </c>
      <c r="I6">
        <f t="shared" si="2"/>
        <v>3.125E-2</v>
      </c>
      <c r="K6">
        <f>V13/A200_IW1!G161</f>
        <v>0.98871675259894509</v>
      </c>
      <c r="M6">
        <v>2.5000000000000001E-2</v>
      </c>
      <c r="N6">
        <v>0</v>
      </c>
      <c r="O6" s="19">
        <v>0</v>
      </c>
      <c r="Q6" t="s">
        <v>15</v>
      </c>
      <c r="U6" s="8" t="s">
        <v>14</v>
      </c>
      <c r="V6" s="7">
        <v>0.3</v>
      </c>
      <c r="W6" s="7"/>
      <c r="X6" s="7"/>
      <c r="Y6" s="7"/>
      <c r="Z6" s="7"/>
      <c r="AA6" s="6"/>
      <c r="AY6">
        <v>2200</v>
      </c>
      <c r="AZ6">
        <v>0</v>
      </c>
      <c r="BA6">
        <v>0</v>
      </c>
    </row>
    <row r="7" spans="1:53" x14ac:dyDescent="0.25">
      <c r="A7" s="1">
        <v>0.103156086665631</v>
      </c>
      <c r="B7" s="1">
        <v>4904.18359375</v>
      </c>
      <c r="C7">
        <f t="shared" si="0"/>
        <v>0.62001877444410169</v>
      </c>
      <c r="D7">
        <v>0.13880000000000001</v>
      </c>
      <c r="E7">
        <v>323.07</v>
      </c>
      <c r="F7" t="s">
        <v>51</v>
      </c>
      <c r="G7">
        <v>300</v>
      </c>
      <c r="H7">
        <f t="shared" si="1"/>
        <v>296.61502577968355</v>
      </c>
      <c r="I7">
        <f t="shared" si="2"/>
        <v>3.7500000000000006E-2</v>
      </c>
      <c r="M7">
        <v>3.125E-2</v>
      </c>
      <c r="N7">
        <v>0</v>
      </c>
      <c r="O7" s="19">
        <v>0</v>
      </c>
      <c r="Q7" t="s">
        <v>13</v>
      </c>
      <c r="U7" s="8" t="s">
        <v>12</v>
      </c>
      <c r="V7" s="7">
        <v>1</v>
      </c>
      <c r="W7" s="7"/>
      <c r="X7" s="7"/>
      <c r="Y7" s="7"/>
      <c r="Z7" s="7" t="s">
        <v>11</v>
      </c>
      <c r="AA7" s="6"/>
      <c r="AD7" s="13" t="s">
        <v>10</v>
      </c>
      <c r="AY7">
        <v>2250</v>
      </c>
      <c r="AZ7">
        <v>0</v>
      </c>
      <c r="BA7">
        <v>0</v>
      </c>
    </row>
    <row r="8" spans="1:53" x14ac:dyDescent="0.25">
      <c r="A8" s="1">
        <v>0.103762360746521</v>
      </c>
      <c r="B8" s="1">
        <v>5340.29052734375</v>
      </c>
      <c r="C8">
        <f t="shared" si="0"/>
        <v>0.67515424833581505</v>
      </c>
      <c r="D8">
        <v>0.41980000000000001</v>
      </c>
      <c r="E8">
        <v>137.53</v>
      </c>
      <c r="F8" t="s">
        <v>71</v>
      </c>
      <c r="G8">
        <v>350</v>
      </c>
      <c r="H8">
        <f t="shared" si="1"/>
        <v>346.05086340963078</v>
      </c>
      <c r="I8">
        <f t="shared" si="2"/>
        <v>4.3750000000000004E-2</v>
      </c>
      <c r="K8">
        <f>MIN(C:C)</f>
        <v>0.53711675669829784</v>
      </c>
      <c r="M8">
        <v>3.7500000000000006E-2</v>
      </c>
      <c r="N8">
        <v>0</v>
      </c>
      <c r="O8" s="19">
        <v>0</v>
      </c>
      <c r="U8" s="8" t="s">
        <v>3</v>
      </c>
      <c r="V8" s="7">
        <v>345</v>
      </c>
      <c r="W8" s="7"/>
      <c r="X8" s="7" t="s">
        <v>9</v>
      </c>
      <c r="Y8" s="12">
        <v>330</v>
      </c>
      <c r="Z8" s="11">
        <f>Y9/Y8</f>
        <v>0.1</v>
      </c>
      <c r="AA8" s="6"/>
      <c r="AD8">
        <f>_xlfn.PERCENTILE.EXC(C:C,0.01)</f>
        <v>0.54463748591840444</v>
      </c>
      <c r="AE8">
        <v>0</v>
      </c>
      <c r="AY8">
        <v>2300</v>
      </c>
      <c r="AZ8">
        <v>0</v>
      </c>
      <c r="BA8">
        <v>0</v>
      </c>
    </row>
    <row r="9" spans="1:53" x14ac:dyDescent="0.25">
      <c r="A9" s="1">
        <v>0.10508343453494499</v>
      </c>
      <c r="B9" s="1">
        <v>4665.76171875</v>
      </c>
      <c r="C9">
        <f t="shared" si="0"/>
        <v>0.58987593090811385</v>
      </c>
      <c r="D9">
        <v>0.67020000000000002</v>
      </c>
      <c r="E9">
        <v>74.209999999999994</v>
      </c>
      <c r="F9" t="s">
        <v>62</v>
      </c>
      <c r="G9">
        <v>400</v>
      </c>
      <c r="H9">
        <f t="shared" si="1"/>
        <v>395.48670103957807</v>
      </c>
      <c r="I9">
        <f t="shared" si="2"/>
        <v>0.05</v>
      </c>
      <c r="K9">
        <f>MAX(C:C)</f>
        <v>0.7768654799584922</v>
      </c>
      <c r="M9">
        <v>4.3750000000000004E-2</v>
      </c>
      <c r="N9">
        <v>0</v>
      </c>
      <c r="O9" s="19">
        <v>0</v>
      </c>
      <c r="Q9" t="s">
        <v>8</v>
      </c>
      <c r="U9" s="8" t="s">
        <v>7</v>
      </c>
      <c r="V9" s="7">
        <f>(PI()*V5*V2^2*V1)/(SQRT(3*(1-V6^2)))</f>
        <v>130510.61134306075</v>
      </c>
      <c r="W9" s="7" t="s">
        <v>6</v>
      </c>
      <c r="X9" s="7" t="s">
        <v>5</v>
      </c>
      <c r="Y9" s="10">
        <v>33</v>
      </c>
      <c r="Z9" s="9"/>
      <c r="AA9" s="6"/>
      <c r="AD9">
        <f>AD8</f>
        <v>0.54463748591840444</v>
      </c>
      <c r="AE9">
        <v>1</v>
      </c>
      <c r="AY9">
        <v>2350</v>
      </c>
      <c r="AZ9">
        <v>0</v>
      </c>
      <c r="BA9">
        <v>0</v>
      </c>
    </row>
    <row r="10" spans="1:53" x14ac:dyDescent="0.25">
      <c r="A10" s="1">
        <v>0.114501288090854</v>
      </c>
      <c r="B10" s="1">
        <v>4644.857421875</v>
      </c>
      <c r="C10">
        <f t="shared" si="0"/>
        <v>0.58723307378800704</v>
      </c>
      <c r="D10">
        <v>0.65329999999999999</v>
      </c>
      <c r="E10">
        <v>306.74</v>
      </c>
      <c r="F10" t="s">
        <v>66</v>
      </c>
      <c r="G10">
        <v>450</v>
      </c>
      <c r="H10">
        <f t="shared" si="1"/>
        <v>444.9225386695253</v>
      </c>
      <c r="I10">
        <f t="shared" si="2"/>
        <v>5.6250000000000001E-2</v>
      </c>
      <c r="M10">
        <v>0.05</v>
      </c>
      <c r="N10">
        <v>0</v>
      </c>
      <c r="O10" s="19">
        <v>0</v>
      </c>
      <c r="U10" s="8"/>
      <c r="V10" s="7"/>
      <c r="W10" s="7"/>
      <c r="X10" s="7"/>
      <c r="Y10" s="7"/>
      <c r="Z10" s="7"/>
      <c r="AA10" s="6"/>
      <c r="AY10">
        <v>2400</v>
      </c>
      <c r="AZ10">
        <v>0</v>
      </c>
      <c r="BA10">
        <v>0</v>
      </c>
    </row>
    <row r="11" spans="1:53" x14ac:dyDescent="0.25">
      <c r="A11" s="1">
        <v>8.9856007830192403E-2</v>
      </c>
      <c r="B11" s="1">
        <v>4594.7353515625</v>
      </c>
      <c r="C11">
        <f t="shared" si="0"/>
        <v>0.58089631579074075</v>
      </c>
      <c r="D11">
        <v>0.30320000000000003</v>
      </c>
      <c r="E11">
        <v>138.80000000000001</v>
      </c>
      <c r="F11" t="s">
        <v>70</v>
      </c>
      <c r="G11">
        <v>500</v>
      </c>
      <c r="H11">
        <f t="shared" si="1"/>
        <v>494.35837629947252</v>
      </c>
      <c r="I11">
        <f t="shared" si="2"/>
        <v>6.25E-2</v>
      </c>
      <c r="K11">
        <f>MIN(B:B)</f>
        <v>4248.45068359375</v>
      </c>
      <c r="M11">
        <v>5.6250000000000001E-2</v>
      </c>
      <c r="N11">
        <v>0</v>
      </c>
      <c r="O11" s="19">
        <v>0</v>
      </c>
      <c r="U11" s="8"/>
      <c r="V11" s="7">
        <f>V9/1000</f>
        <v>130.51061134306076</v>
      </c>
      <c r="W11" s="7" t="s">
        <v>4</v>
      </c>
      <c r="X11" s="7"/>
      <c r="Y11" s="7"/>
      <c r="Z11" s="7"/>
      <c r="AA11" s="6"/>
      <c r="AY11">
        <v>2450</v>
      </c>
      <c r="AZ11">
        <v>0</v>
      </c>
      <c r="BA11">
        <v>0</v>
      </c>
    </row>
    <row r="12" spans="1:53" x14ac:dyDescent="0.25">
      <c r="A12" s="1">
        <v>9.9974705489125695E-2</v>
      </c>
      <c r="B12" s="1">
        <v>5334.06005859375</v>
      </c>
      <c r="C12">
        <f t="shared" si="0"/>
        <v>0.67436655196908224</v>
      </c>
      <c r="D12">
        <v>0.2177</v>
      </c>
      <c r="E12">
        <v>169.2</v>
      </c>
      <c r="F12" t="s">
        <v>72</v>
      </c>
      <c r="G12">
        <v>550</v>
      </c>
      <c r="H12">
        <f t="shared" si="1"/>
        <v>543.79421392941981</v>
      </c>
      <c r="I12">
        <f t="shared" si="2"/>
        <v>6.8750000000000006E-2</v>
      </c>
      <c r="K12">
        <f>MAX(B:B)</f>
        <v>6144.79931640625</v>
      </c>
      <c r="M12">
        <v>6.25E-2</v>
      </c>
      <c r="N12">
        <v>0</v>
      </c>
      <c r="O12" s="19">
        <v>0</v>
      </c>
      <c r="U12" s="8"/>
      <c r="V12" s="7"/>
      <c r="W12" s="7"/>
      <c r="X12" s="7"/>
      <c r="Y12" s="7"/>
      <c r="Z12" s="7"/>
      <c r="AA12" s="6"/>
      <c r="AY12">
        <v>2500</v>
      </c>
      <c r="AZ12">
        <v>0</v>
      </c>
      <c r="BA12">
        <v>0</v>
      </c>
    </row>
    <row r="13" spans="1:53" x14ac:dyDescent="0.25">
      <c r="A13" s="1">
        <v>0.112449586799362</v>
      </c>
      <c r="B13" s="1">
        <v>4748.8271484375</v>
      </c>
      <c r="C13">
        <f t="shared" si="0"/>
        <v>0.60037760257863448</v>
      </c>
      <c r="D13">
        <v>0.75109999999999999</v>
      </c>
      <c r="E13">
        <v>172.92</v>
      </c>
      <c r="F13" t="s">
        <v>59</v>
      </c>
      <c r="G13">
        <v>600</v>
      </c>
      <c r="H13">
        <f t="shared" si="1"/>
        <v>593.2300515593671</v>
      </c>
      <c r="I13">
        <f t="shared" si="2"/>
        <v>7.5000000000000011E-2</v>
      </c>
      <c r="M13">
        <v>6.8750000000000006E-2</v>
      </c>
      <c r="N13">
        <v>0</v>
      </c>
      <c r="O13" s="19">
        <v>0</v>
      </c>
      <c r="U13" s="8" t="s">
        <v>2</v>
      </c>
      <c r="V13" s="7">
        <f>2*PI()*V5*V2^2/(SQRT(3*(1-V6^2)))</f>
        <v>7909.7340207915604</v>
      </c>
      <c r="W13" s="7" t="s">
        <v>2</v>
      </c>
      <c r="X13" s="7" t="s">
        <v>3</v>
      </c>
      <c r="Y13" s="7">
        <f>V8*V2*V1*2*PI()</f>
        <v>7153.4064722239591</v>
      </c>
      <c r="Z13" s="7" t="s">
        <v>2</v>
      </c>
      <c r="AA13" s="6"/>
      <c r="AY13">
        <v>2550</v>
      </c>
      <c r="AZ13">
        <v>0</v>
      </c>
      <c r="BA13">
        <v>0</v>
      </c>
    </row>
    <row r="14" spans="1:53" x14ac:dyDescent="0.25">
      <c r="A14" s="1">
        <v>0.118796376660412</v>
      </c>
      <c r="B14" s="1">
        <v>4749.13916015625</v>
      </c>
      <c r="C14">
        <f t="shared" si="0"/>
        <v>0.60041704912866134</v>
      </c>
      <c r="D14">
        <v>0.97550000000000003</v>
      </c>
      <c r="E14">
        <v>241.08</v>
      </c>
      <c r="F14" t="s">
        <v>71</v>
      </c>
      <c r="G14">
        <v>650</v>
      </c>
      <c r="H14">
        <f t="shared" si="1"/>
        <v>642.66588918931427</v>
      </c>
      <c r="I14">
        <f t="shared" si="2"/>
        <v>8.1250000000000003E-2</v>
      </c>
      <c r="M14">
        <v>7.5000000000000011E-2</v>
      </c>
      <c r="N14">
        <v>0</v>
      </c>
      <c r="O14" s="19">
        <v>0</v>
      </c>
      <c r="U14" s="8"/>
      <c r="V14" s="7"/>
      <c r="W14" s="7"/>
      <c r="X14" s="7"/>
      <c r="Y14" s="7"/>
      <c r="Z14" s="7"/>
      <c r="AA14" s="6"/>
      <c r="AY14">
        <v>2600</v>
      </c>
      <c r="AZ14">
        <v>0</v>
      </c>
      <c r="BA14">
        <v>0</v>
      </c>
    </row>
    <row r="15" spans="1:53" ht="15.75" thickBot="1" x14ac:dyDescent="0.3">
      <c r="A15" s="1">
        <v>0.111412873259541</v>
      </c>
      <c r="B15" s="1">
        <v>4596.8759765625</v>
      </c>
      <c r="C15">
        <f t="shared" si="0"/>
        <v>0.58116694752050224</v>
      </c>
      <c r="D15">
        <v>0.98970000000000002</v>
      </c>
      <c r="E15">
        <v>323.3</v>
      </c>
      <c r="F15" t="s">
        <v>74</v>
      </c>
      <c r="G15">
        <v>700</v>
      </c>
      <c r="H15">
        <f t="shared" si="1"/>
        <v>692.10172681926156</v>
      </c>
      <c r="I15">
        <f t="shared" si="2"/>
        <v>8.7500000000000008E-2</v>
      </c>
      <c r="M15">
        <v>8.1250000000000003E-2</v>
      </c>
      <c r="N15">
        <v>0</v>
      </c>
      <c r="O15" s="19">
        <v>0</v>
      </c>
      <c r="U15" s="5"/>
      <c r="V15" s="4">
        <f>V13/1000</f>
        <v>7.9097340207915607</v>
      </c>
      <c r="W15" s="4" t="s">
        <v>1</v>
      </c>
      <c r="X15" s="4"/>
      <c r="Y15" s="4"/>
      <c r="Z15" s="4"/>
      <c r="AA15" s="3"/>
      <c r="AY15">
        <v>2650</v>
      </c>
      <c r="AZ15">
        <v>0</v>
      </c>
      <c r="BA15">
        <v>0</v>
      </c>
    </row>
    <row r="16" spans="1:53" x14ac:dyDescent="0.25">
      <c r="A16" s="1">
        <v>7.2167974081328398E-2</v>
      </c>
      <c r="B16" s="1">
        <v>4358.88037109375</v>
      </c>
      <c r="C16">
        <f t="shared" si="0"/>
        <v>0.55107799575004401</v>
      </c>
      <c r="D16">
        <v>0.85580000000000001</v>
      </c>
      <c r="E16">
        <v>97.32</v>
      </c>
      <c r="F16" t="s">
        <v>70</v>
      </c>
      <c r="G16">
        <v>750</v>
      </c>
      <c r="H16">
        <f t="shared" si="1"/>
        <v>741.53756444920884</v>
      </c>
      <c r="I16">
        <f t="shared" si="2"/>
        <v>9.3750000000000014E-2</v>
      </c>
      <c r="M16">
        <v>8.7500000000000008E-2</v>
      </c>
      <c r="N16">
        <v>0</v>
      </c>
      <c r="O16" s="19">
        <v>0</v>
      </c>
      <c r="AY16">
        <v>2700</v>
      </c>
      <c r="AZ16">
        <v>0</v>
      </c>
      <c r="BA16">
        <v>0</v>
      </c>
    </row>
    <row r="17" spans="1:53" x14ac:dyDescent="0.25">
      <c r="A17" s="1">
        <v>0.1036388687808</v>
      </c>
      <c r="B17" s="1">
        <v>4768.28662109375</v>
      </c>
      <c r="C17">
        <f t="shared" si="0"/>
        <v>0.60283779562749029</v>
      </c>
      <c r="D17">
        <v>0.39379999999999998</v>
      </c>
      <c r="E17">
        <v>192.31</v>
      </c>
      <c r="F17" t="s">
        <v>59</v>
      </c>
      <c r="G17">
        <v>800</v>
      </c>
      <c r="H17">
        <f t="shared" si="1"/>
        <v>790.97340207915613</v>
      </c>
      <c r="I17">
        <f t="shared" si="2"/>
        <v>0.1</v>
      </c>
      <c r="M17">
        <v>9.3750000000000014E-2</v>
      </c>
      <c r="N17">
        <v>0</v>
      </c>
      <c r="O17" s="19">
        <v>0</v>
      </c>
      <c r="AY17">
        <v>2750</v>
      </c>
      <c r="AZ17">
        <v>0</v>
      </c>
      <c r="BA17">
        <v>0</v>
      </c>
    </row>
    <row r="18" spans="1:53" x14ac:dyDescent="0.25">
      <c r="A18" s="1">
        <v>9.6049561707588396E-2</v>
      </c>
      <c r="B18" s="1">
        <v>5104.8466796875</v>
      </c>
      <c r="C18">
        <f t="shared" si="0"/>
        <v>0.64538790637825216</v>
      </c>
      <c r="D18">
        <v>0.44469999999999998</v>
      </c>
      <c r="E18">
        <v>336.32</v>
      </c>
      <c r="F18" t="s">
        <v>53</v>
      </c>
      <c r="G18">
        <v>850</v>
      </c>
      <c r="H18">
        <f t="shared" si="1"/>
        <v>840.4092397091033</v>
      </c>
      <c r="I18">
        <f t="shared" si="2"/>
        <v>0.10625</v>
      </c>
      <c r="M18">
        <v>0.1</v>
      </c>
      <c r="N18">
        <v>0</v>
      </c>
      <c r="O18" s="19">
        <v>0</v>
      </c>
      <c r="AY18">
        <v>2800</v>
      </c>
      <c r="AZ18">
        <v>0</v>
      </c>
      <c r="BA18">
        <v>0</v>
      </c>
    </row>
    <row r="19" spans="1:53" x14ac:dyDescent="0.25">
      <c r="A19" s="1">
        <v>9.6162094562224895E-2</v>
      </c>
      <c r="B19" s="1">
        <v>5360.71337890625</v>
      </c>
      <c r="C19">
        <f t="shared" si="0"/>
        <v>0.67773623800940164</v>
      </c>
      <c r="D19">
        <v>1.2200000000000001E-2</v>
      </c>
      <c r="E19">
        <v>202.83</v>
      </c>
      <c r="F19" t="s">
        <v>71</v>
      </c>
      <c r="G19">
        <v>900</v>
      </c>
      <c r="H19">
        <f t="shared" si="1"/>
        <v>889.84507733905059</v>
      </c>
      <c r="I19">
        <f t="shared" si="2"/>
        <v>0.1125</v>
      </c>
      <c r="M19">
        <v>0.10625</v>
      </c>
      <c r="N19">
        <v>0</v>
      </c>
      <c r="O19" s="19">
        <v>0</v>
      </c>
      <c r="AY19">
        <v>2850</v>
      </c>
      <c r="AZ19">
        <v>0</v>
      </c>
      <c r="BA19">
        <v>0</v>
      </c>
    </row>
    <row r="20" spans="1:53" x14ac:dyDescent="0.25">
      <c r="A20" s="1">
        <v>0.10191588076482901</v>
      </c>
      <c r="B20" s="1">
        <v>4767.11572265625</v>
      </c>
      <c r="C20">
        <f t="shared" si="0"/>
        <v>0.60268976303443189</v>
      </c>
      <c r="D20">
        <v>0.32850000000000001</v>
      </c>
      <c r="E20">
        <v>86.33</v>
      </c>
      <c r="F20" t="s">
        <v>64</v>
      </c>
      <c r="G20">
        <v>950</v>
      </c>
      <c r="H20">
        <f t="shared" si="1"/>
        <v>939.28091496899788</v>
      </c>
      <c r="I20">
        <f t="shared" si="2"/>
        <v>0.11875000000000001</v>
      </c>
      <c r="M20">
        <v>0.1125</v>
      </c>
      <c r="N20">
        <v>0</v>
      </c>
      <c r="O20" s="19">
        <v>0</v>
      </c>
      <c r="AY20">
        <v>2900</v>
      </c>
      <c r="AZ20">
        <v>0</v>
      </c>
      <c r="BA20">
        <v>0</v>
      </c>
    </row>
    <row r="21" spans="1:53" x14ac:dyDescent="0.25">
      <c r="A21" s="1">
        <v>7.25520869859511E-2</v>
      </c>
      <c r="B21" s="1">
        <v>4974.9052734375</v>
      </c>
      <c r="C21">
        <f t="shared" si="0"/>
        <v>0.62895986898680067</v>
      </c>
      <c r="D21">
        <v>0.58230000000000004</v>
      </c>
      <c r="E21">
        <v>183.9</v>
      </c>
      <c r="F21" t="s">
        <v>72</v>
      </c>
      <c r="G21">
        <v>1000</v>
      </c>
      <c r="H21">
        <f t="shared" si="1"/>
        <v>988.71675259894505</v>
      </c>
      <c r="I21">
        <f t="shared" si="2"/>
        <v>0.125</v>
      </c>
      <c r="M21">
        <v>0.11875000000000001</v>
      </c>
      <c r="N21">
        <v>0</v>
      </c>
      <c r="O21" s="19">
        <v>0</v>
      </c>
      <c r="AY21">
        <v>2950</v>
      </c>
      <c r="AZ21">
        <v>0</v>
      </c>
      <c r="BA21">
        <v>0</v>
      </c>
    </row>
    <row r="22" spans="1:53" x14ac:dyDescent="0.25">
      <c r="A22" s="1">
        <v>8.2892885159645602E-2</v>
      </c>
      <c r="B22" s="1">
        <v>4770.71875</v>
      </c>
      <c r="C22">
        <f t="shared" si="0"/>
        <v>0.60314528117629096</v>
      </c>
      <c r="D22">
        <v>0.72750000000000004</v>
      </c>
      <c r="E22">
        <v>79.849999999999994</v>
      </c>
      <c r="F22" t="s">
        <v>54</v>
      </c>
      <c r="G22">
        <v>1050</v>
      </c>
      <c r="H22">
        <f t="shared" si="1"/>
        <v>1038.1525902288924</v>
      </c>
      <c r="I22">
        <f t="shared" si="2"/>
        <v>0.13125000000000001</v>
      </c>
      <c r="M22">
        <v>0.125</v>
      </c>
      <c r="N22">
        <v>0</v>
      </c>
      <c r="O22" s="19">
        <v>0</v>
      </c>
      <c r="AY22">
        <v>3000</v>
      </c>
      <c r="AZ22">
        <v>0</v>
      </c>
      <c r="BA22">
        <v>0</v>
      </c>
    </row>
    <row r="23" spans="1:53" x14ac:dyDescent="0.25">
      <c r="A23" s="1">
        <v>9.0925716414218399E-2</v>
      </c>
      <c r="B23" s="1">
        <v>5058.36962890625</v>
      </c>
      <c r="C23">
        <f t="shared" si="0"/>
        <v>0.63951197544820071</v>
      </c>
      <c r="D23">
        <v>0.81040000000000001</v>
      </c>
      <c r="E23">
        <v>204.05</v>
      </c>
      <c r="F23" t="s">
        <v>60</v>
      </c>
      <c r="G23">
        <v>1100</v>
      </c>
      <c r="H23">
        <f t="shared" si="1"/>
        <v>1087.5884278588396</v>
      </c>
      <c r="I23">
        <f t="shared" si="2"/>
        <v>0.13750000000000001</v>
      </c>
      <c r="M23">
        <v>0.13125000000000001</v>
      </c>
      <c r="N23">
        <v>0</v>
      </c>
      <c r="O23" s="19">
        <v>0</v>
      </c>
      <c r="AY23">
        <v>3050</v>
      </c>
      <c r="AZ23">
        <v>0</v>
      </c>
      <c r="BA23">
        <v>0</v>
      </c>
    </row>
    <row r="24" spans="1:53" x14ac:dyDescent="0.25">
      <c r="A24" s="1">
        <v>0.10248173926491801</v>
      </c>
      <c r="B24" s="1">
        <v>5268.130859375</v>
      </c>
      <c r="C24">
        <f t="shared" si="0"/>
        <v>0.66603135396552759</v>
      </c>
      <c r="D24">
        <v>5.0799999999999998E-2</v>
      </c>
      <c r="E24">
        <v>109.6</v>
      </c>
      <c r="F24" t="s">
        <v>61</v>
      </c>
      <c r="G24">
        <v>1150</v>
      </c>
      <c r="H24">
        <f t="shared" si="1"/>
        <v>1137.0242654887868</v>
      </c>
      <c r="I24">
        <f t="shared" si="2"/>
        <v>0.14374999999999999</v>
      </c>
      <c r="M24">
        <v>0.13750000000000001</v>
      </c>
      <c r="N24">
        <v>0</v>
      </c>
      <c r="O24" s="19">
        <v>0</v>
      </c>
      <c r="AY24">
        <v>3100</v>
      </c>
      <c r="AZ24">
        <v>0</v>
      </c>
      <c r="BA24">
        <v>0</v>
      </c>
    </row>
    <row r="25" spans="1:53" x14ac:dyDescent="0.25">
      <c r="A25" s="1">
        <v>0.10160589293540701</v>
      </c>
      <c r="B25" s="1">
        <v>4900.99853515625</v>
      </c>
      <c r="C25">
        <f t="shared" si="0"/>
        <v>0.61961609862903921</v>
      </c>
      <c r="D25">
        <v>0.33500000000000002</v>
      </c>
      <c r="E25">
        <v>254.48</v>
      </c>
      <c r="F25" t="s">
        <v>57</v>
      </c>
      <c r="G25">
        <v>1200</v>
      </c>
      <c r="H25">
        <f t="shared" si="1"/>
        <v>1186.4601031187342</v>
      </c>
      <c r="I25">
        <f t="shared" si="2"/>
        <v>0.15000000000000002</v>
      </c>
      <c r="M25">
        <v>0.14374999999999999</v>
      </c>
      <c r="N25">
        <v>0</v>
      </c>
      <c r="O25" s="19">
        <v>0</v>
      </c>
      <c r="AY25">
        <v>3150</v>
      </c>
      <c r="AZ25">
        <v>0</v>
      </c>
      <c r="BA25">
        <v>0</v>
      </c>
    </row>
    <row r="26" spans="1:53" x14ac:dyDescent="0.25">
      <c r="A26" s="1">
        <v>0.11088373059053599</v>
      </c>
      <c r="B26" s="1">
        <v>4478.6484375</v>
      </c>
      <c r="C26">
        <f t="shared" si="0"/>
        <v>0.56621985337653657</v>
      </c>
      <c r="D26">
        <v>0.8931</v>
      </c>
      <c r="E26">
        <v>133.22999999999999</v>
      </c>
      <c r="F26" t="s">
        <v>58</v>
      </c>
      <c r="G26">
        <v>1250</v>
      </c>
      <c r="H26">
        <f t="shared" si="1"/>
        <v>1235.8959407486814</v>
      </c>
      <c r="I26">
        <f t="shared" si="2"/>
        <v>0.15625</v>
      </c>
      <c r="M26">
        <v>0.15000000000000002</v>
      </c>
      <c r="N26">
        <v>0</v>
      </c>
      <c r="O26" s="19">
        <v>0</v>
      </c>
      <c r="AY26">
        <v>3200</v>
      </c>
      <c r="AZ26">
        <v>0</v>
      </c>
      <c r="BA26">
        <v>0</v>
      </c>
    </row>
    <row r="27" spans="1:53" x14ac:dyDescent="0.25">
      <c r="A27" s="1">
        <v>8.0134270468668098E-2</v>
      </c>
      <c r="B27" s="1">
        <v>4918.3671875</v>
      </c>
      <c r="C27">
        <f t="shared" si="0"/>
        <v>0.62181195658053223</v>
      </c>
      <c r="D27">
        <v>0.1462</v>
      </c>
      <c r="E27">
        <v>252.63</v>
      </c>
      <c r="F27" t="s">
        <v>55</v>
      </c>
      <c r="G27">
        <v>1300</v>
      </c>
      <c r="H27">
        <f t="shared" si="1"/>
        <v>1285.3317783786285</v>
      </c>
      <c r="I27">
        <f t="shared" si="2"/>
        <v>0.16250000000000001</v>
      </c>
      <c r="M27">
        <v>0.15625</v>
      </c>
      <c r="N27">
        <v>0</v>
      </c>
      <c r="O27" s="19">
        <v>0</v>
      </c>
      <c r="AY27">
        <v>3250</v>
      </c>
      <c r="AZ27">
        <v>0</v>
      </c>
      <c r="BA27">
        <v>0</v>
      </c>
    </row>
    <row r="28" spans="1:53" x14ac:dyDescent="0.25">
      <c r="A28" s="1">
        <v>8.5306573129801902E-2</v>
      </c>
      <c r="B28" s="1">
        <v>4772.73388671875</v>
      </c>
      <c r="C28">
        <f t="shared" si="0"/>
        <v>0.60340004786167545</v>
      </c>
      <c r="D28">
        <v>0.2016</v>
      </c>
      <c r="E28">
        <v>218.15</v>
      </c>
      <c r="F28" t="s">
        <v>73</v>
      </c>
      <c r="G28">
        <v>1350</v>
      </c>
      <c r="H28">
        <f t="shared" si="1"/>
        <v>1334.7676160085759</v>
      </c>
      <c r="I28">
        <f t="shared" si="2"/>
        <v>0.16875000000000001</v>
      </c>
      <c r="M28">
        <v>0.16250000000000001</v>
      </c>
      <c r="N28">
        <v>0</v>
      </c>
      <c r="O28" s="19">
        <v>0</v>
      </c>
      <c r="AY28">
        <v>3300</v>
      </c>
      <c r="AZ28">
        <v>0</v>
      </c>
      <c r="BA28">
        <v>0</v>
      </c>
    </row>
    <row r="29" spans="1:53" x14ac:dyDescent="0.25">
      <c r="A29" s="1">
        <v>8.8705985339798205E-2</v>
      </c>
      <c r="B29" s="1">
        <v>4777.79638671875</v>
      </c>
      <c r="C29">
        <f t="shared" si="0"/>
        <v>0.60404008202549087</v>
      </c>
      <c r="D29">
        <v>0.37669999999999998</v>
      </c>
      <c r="E29">
        <v>26.27</v>
      </c>
      <c r="F29" t="s">
        <v>64</v>
      </c>
      <c r="G29">
        <v>1400</v>
      </c>
      <c r="H29">
        <f t="shared" si="1"/>
        <v>1384.2034536385231</v>
      </c>
      <c r="I29">
        <f t="shared" si="2"/>
        <v>0.17500000000000002</v>
      </c>
      <c r="M29">
        <v>0.16875000000000001</v>
      </c>
      <c r="N29">
        <v>0</v>
      </c>
      <c r="O29" s="19">
        <v>0</v>
      </c>
      <c r="AY29">
        <v>3350</v>
      </c>
      <c r="AZ29">
        <v>0</v>
      </c>
      <c r="BA29">
        <v>0</v>
      </c>
    </row>
    <row r="30" spans="1:53" x14ac:dyDescent="0.25">
      <c r="A30" s="1">
        <v>0.104053687393324</v>
      </c>
      <c r="B30" s="1">
        <v>4866.830078125</v>
      </c>
      <c r="C30">
        <f t="shared" si="0"/>
        <v>0.61529630014511616</v>
      </c>
      <c r="D30">
        <v>0.72870000000000001</v>
      </c>
      <c r="E30">
        <v>219.75</v>
      </c>
      <c r="F30" t="s">
        <v>57</v>
      </c>
      <c r="G30">
        <v>1450</v>
      </c>
      <c r="H30">
        <f t="shared" si="1"/>
        <v>1433.6392912684703</v>
      </c>
      <c r="I30">
        <f t="shared" si="2"/>
        <v>0.18124999999999999</v>
      </c>
      <c r="M30">
        <v>0.17500000000000002</v>
      </c>
      <c r="N30">
        <v>0</v>
      </c>
      <c r="O30" s="19">
        <v>0</v>
      </c>
      <c r="AY30">
        <v>3400</v>
      </c>
      <c r="AZ30">
        <v>0</v>
      </c>
      <c r="BA30">
        <v>0</v>
      </c>
    </row>
    <row r="31" spans="1:53" x14ac:dyDescent="0.25">
      <c r="A31" s="1">
        <v>0.116541918735057</v>
      </c>
      <c r="B31" s="1">
        <v>5091.72265625</v>
      </c>
      <c r="C31">
        <f t="shared" si="0"/>
        <v>0.64372868200951838</v>
      </c>
      <c r="D31">
        <v>0.8034</v>
      </c>
      <c r="E31">
        <v>152.91999999999999</v>
      </c>
      <c r="F31" t="s">
        <v>71</v>
      </c>
      <c r="G31">
        <v>1500</v>
      </c>
      <c r="H31">
        <f t="shared" si="1"/>
        <v>1483.0751288984177</v>
      </c>
      <c r="I31">
        <f t="shared" si="2"/>
        <v>0.18750000000000003</v>
      </c>
      <c r="M31">
        <v>0.18124999999999999</v>
      </c>
      <c r="N31">
        <v>0</v>
      </c>
      <c r="O31" s="19">
        <v>0</v>
      </c>
      <c r="AY31">
        <v>3450</v>
      </c>
      <c r="AZ31">
        <v>1</v>
      </c>
      <c r="BA31">
        <v>1.001001001001001E-3</v>
      </c>
    </row>
    <row r="32" spans="1:53" x14ac:dyDescent="0.25">
      <c r="A32" s="1">
        <v>8.7748795399032201E-2</v>
      </c>
      <c r="B32" s="1">
        <v>4799.93017578125</v>
      </c>
      <c r="C32">
        <f t="shared" si="0"/>
        <v>0.60683837954147801</v>
      </c>
      <c r="D32">
        <v>0.16969999999999999</v>
      </c>
      <c r="E32">
        <v>330.71</v>
      </c>
      <c r="F32" t="s">
        <v>57</v>
      </c>
      <c r="G32">
        <v>1550</v>
      </c>
      <c r="H32">
        <f t="shared" si="1"/>
        <v>1532.5109665283649</v>
      </c>
      <c r="I32">
        <f t="shared" si="2"/>
        <v>0.19375000000000001</v>
      </c>
      <c r="M32">
        <v>0.18750000000000003</v>
      </c>
      <c r="N32">
        <v>0</v>
      </c>
      <c r="O32" s="19">
        <v>0</v>
      </c>
      <c r="AY32">
        <v>3500</v>
      </c>
      <c r="AZ32">
        <v>0</v>
      </c>
      <c r="BA32">
        <v>1.001001001001001E-3</v>
      </c>
    </row>
    <row r="33" spans="1:53" x14ac:dyDescent="0.25">
      <c r="A33" s="1">
        <v>7.4682404221592003E-2</v>
      </c>
      <c r="B33" s="1">
        <v>4682.392578125</v>
      </c>
      <c r="C33">
        <f t="shared" si="0"/>
        <v>0.59197851227574061</v>
      </c>
      <c r="D33">
        <v>8.2799999999999999E-2</v>
      </c>
      <c r="E33">
        <v>244.56</v>
      </c>
      <c r="F33" t="s">
        <v>77</v>
      </c>
      <c r="G33">
        <v>1600</v>
      </c>
      <c r="H33">
        <f t="shared" ref="H33:H64" si="3">G33*$K$6</f>
        <v>1581.9468041583123</v>
      </c>
      <c r="I33">
        <f t="shared" ref="I33:I64" si="4">H33/$V$13</f>
        <v>0.2</v>
      </c>
      <c r="M33">
        <v>0.19375000000000001</v>
      </c>
      <c r="N33">
        <v>0</v>
      </c>
      <c r="O33" s="19">
        <v>0</v>
      </c>
      <c r="AY33">
        <v>3550</v>
      </c>
      <c r="AZ33">
        <v>0</v>
      </c>
      <c r="BA33">
        <v>1.001001001001001E-3</v>
      </c>
    </row>
    <row r="34" spans="1:53" x14ac:dyDescent="0.25">
      <c r="A34" s="1">
        <v>9.0863395332060101E-2</v>
      </c>
      <c r="B34" s="1">
        <v>4381.79736328125</v>
      </c>
      <c r="C34">
        <f t="shared" si="0"/>
        <v>0.55397531089708441</v>
      </c>
      <c r="D34">
        <v>0.98319999999999996</v>
      </c>
      <c r="E34">
        <v>160.97</v>
      </c>
      <c r="F34" t="s">
        <v>70</v>
      </c>
      <c r="G34">
        <v>1650</v>
      </c>
      <c r="H34">
        <f t="shared" si="3"/>
        <v>1631.3826417882594</v>
      </c>
      <c r="I34">
        <f t="shared" si="4"/>
        <v>0.20625000000000002</v>
      </c>
      <c r="M34">
        <v>0.2</v>
      </c>
      <c r="N34">
        <v>0</v>
      </c>
      <c r="O34" s="19">
        <v>0</v>
      </c>
      <c r="AY34">
        <v>3600</v>
      </c>
      <c r="AZ34">
        <v>0</v>
      </c>
      <c r="BA34">
        <v>1.001001001001001E-3</v>
      </c>
    </row>
    <row r="35" spans="1:53" x14ac:dyDescent="0.25">
      <c r="A35" s="1">
        <v>0.100754943355766</v>
      </c>
      <c r="B35" s="1">
        <v>4631.6611328125</v>
      </c>
      <c r="C35">
        <f t="shared" si="0"/>
        <v>0.58556471312912617</v>
      </c>
      <c r="D35">
        <v>0.40610000000000002</v>
      </c>
      <c r="E35">
        <v>85.14</v>
      </c>
      <c r="F35" t="s">
        <v>66</v>
      </c>
      <c r="G35">
        <v>1700</v>
      </c>
      <c r="H35">
        <f t="shared" si="3"/>
        <v>1680.8184794182066</v>
      </c>
      <c r="I35">
        <f t="shared" si="4"/>
        <v>0.21249999999999999</v>
      </c>
      <c r="M35">
        <v>0.20625000000000002</v>
      </c>
      <c r="N35">
        <v>0</v>
      </c>
      <c r="O35" s="19">
        <v>0</v>
      </c>
      <c r="AY35">
        <v>3650</v>
      </c>
      <c r="AZ35">
        <v>0</v>
      </c>
      <c r="BA35">
        <v>1.001001001001001E-3</v>
      </c>
    </row>
    <row r="36" spans="1:53" x14ac:dyDescent="0.25">
      <c r="A36" s="1">
        <v>7.03703351579575E-2</v>
      </c>
      <c r="B36" s="1">
        <v>4335.07763671875</v>
      </c>
      <c r="C36">
        <f t="shared" si="0"/>
        <v>0.54806869931701196</v>
      </c>
      <c r="D36">
        <v>0.76949999999999996</v>
      </c>
      <c r="E36">
        <v>340.2</v>
      </c>
      <c r="F36" t="s">
        <v>62</v>
      </c>
      <c r="G36">
        <v>1750</v>
      </c>
      <c r="H36">
        <f t="shared" si="3"/>
        <v>1730.254317048154</v>
      </c>
      <c r="I36">
        <f t="shared" si="4"/>
        <v>0.21875000000000003</v>
      </c>
      <c r="M36">
        <v>0.21249999999999999</v>
      </c>
      <c r="N36">
        <v>0</v>
      </c>
      <c r="O36" s="19">
        <v>0</v>
      </c>
      <c r="AY36">
        <v>3700</v>
      </c>
      <c r="AZ36">
        <v>0</v>
      </c>
      <c r="BA36">
        <v>1.001001001001001E-3</v>
      </c>
    </row>
    <row r="37" spans="1:53" x14ac:dyDescent="0.25">
      <c r="A37" s="1">
        <v>7.4329603666920097E-2</v>
      </c>
      <c r="B37" s="1">
        <v>4929.96044921875</v>
      </c>
      <c r="C37">
        <f t="shared" si="0"/>
        <v>0.62327765210054287</v>
      </c>
      <c r="D37">
        <v>0.20269999999999999</v>
      </c>
      <c r="E37">
        <v>167.31</v>
      </c>
      <c r="F37" t="s">
        <v>79</v>
      </c>
      <c r="G37">
        <v>1800</v>
      </c>
      <c r="H37">
        <f t="shared" si="3"/>
        <v>1779.6901546781012</v>
      </c>
      <c r="I37">
        <f t="shared" si="4"/>
        <v>0.22500000000000001</v>
      </c>
      <c r="M37">
        <v>0.21875000000000003</v>
      </c>
      <c r="N37">
        <v>0</v>
      </c>
      <c r="O37" s="19">
        <v>0</v>
      </c>
      <c r="AY37">
        <v>3750</v>
      </c>
      <c r="AZ37">
        <v>3</v>
      </c>
      <c r="BA37">
        <v>4.004004004004004E-3</v>
      </c>
    </row>
    <row r="38" spans="1:53" x14ac:dyDescent="0.25">
      <c r="A38" s="1">
        <v>7.3955962626236896E-2</v>
      </c>
      <c r="B38" s="1">
        <v>5055.619140625</v>
      </c>
      <c r="C38">
        <f t="shared" si="0"/>
        <v>0.63916424083740087</v>
      </c>
      <c r="D38">
        <v>0.42059999999999997</v>
      </c>
      <c r="E38">
        <v>183.82</v>
      </c>
      <c r="F38" t="s">
        <v>80</v>
      </c>
      <c r="G38">
        <v>1850</v>
      </c>
      <c r="H38">
        <f t="shared" si="3"/>
        <v>1829.1259923080484</v>
      </c>
      <c r="I38">
        <f t="shared" si="4"/>
        <v>0.23125000000000001</v>
      </c>
      <c r="M38">
        <v>0.22500000000000001</v>
      </c>
      <c r="N38">
        <v>0</v>
      </c>
      <c r="O38" s="19">
        <v>0</v>
      </c>
      <c r="AY38">
        <v>3800</v>
      </c>
      <c r="AZ38">
        <v>0</v>
      </c>
      <c r="BA38">
        <v>4.004004004004004E-3</v>
      </c>
    </row>
    <row r="39" spans="1:53" x14ac:dyDescent="0.25">
      <c r="A39" s="1">
        <v>7.2778191407104703E-2</v>
      </c>
      <c r="B39" s="1">
        <v>5076.26318359375</v>
      </c>
      <c r="C39">
        <f t="shared" si="0"/>
        <v>0.64177419496664023</v>
      </c>
      <c r="D39">
        <v>0.82940000000000003</v>
      </c>
      <c r="E39">
        <v>315.25</v>
      </c>
      <c r="F39" t="s">
        <v>80</v>
      </c>
      <c r="G39">
        <v>1900</v>
      </c>
      <c r="H39">
        <f t="shared" si="3"/>
        <v>1878.5618299379958</v>
      </c>
      <c r="I39">
        <f t="shared" si="4"/>
        <v>0.23750000000000002</v>
      </c>
      <c r="M39">
        <v>0.23125000000000001</v>
      </c>
      <c r="N39">
        <v>0</v>
      </c>
      <c r="O39" s="19">
        <v>0</v>
      </c>
      <c r="AY39">
        <v>3850</v>
      </c>
      <c r="AZ39">
        <v>0</v>
      </c>
      <c r="BA39">
        <v>4.004004004004004E-3</v>
      </c>
    </row>
    <row r="40" spans="1:53" x14ac:dyDescent="0.25">
      <c r="A40" s="21">
        <v>9.8491137487741298E-2</v>
      </c>
      <c r="B40" s="21">
        <v>4410.82763671875</v>
      </c>
      <c r="C40">
        <f t="shared" si="0"/>
        <v>0.55764550680521363</v>
      </c>
      <c r="D40">
        <v>0.88900000000000001</v>
      </c>
      <c r="E40">
        <v>2.2200000000000002</v>
      </c>
      <c r="F40" t="s">
        <v>64</v>
      </c>
      <c r="G40">
        <v>1950</v>
      </c>
      <c r="H40">
        <f t="shared" si="3"/>
        <v>1927.9976675679429</v>
      </c>
      <c r="I40">
        <f t="shared" si="4"/>
        <v>0.24375000000000002</v>
      </c>
      <c r="M40">
        <v>0.23750000000000002</v>
      </c>
      <c r="N40">
        <v>0</v>
      </c>
      <c r="O40" s="19">
        <v>0</v>
      </c>
      <c r="AY40">
        <v>3900</v>
      </c>
      <c r="AZ40">
        <v>0</v>
      </c>
      <c r="BA40">
        <v>4.004004004004004E-3</v>
      </c>
    </row>
    <row r="41" spans="1:53" x14ac:dyDescent="0.25">
      <c r="A41" s="1">
        <v>9.8491266563032795E-2</v>
      </c>
      <c r="B41" s="1">
        <v>4957.0849609375</v>
      </c>
      <c r="C41">
        <f t="shared" si="0"/>
        <v>0.62670690922188854</v>
      </c>
      <c r="D41">
        <v>4.1200000000000001E-2</v>
      </c>
      <c r="E41">
        <v>175.24</v>
      </c>
      <c r="F41" t="s">
        <v>55</v>
      </c>
      <c r="G41">
        <v>2000</v>
      </c>
      <c r="H41">
        <f t="shared" si="3"/>
        <v>1977.4335051978901</v>
      </c>
      <c r="I41">
        <f t="shared" si="4"/>
        <v>0.25</v>
      </c>
      <c r="M41">
        <v>0.24375000000000002</v>
      </c>
      <c r="N41">
        <v>0</v>
      </c>
      <c r="O41" s="19">
        <v>0</v>
      </c>
      <c r="AY41">
        <v>3950</v>
      </c>
      <c r="AZ41">
        <v>1</v>
      </c>
      <c r="BA41">
        <v>5.005005005005005E-3</v>
      </c>
    </row>
    <row r="42" spans="1:53" x14ac:dyDescent="0.25">
      <c r="A42" s="1">
        <v>0.11222906981349499</v>
      </c>
      <c r="B42" s="1">
        <v>5067.88623046875</v>
      </c>
      <c r="C42">
        <f t="shared" si="0"/>
        <v>0.64071512608986381</v>
      </c>
      <c r="D42">
        <v>5.7099999999999998E-2</v>
      </c>
      <c r="E42">
        <v>24.97</v>
      </c>
      <c r="F42" t="s">
        <v>51</v>
      </c>
      <c r="G42">
        <v>2050</v>
      </c>
      <c r="H42">
        <f t="shared" si="3"/>
        <v>2026.8693428278375</v>
      </c>
      <c r="I42">
        <f t="shared" si="4"/>
        <v>0.25625000000000003</v>
      </c>
      <c r="M42">
        <v>0.25</v>
      </c>
      <c r="N42">
        <v>0</v>
      </c>
      <c r="O42" s="19">
        <v>0</v>
      </c>
      <c r="AY42">
        <v>4000</v>
      </c>
      <c r="AZ42">
        <v>1</v>
      </c>
      <c r="BA42">
        <v>6.006006006006006E-3</v>
      </c>
    </row>
    <row r="43" spans="1:53" x14ac:dyDescent="0.25">
      <c r="A43" s="1">
        <v>0.115745700241716</v>
      </c>
      <c r="B43" s="1">
        <v>5035.05029296875</v>
      </c>
      <c r="C43">
        <f t="shared" si="0"/>
        <v>0.63656379338844971</v>
      </c>
      <c r="D43">
        <v>0.2893</v>
      </c>
      <c r="E43">
        <v>289.52</v>
      </c>
      <c r="F43" t="s">
        <v>69</v>
      </c>
      <c r="G43">
        <v>2100</v>
      </c>
      <c r="H43">
        <f t="shared" si="3"/>
        <v>2076.3051804577849</v>
      </c>
      <c r="I43">
        <f t="shared" si="4"/>
        <v>0.26250000000000001</v>
      </c>
      <c r="M43">
        <v>0.25625000000000003</v>
      </c>
      <c r="N43">
        <v>0</v>
      </c>
      <c r="O43" s="19">
        <v>0</v>
      </c>
      <c r="AY43">
        <v>4050</v>
      </c>
      <c r="AZ43">
        <v>0</v>
      </c>
      <c r="BA43">
        <v>6.006006006006006E-3</v>
      </c>
    </row>
    <row r="44" spans="1:53" x14ac:dyDescent="0.25">
      <c r="A44" s="1">
        <v>0.10839550690633799</v>
      </c>
      <c r="B44" s="1">
        <v>5456.5966796875</v>
      </c>
      <c r="C44">
        <f t="shared" si="0"/>
        <v>0.68985842827891142</v>
      </c>
      <c r="D44">
        <v>0.9204</v>
      </c>
      <c r="E44">
        <v>248.35</v>
      </c>
      <c r="F44" t="s">
        <v>60</v>
      </c>
      <c r="G44">
        <v>2150</v>
      </c>
      <c r="H44">
        <f t="shared" si="3"/>
        <v>2125.7410180877318</v>
      </c>
      <c r="I44">
        <f t="shared" si="4"/>
        <v>0.26874999999999999</v>
      </c>
      <c r="M44">
        <v>0.26250000000000001</v>
      </c>
      <c r="N44">
        <v>0</v>
      </c>
      <c r="O44" s="19">
        <v>0</v>
      </c>
      <c r="AY44">
        <v>4100</v>
      </c>
      <c r="AZ44">
        <v>2</v>
      </c>
      <c r="BA44">
        <v>8.0080080080080079E-3</v>
      </c>
    </row>
    <row r="45" spans="1:53" x14ac:dyDescent="0.25">
      <c r="A45" s="1">
        <v>7.2879124070590301E-2</v>
      </c>
      <c r="B45" s="1">
        <v>4735.8037109375</v>
      </c>
      <c r="C45">
        <f t="shared" si="0"/>
        <v>0.59873109493807841</v>
      </c>
      <c r="D45">
        <v>0.57599999999999996</v>
      </c>
      <c r="E45">
        <v>73.5</v>
      </c>
      <c r="F45" t="s">
        <v>62</v>
      </c>
      <c r="G45">
        <v>2200</v>
      </c>
      <c r="H45">
        <f t="shared" si="3"/>
        <v>2175.1768557176792</v>
      </c>
      <c r="I45">
        <f t="shared" si="4"/>
        <v>0.27500000000000002</v>
      </c>
      <c r="M45">
        <v>0.26874999999999999</v>
      </c>
      <c r="N45">
        <v>0</v>
      </c>
      <c r="O45" s="19">
        <v>0</v>
      </c>
      <c r="AY45">
        <v>4150</v>
      </c>
      <c r="AZ45">
        <v>0</v>
      </c>
      <c r="BA45">
        <v>8.0080080080080079E-3</v>
      </c>
    </row>
    <row r="46" spans="1:53" x14ac:dyDescent="0.25">
      <c r="A46" s="1">
        <v>7.8759732904121804E-2</v>
      </c>
      <c r="B46" s="1">
        <v>4461.20703125</v>
      </c>
      <c r="C46">
        <f t="shared" si="0"/>
        <v>0.56401479740320626</v>
      </c>
      <c r="D46">
        <v>0.70009999999999994</v>
      </c>
      <c r="E46">
        <v>240.63</v>
      </c>
      <c r="F46" t="s">
        <v>62</v>
      </c>
      <c r="G46">
        <v>2250</v>
      </c>
      <c r="H46">
        <f t="shared" si="3"/>
        <v>2224.6126933476266</v>
      </c>
      <c r="I46">
        <f t="shared" si="4"/>
        <v>0.28125000000000006</v>
      </c>
      <c r="M46">
        <v>0.27500000000000002</v>
      </c>
      <c r="N46">
        <v>0</v>
      </c>
      <c r="O46" s="19">
        <v>0</v>
      </c>
      <c r="AY46">
        <v>4200</v>
      </c>
      <c r="AZ46">
        <v>3</v>
      </c>
      <c r="BA46">
        <v>1.1011011011011011E-2</v>
      </c>
    </row>
    <row r="47" spans="1:53" x14ac:dyDescent="0.25">
      <c r="A47" s="1">
        <v>8.37693172046797E-2</v>
      </c>
      <c r="B47" s="1">
        <v>4457.84033203125</v>
      </c>
      <c r="C47">
        <f t="shared" si="0"/>
        <v>0.56358915739939575</v>
      </c>
      <c r="D47">
        <v>0.98829999999999996</v>
      </c>
      <c r="E47">
        <v>52.02</v>
      </c>
      <c r="F47" t="s">
        <v>66</v>
      </c>
      <c r="G47">
        <v>2300</v>
      </c>
      <c r="H47">
        <f t="shared" si="3"/>
        <v>2274.0485309775736</v>
      </c>
      <c r="I47">
        <f t="shared" si="4"/>
        <v>0.28749999999999998</v>
      </c>
      <c r="M47">
        <v>0.28125000000000006</v>
      </c>
      <c r="N47">
        <v>0</v>
      </c>
      <c r="O47" s="19">
        <v>0</v>
      </c>
      <c r="AY47">
        <v>4250</v>
      </c>
      <c r="AZ47">
        <v>3</v>
      </c>
      <c r="BA47">
        <v>1.4014014014014014E-2</v>
      </c>
    </row>
    <row r="48" spans="1:53" x14ac:dyDescent="0.25">
      <c r="A48" s="1">
        <v>0.112667432788775</v>
      </c>
      <c r="B48" s="1">
        <v>4343.00732421875</v>
      </c>
      <c r="C48">
        <f t="shared" si="0"/>
        <v>0.549071221965581</v>
      </c>
      <c r="D48">
        <v>0.94120000000000004</v>
      </c>
      <c r="E48">
        <v>144.01</v>
      </c>
      <c r="F48" t="s">
        <v>67</v>
      </c>
      <c r="G48">
        <v>2350</v>
      </c>
      <c r="H48">
        <f t="shared" si="3"/>
        <v>2323.484368607521</v>
      </c>
      <c r="I48">
        <f t="shared" si="4"/>
        <v>0.29375000000000001</v>
      </c>
      <c r="M48">
        <v>0.28749999999999998</v>
      </c>
      <c r="N48">
        <v>0</v>
      </c>
      <c r="O48" s="19">
        <v>0</v>
      </c>
      <c r="AY48">
        <v>4300</v>
      </c>
      <c r="AZ48">
        <v>3</v>
      </c>
      <c r="BA48">
        <v>1.7017017017017019E-2</v>
      </c>
    </row>
    <row r="49" spans="1:53" x14ac:dyDescent="0.25">
      <c r="A49" s="1">
        <v>7.48164481196089E-2</v>
      </c>
      <c r="B49" s="1">
        <v>5055.12109375</v>
      </c>
      <c r="C49">
        <f t="shared" si="0"/>
        <v>0.63910127451341436</v>
      </c>
      <c r="D49">
        <v>3.1099999999999999E-2</v>
      </c>
      <c r="E49">
        <v>40.85</v>
      </c>
      <c r="F49" t="s">
        <v>56</v>
      </c>
      <c r="G49">
        <v>2400</v>
      </c>
      <c r="H49">
        <f t="shared" si="3"/>
        <v>2372.9202062374684</v>
      </c>
      <c r="I49">
        <f t="shared" si="4"/>
        <v>0.30000000000000004</v>
      </c>
      <c r="M49">
        <v>0.29375000000000001</v>
      </c>
      <c r="N49">
        <v>0</v>
      </c>
      <c r="O49" s="19">
        <v>0</v>
      </c>
      <c r="AY49">
        <v>4350</v>
      </c>
      <c r="AZ49">
        <v>6</v>
      </c>
      <c r="BA49">
        <v>2.3023023023023025E-2</v>
      </c>
    </row>
    <row r="50" spans="1:53" x14ac:dyDescent="0.25">
      <c r="A50" s="1">
        <v>0.104956642616765</v>
      </c>
      <c r="B50" s="1">
        <v>5039.40625</v>
      </c>
      <c r="C50">
        <f t="shared" si="0"/>
        <v>0.63711450179657059</v>
      </c>
      <c r="D50">
        <v>0.18690000000000001</v>
      </c>
      <c r="E50">
        <v>25.37</v>
      </c>
      <c r="F50" t="s">
        <v>60</v>
      </c>
      <c r="G50">
        <v>2450</v>
      </c>
      <c r="H50">
        <f t="shared" si="3"/>
        <v>2422.3560438674153</v>
      </c>
      <c r="I50">
        <f t="shared" si="4"/>
        <v>0.30625000000000002</v>
      </c>
      <c r="M50">
        <v>0.30000000000000004</v>
      </c>
      <c r="N50">
        <v>0</v>
      </c>
      <c r="O50" s="19">
        <v>0</v>
      </c>
      <c r="AY50">
        <v>4400</v>
      </c>
      <c r="AZ50">
        <v>10</v>
      </c>
      <c r="BA50">
        <v>3.3033033033033031E-2</v>
      </c>
    </row>
    <row r="51" spans="1:53" x14ac:dyDescent="0.25">
      <c r="A51" s="1">
        <v>0.118611515154535</v>
      </c>
      <c r="B51" s="1">
        <v>4671.5380859375</v>
      </c>
      <c r="C51">
        <f t="shared" si="0"/>
        <v>0.59060621680297654</v>
      </c>
      <c r="D51">
        <v>0.18659999999999999</v>
      </c>
      <c r="E51">
        <v>112.23</v>
      </c>
      <c r="F51" t="s">
        <v>75</v>
      </c>
      <c r="G51">
        <v>2500</v>
      </c>
      <c r="H51">
        <f t="shared" si="3"/>
        <v>2471.7918814973627</v>
      </c>
      <c r="I51">
        <f t="shared" si="4"/>
        <v>0.3125</v>
      </c>
      <c r="M51">
        <v>0.30625000000000002</v>
      </c>
      <c r="N51">
        <v>0</v>
      </c>
      <c r="O51" s="19">
        <v>0</v>
      </c>
      <c r="AY51">
        <v>4450</v>
      </c>
      <c r="AZ51">
        <v>12</v>
      </c>
      <c r="BA51">
        <v>4.5045045045045043E-2</v>
      </c>
    </row>
    <row r="52" spans="1:53" x14ac:dyDescent="0.25">
      <c r="A52" s="1">
        <v>7.8018360288738001E-2</v>
      </c>
      <c r="B52" s="1">
        <v>4861.115234375</v>
      </c>
      <c r="C52">
        <f t="shared" si="0"/>
        <v>0.61457379244321642</v>
      </c>
      <c r="D52">
        <v>0.20430000000000001</v>
      </c>
      <c r="E52">
        <v>146.13999999999999</v>
      </c>
      <c r="F52" t="s">
        <v>57</v>
      </c>
      <c r="G52">
        <v>2550</v>
      </c>
      <c r="H52">
        <f t="shared" si="3"/>
        <v>2521.2277191273101</v>
      </c>
      <c r="I52">
        <f t="shared" si="4"/>
        <v>0.31875000000000003</v>
      </c>
      <c r="M52">
        <v>0.3125</v>
      </c>
      <c r="N52">
        <v>0</v>
      </c>
      <c r="O52" s="19">
        <v>0</v>
      </c>
      <c r="AY52">
        <v>4500</v>
      </c>
      <c r="AZ52">
        <v>10</v>
      </c>
      <c r="BA52">
        <v>5.5055055055055056E-2</v>
      </c>
    </row>
    <row r="53" spans="1:53" x14ac:dyDescent="0.25">
      <c r="A53" s="1">
        <v>0.116914110863332</v>
      </c>
      <c r="B53" s="1">
        <v>5038.853515625</v>
      </c>
      <c r="C53">
        <f t="shared" si="0"/>
        <v>0.63704462152328367</v>
      </c>
      <c r="D53">
        <v>0.18790000000000001</v>
      </c>
      <c r="E53">
        <v>166.58</v>
      </c>
      <c r="F53" t="s">
        <v>69</v>
      </c>
      <c r="G53">
        <v>2600</v>
      </c>
      <c r="H53">
        <f t="shared" si="3"/>
        <v>2570.6635567572571</v>
      </c>
      <c r="I53">
        <f t="shared" si="4"/>
        <v>0.32500000000000001</v>
      </c>
      <c r="M53">
        <v>0.31875000000000003</v>
      </c>
      <c r="N53">
        <v>0</v>
      </c>
      <c r="O53" s="19">
        <v>0</v>
      </c>
      <c r="AY53">
        <v>4550</v>
      </c>
      <c r="AZ53">
        <v>11</v>
      </c>
      <c r="BA53">
        <v>6.6066066066066062E-2</v>
      </c>
    </row>
    <row r="54" spans="1:53" x14ac:dyDescent="0.25">
      <c r="A54" s="1">
        <v>0.105075677908449</v>
      </c>
      <c r="B54" s="1">
        <v>4538.0625</v>
      </c>
      <c r="C54">
        <f t="shared" si="0"/>
        <v>0.57373136543798187</v>
      </c>
      <c r="D54">
        <v>0.75170000000000003</v>
      </c>
      <c r="E54">
        <v>28.51</v>
      </c>
      <c r="F54" t="s">
        <v>54</v>
      </c>
      <c r="G54">
        <v>2650</v>
      </c>
      <c r="H54">
        <f t="shared" si="3"/>
        <v>2620.0993943872045</v>
      </c>
      <c r="I54">
        <f t="shared" si="4"/>
        <v>0.33124999999999999</v>
      </c>
      <c r="M54">
        <v>0.32500000000000001</v>
      </c>
      <c r="N54">
        <v>0</v>
      </c>
      <c r="O54" s="19">
        <v>0</v>
      </c>
      <c r="AY54">
        <v>4600</v>
      </c>
      <c r="AZ54">
        <v>11</v>
      </c>
      <c r="BA54">
        <v>7.7077077077077075E-2</v>
      </c>
    </row>
    <row r="55" spans="1:53" x14ac:dyDescent="0.25">
      <c r="A55" s="1">
        <v>8.8586079877781096E-2</v>
      </c>
      <c r="B55" s="1">
        <v>4682.4443359375</v>
      </c>
      <c r="C55">
        <f t="shared" si="0"/>
        <v>0.59198505583490002</v>
      </c>
      <c r="D55">
        <v>0.1479</v>
      </c>
      <c r="E55">
        <v>41.47</v>
      </c>
      <c r="F55" t="s">
        <v>65</v>
      </c>
      <c r="G55">
        <v>2700</v>
      </c>
      <c r="H55">
        <f t="shared" si="3"/>
        <v>2669.5352320171519</v>
      </c>
      <c r="I55">
        <f t="shared" si="4"/>
        <v>0.33750000000000002</v>
      </c>
      <c r="M55">
        <v>0.33124999999999999</v>
      </c>
      <c r="N55">
        <v>0</v>
      </c>
      <c r="O55" s="19">
        <v>0</v>
      </c>
      <c r="AY55">
        <v>4650</v>
      </c>
      <c r="AZ55">
        <v>7</v>
      </c>
      <c r="BA55">
        <v>8.408408408408409E-2</v>
      </c>
    </row>
    <row r="56" spans="1:53" x14ac:dyDescent="0.25">
      <c r="A56" s="1">
        <v>9.8947932023712798E-2</v>
      </c>
      <c r="B56" s="1">
        <v>4549.28515625</v>
      </c>
      <c r="C56">
        <f t="shared" si="0"/>
        <v>0.57515020660514371</v>
      </c>
      <c r="D56">
        <v>0.75529999999999997</v>
      </c>
      <c r="E56">
        <v>249.07</v>
      </c>
      <c r="F56" t="s">
        <v>75</v>
      </c>
      <c r="G56">
        <v>2750</v>
      </c>
      <c r="H56">
        <f t="shared" si="3"/>
        <v>2718.9710696470988</v>
      </c>
      <c r="I56">
        <f t="shared" si="4"/>
        <v>0.34375</v>
      </c>
      <c r="M56">
        <v>0.33750000000000002</v>
      </c>
      <c r="N56">
        <v>0</v>
      </c>
      <c r="O56" s="19">
        <v>0</v>
      </c>
      <c r="AY56">
        <v>4700</v>
      </c>
      <c r="AZ56">
        <v>12</v>
      </c>
      <c r="BA56">
        <v>9.6096096096096095E-2</v>
      </c>
    </row>
    <row r="57" spans="1:53" x14ac:dyDescent="0.25">
      <c r="A57" s="1">
        <v>7.8460525381250895E-2</v>
      </c>
      <c r="B57" s="1">
        <v>4524.99267578125</v>
      </c>
      <c r="C57">
        <f t="shared" si="0"/>
        <v>0.57207899328685829</v>
      </c>
      <c r="D57">
        <v>0.6079</v>
      </c>
      <c r="E57">
        <v>287.27999999999997</v>
      </c>
      <c r="F57" t="s">
        <v>77</v>
      </c>
      <c r="G57">
        <v>2800</v>
      </c>
      <c r="H57">
        <f t="shared" si="3"/>
        <v>2768.4069072770462</v>
      </c>
      <c r="I57">
        <f t="shared" si="4"/>
        <v>0.35000000000000003</v>
      </c>
      <c r="M57">
        <v>0.34375</v>
      </c>
      <c r="N57">
        <v>0</v>
      </c>
      <c r="O57" s="19">
        <v>0</v>
      </c>
      <c r="AY57">
        <v>4750</v>
      </c>
      <c r="AZ57">
        <v>13</v>
      </c>
      <c r="BA57">
        <v>0.10910910910910911</v>
      </c>
    </row>
    <row r="58" spans="1:53" x14ac:dyDescent="0.25">
      <c r="A58" s="1">
        <v>8.2601718799515902E-2</v>
      </c>
      <c r="B58" s="1">
        <v>5096.6396484375</v>
      </c>
      <c r="C58">
        <f t="shared" si="0"/>
        <v>0.64435032012965943</v>
      </c>
      <c r="D58">
        <v>0.1331</v>
      </c>
      <c r="E58">
        <v>339.7</v>
      </c>
      <c r="F58" t="s">
        <v>68</v>
      </c>
      <c r="G58">
        <v>2850</v>
      </c>
      <c r="H58">
        <f t="shared" si="3"/>
        <v>2817.8427449069936</v>
      </c>
      <c r="I58">
        <f t="shared" si="4"/>
        <v>0.35625000000000001</v>
      </c>
      <c r="M58">
        <v>0.35000000000000003</v>
      </c>
      <c r="N58">
        <v>0</v>
      </c>
      <c r="O58" s="19">
        <v>0</v>
      </c>
      <c r="AY58">
        <v>4800</v>
      </c>
      <c r="AZ58">
        <v>10</v>
      </c>
      <c r="BA58">
        <v>0.11911911911911911</v>
      </c>
    </row>
    <row r="59" spans="1:53" x14ac:dyDescent="0.25">
      <c r="A59" s="1">
        <v>9.6503543082580995E-2</v>
      </c>
      <c r="B59" s="1">
        <v>4856.46044921875</v>
      </c>
      <c r="C59">
        <f t="shared" si="0"/>
        <v>0.61398530424070363</v>
      </c>
      <c r="D59">
        <v>0.82550000000000001</v>
      </c>
      <c r="E59">
        <v>85.62</v>
      </c>
      <c r="F59" t="s">
        <v>55</v>
      </c>
      <c r="G59">
        <v>2900</v>
      </c>
      <c r="H59">
        <f t="shared" si="3"/>
        <v>2867.2785825369406</v>
      </c>
      <c r="I59">
        <f t="shared" si="4"/>
        <v>0.36249999999999999</v>
      </c>
      <c r="M59">
        <v>0.35625000000000001</v>
      </c>
      <c r="N59">
        <v>0</v>
      </c>
      <c r="O59" s="19">
        <v>0</v>
      </c>
      <c r="AY59">
        <v>4850</v>
      </c>
      <c r="AZ59">
        <v>15</v>
      </c>
      <c r="BA59">
        <v>0.13413413413413414</v>
      </c>
    </row>
    <row r="60" spans="1:53" x14ac:dyDescent="0.25">
      <c r="A60" s="1">
        <v>0.111508272323933</v>
      </c>
      <c r="B60" s="1">
        <v>5068.3115234375</v>
      </c>
      <c r="C60">
        <f t="shared" si="0"/>
        <v>0.64076889439201301</v>
      </c>
      <c r="D60">
        <v>0.81810000000000005</v>
      </c>
      <c r="E60">
        <v>242.8</v>
      </c>
      <c r="F60" t="s">
        <v>51</v>
      </c>
      <c r="G60">
        <v>2950</v>
      </c>
      <c r="H60">
        <f t="shared" si="3"/>
        <v>2916.714420166888</v>
      </c>
      <c r="I60">
        <f t="shared" si="4"/>
        <v>0.36875000000000002</v>
      </c>
      <c r="M60">
        <v>0.36249999999999999</v>
      </c>
      <c r="N60">
        <v>0</v>
      </c>
      <c r="O60" s="19">
        <v>0</v>
      </c>
      <c r="AY60">
        <v>4900</v>
      </c>
      <c r="AZ60">
        <v>13</v>
      </c>
      <c r="BA60">
        <v>0.14714714714714713</v>
      </c>
    </row>
    <row r="61" spans="1:53" x14ac:dyDescent="0.25">
      <c r="A61" s="1">
        <v>7.9368012611112301E-2</v>
      </c>
      <c r="B61" s="1">
        <v>5149.43017578125</v>
      </c>
      <c r="C61">
        <f t="shared" si="0"/>
        <v>0.65102444181377472</v>
      </c>
      <c r="D61">
        <v>0.2099</v>
      </c>
      <c r="E61">
        <v>37.15</v>
      </c>
      <c r="F61" t="s">
        <v>52</v>
      </c>
      <c r="G61">
        <v>3000</v>
      </c>
      <c r="H61">
        <f t="shared" si="3"/>
        <v>2966.1502577968354</v>
      </c>
      <c r="I61">
        <f t="shared" si="4"/>
        <v>0.37500000000000006</v>
      </c>
      <c r="M61">
        <v>0.36875000000000002</v>
      </c>
      <c r="N61">
        <v>0</v>
      </c>
      <c r="O61" s="19">
        <v>0</v>
      </c>
      <c r="AY61">
        <v>4950</v>
      </c>
      <c r="AZ61">
        <v>8</v>
      </c>
      <c r="BA61">
        <v>0.15515515515515516</v>
      </c>
    </row>
    <row r="62" spans="1:53" x14ac:dyDescent="0.25">
      <c r="A62" s="1">
        <v>9.7391545624876202E-2</v>
      </c>
      <c r="B62" s="1">
        <v>4909.91455078125</v>
      </c>
      <c r="C62">
        <f t="shared" si="0"/>
        <v>0.6207433192917774</v>
      </c>
      <c r="D62">
        <v>0.62280000000000002</v>
      </c>
      <c r="E62">
        <v>87.51</v>
      </c>
      <c r="F62" t="s">
        <v>69</v>
      </c>
      <c r="G62">
        <v>3050</v>
      </c>
      <c r="H62">
        <f t="shared" si="3"/>
        <v>3015.5860954267823</v>
      </c>
      <c r="I62">
        <f t="shared" si="4"/>
        <v>0.38124999999999998</v>
      </c>
      <c r="M62">
        <v>0.37500000000000006</v>
      </c>
      <c r="N62">
        <v>0</v>
      </c>
      <c r="O62" s="19">
        <v>0</v>
      </c>
      <c r="AY62">
        <v>5000</v>
      </c>
      <c r="AZ62">
        <v>15</v>
      </c>
      <c r="BA62">
        <v>0.17017017017017017</v>
      </c>
    </row>
    <row r="63" spans="1:53" x14ac:dyDescent="0.25">
      <c r="A63" s="1">
        <v>0.111975738904643</v>
      </c>
      <c r="B63" s="1">
        <v>4301.44287109375</v>
      </c>
      <c r="C63">
        <f t="shared" si="0"/>
        <v>0.54381637357045876</v>
      </c>
      <c r="D63">
        <v>0.84709999999999996</v>
      </c>
      <c r="E63">
        <v>139.04</v>
      </c>
      <c r="F63" t="s">
        <v>70</v>
      </c>
      <c r="G63">
        <v>3100</v>
      </c>
      <c r="H63">
        <f t="shared" si="3"/>
        <v>3065.0219330567297</v>
      </c>
      <c r="I63">
        <f t="shared" si="4"/>
        <v>0.38750000000000001</v>
      </c>
      <c r="M63">
        <v>0.38124999999999998</v>
      </c>
      <c r="N63">
        <v>0</v>
      </c>
      <c r="O63" s="19">
        <v>0</v>
      </c>
      <c r="AY63">
        <v>5050</v>
      </c>
      <c r="AZ63">
        <v>10</v>
      </c>
      <c r="BA63">
        <v>0.18018018018018017</v>
      </c>
    </row>
    <row r="64" spans="1:53" x14ac:dyDescent="0.25">
      <c r="A64" s="1">
        <v>8.7496438707534901E-2</v>
      </c>
      <c r="B64" s="1">
        <v>5394.20751953125</v>
      </c>
      <c r="C64">
        <f t="shared" si="0"/>
        <v>0.68197078502918218</v>
      </c>
      <c r="D64">
        <v>0.99409999999999998</v>
      </c>
      <c r="E64">
        <v>50.17</v>
      </c>
      <c r="F64" t="s">
        <v>60</v>
      </c>
      <c r="G64">
        <v>3150</v>
      </c>
      <c r="H64">
        <f t="shared" si="3"/>
        <v>3114.4577706866771</v>
      </c>
      <c r="I64">
        <f t="shared" si="4"/>
        <v>0.39375000000000004</v>
      </c>
      <c r="M64">
        <v>0.38750000000000001</v>
      </c>
      <c r="N64">
        <v>0</v>
      </c>
      <c r="O64" s="19">
        <v>0</v>
      </c>
      <c r="AY64">
        <v>5100</v>
      </c>
      <c r="AZ64">
        <v>12</v>
      </c>
      <c r="BA64">
        <v>0.19219219219219219</v>
      </c>
    </row>
    <row r="65" spans="1:53" x14ac:dyDescent="0.25">
      <c r="A65" s="1">
        <v>7.6035527903033695E-2</v>
      </c>
      <c r="B65" s="1">
        <v>5202.328125</v>
      </c>
      <c r="C65">
        <f t="shared" ref="C65:C128" si="5">B65/$V$13</f>
        <v>0.65771214446973036</v>
      </c>
      <c r="D65">
        <v>0.2331</v>
      </c>
      <c r="E65">
        <v>116.2</v>
      </c>
      <c r="F65" t="s">
        <v>58</v>
      </c>
      <c r="G65">
        <v>3200</v>
      </c>
      <c r="H65">
        <f t="shared" ref="H65:H96" si="6">G65*$K$6</f>
        <v>3163.8936083166245</v>
      </c>
      <c r="I65">
        <f t="shared" ref="I65:I96" si="7">H65/$V$13</f>
        <v>0.4</v>
      </c>
      <c r="M65">
        <v>0.39375000000000004</v>
      </c>
      <c r="N65">
        <v>0</v>
      </c>
      <c r="O65" s="19">
        <v>0</v>
      </c>
      <c r="AY65">
        <v>5150</v>
      </c>
      <c r="AZ65">
        <v>16</v>
      </c>
      <c r="BA65">
        <v>0.20820820820820821</v>
      </c>
    </row>
    <row r="66" spans="1:53" x14ac:dyDescent="0.25">
      <c r="A66" s="1">
        <v>7.0820978358068207E-2</v>
      </c>
      <c r="B66" s="1">
        <v>4690.50830078125</v>
      </c>
      <c r="C66">
        <f t="shared" si="5"/>
        <v>0.59300455469826929</v>
      </c>
      <c r="D66">
        <v>0.57130000000000003</v>
      </c>
      <c r="E66">
        <v>287.11</v>
      </c>
      <c r="F66" t="s">
        <v>68</v>
      </c>
      <c r="G66">
        <v>3250</v>
      </c>
      <c r="H66">
        <f t="shared" si="6"/>
        <v>3213.3294459465715</v>
      </c>
      <c r="I66">
        <f t="shared" si="7"/>
        <v>0.40625</v>
      </c>
      <c r="M66">
        <v>0.4</v>
      </c>
      <c r="N66">
        <v>0</v>
      </c>
      <c r="O66" s="19">
        <v>0</v>
      </c>
      <c r="AY66">
        <v>5200</v>
      </c>
      <c r="AZ66">
        <v>18</v>
      </c>
      <c r="BA66">
        <v>0.22622622622622623</v>
      </c>
    </row>
    <row r="67" spans="1:53" x14ac:dyDescent="0.25">
      <c r="A67" s="1">
        <v>7.13558162997458E-2</v>
      </c>
      <c r="B67" s="1">
        <v>5884.79638671875</v>
      </c>
      <c r="C67">
        <f t="shared" si="5"/>
        <v>0.74399421917980413</v>
      </c>
      <c r="D67">
        <v>0.92390000000000005</v>
      </c>
      <c r="E67">
        <v>359.63</v>
      </c>
      <c r="F67" t="s">
        <v>60</v>
      </c>
      <c r="G67">
        <v>3300</v>
      </c>
      <c r="H67">
        <f t="shared" si="6"/>
        <v>3262.7652835765189</v>
      </c>
      <c r="I67">
        <f t="shared" si="7"/>
        <v>0.41250000000000003</v>
      </c>
      <c r="M67">
        <v>0.40625</v>
      </c>
      <c r="N67">
        <v>0</v>
      </c>
      <c r="O67" s="19">
        <v>0</v>
      </c>
      <c r="AY67">
        <v>5250</v>
      </c>
      <c r="AZ67">
        <v>11</v>
      </c>
      <c r="BA67">
        <v>0.23723723723723725</v>
      </c>
    </row>
    <row r="68" spans="1:53" x14ac:dyDescent="0.25">
      <c r="A68" s="1">
        <v>0.10942122774897001</v>
      </c>
      <c r="B68" s="1">
        <v>5419.3017578125</v>
      </c>
      <c r="C68">
        <f t="shared" si="5"/>
        <v>0.68514336178274771</v>
      </c>
      <c r="D68">
        <v>0.40689999999999998</v>
      </c>
      <c r="E68">
        <v>28.32</v>
      </c>
      <c r="F68" t="s">
        <v>78</v>
      </c>
      <c r="G68">
        <v>3350</v>
      </c>
      <c r="H68">
        <f t="shared" si="6"/>
        <v>3312.2011212064663</v>
      </c>
      <c r="I68">
        <f t="shared" si="7"/>
        <v>0.41875000000000007</v>
      </c>
      <c r="M68">
        <v>0.41250000000000003</v>
      </c>
      <c r="N68">
        <v>0</v>
      </c>
      <c r="O68" s="19">
        <v>0</v>
      </c>
      <c r="AY68">
        <v>5300</v>
      </c>
      <c r="AZ68">
        <v>17</v>
      </c>
      <c r="BA68">
        <v>0.25425425425425424</v>
      </c>
    </row>
    <row r="69" spans="1:53" x14ac:dyDescent="0.25">
      <c r="A69" s="1">
        <v>9.1354610570668099E-2</v>
      </c>
      <c r="B69" s="1">
        <v>4768.2998046875</v>
      </c>
      <c r="C69">
        <f t="shared" si="5"/>
        <v>0.60283946238312525</v>
      </c>
      <c r="D69">
        <v>0.2462</v>
      </c>
      <c r="E69">
        <v>237.3</v>
      </c>
      <c r="F69" t="s">
        <v>76</v>
      </c>
      <c r="G69">
        <v>3400</v>
      </c>
      <c r="H69">
        <f t="shared" si="6"/>
        <v>3361.6369588364132</v>
      </c>
      <c r="I69">
        <f t="shared" si="7"/>
        <v>0.42499999999999999</v>
      </c>
      <c r="M69">
        <v>0.41875000000000007</v>
      </c>
      <c r="N69">
        <v>0</v>
      </c>
      <c r="O69" s="19">
        <v>0</v>
      </c>
      <c r="AY69">
        <v>5350</v>
      </c>
      <c r="AZ69">
        <v>14</v>
      </c>
      <c r="BA69">
        <v>0.26826826826826827</v>
      </c>
    </row>
    <row r="70" spans="1:53" x14ac:dyDescent="0.25">
      <c r="A70" s="1">
        <v>0.113795002359541</v>
      </c>
      <c r="B70" s="1">
        <v>4650.6953125</v>
      </c>
      <c r="C70">
        <f t="shared" si="5"/>
        <v>0.58797113787583277</v>
      </c>
      <c r="D70">
        <v>0.22550000000000001</v>
      </c>
      <c r="E70">
        <v>312.01</v>
      </c>
      <c r="F70" t="s">
        <v>75</v>
      </c>
      <c r="G70">
        <v>3450</v>
      </c>
      <c r="H70">
        <f t="shared" si="6"/>
        <v>3411.0727964663606</v>
      </c>
      <c r="I70">
        <f t="shared" si="7"/>
        <v>0.43125000000000002</v>
      </c>
      <c r="M70">
        <v>0.42499999999999999</v>
      </c>
      <c r="N70">
        <v>0</v>
      </c>
      <c r="O70" s="19">
        <v>0</v>
      </c>
      <c r="AY70">
        <v>5400</v>
      </c>
      <c r="AZ70">
        <v>21</v>
      </c>
      <c r="BA70">
        <v>0.28928928928928926</v>
      </c>
    </row>
    <row r="71" spans="1:53" x14ac:dyDescent="0.25">
      <c r="A71" s="1">
        <v>7.7351171374577699E-2</v>
      </c>
      <c r="B71" s="1">
        <v>4931.41748046875</v>
      </c>
      <c r="C71">
        <f t="shared" si="5"/>
        <v>0.62346185946404831</v>
      </c>
      <c r="D71">
        <v>0.78959999999999997</v>
      </c>
      <c r="E71">
        <v>17.61</v>
      </c>
      <c r="F71" t="s">
        <v>68</v>
      </c>
      <c r="G71">
        <v>3500</v>
      </c>
      <c r="H71">
        <f t="shared" si="6"/>
        <v>3460.508634096308</v>
      </c>
      <c r="I71">
        <f t="shared" si="7"/>
        <v>0.43750000000000006</v>
      </c>
      <c r="M71">
        <v>0.43125000000000002</v>
      </c>
      <c r="N71">
        <v>0</v>
      </c>
      <c r="O71" s="19">
        <v>0</v>
      </c>
      <c r="AY71">
        <v>5450</v>
      </c>
      <c r="AZ71">
        <v>22</v>
      </c>
      <c r="BA71">
        <v>0.31131131131131129</v>
      </c>
    </row>
    <row r="72" spans="1:53" x14ac:dyDescent="0.25">
      <c r="A72" s="1">
        <v>8.0461758137374995E-2</v>
      </c>
      <c r="B72" s="1">
        <v>4700.4111328125</v>
      </c>
      <c r="C72">
        <f t="shared" si="5"/>
        <v>0.59425653510686693</v>
      </c>
      <c r="D72">
        <v>0.2959</v>
      </c>
      <c r="E72">
        <v>282.42</v>
      </c>
      <c r="F72" t="s">
        <v>73</v>
      </c>
      <c r="G72">
        <v>3550</v>
      </c>
      <c r="H72">
        <f t="shared" si="6"/>
        <v>3509.944471726255</v>
      </c>
      <c r="I72">
        <f t="shared" si="7"/>
        <v>0.44374999999999998</v>
      </c>
      <c r="M72">
        <v>0.43750000000000006</v>
      </c>
      <c r="N72">
        <v>0</v>
      </c>
      <c r="O72" s="19">
        <v>0</v>
      </c>
      <c r="AY72">
        <v>5500</v>
      </c>
      <c r="AZ72">
        <v>22</v>
      </c>
      <c r="BA72">
        <v>0.33333333333333331</v>
      </c>
    </row>
    <row r="73" spans="1:53" x14ac:dyDescent="0.25">
      <c r="A73" s="1">
        <v>0.116929137437478</v>
      </c>
      <c r="B73" s="1">
        <v>5003.36962890625</v>
      </c>
      <c r="C73">
        <f t="shared" si="5"/>
        <v>0.63255851786600803</v>
      </c>
      <c r="D73">
        <v>0.61609999999999998</v>
      </c>
      <c r="E73">
        <v>342.2</v>
      </c>
      <c r="F73" t="s">
        <v>61</v>
      </c>
      <c r="G73">
        <v>3600</v>
      </c>
      <c r="H73">
        <f t="shared" si="6"/>
        <v>3559.3803093562024</v>
      </c>
      <c r="I73">
        <f t="shared" si="7"/>
        <v>0.45</v>
      </c>
      <c r="M73">
        <v>0.44374999999999998</v>
      </c>
      <c r="N73">
        <v>0</v>
      </c>
      <c r="O73" s="19">
        <v>0</v>
      </c>
      <c r="AY73">
        <v>5550</v>
      </c>
      <c r="AZ73">
        <v>19</v>
      </c>
      <c r="BA73">
        <v>0.35235235235235235</v>
      </c>
    </row>
    <row r="74" spans="1:53" x14ac:dyDescent="0.25">
      <c r="A74" s="1">
        <v>0.105461585562131</v>
      </c>
      <c r="B74" s="1">
        <v>4699.5947265625</v>
      </c>
      <c r="C74">
        <f t="shared" si="5"/>
        <v>0.59415331972088126</v>
      </c>
      <c r="D74">
        <v>9.7299999999999998E-2</v>
      </c>
      <c r="E74">
        <v>224.77</v>
      </c>
      <c r="F74" t="s">
        <v>75</v>
      </c>
      <c r="G74">
        <v>3650</v>
      </c>
      <c r="H74">
        <f t="shared" si="6"/>
        <v>3608.8161469861498</v>
      </c>
      <c r="I74">
        <f t="shared" si="7"/>
        <v>0.45625000000000004</v>
      </c>
      <c r="M74">
        <v>0.45</v>
      </c>
      <c r="N74">
        <v>0</v>
      </c>
      <c r="O74" s="19">
        <v>0</v>
      </c>
      <c r="AY74">
        <v>5600</v>
      </c>
      <c r="AZ74">
        <v>22</v>
      </c>
      <c r="BA74">
        <v>0.37437437437437437</v>
      </c>
    </row>
    <row r="75" spans="1:53" x14ac:dyDescent="0.25">
      <c r="A75" s="1">
        <v>9.1014616907663798E-2</v>
      </c>
      <c r="B75" s="1">
        <v>5116.6484375</v>
      </c>
      <c r="C75">
        <f t="shared" si="5"/>
        <v>0.64687996132997094</v>
      </c>
      <c r="D75">
        <v>4.6899999999999997E-2</v>
      </c>
      <c r="E75">
        <v>110.29</v>
      </c>
      <c r="F75" t="s">
        <v>80</v>
      </c>
      <c r="G75">
        <v>3700</v>
      </c>
      <c r="H75">
        <f t="shared" si="6"/>
        <v>3658.2519846160967</v>
      </c>
      <c r="I75">
        <f t="shared" si="7"/>
        <v>0.46250000000000002</v>
      </c>
      <c r="M75">
        <v>0.45625000000000004</v>
      </c>
      <c r="N75">
        <v>0</v>
      </c>
      <c r="O75" s="19">
        <v>0</v>
      </c>
      <c r="AY75">
        <v>5650</v>
      </c>
      <c r="AZ75">
        <v>27</v>
      </c>
      <c r="BA75">
        <v>0.4014014014014014</v>
      </c>
    </row>
    <row r="76" spans="1:53" x14ac:dyDescent="0.25">
      <c r="A76" s="1">
        <v>0.106193648420233</v>
      </c>
      <c r="B76" s="1">
        <v>4780.56787109375</v>
      </c>
      <c r="C76">
        <f t="shared" si="5"/>
        <v>0.6043904710989686</v>
      </c>
      <c r="D76">
        <v>0.1007</v>
      </c>
      <c r="E76">
        <v>284.94</v>
      </c>
      <c r="F76" t="s">
        <v>76</v>
      </c>
      <c r="G76">
        <v>3750</v>
      </c>
      <c r="H76">
        <f t="shared" si="6"/>
        <v>3707.6878222460441</v>
      </c>
      <c r="I76">
        <f t="shared" si="7"/>
        <v>0.46875</v>
      </c>
      <c r="M76">
        <v>0.46250000000000002</v>
      </c>
      <c r="N76">
        <v>0</v>
      </c>
      <c r="O76" s="19">
        <v>0</v>
      </c>
      <c r="AY76">
        <v>5700</v>
      </c>
      <c r="AZ76">
        <v>20</v>
      </c>
      <c r="BA76">
        <v>0.42142142142142142</v>
      </c>
    </row>
    <row r="77" spans="1:53" x14ac:dyDescent="0.25">
      <c r="A77" s="1">
        <v>0.10415032322621399</v>
      </c>
      <c r="B77" s="1">
        <v>4897.654296875</v>
      </c>
      <c r="C77">
        <f t="shared" si="5"/>
        <v>0.61919329828297709</v>
      </c>
      <c r="D77">
        <v>0.38529999999999998</v>
      </c>
      <c r="E77">
        <v>231.05</v>
      </c>
      <c r="F77" t="s">
        <v>68</v>
      </c>
      <c r="G77">
        <v>3800</v>
      </c>
      <c r="H77">
        <f t="shared" si="6"/>
        <v>3757.1236598759915</v>
      </c>
      <c r="I77">
        <f t="shared" si="7"/>
        <v>0.47500000000000003</v>
      </c>
      <c r="M77">
        <v>0.46875</v>
      </c>
      <c r="N77">
        <v>0</v>
      </c>
      <c r="O77" s="19">
        <v>0</v>
      </c>
      <c r="AY77">
        <v>5750</v>
      </c>
      <c r="AZ77">
        <v>32</v>
      </c>
      <c r="BA77">
        <v>0.45345345345345345</v>
      </c>
    </row>
    <row r="78" spans="1:53" x14ac:dyDescent="0.25">
      <c r="A78" s="1">
        <v>8.9274528116324997E-2</v>
      </c>
      <c r="B78" s="1">
        <v>4905.12451171875</v>
      </c>
      <c r="C78">
        <f t="shared" si="5"/>
        <v>0.62013773141108397</v>
      </c>
      <c r="D78">
        <v>0.34610000000000002</v>
      </c>
      <c r="E78">
        <v>325.58</v>
      </c>
      <c r="F78" t="s">
        <v>68</v>
      </c>
      <c r="G78">
        <v>3850</v>
      </c>
      <c r="H78">
        <f t="shared" si="6"/>
        <v>3806.5594975059385</v>
      </c>
      <c r="I78">
        <f t="shared" si="7"/>
        <v>0.48125000000000001</v>
      </c>
      <c r="M78">
        <v>0.47500000000000003</v>
      </c>
      <c r="N78">
        <v>0</v>
      </c>
      <c r="O78" s="19">
        <v>0</v>
      </c>
      <c r="AY78">
        <v>5800</v>
      </c>
      <c r="AZ78">
        <v>37</v>
      </c>
      <c r="BA78">
        <v>0.49049049049049048</v>
      </c>
    </row>
    <row r="79" spans="1:53" x14ac:dyDescent="0.25">
      <c r="A79" s="1">
        <v>0.101126589053503</v>
      </c>
      <c r="B79" s="1">
        <v>5041.28515625</v>
      </c>
      <c r="C79">
        <f t="shared" si="5"/>
        <v>0.63735204534039402</v>
      </c>
      <c r="D79">
        <v>0.73809999999999998</v>
      </c>
      <c r="E79">
        <v>232.76</v>
      </c>
      <c r="F79" t="s">
        <v>72</v>
      </c>
      <c r="G79">
        <v>3900</v>
      </c>
      <c r="H79">
        <f t="shared" si="6"/>
        <v>3855.9953351358859</v>
      </c>
      <c r="I79">
        <f t="shared" si="7"/>
        <v>0.48750000000000004</v>
      </c>
      <c r="M79">
        <v>0.48125000000000001</v>
      </c>
      <c r="N79">
        <v>0</v>
      </c>
      <c r="O79" s="19">
        <v>0</v>
      </c>
      <c r="AY79">
        <v>5850</v>
      </c>
      <c r="AZ79">
        <v>41</v>
      </c>
      <c r="BA79">
        <v>0.53153153153153154</v>
      </c>
    </row>
    <row r="80" spans="1:53" x14ac:dyDescent="0.25">
      <c r="A80" s="1">
        <v>7.6031518554593197E-2</v>
      </c>
      <c r="B80" s="1">
        <v>5031.1533203125</v>
      </c>
      <c r="C80">
        <f t="shared" si="5"/>
        <v>0.63607111276910056</v>
      </c>
      <c r="D80">
        <v>0.75509999999999999</v>
      </c>
      <c r="E80">
        <v>145.9</v>
      </c>
      <c r="F80" t="s">
        <v>72</v>
      </c>
      <c r="G80">
        <v>3950</v>
      </c>
      <c r="H80">
        <f t="shared" si="6"/>
        <v>3905.4311727658333</v>
      </c>
      <c r="I80">
        <f t="shared" si="7"/>
        <v>0.49375000000000002</v>
      </c>
      <c r="M80">
        <v>0.48750000000000004</v>
      </c>
      <c r="N80">
        <v>0</v>
      </c>
      <c r="O80" s="19">
        <v>0</v>
      </c>
      <c r="AY80">
        <v>5900</v>
      </c>
      <c r="AZ80">
        <v>48</v>
      </c>
      <c r="BA80">
        <v>0.57957957957957962</v>
      </c>
    </row>
    <row r="81" spans="1:53" x14ac:dyDescent="0.25">
      <c r="A81" s="1">
        <v>7.9283399906229304E-2</v>
      </c>
      <c r="B81" s="1">
        <v>5170.65869140625</v>
      </c>
      <c r="C81">
        <f t="shared" si="5"/>
        <v>0.65370828877616294</v>
      </c>
      <c r="D81">
        <v>0.63439999999999996</v>
      </c>
      <c r="E81">
        <v>339.36</v>
      </c>
      <c r="F81" t="s">
        <v>78</v>
      </c>
      <c r="G81">
        <v>4000</v>
      </c>
      <c r="H81">
        <f t="shared" si="6"/>
        <v>3954.8670103957802</v>
      </c>
      <c r="I81">
        <f t="shared" si="7"/>
        <v>0.5</v>
      </c>
      <c r="M81">
        <v>0.49375000000000002</v>
      </c>
      <c r="N81">
        <v>0</v>
      </c>
      <c r="O81" s="19">
        <v>0</v>
      </c>
      <c r="AY81">
        <v>5950</v>
      </c>
      <c r="AZ81">
        <v>48</v>
      </c>
      <c r="BA81">
        <v>0.62762762762762758</v>
      </c>
    </row>
    <row r="82" spans="1:53" x14ac:dyDescent="0.25">
      <c r="A82" s="1">
        <v>0.115072936157517</v>
      </c>
      <c r="B82" s="1">
        <v>5092.03076171875</v>
      </c>
      <c r="C82">
        <f t="shared" si="5"/>
        <v>0.64376763470602383</v>
      </c>
      <c r="D82">
        <v>0.61129999999999995</v>
      </c>
      <c r="E82">
        <v>123.1</v>
      </c>
      <c r="F82" t="s">
        <v>51</v>
      </c>
      <c r="G82">
        <v>4050</v>
      </c>
      <c r="H82">
        <f t="shared" si="6"/>
        <v>4004.3028480257276</v>
      </c>
      <c r="I82">
        <f t="shared" si="7"/>
        <v>0.50624999999999998</v>
      </c>
      <c r="M82">
        <v>0.5</v>
      </c>
      <c r="N82">
        <v>0</v>
      </c>
      <c r="O82" s="19">
        <v>0</v>
      </c>
      <c r="AY82">
        <v>6000</v>
      </c>
      <c r="AZ82">
        <v>48</v>
      </c>
      <c r="BA82">
        <v>0.67567567567567566</v>
      </c>
    </row>
    <row r="83" spans="1:53" x14ac:dyDescent="0.25">
      <c r="A83" s="1">
        <v>7.3151557572401299E-2</v>
      </c>
      <c r="B83" s="1">
        <v>4351.716796875</v>
      </c>
      <c r="C83">
        <f t="shared" si="5"/>
        <v>0.55017233012337186</v>
      </c>
      <c r="D83">
        <v>0.94099999999999995</v>
      </c>
      <c r="E83">
        <v>272.67</v>
      </c>
      <c r="F83" t="s">
        <v>62</v>
      </c>
      <c r="G83">
        <v>4100</v>
      </c>
      <c r="H83">
        <f t="shared" si="6"/>
        <v>4053.738685655675</v>
      </c>
      <c r="I83">
        <f t="shared" si="7"/>
        <v>0.51250000000000007</v>
      </c>
      <c r="M83">
        <v>0.50624999999999998</v>
      </c>
      <c r="N83">
        <v>0</v>
      </c>
      <c r="O83" s="19">
        <v>0</v>
      </c>
      <c r="AY83">
        <v>6050</v>
      </c>
      <c r="AZ83">
        <v>52</v>
      </c>
      <c r="BA83">
        <v>0.72772772772772776</v>
      </c>
    </row>
    <row r="84" spans="1:53" x14ac:dyDescent="0.25">
      <c r="A84" s="1">
        <v>0.111745219832137</v>
      </c>
      <c r="B84" s="1">
        <v>5131.458984375</v>
      </c>
      <c r="C84">
        <f t="shared" si="5"/>
        <v>0.64875240695659619</v>
      </c>
      <c r="D84">
        <v>0.3352</v>
      </c>
      <c r="E84">
        <v>140.58000000000001</v>
      </c>
      <c r="F84" t="s">
        <v>74</v>
      </c>
      <c r="G84">
        <v>4150</v>
      </c>
      <c r="H84">
        <f t="shared" si="6"/>
        <v>4103.1745232856219</v>
      </c>
      <c r="I84">
        <f t="shared" si="7"/>
        <v>0.51875000000000004</v>
      </c>
      <c r="M84">
        <v>0.51250000000000007</v>
      </c>
      <c r="N84">
        <v>0</v>
      </c>
      <c r="O84" s="19">
        <v>0</v>
      </c>
      <c r="AY84">
        <v>6100</v>
      </c>
      <c r="AZ84">
        <v>231</v>
      </c>
      <c r="BA84">
        <v>0.958958958958959</v>
      </c>
    </row>
    <row r="85" spans="1:53" x14ac:dyDescent="0.25">
      <c r="A85" s="1">
        <v>0.119033285523775</v>
      </c>
      <c r="B85" s="1">
        <v>4670.2841796875</v>
      </c>
      <c r="C85">
        <f t="shared" si="5"/>
        <v>0.59044768982258711</v>
      </c>
      <c r="D85">
        <v>0.18140000000000001</v>
      </c>
      <c r="E85">
        <v>8.15</v>
      </c>
      <c r="F85" t="s">
        <v>73</v>
      </c>
      <c r="G85">
        <v>4200</v>
      </c>
      <c r="H85">
        <f t="shared" si="6"/>
        <v>4152.6103609155698</v>
      </c>
      <c r="I85">
        <f t="shared" si="7"/>
        <v>0.52500000000000002</v>
      </c>
      <c r="M85">
        <v>0.51875000000000004</v>
      </c>
      <c r="N85">
        <v>0</v>
      </c>
      <c r="O85" s="19">
        <v>0</v>
      </c>
      <c r="AY85">
        <v>6150</v>
      </c>
      <c r="AZ85">
        <v>17</v>
      </c>
      <c r="BA85">
        <v>0.97597597597597596</v>
      </c>
    </row>
    <row r="86" spans="1:53" x14ac:dyDescent="0.25">
      <c r="A86" s="1">
        <v>8.8299258804569306E-2</v>
      </c>
      <c r="B86" s="1">
        <v>4712.07373046875</v>
      </c>
      <c r="C86">
        <f t="shared" si="5"/>
        <v>0.59573099652688355</v>
      </c>
      <c r="D86">
        <v>0.58579999999999999</v>
      </c>
      <c r="E86">
        <v>265.58</v>
      </c>
      <c r="F86" t="s">
        <v>54</v>
      </c>
      <c r="G86">
        <v>4250</v>
      </c>
      <c r="H86">
        <f t="shared" si="6"/>
        <v>4202.0461985455167</v>
      </c>
      <c r="I86">
        <f t="shared" si="7"/>
        <v>0.53125</v>
      </c>
      <c r="M86">
        <v>0.52500000000000002</v>
      </c>
      <c r="N86">
        <v>0</v>
      </c>
      <c r="O86" s="19">
        <v>0</v>
      </c>
      <c r="AY86">
        <v>6200</v>
      </c>
      <c r="AZ86">
        <v>10</v>
      </c>
      <c r="BA86">
        <v>0.98598598598598597</v>
      </c>
    </row>
    <row r="87" spans="1:53" x14ac:dyDescent="0.25">
      <c r="A87" s="1">
        <v>9.0552882963113701E-2</v>
      </c>
      <c r="B87" s="1">
        <v>5122.537109375</v>
      </c>
      <c r="C87">
        <f t="shared" si="5"/>
        <v>0.64762444551357568</v>
      </c>
      <c r="D87">
        <v>0.78590000000000004</v>
      </c>
      <c r="E87">
        <v>170.73</v>
      </c>
      <c r="F87" t="s">
        <v>72</v>
      </c>
      <c r="G87">
        <v>4300</v>
      </c>
      <c r="H87">
        <f t="shared" si="6"/>
        <v>4251.4820361754637</v>
      </c>
      <c r="I87">
        <f t="shared" si="7"/>
        <v>0.53749999999999998</v>
      </c>
      <c r="M87">
        <v>0.53125</v>
      </c>
      <c r="N87">
        <v>0</v>
      </c>
      <c r="O87" s="19">
        <v>0</v>
      </c>
      <c r="AY87">
        <v>6250</v>
      </c>
      <c r="AZ87">
        <v>3</v>
      </c>
      <c r="BA87">
        <v>0.98898898898898902</v>
      </c>
    </row>
    <row r="88" spans="1:53" x14ac:dyDescent="0.25">
      <c r="A88" s="1">
        <v>7.5918719675072494E-2</v>
      </c>
      <c r="B88" s="1">
        <v>4655.4130859375</v>
      </c>
      <c r="C88">
        <f t="shared" si="5"/>
        <v>0.58856758946637922</v>
      </c>
      <c r="D88">
        <v>0.84399999999999997</v>
      </c>
      <c r="E88">
        <v>188.68</v>
      </c>
      <c r="F88" t="s">
        <v>77</v>
      </c>
      <c r="G88">
        <v>4350</v>
      </c>
      <c r="H88">
        <f t="shared" si="6"/>
        <v>4300.9178738054115</v>
      </c>
      <c r="I88">
        <f t="shared" si="7"/>
        <v>0.54375000000000007</v>
      </c>
      <c r="M88">
        <v>0.53749999999999998</v>
      </c>
      <c r="N88">
        <v>0</v>
      </c>
      <c r="O88" s="19">
        <v>0</v>
      </c>
      <c r="AY88">
        <v>6300</v>
      </c>
      <c r="AZ88">
        <v>8</v>
      </c>
      <c r="BA88">
        <v>0.99699699699699695</v>
      </c>
    </row>
    <row r="89" spans="1:53" x14ac:dyDescent="0.25">
      <c r="A89" s="1">
        <v>8.3241726801521504E-2</v>
      </c>
      <c r="B89" s="1">
        <v>4556.53759765625</v>
      </c>
      <c r="C89">
        <f t="shared" si="5"/>
        <v>0.57606710739942912</v>
      </c>
      <c r="D89">
        <v>0.39069999999999999</v>
      </c>
      <c r="E89">
        <v>280.04000000000002</v>
      </c>
      <c r="F89" t="s">
        <v>70</v>
      </c>
      <c r="G89">
        <v>4400</v>
      </c>
      <c r="H89">
        <f t="shared" si="6"/>
        <v>4350.3537114353585</v>
      </c>
      <c r="I89">
        <f t="shared" si="7"/>
        <v>0.55000000000000004</v>
      </c>
      <c r="M89">
        <v>0.54375000000000007</v>
      </c>
      <c r="N89">
        <v>0</v>
      </c>
      <c r="O89" s="19">
        <v>0</v>
      </c>
      <c r="AY89">
        <v>6350</v>
      </c>
      <c r="AZ89">
        <v>2</v>
      </c>
      <c r="BA89">
        <v>0.99899899899899902</v>
      </c>
    </row>
    <row r="90" spans="1:53" x14ac:dyDescent="0.25">
      <c r="A90" s="1">
        <v>7.7227966027882303E-2</v>
      </c>
      <c r="B90" s="1">
        <v>4854.45263671875</v>
      </c>
      <c r="C90">
        <f t="shared" si="5"/>
        <v>0.61373146353067187</v>
      </c>
      <c r="D90">
        <v>0.64049999999999996</v>
      </c>
      <c r="E90">
        <v>255.05</v>
      </c>
      <c r="F90" t="s">
        <v>50</v>
      </c>
      <c r="G90">
        <v>4450</v>
      </c>
      <c r="H90">
        <f t="shared" si="6"/>
        <v>4399.7895490653054</v>
      </c>
      <c r="I90">
        <f t="shared" si="7"/>
        <v>0.55625000000000002</v>
      </c>
      <c r="M90">
        <v>0.55000000000000004</v>
      </c>
      <c r="N90">
        <v>0</v>
      </c>
      <c r="O90" s="19">
        <v>0</v>
      </c>
      <c r="AY90">
        <v>6400</v>
      </c>
      <c r="AZ90">
        <v>0</v>
      </c>
      <c r="BA90">
        <v>0.99899899899899902</v>
      </c>
    </row>
    <row r="91" spans="1:53" x14ac:dyDescent="0.25">
      <c r="A91" s="1">
        <v>0.10447090641087201</v>
      </c>
      <c r="B91" s="1">
        <v>5666.2060546875</v>
      </c>
      <c r="C91">
        <f t="shared" si="5"/>
        <v>0.7163586082405915</v>
      </c>
      <c r="D91">
        <v>0.2155</v>
      </c>
      <c r="E91">
        <v>29.56</v>
      </c>
      <c r="F91" t="s">
        <v>60</v>
      </c>
      <c r="G91">
        <v>4500</v>
      </c>
      <c r="H91">
        <f t="shared" si="6"/>
        <v>4449.2253866952533</v>
      </c>
      <c r="I91">
        <f t="shared" si="7"/>
        <v>0.56250000000000011</v>
      </c>
      <c r="M91">
        <v>0.55625000000000002</v>
      </c>
      <c r="N91">
        <v>0</v>
      </c>
      <c r="O91" s="19">
        <v>0</v>
      </c>
      <c r="AY91">
        <v>6450</v>
      </c>
      <c r="AZ91">
        <v>0</v>
      </c>
      <c r="BA91">
        <v>0.99899899899899902</v>
      </c>
    </row>
    <row r="92" spans="1:53" x14ac:dyDescent="0.25">
      <c r="A92" s="1">
        <v>0.10091162084134001</v>
      </c>
      <c r="B92" s="1">
        <v>4797.16259765625</v>
      </c>
      <c r="C92">
        <f t="shared" si="5"/>
        <v>0.6064884843215218</v>
      </c>
      <c r="D92">
        <v>0.85140000000000005</v>
      </c>
      <c r="E92">
        <v>216.4</v>
      </c>
      <c r="F92" t="s">
        <v>59</v>
      </c>
      <c r="G92">
        <v>4550</v>
      </c>
      <c r="H92">
        <f t="shared" si="6"/>
        <v>4498.6612243252002</v>
      </c>
      <c r="I92">
        <f t="shared" si="7"/>
        <v>0.56874999999999998</v>
      </c>
      <c r="M92">
        <v>0.56250000000000011</v>
      </c>
      <c r="N92">
        <v>0</v>
      </c>
      <c r="O92" s="19">
        <v>0</v>
      </c>
      <c r="AY92">
        <v>6500</v>
      </c>
      <c r="AZ92">
        <v>0</v>
      </c>
      <c r="BA92">
        <v>0.99899899899899902</v>
      </c>
    </row>
    <row r="93" spans="1:53" x14ac:dyDescent="0.25">
      <c r="A93" s="1">
        <v>0.114443359742652</v>
      </c>
      <c r="B93" s="1">
        <v>4870.037109375</v>
      </c>
      <c r="C93">
        <f t="shared" si="5"/>
        <v>0.61570175388623682</v>
      </c>
      <c r="D93">
        <v>0.23139999999999999</v>
      </c>
      <c r="E93">
        <v>212.07</v>
      </c>
      <c r="F93" t="s">
        <v>69</v>
      </c>
      <c r="G93">
        <v>4600</v>
      </c>
      <c r="H93">
        <f t="shared" si="6"/>
        <v>4548.0970619551472</v>
      </c>
      <c r="I93">
        <f t="shared" si="7"/>
        <v>0.57499999999999996</v>
      </c>
      <c r="M93">
        <v>0.56874999999999998</v>
      </c>
      <c r="N93">
        <v>0</v>
      </c>
      <c r="O93" s="19">
        <v>0</v>
      </c>
      <c r="AY93">
        <v>6550</v>
      </c>
      <c r="AZ93">
        <v>0</v>
      </c>
      <c r="BA93">
        <v>0.99899899899899902</v>
      </c>
    </row>
    <row r="94" spans="1:53" x14ac:dyDescent="0.25">
      <c r="A94" s="1">
        <v>0.10065250427389499</v>
      </c>
      <c r="B94" s="1">
        <v>4704.42822265625</v>
      </c>
      <c r="C94">
        <f t="shared" si="5"/>
        <v>0.59476440172200107</v>
      </c>
      <c r="D94">
        <v>0.2145</v>
      </c>
      <c r="E94">
        <v>221.19</v>
      </c>
      <c r="F94" t="s">
        <v>66</v>
      </c>
      <c r="G94">
        <v>4650</v>
      </c>
      <c r="H94">
        <f t="shared" si="6"/>
        <v>4597.532899585095</v>
      </c>
      <c r="I94">
        <f t="shared" si="7"/>
        <v>0.58125000000000004</v>
      </c>
      <c r="M94">
        <v>0.57499999999999996</v>
      </c>
      <c r="N94">
        <v>0</v>
      </c>
      <c r="O94" s="19">
        <v>0</v>
      </c>
      <c r="AY94">
        <v>6600</v>
      </c>
      <c r="AZ94">
        <v>0</v>
      </c>
      <c r="BA94">
        <v>0.99899899899899902</v>
      </c>
    </row>
    <row r="95" spans="1:53" x14ac:dyDescent="0.25">
      <c r="A95" s="1">
        <v>7.2774512005519501E-2</v>
      </c>
      <c r="B95" s="1">
        <v>4968.349609375</v>
      </c>
      <c r="C95">
        <f t="shared" si="5"/>
        <v>0.62813105931440616</v>
      </c>
      <c r="D95">
        <v>0.13830000000000001</v>
      </c>
      <c r="E95">
        <v>325.64</v>
      </c>
      <c r="F95" t="s">
        <v>55</v>
      </c>
      <c r="G95">
        <v>4700</v>
      </c>
      <c r="H95">
        <f t="shared" si="6"/>
        <v>4646.968737215042</v>
      </c>
      <c r="I95">
        <f t="shared" si="7"/>
        <v>0.58750000000000002</v>
      </c>
      <c r="M95">
        <v>0.58125000000000004</v>
      </c>
      <c r="N95">
        <v>0</v>
      </c>
      <c r="O95" s="19">
        <v>0</v>
      </c>
      <c r="AY95">
        <v>6650</v>
      </c>
      <c r="AZ95">
        <v>0</v>
      </c>
      <c r="BA95">
        <v>0.99899899899899902</v>
      </c>
    </row>
    <row r="96" spans="1:53" x14ac:dyDescent="0.25">
      <c r="A96" s="1">
        <v>9.1905421587688205E-2</v>
      </c>
      <c r="B96" s="1">
        <v>4509.20556640625</v>
      </c>
      <c r="C96">
        <f t="shared" si="5"/>
        <v>0.57008308427986742</v>
      </c>
      <c r="D96">
        <v>0.96060000000000001</v>
      </c>
      <c r="E96">
        <v>82.86</v>
      </c>
      <c r="F96" t="s">
        <v>52</v>
      </c>
      <c r="G96">
        <v>4750</v>
      </c>
      <c r="H96">
        <f t="shared" si="6"/>
        <v>4696.4045748449889</v>
      </c>
      <c r="I96">
        <f t="shared" si="7"/>
        <v>0.59375</v>
      </c>
      <c r="M96">
        <v>0.58750000000000002</v>
      </c>
      <c r="N96">
        <v>1</v>
      </c>
      <c r="O96" s="19">
        <v>4.0000000000000001E-3</v>
      </c>
      <c r="AY96">
        <v>6700</v>
      </c>
      <c r="AZ96">
        <v>0</v>
      </c>
      <c r="BA96">
        <v>0.99899899899899902</v>
      </c>
    </row>
    <row r="97" spans="1:53" x14ac:dyDescent="0.25">
      <c r="A97" s="1">
        <v>9.6739240490386305E-2</v>
      </c>
      <c r="B97" s="1">
        <v>4820.48779296875</v>
      </c>
      <c r="C97">
        <f t="shared" si="5"/>
        <v>0.60943740716155503</v>
      </c>
      <c r="D97">
        <v>0.41970000000000002</v>
      </c>
      <c r="E97">
        <v>292.18</v>
      </c>
      <c r="F97" t="s">
        <v>54</v>
      </c>
      <c r="G97">
        <v>4800</v>
      </c>
      <c r="H97">
        <f t="shared" ref="H97:H128" si="8">G97*$K$6</f>
        <v>4745.8404124749368</v>
      </c>
      <c r="I97">
        <f t="shared" ref="I97:I128" si="9">H97/$V$13</f>
        <v>0.60000000000000009</v>
      </c>
      <c r="M97">
        <v>0.59375</v>
      </c>
      <c r="N97">
        <v>0</v>
      </c>
      <c r="O97" s="19">
        <v>4.0000000000000001E-3</v>
      </c>
      <c r="AY97">
        <v>6750</v>
      </c>
      <c r="AZ97">
        <v>0</v>
      </c>
      <c r="BA97">
        <v>0.99899899899899902</v>
      </c>
    </row>
    <row r="98" spans="1:53" x14ac:dyDescent="0.25">
      <c r="A98" s="1">
        <v>0.11488758411265</v>
      </c>
      <c r="B98" s="1">
        <v>4611.06103515625</v>
      </c>
      <c r="C98">
        <f t="shared" si="5"/>
        <v>0.58296031485200328</v>
      </c>
      <c r="D98">
        <v>0.24279999999999999</v>
      </c>
      <c r="E98">
        <v>80.22</v>
      </c>
      <c r="F98" t="s">
        <v>75</v>
      </c>
      <c r="G98">
        <v>4850</v>
      </c>
      <c r="H98">
        <f t="shared" si="8"/>
        <v>4795.2762501048837</v>
      </c>
      <c r="I98">
        <f t="shared" si="9"/>
        <v>0.60625000000000007</v>
      </c>
      <c r="M98">
        <v>0.60000000000000009</v>
      </c>
      <c r="N98">
        <v>0</v>
      </c>
      <c r="O98" s="19">
        <v>4.0000000000000001E-3</v>
      </c>
      <c r="AY98">
        <v>6800</v>
      </c>
      <c r="AZ98">
        <v>0</v>
      </c>
      <c r="BA98">
        <v>0.99899899899899902</v>
      </c>
    </row>
    <row r="99" spans="1:53" x14ac:dyDescent="0.25">
      <c r="A99" s="1">
        <v>0.105040507014317</v>
      </c>
      <c r="B99" s="1">
        <v>4750.490234375</v>
      </c>
      <c r="C99">
        <f t="shared" si="5"/>
        <v>0.60058786071539716</v>
      </c>
      <c r="D99">
        <v>0.51149999999999995</v>
      </c>
      <c r="E99">
        <v>199.61</v>
      </c>
      <c r="F99" t="s">
        <v>50</v>
      </c>
      <c r="G99">
        <v>4900</v>
      </c>
      <c r="H99">
        <f t="shared" si="8"/>
        <v>4844.7120877348307</v>
      </c>
      <c r="I99">
        <f t="shared" si="9"/>
        <v>0.61250000000000004</v>
      </c>
      <c r="M99">
        <v>0.60625000000000007</v>
      </c>
      <c r="N99">
        <v>1</v>
      </c>
      <c r="O99" s="19">
        <v>8.0000000000000002E-3</v>
      </c>
      <c r="AY99">
        <v>6850</v>
      </c>
      <c r="AZ99">
        <v>0</v>
      </c>
      <c r="BA99">
        <v>0.99899899899899902</v>
      </c>
    </row>
    <row r="100" spans="1:53" x14ac:dyDescent="0.25">
      <c r="A100" s="1">
        <v>9.6332105685431102E-2</v>
      </c>
      <c r="B100" s="1">
        <v>4586.43603515625</v>
      </c>
      <c r="C100">
        <f t="shared" si="5"/>
        <v>0.57984706225270344</v>
      </c>
      <c r="D100">
        <v>0.43640000000000001</v>
      </c>
      <c r="E100">
        <v>62.2</v>
      </c>
      <c r="F100" t="s">
        <v>65</v>
      </c>
      <c r="G100">
        <v>4950</v>
      </c>
      <c r="H100">
        <f t="shared" si="8"/>
        <v>4894.1479253647785</v>
      </c>
      <c r="I100">
        <f t="shared" si="9"/>
        <v>0.61875000000000002</v>
      </c>
      <c r="M100">
        <v>0.61250000000000004</v>
      </c>
      <c r="N100">
        <v>0</v>
      </c>
      <c r="O100" s="19">
        <v>8.0000000000000002E-3</v>
      </c>
      <c r="AY100">
        <v>6900</v>
      </c>
      <c r="AZ100">
        <v>0</v>
      </c>
      <c r="BA100">
        <v>0.99899899899899902</v>
      </c>
    </row>
    <row r="101" spans="1:53" x14ac:dyDescent="0.25">
      <c r="A101" s="1">
        <v>7.3572528424745195E-2</v>
      </c>
      <c r="B101" s="1">
        <v>4970.04052734375</v>
      </c>
      <c r="C101">
        <f t="shared" si="5"/>
        <v>0.62834483615750925</v>
      </c>
      <c r="D101">
        <v>0.99690000000000001</v>
      </c>
      <c r="E101">
        <v>107.7</v>
      </c>
      <c r="F101" t="s">
        <v>69</v>
      </c>
      <c r="G101">
        <v>5000</v>
      </c>
      <c r="H101">
        <f t="shared" si="8"/>
        <v>4943.5837629947255</v>
      </c>
      <c r="I101">
        <f t="shared" si="9"/>
        <v>0.625</v>
      </c>
      <c r="M101">
        <v>0.61875000000000002</v>
      </c>
      <c r="N101">
        <v>1</v>
      </c>
      <c r="O101" s="19">
        <v>1.2E-2</v>
      </c>
      <c r="AY101">
        <v>6950</v>
      </c>
      <c r="AZ101">
        <v>0</v>
      </c>
      <c r="BA101">
        <v>0.99899899899899902</v>
      </c>
    </row>
    <row r="102" spans="1:53" x14ac:dyDescent="0.25">
      <c r="A102" s="1">
        <v>0.112825490372439</v>
      </c>
      <c r="B102" s="1">
        <v>5048.14306640625</v>
      </c>
      <c r="C102">
        <f t="shared" si="5"/>
        <v>0.63821906692901176</v>
      </c>
      <c r="D102">
        <v>0.35539999999999999</v>
      </c>
      <c r="E102">
        <v>284.75</v>
      </c>
      <c r="F102" t="s">
        <v>52</v>
      </c>
      <c r="G102">
        <v>5050</v>
      </c>
      <c r="H102">
        <f t="shared" si="8"/>
        <v>4993.0196006246724</v>
      </c>
      <c r="I102">
        <f t="shared" si="9"/>
        <v>0.63124999999999998</v>
      </c>
      <c r="M102">
        <v>0.625</v>
      </c>
      <c r="N102">
        <v>6</v>
      </c>
      <c r="O102" s="19">
        <v>3.5999999999999997E-2</v>
      </c>
      <c r="AY102">
        <v>7000</v>
      </c>
      <c r="AZ102">
        <v>0</v>
      </c>
      <c r="BA102">
        <v>0.99899899899899902</v>
      </c>
    </row>
    <row r="103" spans="1:53" x14ac:dyDescent="0.25">
      <c r="A103" s="1">
        <v>8.0028177018506494E-2</v>
      </c>
      <c r="B103" s="1">
        <v>6144.79931640625</v>
      </c>
      <c r="C103">
        <f t="shared" si="5"/>
        <v>0.7768654799584922</v>
      </c>
      <c r="D103">
        <v>1.17E-2</v>
      </c>
      <c r="E103">
        <v>241.61</v>
      </c>
      <c r="F103" t="s">
        <v>60</v>
      </c>
      <c r="G103">
        <v>5100</v>
      </c>
      <c r="H103">
        <f t="shared" si="8"/>
        <v>5042.4554382546203</v>
      </c>
      <c r="I103">
        <f t="shared" si="9"/>
        <v>0.63750000000000007</v>
      </c>
      <c r="M103">
        <v>0.63124999999999998</v>
      </c>
      <c r="N103">
        <v>11</v>
      </c>
      <c r="O103" s="19">
        <v>0.08</v>
      </c>
      <c r="AY103">
        <v>7050</v>
      </c>
      <c r="AZ103">
        <v>0</v>
      </c>
      <c r="BA103">
        <v>0.99899899899899902</v>
      </c>
    </row>
    <row r="104" spans="1:53" x14ac:dyDescent="0.25">
      <c r="A104" s="1">
        <v>0.110782116169935</v>
      </c>
      <c r="B104" s="1">
        <v>4314.177734375</v>
      </c>
      <c r="C104">
        <f t="shared" si="5"/>
        <v>0.54542639778211688</v>
      </c>
      <c r="D104">
        <v>0.74629999999999996</v>
      </c>
      <c r="E104">
        <v>266.52999999999997</v>
      </c>
      <c r="F104" t="s">
        <v>62</v>
      </c>
      <c r="G104">
        <v>5150</v>
      </c>
      <c r="H104">
        <f t="shared" si="8"/>
        <v>5091.8912758845672</v>
      </c>
      <c r="I104">
        <f t="shared" si="9"/>
        <v>0.64375000000000004</v>
      </c>
      <c r="M104">
        <v>0.63750000000000007</v>
      </c>
      <c r="N104">
        <v>21</v>
      </c>
      <c r="O104" s="19">
        <v>0.16400000000000001</v>
      </c>
      <c r="AY104">
        <v>7100</v>
      </c>
      <c r="AZ104">
        <v>0</v>
      </c>
      <c r="BA104">
        <v>0.99899899899899902</v>
      </c>
    </row>
    <row r="105" spans="1:53" x14ac:dyDescent="0.25">
      <c r="A105" s="1">
        <v>9.3051652607039306E-2</v>
      </c>
      <c r="B105" s="1">
        <v>4610.28759765625</v>
      </c>
      <c r="C105">
        <f t="shared" si="5"/>
        <v>0.58286253185475367</v>
      </c>
      <c r="D105">
        <v>0.72699999999999998</v>
      </c>
      <c r="E105">
        <v>237.17</v>
      </c>
      <c r="F105" t="s">
        <v>56</v>
      </c>
      <c r="G105">
        <v>5200</v>
      </c>
      <c r="H105">
        <f t="shared" si="8"/>
        <v>5141.3271135145142</v>
      </c>
      <c r="I105">
        <f t="shared" si="9"/>
        <v>0.65</v>
      </c>
      <c r="M105">
        <v>0.64375000000000004</v>
      </c>
      <c r="N105">
        <v>22</v>
      </c>
      <c r="O105" s="19">
        <v>0.252</v>
      </c>
      <c r="AY105">
        <v>7150</v>
      </c>
      <c r="AZ105">
        <v>0</v>
      </c>
      <c r="BA105">
        <v>0.99899899899899902</v>
      </c>
    </row>
    <row r="106" spans="1:53" x14ac:dyDescent="0.25">
      <c r="A106" s="1">
        <v>0.108079461369497</v>
      </c>
      <c r="B106" s="1">
        <v>4882.54541015625</v>
      </c>
      <c r="C106">
        <f t="shared" si="5"/>
        <v>0.61728313459365014</v>
      </c>
      <c r="D106">
        <v>0.48130000000000001</v>
      </c>
      <c r="E106">
        <v>160.91</v>
      </c>
      <c r="F106" t="s">
        <v>58</v>
      </c>
      <c r="G106">
        <v>5250</v>
      </c>
      <c r="H106">
        <f t="shared" si="8"/>
        <v>5190.762951144462</v>
      </c>
      <c r="I106">
        <f t="shared" si="9"/>
        <v>0.65625000000000011</v>
      </c>
      <c r="M106">
        <v>0.65</v>
      </c>
      <c r="N106">
        <v>24</v>
      </c>
      <c r="O106" s="19">
        <v>0.34799999999999998</v>
      </c>
      <c r="AY106">
        <v>7200</v>
      </c>
      <c r="AZ106">
        <v>0</v>
      </c>
      <c r="BA106">
        <v>0.99899899899899902</v>
      </c>
    </row>
    <row r="107" spans="1:53" x14ac:dyDescent="0.25">
      <c r="A107" s="1">
        <v>0.112585363951208</v>
      </c>
      <c r="B107" s="1">
        <v>4601.53662109375</v>
      </c>
      <c r="C107">
        <f t="shared" si="5"/>
        <v>0.58175617650329725</v>
      </c>
      <c r="D107">
        <v>0.39750000000000002</v>
      </c>
      <c r="E107">
        <v>250.41</v>
      </c>
      <c r="F107" t="s">
        <v>66</v>
      </c>
      <c r="G107">
        <v>5300</v>
      </c>
      <c r="H107">
        <f t="shared" si="8"/>
        <v>5240.198788774409</v>
      </c>
      <c r="I107">
        <f t="shared" si="9"/>
        <v>0.66249999999999998</v>
      </c>
      <c r="M107">
        <v>0.65625000000000011</v>
      </c>
      <c r="N107">
        <v>24</v>
      </c>
      <c r="O107" s="19">
        <v>0.44400000000000001</v>
      </c>
      <c r="AY107">
        <v>7250</v>
      </c>
      <c r="AZ107">
        <v>0</v>
      </c>
      <c r="BA107">
        <v>0.99899899899899902</v>
      </c>
    </row>
    <row r="108" spans="1:53" x14ac:dyDescent="0.25">
      <c r="A108" s="1">
        <v>7.7136508519312502E-2</v>
      </c>
      <c r="B108" s="1">
        <v>5502.04345703125</v>
      </c>
      <c r="C108">
        <f t="shared" si="5"/>
        <v>0.69560410534267714</v>
      </c>
      <c r="D108">
        <v>0.71509999999999996</v>
      </c>
      <c r="E108">
        <v>14.48</v>
      </c>
      <c r="F108" t="s">
        <v>78</v>
      </c>
      <c r="G108">
        <v>5350</v>
      </c>
      <c r="H108">
        <f t="shared" si="8"/>
        <v>5289.6346264043559</v>
      </c>
      <c r="I108">
        <f t="shared" si="9"/>
        <v>0.66874999999999996</v>
      </c>
      <c r="M108">
        <v>0.66249999999999998</v>
      </c>
      <c r="N108">
        <v>30</v>
      </c>
      <c r="O108" s="19">
        <v>0.56399999999999995</v>
      </c>
      <c r="AY108">
        <v>7300</v>
      </c>
      <c r="AZ108">
        <v>0</v>
      </c>
      <c r="BA108">
        <v>0.99899899899899902</v>
      </c>
    </row>
    <row r="109" spans="1:53" x14ac:dyDescent="0.25">
      <c r="A109" s="1">
        <v>7.1701069876195594E-2</v>
      </c>
      <c r="B109" s="1">
        <v>5326.50732421875</v>
      </c>
      <c r="C109">
        <f t="shared" si="5"/>
        <v>0.67341168618533442</v>
      </c>
      <c r="D109">
        <v>0.4839</v>
      </c>
      <c r="E109">
        <v>201.51</v>
      </c>
      <c r="F109" t="s">
        <v>51</v>
      </c>
      <c r="G109">
        <v>5400</v>
      </c>
      <c r="H109">
        <f t="shared" si="8"/>
        <v>5339.0704640343038</v>
      </c>
      <c r="I109">
        <f t="shared" si="9"/>
        <v>0.67500000000000004</v>
      </c>
      <c r="M109">
        <v>0.66874999999999996</v>
      </c>
      <c r="N109">
        <v>37</v>
      </c>
      <c r="O109" s="19">
        <v>0.71199999999999997</v>
      </c>
      <c r="AY109">
        <v>7350</v>
      </c>
      <c r="AZ109">
        <v>0</v>
      </c>
      <c r="BA109">
        <v>0.99899899899899902</v>
      </c>
    </row>
    <row r="110" spans="1:53" x14ac:dyDescent="0.25">
      <c r="A110" s="1">
        <v>9.6393474914203497E-2</v>
      </c>
      <c r="B110" s="1">
        <v>4868.6630859375</v>
      </c>
      <c r="C110">
        <f t="shared" si="5"/>
        <v>0.61552804091006241</v>
      </c>
      <c r="D110">
        <v>0.83320000000000005</v>
      </c>
      <c r="E110">
        <v>249.67</v>
      </c>
      <c r="F110" t="s">
        <v>80</v>
      </c>
      <c r="G110">
        <v>5450</v>
      </c>
      <c r="H110">
        <f t="shared" si="8"/>
        <v>5388.5063016642507</v>
      </c>
      <c r="I110">
        <f t="shared" si="9"/>
        <v>0.68125000000000002</v>
      </c>
      <c r="M110">
        <v>0.67500000000000004</v>
      </c>
      <c r="N110">
        <v>17</v>
      </c>
      <c r="O110" s="19">
        <v>0.78</v>
      </c>
      <c r="AY110">
        <v>7400</v>
      </c>
      <c r="AZ110">
        <v>0</v>
      </c>
      <c r="BA110">
        <v>0.99899899899899902</v>
      </c>
    </row>
    <row r="111" spans="1:53" x14ac:dyDescent="0.25">
      <c r="A111" s="1">
        <v>9.5614028484208302E-2</v>
      </c>
      <c r="B111" s="1">
        <v>4531.06298828125</v>
      </c>
      <c r="C111">
        <f t="shared" si="5"/>
        <v>0.57284644165921117</v>
      </c>
      <c r="D111">
        <v>0.62629999999999997</v>
      </c>
      <c r="E111">
        <v>12.76</v>
      </c>
      <c r="F111" t="s">
        <v>62</v>
      </c>
      <c r="G111">
        <v>5500</v>
      </c>
      <c r="H111">
        <f t="shared" si="8"/>
        <v>5437.9421392941977</v>
      </c>
      <c r="I111">
        <f t="shared" si="9"/>
        <v>0.6875</v>
      </c>
      <c r="M111">
        <v>0.68125000000000002</v>
      </c>
      <c r="N111">
        <v>10</v>
      </c>
      <c r="O111" s="19">
        <v>0.82</v>
      </c>
      <c r="AY111">
        <v>7450</v>
      </c>
      <c r="AZ111">
        <v>0</v>
      </c>
      <c r="BA111">
        <v>0.99899899899899902</v>
      </c>
    </row>
    <row r="112" spans="1:53" x14ac:dyDescent="0.25">
      <c r="A112" s="1">
        <v>9.25035671192838E-2</v>
      </c>
      <c r="B112" s="1">
        <v>4749.13720703125</v>
      </c>
      <c r="C112">
        <f t="shared" si="5"/>
        <v>0.60041680220190052</v>
      </c>
      <c r="D112">
        <v>0.36520000000000002</v>
      </c>
      <c r="E112">
        <v>264.29000000000002</v>
      </c>
      <c r="F112" t="s">
        <v>79</v>
      </c>
      <c r="G112">
        <v>5550</v>
      </c>
      <c r="H112">
        <f t="shared" si="8"/>
        <v>5487.3779769241455</v>
      </c>
      <c r="I112">
        <f t="shared" si="9"/>
        <v>0.69375000000000009</v>
      </c>
      <c r="M112">
        <v>0.6875</v>
      </c>
      <c r="N112">
        <v>9</v>
      </c>
      <c r="O112" s="19">
        <v>0.85599999999999998</v>
      </c>
      <c r="AY112">
        <v>7500</v>
      </c>
      <c r="AZ112">
        <v>0</v>
      </c>
      <c r="BA112">
        <v>0.99899899899899902</v>
      </c>
    </row>
    <row r="113" spans="1:53" x14ac:dyDescent="0.25">
      <c r="A113" s="1">
        <v>0.111114037708332</v>
      </c>
      <c r="B113" s="1">
        <v>4333.15185546875</v>
      </c>
      <c r="C113">
        <f t="shared" si="5"/>
        <v>0.54782522953093093</v>
      </c>
      <c r="D113">
        <v>0.97019999999999995</v>
      </c>
      <c r="E113">
        <v>288.13</v>
      </c>
      <c r="F113" t="s">
        <v>64</v>
      </c>
      <c r="G113">
        <v>5600</v>
      </c>
      <c r="H113">
        <f t="shared" si="8"/>
        <v>5536.8138145540925</v>
      </c>
      <c r="I113">
        <f t="shared" si="9"/>
        <v>0.70000000000000007</v>
      </c>
      <c r="M113">
        <v>0.69375000000000009</v>
      </c>
      <c r="N113">
        <v>9</v>
      </c>
      <c r="O113" s="19">
        <v>0.89200000000000002</v>
      </c>
      <c r="AY113">
        <v>7550</v>
      </c>
      <c r="AZ113">
        <v>0</v>
      </c>
      <c r="BA113">
        <v>0.99899899899899902</v>
      </c>
    </row>
    <row r="114" spans="1:53" x14ac:dyDescent="0.25">
      <c r="A114" s="1">
        <v>9.9328720756001104E-2</v>
      </c>
      <c r="B114" s="1">
        <v>4600.72021484375</v>
      </c>
      <c r="C114">
        <f t="shared" si="5"/>
        <v>0.58165296111731157</v>
      </c>
      <c r="D114">
        <v>0.75680000000000003</v>
      </c>
      <c r="E114">
        <v>193.94</v>
      </c>
      <c r="F114" t="s">
        <v>79</v>
      </c>
      <c r="G114">
        <v>5650</v>
      </c>
      <c r="H114">
        <f t="shared" si="8"/>
        <v>5586.2496521840394</v>
      </c>
      <c r="I114">
        <f t="shared" si="9"/>
        <v>0.70624999999999993</v>
      </c>
      <c r="M114">
        <v>0.70000000000000007</v>
      </c>
      <c r="N114">
        <v>1</v>
      </c>
      <c r="O114" s="19">
        <v>0.89600000000000002</v>
      </c>
      <c r="AY114">
        <v>7600</v>
      </c>
      <c r="AZ114">
        <v>0</v>
      </c>
      <c r="BA114">
        <v>0.99899899899899902</v>
      </c>
    </row>
    <row r="115" spans="1:53" x14ac:dyDescent="0.25">
      <c r="A115" s="1">
        <v>0.111223474697154</v>
      </c>
      <c r="B115" s="1">
        <v>5348.087890625</v>
      </c>
      <c r="C115">
        <f t="shared" si="5"/>
        <v>0.67614004169634445</v>
      </c>
      <c r="D115">
        <v>0.31330000000000002</v>
      </c>
      <c r="E115">
        <v>97.33</v>
      </c>
      <c r="F115" t="s">
        <v>53</v>
      </c>
      <c r="G115">
        <v>5700</v>
      </c>
      <c r="H115">
        <f t="shared" si="8"/>
        <v>5635.6854898139873</v>
      </c>
      <c r="I115">
        <f t="shared" si="9"/>
        <v>0.71250000000000002</v>
      </c>
      <c r="M115">
        <v>0.70624999999999993</v>
      </c>
      <c r="N115">
        <v>4</v>
      </c>
      <c r="O115" s="19">
        <v>0.91200000000000003</v>
      </c>
      <c r="AY115">
        <v>7650</v>
      </c>
      <c r="AZ115">
        <v>0</v>
      </c>
      <c r="BA115">
        <v>0.99899899899899902</v>
      </c>
    </row>
    <row r="116" spans="1:53" x14ac:dyDescent="0.25">
      <c r="A116" s="1">
        <v>0.10807023369702499</v>
      </c>
      <c r="B116" s="1">
        <v>4578.4423828125</v>
      </c>
      <c r="C116">
        <f t="shared" si="5"/>
        <v>0.57883645275272055</v>
      </c>
      <c r="D116">
        <v>0.74929999999999997</v>
      </c>
      <c r="E116">
        <v>353.33</v>
      </c>
      <c r="F116" t="s">
        <v>54</v>
      </c>
      <c r="G116">
        <v>5750</v>
      </c>
      <c r="H116">
        <f t="shared" si="8"/>
        <v>5685.1213274439342</v>
      </c>
      <c r="I116">
        <f t="shared" si="9"/>
        <v>0.71875</v>
      </c>
      <c r="M116">
        <v>0.71250000000000002</v>
      </c>
      <c r="N116">
        <v>8</v>
      </c>
      <c r="O116" s="19">
        <v>0.94399999999999995</v>
      </c>
      <c r="AY116">
        <v>7700</v>
      </c>
      <c r="AZ116">
        <v>0</v>
      </c>
      <c r="BA116">
        <v>0.99899899899899902</v>
      </c>
    </row>
    <row r="117" spans="1:53" x14ac:dyDescent="0.25">
      <c r="A117" s="1">
        <v>7.4560570570850998E-2</v>
      </c>
      <c r="B117" s="1">
        <v>4795.78466796875</v>
      </c>
      <c r="C117">
        <f t="shared" si="5"/>
        <v>0.60631427749182587</v>
      </c>
      <c r="D117">
        <v>3.4700000000000002E-2</v>
      </c>
      <c r="E117">
        <v>314.42</v>
      </c>
      <c r="F117" t="s">
        <v>75</v>
      </c>
      <c r="G117">
        <v>5800</v>
      </c>
      <c r="H117">
        <f t="shared" si="8"/>
        <v>5734.5571650738812</v>
      </c>
      <c r="I117">
        <f t="shared" si="9"/>
        <v>0.72499999999999998</v>
      </c>
      <c r="M117">
        <v>0.71875</v>
      </c>
      <c r="N117">
        <v>2</v>
      </c>
      <c r="O117" s="19">
        <v>0.95199999999999996</v>
      </c>
      <c r="AY117">
        <v>7750</v>
      </c>
      <c r="AZ117">
        <v>0</v>
      </c>
      <c r="BA117">
        <v>0.99899899899899902</v>
      </c>
    </row>
    <row r="118" spans="1:53" x14ac:dyDescent="0.25">
      <c r="A118" s="1">
        <v>7.7504549161539302E-2</v>
      </c>
      <c r="B118" s="1">
        <v>5114.21044921875</v>
      </c>
      <c r="C118">
        <f t="shared" si="5"/>
        <v>0.64657173500088816</v>
      </c>
      <c r="D118">
        <v>0.37459999999999999</v>
      </c>
      <c r="E118">
        <v>75.28</v>
      </c>
      <c r="F118" t="s">
        <v>69</v>
      </c>
      <c r="G118">
        <v>5850</v>
      </c>
      <c r="H118">
        <f t="shared" si="8"/>
        <v>5783.993002703829</v>
      </c>
      <c r="I118">
        <f t="shared" si="9"/>
        <v>0.73125000000000007</v>
      </c>
      <c r="M118">
        <v>0.72499999999999998</v>
      </c>
      <c r="N118">
        <v>1</v>
      </c>
      <c r="O118" s="19">
        <v>0.95599999999999996</v>
      </c>
      <c r="AY118">
        <v>7800</v>
      </c>
      <c r="AZ118">
        <v>0</v>
      </c>
      <c r="BA118">
        <v>0.99899899899899902</v>
      </c>
    </row>
    <row r="119" spans="1:53" x14ac:dyDescent="0.25">
      <c r="A119" s="1">
        <v>0.10494362257649199</v>
      </c>
      <c r="B119" s="1">
        <v>4769.39990234375</v>
      </c>
      <c r="C119">
        <f t="shared" si="5"/>
        <v>0.60297854388110717</v>
      </c>
      <c r="D119">
        <v>0.73709999999999998</v>
      </c>
      <c r="E119">
        <v>178.42</v>
      </c>
      <c r="F119" t="s">
        <v>63</v>
      </c>
      <c r="G119">
        <v>5900</v>
      </c>
      <c r="H119">
        <f t="shared" si="8"/>
        <v>5833.428840333776</v>
      </c>
      <c r="I119">
        <f t="shared" si="9"/>
        <v>0.73750000000000004</v>
      </c>
      <c r="M119">
        <v>0.73125000000000007</v>
      </c>
      <c r="N119">
        <v>3</v>
      </c>
      <c r="O119" s="19">
        <v>0.96799999999999997</v>
      </c>
      <c r="AY119">
        <v>7850</v>
      </c>
      <c r="AZ119">
        <v>0</v>
      </c>
      <c r="BA119">
        <v>0.99899899899899902</v>
      </c>
    </row>
    <row r="120" spans="1:53" x14ac:dyDescent="0.25">
      <c r="A120" s="1">
        <v>8.7712100670944704E-2</v>
      </c>
      <c r="B120" s="1">
        <v>5128.3359375</v>
      </c>
      <c r="C120">
        <f t="shared" si="5"/>
        <v>0.64835757106618686</v>
      </c>
      <c r="D120">
        <v>0.30780000000000002</v>
      </c>
      <c r="E120">
        <v>240.13</v>
      </c>
      <c r="F120" t="s">
        <v>72</v>
      </c>
      <c r="G120">
        <v>5950</v>
      </c>
      <c r="H120">
        <f t="shared" si="8"/>
        <v>5882.8646779637229</v>
      </c>
      <c r="I120">
        <f t="shared" si="9"/>
        <v>0.74375000000000002</v>
      </c>
      <c r="M120">
        <v>0.73750000000000004</v>
      </c>
      <c r="N120">
        <v>1</v>
      </c>
      <c r="O120" s="19">
        <v>0.97199999999999998</v>
      </c>
      <c r="AY120">
        <v>7900</v>
      </c>
      <c r="AZ120">
        <v>0</v>
      </c>
      <c r="BA120">
        <v>0.99899899899899902</v>
      </c>
    </row>
    <row r="121" spans="1:53" x14ac:dyDescent="0.25">
      <c r="A121" s="1">
        <v>0.10134816392424199</v>
      </c>
      <c r="B121" s="1">
        <v>5022.75048828125</v>
      </c>
      <c r="C121">
        <f t="shared" si="5"/>
        <v>0.63500877211274442</v>
      </c>
      <c r="D121">
        <v>9.5699999999999993E-2</v>
      </c>
      <c r="E121">
        <v>220.34</v>
      </c>
      <c r="F121" t="s">
        <v>50</v>
      </c>
      <c r="G121">
        <v>6000</v>
      </c>
      <c r="H121">
        <f t="shared" si="8"/>
        <v>5932.3005155936708</v>
      </c>
      <c r="I121">
        <f t="shared" si="9"/>
        <v>0.75000000000000011</v>
      </c>
      <c r="M121">
        <v>0.74375000000000002</v>
      </c>
      <c r="N121">
        <v>2</v>
      </c>
      <c r="O121" s="19">
        <v>0.98</v>
      </c>
      <c r="AY121">
        <v>7950</v>
      </c>
      <c r="AZ121">
        <v>0</v>
      </c>
      <c r="BA121">
        <v>0.99899899899899902</v>
      </c>
    </row>
    <row r="122" spans="1:53" x14ac:dyDescent="0.25">
      <c r="A122" s="1">
        <v>9.8137260393754297E-2</v>
      </c>
      <c r="B122" s="1">
        <v>5208.34716796875</v>
      </c>
      <c r="C122">
        <f t="shared" si="5"/>
        <v>0.65847311101461392</v>
      </c>
      <c r="D122">
        <v>0.34639999999999999</v>
      </c>
      <c r="E122">
        <v>279.52</v>
      </c>
      <c r="F122" t="s">
        <v>72</v>
      </c>
      <c r="G122">
        <v>6050</v>
      </c>
      <c r="H122">
        <f t="shared" si="8"/>
        <v>5981.7363532236177</v>
      </c>
      <c r="I122">
        <f t="shared" si="9"/>
        <v>0.75624999999999998</v>
      </c>
      <c r="M122">
        <v>0.75000000000000011</v>
      </c>
      <c r="N122">
        <v>2</v>
      </c>
      <c r="O122" s="19">
        <v>0.98799999999999999</v>
      </c>
      <c r="AY122">
        <v>8000</v>
      </c>
      <c r="AZ122">
        <v>0</v>
      </c>
      <c r="BA122">
        <v>0.99899899899899902</v>
      </c>
    </row>
    <row r="123" spans="1:53" ht="15.75" thickBot="1" x14ac:dyDescent="0.3">
      <c r="A123" s="1">
        <v>8.4890166354486901E-2</v>
      </c>
      <c r="B123" s="1">
        <v>4808.46630859375</v>
      </c>
      <c r="C123">
        <f t="shared" si="5"/>
        <v>0.60791757294925408</v>
      </c>
      <c r="D123">
        <v>0.32750000000000001</v>
      </c>
      <c r="E123">
        <v>242.36</v>
      </c>
      <c r="F123" t="s">
        <v>55</v>
      </c>
      <c r="G123">
        <v>6100</v>
      </c>
      <c r="H123">
        <f t="shared" si="8"/>
        <v>6031.1721908535646</v>
      </c>
      <c r="I123">
        <f t="shared" si="9"/>
        <v>0.76249999999999996</v>
      </c>
      <c r="M123">
        <v>0.75624999999999998</v>
      </c>
      <c r="N123">
        <v>2</v>
      </c>
      <c r="O123" s="19">
        <v>0.996</v>
      </c>
      <c r="P123" s="2"/>
      <c r="Q123" s="2"/>
      <c r="R123" s="2"/>
      <c r="X123" s="2"/>
      <c r="Y123" s="2"/>
      <c r="Z123" s="2"/>
      <c r="AE123" s="2"/>
      <c r="AF123" s="2"/>
      <c r="AG123" s="2"/>
      <c r="AK123" s="2"/>
      <c r="AL123" s="2"/>
      <c r="AM123" s="2"/>
      <c r="AQ123" s="2"/>
      <c r="AR123" s="2"/>
      <c r="AS123" s="2"/>
      <c r="AY123" s="2" t="s">
        <v>0</v>
      </c>
      <c r="AZ123" s="2">
        <v>1</v>
      </c>
      <c r="BA123" s="2">
        <v>1</v>
      </c>
    </row>
    <row r="124" spans="1:53" x14ac:dyDescent="0.25">
      <c r="A124" s="1">
        <v>0.116464459773713</v>
      </c>
      <c r="B124" s="1">
        <v>5087.853515625</v>
      </c>
      <c r="C124">
        <f t="shared" si="5"/>
        <v>0.64323952009650975</v>
      </c>
      <c r="D124">
        <v>0.2843</v>
      </c>
      <c r="E124">
        <v>200.84</v>
      </c>
      <c r="F124" t="s">
        <v>57</v>
      </c>
      <c r="G124">
        <v>6150</v>
      </c>
      <c r="H124">
        <f t="shared" si="8"/>
        <v>6080.6080284835125</v>
      </c>
      <c r="I124">
        <f t="shared" si="9"/>
        <v>0.76875000000000004</v>
      </c>
      <c r="M124">
        <v>0.76249999999999996</v>
      </c>
      <c r="N124">
        <v>0</v>
      </c>
      <c r="O124" s="19">
        <v>0.996</v>
      </c>
    </row>
    <row r="125" spans="1:53" x14ac:dyDescent="0.25">
      <c r="A125" s="1">
        <v>0.106512104332426</v>
      </c>
      <c r="B125" s="1">
        <v>5103.78857421875</v>
      </c>
      <c r="C125">
        <f t="shared" si="5"/>
        <v>0.64525413380562602</v>
      </c>
      <c r="D125">
        <v>0.36209999999999998</v>
      </c>
      <c r="E125">
        <v>327.3</v>
      </c>
      <c r="F125" t="s">
        <v>58</v>
      </c>
      <c r="G125">
        <v>6200</v>
      </c>
      <c r="H125">
        <f t="shared" si="8"/>
        <v>6130.0438661134594</v>
      </c>
      <c r="I125">
        <f t="shared" si="9"/>
        <v>0.77500000000000002</v>
      </c>
      <c r="M125">
        <v>0.76875000000000004</v>
      </c>
      <c r="N125">
        <v>0</v>
      </c>
      <c r="O125" s="19">
        <v>0.996</v>
      </c>
    </row>
    <row r="126" spans="1:53" x14ac:dyDescent="0.25">
      <c r="A126" s="1">
        <v>8.5257625531088899E-2</v>
      </c>
      <c r="B126" s="1">
        <v>4248.45068359375</v>
      </c>
      <c r="C126">
        <f t="shared" si="5"/>
        <v>0.53711675669829784</v>
      </c>
      <c r="D126">
        <v>0.79820000000000002</v>
      </c>
      <c r="E126">
        <v>24.79</v>
      </c>
      <c r="F126" t="s">
        <v>77</v>
      </c>
      <c r="G126">
        <v>6250</v>
      </c>
      <c r="H126">
        <f t="shared" si="8"/>
        <v>6179.4797037434064</v>
      </c>
      <c r="I126">
        <f t="shared" si="9"/>
        <v>0.78125</v>
      </c>
      <c r="M126">
        <v>0.77500000000000002</v>
      </c>
      <c r="N126">
        <v>1</v>
      </c>
      <c r="O126" s="19">
        <v>1</v>
      </c>
    </row>
    <row r="127" spans="1:53" x14ac:dyDescent="0.25">
      <c r="A127" s="1">
        <v>9.2730225719186404E-2</v>
      </c>
      <c r="B127" s="1">
        <v>4951.4443359375</v>
      </c>
      <c r="C127">
        <f t="shared" si="5"/>
        <v>0.6259937847368966</v>
      </c>
      <c r="D127">
        <v>0.92610000000000003</v>
      </c>
      <c r="E127">
        <v>167.48</v>
      </c>
      <c r="F127" t="s">
        <v>74</v>
      </c>
      <c r="G127">
        <v>6300</v>
      </c>
      <c r="H127">
        <f t="shared" si="8"/>
        <v>6228.9155413733542</v>
      </c>
      <c r="I127">
        <f t="shared" si="9"/>
        <v>0.78750000000000009</v>
      </c>
      <c r="M127">
        <v>0.78125</v>
      </c>
      <c r="N127">
        <v>0</v>
      </c>
      <c r="O127" s="19">
        <v>1</v>
      </c>
    </row>
    <row r="128" spans="1:53" x14ac:dyDescent="0.25">
      <c r="A128" s="1">
        <v>0.109871883489307</v>
      </c>
      <c r="B128" s="1">
        <v>4833.87109375</v>
      </c>
      <c r="C128">
        <f t="shared" si="5"/>
        <v>0.61112941105777585</v>
      </c>
      <c r="D128">
        <v>0.45679999999999998</v>
      </c>
      <c r="E128">
        <v>325.20999999999998</v>
      </c>
      <c r="F128" t="s">
        <v>80</v>
      </c>
      <c r="G128">
        <v>6350</v>
      </c>
      <c r="H128">
        <f t="shared" si="8"/>
        <v>6278.3513790033012</v>
      </c>
      <c r="I128">
        <f t="shared" si="9"/>
        <v>0.79375000000000007</v>
      </c>
      <c r="M128">
        <v>0.78750000000000009</v>
      </c>
      <c r="N128">
        <v>0</v>
      </c>
      <c r="O128" s="19">
        <v>1</v>
      </c>
    </row>
    <row r="129" spans="1:15" x14ac:dyDescent="0.25">
      <c r="A129" s="1">
        <v>9.7431261296438199E-2</v>
      </c>
      <c r="B129" s="1">
        <v>4537.32373046875</v>
      </c>
      <c r="C129">
        <f t="shared" ref="C129:C192" si="10">B129/$V$13</f>
        <v>0.57363796539073519</v>
      </c>
      <c r="D129">
        <v>0.56379999999999997</v>
      </c>
      <c r="E129">
        <v>36.54</v>
      </c>
      <c r="F129" t="s">
        <v>73</v>
      </c>
      <c r="G129">
        <v>6400</v>
      </c>
      <c r="H129">
        <f t="shared" ref="H129:H160" si="11">G129*$K$6</f>
        <v>6327.787216633249</v>
      </c>
      <c r="I129">
        <f t="shared" ref="I129:I160" si="12">H129/$V$13</f>
        <v>0.8</v>
      </c>
      <c r="M129">
        <v>0.79375000000000007</v>
      </c>
      <c r="N129">
        <v>0</v>
      </c>
      <c r="O129" s="19">
        <v>1</v>
      </c>
    </row>
    <row r="130" spans="1:15" x14ac:dyDescent="0.25">
      <c r="A130" s="1">
        <v>0.108153780339333</v>
      </c>
      <c r="B130" s="1">
        <v>4688.37255859375</v>
      </c>
      <c r="C130">
        <f t="shared" si="10"/>
        <v>0.59273454028540962</v>
      </c>
      <c r="D130">
        <v>0.17949999999999999</v>
      </c>
      <c r="E130">
        <v>161.91</v>
      </c>
      <c r="F130" t="s">
        <v>79</v>
      </c>
      <c r="G130">
        <v>6450</v>
      </c>
      <c r="H130">
        <f t="shared" si="11"/>
        <v>6377.223054263196</v>
      </c>
      <c r="I130">
        <f t="shared" si="12"/>
        <v>0.80625000000000002</v>
      </c>
      <c r="M130">
        <v>0.8</v>
      </c>
      <c r="N130">
        <v>0</v>
      </c>
      <c r="O130" s="19">
        <v>1</v>
      </c>
    </row>
    <row r="131" spans="1:15" x14ac:dyDescent="0.25">
      <c r="A131" s="1">
        <v>0.10426824626746301</v>
      </c>
      <c r="B131" s="1">
        <v>4878.37890625</v>
      </c>
      <c r="C131">
        <f t="shared" si="10"/>
        <v>0.61675637808132011</v>
      </c>
      <c r="D131">
        <v>0.84199999999999997</v>
      </c>
      <c r="E131">
        <v>242.33</v>
      </c>
      <c r="F131" t="s">
        <v>67</v>
      </c>
      <c r="G131">
        <v>6500</v>
      </c>
      <c r="H131">
        <f t="shared" si="11"/>
        <v>6426.6588918931429</v>
      </c>
      <c r="I131">
        <f t="shared" si="12"/>
        <v>0.8125</v>
      </c>
      <c r="M131">
        <v>0.80625000000000002</v>
      </c>
      <c r="N131">
        <v>0</v>
      </c>
      <c r="O131" s="19">
        <v>1</v>
      </c>
    </row>
    <row r="132" spans="1:15" x14ac:dyDescent="0.25">
      <c r="A132" s="1">
        <v>7.2095334224242399E-2</v>
      </c>
      <c r="B132" s="1">
        <v>4964.02685546875</v>
      </c>
      <c r="C132">
        <f t="shared" si="10"/>
        <v>0.62758454866121771</v>
      </c>
      <c r="D132">
        <v>0.3175</v>
      </c>
      <c r="E132">
        <v>51.58</v>
      </c>
      <c r="F132" t="s">
        <v>80</v>
      </c>
      <c r="G132">
        <v>6550</v>
      </c>
      <c r="H132">
        <f t="shared" si="11"/>
        <v>6476.0947295230908</v>
      </c>
      <c r="I132">
        <f t="shared" si="12"/>
        <v>0.81875000000000009</v>
      </c>
      <c r="M132">
        <v>0.8125</v>
      </c>
      <c r="N132">
        <v>0</v>
      </c>
      <c r="O132" s="19">
        <v>1</v>
      </c>
    </row>
    <row r="133" spans="1:15" x14ac:dyDescent="0.25">
      <c r="A133" s="1">
        <v>8.5736422032172105E-2</v>
      </c>
      <c r="B133" s="1">
        <v>6067.181640625</v>
      </c>
      <c r="C133">
        <f t="shared" si="10"/>
        <v>0.76705254875534123</v>
      </c>
      <c r="D133">
        <v>0.40400000000000003</v>
      </c>
      <c r="E133">
        <v>23.33</v>
      </c>
      <c r="F133" t="s">
        <v>60</v>
      </c>
      <c r="G133">
        <v>6600</v>
      </c>
      <c r="H133">
        <f t="shared" si="11"/>
        <v>6525.5305671530377</v>
      </c>
      <c r="I133">
        <f t="shared" si="12"/>
        <v>0.82500000000000007</v>
      </c>
      <c r="M133">
        <v>0.81875000000000009</v>
      </c>
      <c r="N133">
        <v>0</v>
      </c>
      <c r="O133" s="19">
        <v>1</v>
      </c>
    </row>
    <row r="134" spans="1:15" x14ac:dyDescent="0.25">
      <c r="A134" s="1">
        <v>0.114749144166159</v>
      </c>
      <c r="B134" s="1">
        <v>4802.32470703125</v>
      </c>
      <c r="C134">
        <f t="shared" si="10"/>
        <v>0.60714111175013452</v>
      </c>
      <c r="D134">
        <v>0.70609999999999995</v>
      </c>
      <c r="E134">
        <v>176.45</v>
      </c>
      <c r="F134" t="s">
        <v>79</v>
      </c>
      <c r="G134">
        <v>6650</v>
      </c>
      <c r="H134">
        <f t="shared" si="11"/>
        <v>6574.9664047829847</v>
      </c>
      <c r="I134">
        <f t="shared" si="12"/>
        <v>0.83125000000000004</v>
      </c>
      <c r="M134">
        <v>0.82500000000000007</v>
      </c>
      <c r="N134">
        <v>0</v>
      </c>
      <c r="O134" s="19">
        <v>1</v>
      </c>
    </row>
    <row r="135" spans="1:15" x14ac:dyDescent="0.25">
      <c r="A135" s="1">
        <v>8.0670593809668206E-2</v>
      </c>
      <c r="B135" s="1">
        <v>4768.09521484375</v>
      </c>
      <c r="C135">
        <f t="shared" si="10"/>
        <v>0.60281359680493862</v>
      </c>
      <c r="D135">
        <v>0.8931</v>
      </c>
      <c r="E135">
        <v>54.7</v>
      </c>
      <c r="F135" t="s">
        <v>52</v>
      </c>
      <c r="G135">
        <v>6700</v>
      </c>
      <c r="H135">
        <f t="shared" si="11"/>
        <v>6624.4022424129325</v>
      </c>
      <c r="I135">
        <f t="shared" si="12"/>
        <v>0.83750000000000013</v>
      </c>
      <c r="M135">
        <v>0.83125000000000004</v>
      </c>
      <c r="N135">
        <v>0</v>
      </c>
      <c r="O135" s="19">
        <v>1</v>
      </c>
    </row>
    <row r="136" spans="1:15" x14ac:dyDescent="0.25">
      <c r="A136" s="1">
        <v>7.4254715084405801E-2</v>
      </c>
      <c r="B136" s="1">
        <v>4850.572265625</v>
      </c>
      <c r="C136">
        <f t="shared" si="10"/>
        <v>0.61324088178878899</v>
      </c>
      <c r="D136">
        <v>0.1968</v>
      </c>
      <c r="E136">
        <v>277.54000000000002</v>
      </c>
      <c r="F136" t="s">
        <v>57</v>
      </c>
      <c r="G136">
        <v>6750</v>
      </c>
      <c r="H136">
        <f t="shared" si="11"/>
        <v>6673.8380800428795</v>
      </c>
      <c r="I136">
        <f t="shared" si="12"/>
        <v>0.84375</v>
      </c>
      <c r="M136">
        <v>0.83750000000000013</v>
      </c>
      <c r="N136">
        <v>0</v>
      </c>
      <c r="O136" s="19">
        <v>1</v>
      </c>
    </row>
    <row r="137" spans="1:15" x14ac:dyDescent="0.25">
      <c r="A137" s="1">
        <v>0.11905796091313101</v>
      </c>
      <c r="B137" s="1">
        <v>4914.0947265625</v>
      </c>
      <c r="C137">
        <f t="shared" si="10"/>
        <v>0.62127180429143247</v>
      </c>
      <c r="D137">
        <v>0.66959999999999997</v>
      </c>
      <c r="E137">
        <v>250.25</v>
      </c>
      <c r="F137" t="s">
        <v>57</v>
      </c>
      <c r="G137">
        <v>6800</v>
      </c>
      <c r="H137">
        <f t="shared" si="11"/>
        <v>6723.2739176728264</v>
      </c>
      <c r="I137">
        <f t="shared" si="12"/>
        <v>0.85</v>
      </c>
      <c r="M137">
        <v>0.84375</v>
      </c>
      <c r="N137">
        <v>0</v>
      </c>
      <c r="O137" s="19">
        <v>1</v>
      </c>
    </row>
    <row r="138" spans="1:15" x14ac:dyDescent="0.25">
      <c r="A138" s="1">
        <v>7.3014870306756893E-2</v>
      </c>
      <c r="B138" s="1">
        <v>5342.70947265625</v>
      </c>
      <c r="C138">
        <f t="shared" si="10"/>
        <v>0.67546006712898077</v>
      </c>
      <c r="D138">
        <v>0.84670000000000001</v>
      </c>
      <c r="E138">
        <v>151.97999999999999</v>
      </c>
      <c r="F138" t="s">
        <v>61</v>
      </c>
      <c r="G138">
        <v>6850</v>
      </c>
      <c r="H138">
        <f t="shared" si="11"/>
        <v>6772.7097553027743</v>
      </c>
      <c r="I138">
        <f t="shared" si="12"/>
        <v>0.85625000000000007</v>
      </c>
      <c r="M138">
        <v>0.85</v>
      </c>
      <c r="N138">
        <v>0</v>
      </c>
      <c r="O138" s="19">
        <v>1</v>
      </c>
    </row>
    <row r="139" spans="1:15" x14ac:dyDescent="0.25">
      <c r="A139" s="1">
        <v>9.1734395347682601E-2</v>
      </c>
      <c r="B139" s="1">
        <v>4631.1962890625</v>
      </c>
      <c r="C139">
        <f t="shared" si="10"/>
        <v>0.58550594456007221</v>
      </c>
      <c r="D139">
        <v>0.89200000000000002</v>
      </c>
      <c r="E139">
        <v>111.77</v>
      </c>
      <c r="F139" t="s">
        <v>66</v>
      </c>
      <c r="G139">
        <v>6900</v>
      </c>
      <c r="H139">
        <f t="shared" si="11"/>
        <v>6822.1455929327212</v>
      </c>
      <c r="I139">
        <f t="shared" si="12"/>
        <v>0.86250000000000004</v>
      </c>
      <c r="M139">
        <v>0.85625000000000007</v>
      </c>
      <c r="N139">
        <v>0</v>
      </c>
      <c r="O139" s="19">
        <v>1</v>
      </c>
    </row>
    <row r="140" spans="1:15" x14ac:dyDescent="0.25">
      <c r="A140" s="1">
        <v>7.7080854133535798E-2</v>
      </c>
      <c r="B140" s="1">
        <v>5010.697265625</v>
      </c>
      <c r="C140">
        <f t="shared" si="10"/>
        <v>0.63348492534058165</v>
      </c>
      <c r="D140">
        <v>0.58830000000000005</v>
      </c>
      <c r="E140">
        <v>76.510000000000005</v>
      </c>
      <c r="F140" t="s">
        <v>50</v>
      </c>
      <c r="G140">
        <v>6950</v>
      </c>
      <c r="H140">
        <f t="shared" si="11"/>
        <v>6871.5814305626682</v>
      </c>
      <c r="I140">
        <f t="shared" si="12"/>
        <v>0.86875000000000002</v>
      </c>
      <c r="M140">
        <v>0.86250000000000004</v>
      </c>
      <c r="N140">
        <v>0</v>
      </c>
      <c r="O140" s="19">
        <v>1</v>
      </c>
    </row>
    <row r="141" spans="1:15" x14ac:dyDescent="0.25">
      <c r="A141" s="1">
        <v>8.25744645608949E-2</v>
      </c>
      <c r="B141" s="1">
        <v>4844.74560546875</v>
      </c>
      <c r="C141">
        <f t="shared" si="10"/>
        <v>0.6125042375298374</v>
      </c>
      <c r="D141">
        <v>0.4516</v>
      </c>
      <c r="E141">
        <v>355.56</v>
      </c>
      <c r="F141" t="s">
        <v>57</v>
      </c>
      <c r="G141">
        <v>7000</v>
      </c>
      <c r="H141">
        <f t="shared" si="11"/>
        <v>6921.017268192616</v>
      </c>
      <c r="I141">
        <f t="shared" si="12"/>
        <v>0.87500000000000011</v>
      </c>
      <c r="M141">
        <v>0.86875000000000002</v>
      </c>
      <c r="N141">
        <v>0</v>
      </c>
      <c r="O141" s="19">
        <v>1</v>
      </c>
    </row>
    <row r="142" spans="1:15" x14ac:dyDescent="0.25">
      <c r="A142" s="1">
        <v>9.1490255260421594E-2</v>
      </c>
      <c r="B142" s="1">
        <v>5044.3486328125</v>
      </c>
      <c r="C142">
        <f t="shared" si="10"/>
        <v>0.63773934996460102</v>
      </c>
      <c r="D142">
        <v>0.41649999999999998</v>
      </c>
      <c r="E142">
        <v>179.74</v>
      </c>
      <c r="F142" t="s">
        <v>80</v>
      </c>
      <c r="G142">
        <v>7050</v>
      </c>
      <c r="H142">
        <f t="shared" si="11"/>
        <v>6970.453105822563</v>
      </c>
      <c r="I142">
        <f t="shared" si="12"/>
        <v>0.88125000000000009</v>
      </c>
      <c r="M142">
        <v>0.87500000000000011</v>
      </c>
      <c r="N142">
        <v>0</v>
      </c>
      <c r="O142" s="19">
        <v>1</v>
      </c>
    </row>
    <row r="143" spans="1:15" x14ac:dyDescent="0.25">
      <c r="A143" s="1">
        <v>0.10819641521857799</v>
      </c>
      <c r="B143" s="1">
        <v>4909.380859375</v>
      </c>
      <c r="C143">
        <f t="shared" si="10"/>
        <v>0.62067584655440755</v>
      </c>
      <c r="D143">
        <v>0.57150000000000001</v>
      </c>
      <c r="E143">
        <v>85.87</v>
      </c>
      <c r="F143" t="s">
        <v>74</v>
      </c>
      <c r="G143">
        <v>7100</v>
      </c>
      <c r="H143">
        <f t="shared" si="11"/>
        <v>7019.8889434525099</v>
      </c>
      <c r="I143">
        <f t="shared" si="12"/>
        <v>0.88749999999999996</v>
      </c>
      <c r="M143">
        <v>0.88125000000000009</v>
      </c>
      <c r="N143">
        <v>0</v>
      </c>
      <c r="O143" s="19">
        <v>1</v>
      </c>
    </row>
    <row r="144" spans="1:15" x14ac:dyDescent="0.25">
      <c r="A144" s="1">
        <v>7.3287746903609494E-2</v>
      </c>
      <c r="B144" s="1">
        <v>4723.37646484375</v>
      </c>
      <c r="C144">
        <f t="shared" si="10"/>
        <v>0.59715996169123542</v>
      </c>
      <c r="D144">
        <v>0.86890000000000001</v>
      </c>
      <c r="E144">
        <v>157.6</v>
      </c>
      <c r="F144" t="s">
        <v>50</v>
      </c>
      <c r="G144">
        <v>7150</v>
      </c>
      <c r="H144">
        <f t="shared" si="11"/>
        <v>7069.3247810824578</v>
      </c>
      <c r="I144">
        <f t="shared" si="12"/>
        <v>0.89375000000000004</v>
      </c>
      <c r="M144">
        <v>0.88749999999999996</v>
      </c>
      <c r="N144">
        <v>0</v>
      </c>
      <c r="O144" s="19">
        <v>1</v>
      </c>
    </row>
    <row r="145" spans="1:15" x14ac:dyDescent="0.25">
      <c r="A145" s="1">
        <v>0.114011139893229</v>
      </c>
      <c r="B145" s="1">
        <v>4639.708984375</v>
      </c>
      <c r="C145">
        <f t="shared" si="10"/>
        <v>0.58658217484671937</v>
      </c>
      <c r="D145">
        <v>0.3952</v>
      </c>
      <c r="E145">
        <v>65.349999999999994</v>
      </c>
      <c r="F145" t="s">
        <v>73</v>
      </c>
      <c r="G145">
        <v>7200</v>
      </c>
      <c r="H145">
        <f t="shared" si="11"/>
        <v>7118.7606187124047</v>
      </c>
      <c r="I145">
        <f t="shared" si="12"/>
        <v>0.9</v>
      </c>
      <c r="M145">
        <v>0.89375000000000004</v>
      </c>
      <c r="N145">
        <v>0</v>
      </c>
      <c r="O145" s="19">
        <v>1</v>
      </c>
    </row>
    <row r="146" spans="1:15" x14ac:dyDescent="0.25">
      <c r="A146" s="1">
        <v>7.2256120767421106E-2</v>
      </c>
      <c r="B146" s="1">
        <v>4843.60400390625</v>
      </c>
      <c r="C146">
        <f t="shared" si="10"/>
        <v>0.61235990883819003</v>
      </c>
      <c r="D146">
        <v>0.44969999999999999</v>
      </c>
      <c r="E146">
        <v>194.78</v>
      </c>
      <c r="F146" t="s">
        <v>79</v>
      </c>
      <c r="G146">
        <v>7250</v>
      </c>
      <c r="H146">
        <f t="shared" si="11"/>
        <v>7168.1964563423517</v>
      </c>
      <c r="I146">
        <f t="shared" si="12"/>
        <v>0.90625</v>
      </c>
      <c r="M146">
        <v>0.9</v>
      </c>
      <c r="N146">
        <v>0</v>
      </c>
      <c r="O146" s="19">
        <v>1</v>
      </c>
    </row>
    <row r="147" spans="1:15" x14ac:dyDescent="0.25">
      <c r="A147" s="1">
        <v>7.0001481944397301E-2</v>
      </c>
      <c r="B147" s="1">
        <v>4892.17822265625</v>
      </c>
      <c r="C147">
        <f t="shared" si="10"/>
        <v>0.6185009773775767</v>
      </c>
      <c r="D147">
        <v>8.0000000000000002E-3</v>
      </c>
      <c r="E147">
        <v>299</v>
      </c>
      <c r="F147" t="s">
        <v>64</v>
      </c>
      <c r="G147">
        <v>7300</v>
      </c>
      <c r="H147">
        <f t="shared" si="11"/>
        <v>7217.6322939722995</v>
      </c>
      <c r="I147">
        <f t="shared" si="12"/>
        <v>0.91250000000000009</v>
      </c>
      <c r="M147">
        <v>0.90625</v>
      </c>
      <c r="N147">
        <v>0</v>
      </c>
      <c r="O147" s="19">
        <v>1</v>
      </c>
    </row>
    <row r="148" spans="1:15" x14ac:dyDescent="0.25">
      <c r="A148" s="1">
        <v>0.11521724950883</v>
      </c>
      <c r="B148" s="1">
        <v>4528.33544921875</v>
      </c>
      <c r="C148">
        <f t="shared" si="10"/>
        <v>0.57250160843784992</v>
      </c>
      <c r="D148">
        <v>0.86899999999999999</v>
      </c>
      <c r="E148">
        <v>25.59</v>
      </c>
      <c r="F148" t="s">
        <v>68</v>
      </c>
      <c r="G148">
        <v>7350</v>
      </c>
      <c r="H148">
        <f t="shared" si="11"/>
        <v>7267.0681316022465</v>
      </c>
      <c r="I148">
        <f t="shared" si="12"/>
        <v>0.91875000000000007</v>
      </c>
      <c r="M148">
        <v>0.91250000000000009</v>
      </c>
      <c r="N148">
        <v>0</v>
      </c>
      <c r="O148" s="19">
        <v>1</v>
      </c>
    </row>
    <row r="149" spans="1:15" x14ac:dyDescent="0.25">
      <c r="A149" s="1">
        <v>9.4771336863987393E-2</v>
      </c>
      <c r="B149" s="1">
        <v>4613.79638671875</v>
      </c>
      <c r="C149">
        <f t="shared" si="10"/>
        <v>0.58330613578040746</v>
      </c>
      <c r="D149">
        <v>0.33950000000000002</v>
      </c>
      <c r="E149">
        <v>182.48</v>
      </c>
      <c r="F149" t="s">
        <v>65</v>
      </c>
      <c r="G149">
        <v>7400</v>
      </c>
      <c r="H149">
        <f t="shared" si="11"/>
        <v>7316.5039692321934</v>
      </c>
      <c r="I149">
        <f t="shared" si="12"/>
        <v>0.92500000000000004</v>
      </c>
      <c r="M149">
        <v>0.91875000000000007</v>
      </c>
      <c r="N149">
        <v>0</v>
      </c>
      <c r="O149" s="19">
        <v>1</v>
      </c>
    </row>
    <row r="150" spans="1:15" x14ac:dyDescent="0.25">
      <c r="A150" s="1">
        <v>9.3964025702660298E-2</v>
      </c>
      <c r="B150" s="1">
        <v>4728.07275390625</v>
      </c>
      <c r="C150">
        <f t="shared" si="10"/>
        <v>0.59775369708741377</v>
      </c>
      <c r="D150">
        <v>0.95430000000000004</v>
      </c>
      <c r="E150">
        <v>354.3</v>
      </c>
      <c r="F150" t="s">
        <v>52</v>
      </c>
      <c r="G150">
        <v>7450</v>
      </c>
      <c r="H150">
        <f t="shared" si="11"/>
        <v>7365.9398068621413</v>
      </c>
      <c r="I150">
        <f t="shared" si="12"/>
        <v>0.93125000000000013</v>
      </c>
      <c r="M150">
        <v>0.92500000000000004</v>
      </c>
      <c r="N150">
        <v>0</v>
      </c>
      <c r="O150" s="19">
        <v>1</v>
      </c>
    </row>
    <row r="151" spans="1:15" x14ac:dyDescent="0.25">
      <c r="A151" s="1">
        <v>7.8552035159949199E-2</v>
      </c>
      <c r="B151" s="1">
        <v>5224.07763671875</v>
      </c>
      <c r="C151">
        <f t="shared" si="10"/>
        <v>0.66046185914554367</v>
      </c>
      <c r="D151">
        <v>0.42499999999999999</v>
      </c>
      <c r="E151">
        <v>128.81</v>
      </c>
      <c r="F151" t="s">
        <v>74</v>
      </c>
      <c r="G151">
        <v>7500</v>
      </c>
      <c r="H151">
        <f t="shared" si="11"/>
        <v>7415.3756444920882</v>
      </c>
      <c r="I151">
        <f t="shared" si="12"/>
        <v>0.9375</v>
      </c>
      <c r="M151">
        <v>0.93125000000000013</v>
      </c>
      <c r="N151">
        <v>0</v>
      </c>
      <c r="O151" s="19">
        <v>1</v>
      </c>
    </row>
    <row r="152" spans="1:15" x14ac:dyDescent="0.25">
      <c r="A152" s="1">
        <v>8.7494210821128002E-2</v>
      </c>
      <c r="B152" s="1">
        <v>4933</v>
      </c>
      <c r="C152">
        <f t="shared" si="10"/>
        <v>0.62366193187193086</v>
      </c>
      <c r="D152">
        <v>0.7056</v>
      </c>
      <c r="E152">
        <v>259.86</v>
      </c>
      <c r="F152" t="s">
        <v>56</v>
      </c>
      <c r="G152">
        <v>7550</v>
      </c>
      <c r="H152">
        <f t="shared" si="11"/>
        <v>7464.8114821220352</v>
      </c>
      <c r="I152">
        <f t="shared" si="12"/>
        <v>0.94374999999999998</v>
      </c>
      <c r="M152">
        <v>0.9375</v>
      </c>
      <c r="N152">
        <v>0</v>
      </c>
      <c r="O152" s="19">
        <v>1</v>
      </c>
    </row>
    <row r="153" spans="1:15" x14ac:dyDescent="0.25">
      <c r="A153" s="1">
        <v>9.81336831642491E-2</v>
      </c>
      <c r="B153" s="1">
        <v>4970.9814453125</v>
      </c>
      <c r="C153">
        <f t="shared" si="10"/>
        <v>0.62846379312449152</v>
      </c>
      <c r="D153">
        <v>0.67390000000000005</v>
      </c>
      <c r="E153">
        <v>237.84</v>
      </c>
      <c r="F153" t="s">
        <v>72</v>
      </c>
      <c r="G153">
        <v>7600</v>
      </c>
      <c r="H153">
        <f t="shared" si="11"/>
        <v>7514.247319751983</v>
      </c>
      <c r="I153">
        <f t="shared" si="12"/>
        <v>0.95000000000000007</v>
      </c>
      <c r="M153">
        <v>0.94374999999999998</v>
      </c>
      <c r="N153">
        <v>0</v>
      </c>
      <c r="O153" s="19">
        <v>1</v>
      </c>
    </row>
    <row r="154" spans="1:15" x14ac:dyDescent="0.25">
      <c r="A154" s="1">
        <v>8.4716401340674805E-2</v>
      </c>
      <c r="B154" s="1">
        <v>4395.80712890625</v>
      </c>
      <c r="C154">
        <f t="shared" si="10"/>
        <v>0.55574651655180984</v>
      </c>
      <c r="D154">
        <v>0.92549999999999999</v>
      </c>
      <c r="E154">
        <v>255.13</v>
      </c>
      <c r="F154" t="s">
        <v>64</v>
      </c>
      <c r="G154">
        <v>7650</v>
      </c>
      <c r="H154">
        <f t="shared" si="11"/>
        <v>7563.68315738193</v>
      </c>
      <c r="I154">
        <f t="shared" si="12"/>
        <v>0.95625000000000004</v>
      </c>
      <c r="M154">
        <v>0.95000000000000007</v>
      </c>
      <c r="N154">
        <v>0</v>
      </c>
      <c r="O154" s="19">
        <v>1</v>
      </c>
    </row>
    <row r="155" spans="1:15" x14ac:dyDescent="0.25">
      <c r="A155" s="1">
        <v>0.103769931881182</v>
      </c>
      <c r="B155" s="1">
        <v>5111.9345703125</v>
      </c>
      <c r="C155">
        <f t="shared" si="10"/>
        <v>0.64628400359294602</v>
      </c>
      <c r="D155">
        <v>0.3049</v>
      </c>
      <c r="E155">
        <v>183.71</v>
      </c>
      <c r="F155" t="s">
        <v>57</v>
      </c>
      <c r="G155">
        <v>7700</v>
      </c>
      <c r="H155">
        <f t="shared" si="11"/>
        <v>7613.1189950118769</v>
      </c>
      <c r="I155">
        <f t="shared" si="12"/>
        <v>0.96250000000000002</v>
      </c>
      <c r="M155">
        <v>0.95625000000000004</v>
      </c>
      <c r="N155">
        <v>0</v>
      </c>
      <c r="O155" s="19">
        <v>1</v>
      </c>
    </row>
    <row r="156" spans="1:15" x14ac:dyDescent="0.25">
      <c r="A156" s="1">
        <v>7.2736063785607402E-2</v>
      </c>
      <c r="B156" s="1">
        <v>5337.42529296875</v>
      </c>
      <c r="C156">
        <f t="shared" si="10"/>
        <v>0.67479200677782225</v>
      </c>
      <c r="D156">
        <v>0.2913</v>
      </c>
      <c r="E156">
        <v>343.71</v>
      </c>
      <c r="F156" t="s">
        <v>60</v>
      </c>
      <c r="G156">
        <v>7750</v>
      </c>
      <c r="H156">
        <f t="shared" si="11"/>
        <v>7662.5548326418248</v>
      </c>
      <c r="I156">
        <f t="shared" si="12"/>
        <v>0.96875000000000011</v>
      </c>
      <c r="M156">
        <v>0.96250000000000002</v>
      </c>
      <c r="N156">
        <v>0</v>
      </c>
      <c r="O156" s="19">
        <v>1</v>
      </c>
    </row>
    <row r="157" spans="1:15" x14ac:dyDescent="0.25">
      <c r="A157" s="1">
        <v>0.11711234349550501</v>
      </c>
      <c r="B157" s="1">
        <v>4734.759765625</v>
      </c>
      <c r="C157">
        <f t="shared" si="10"/>
        <v>0.59859911258446752</v>
      </c>
      <c r="D157">
        <v>0.61399999999999999</v>
      </c>
      <c r="E157">
        <v>112.69</v>
      </c>
      <c r="F157" t="s">
        <v>67</v>
      </c>
      <c r="G157">
        <v>7800</v>
      </c>
      <c r="H157">
        <f t="shared" si="11"/>
        <v>7711.9906702717717</v>
      </c>
      <c r="I157">
        <f t="shared" si="12"/>
        <v>0.97500000000000009</v>
      </c>
      <c r="M157">
        <v>0.96875000000000011</v>
      </c>
      <c r="N157">
        <v>0</v>
      </c>
      <c r="O157" s="19">
        <v>1</v>
      </c>
    </row>
    <row r="158" spans="1:15" x14ac:dyDescent="0.25">
      <c r="A158" s="1">
        <v>7.4524449907513099E-2</v>
      </c>
      <c r="B158" s="1">
        <v>5179.82080078125</v>
      </c>
      <c r="C158">
        <f t="shared" si="10"/>
        <v>0.65486662221075331</v>
      </c>
      <c r="D158">
        <v>0.95920000000000005</v>
      </c>
      <c r="E158">
        <v>230.12</v>
      </c>
      <c r="F158" t="s">
        <v>53</v>
      </c>
      <c r="G158">
        <v>7850</v>
      </c>
      <c r="H158">
        <f t="shared" si="11"/>
        <v>7761.4265079017187</v>
      </c>
      <c r="I158">
        <f t="shared" si="12"/>
        <v>0.98124999999999996</v>
      </c>
      <c r="M158">
        <v>0.97500000000000009</v>
      </c>
      <c r="N158">
        <v>0</v>
      </c>
      <c r="O158" s="19">
        <v>1</v>
      </c>
    </row>
    <row r="159" spans="1:15" x14ac:dyDescent="0.25">
      <c r="A159" s="1">
        <v>9.2512199312180493E-2</v>
      </c>
      <c r="B159" s="1">
        <v>4563.2041015625</v>
      </c>
      <c r="C159">
        <f t="shared" si="10"/>
        <v>0.57690993016549508</v>
      </c>
      <c r="D159">
        <v>0.54549999999999998</v>
      </c>
      <c r="E159">
        <v>191.59</v>
      </c>
      <c r="F159" t="s">
        <v>73</v>
      </c>
      <c r="G159">
        <v>7900</v>
      </c>
      <c r="H159">
        <f t="shared" si="11"/>
        <v>7810.8623455316665</v>
      </c>
      <c r="I159">
        <f t="shared" si="12"/>
        <v>0.98750000000000004</v>
      </c>
      <c r="M159">
        <v>0.98124999999999996</v>
      </c>
      <c r="N159">
        <v>0</v>
      </c>
      <c r="O159" s="19">
        <v>1</v>
      </c>
    </row>
    <row r="160" spans="1:15" x14ac:dyDescent="0.25">
      <c r="A160" s="1">
        <v>0.110042340311686</v>
      </c>
      <c r="B160" s="1">
        <v>4716.31982421875</v>
      </c>
      <c r="C160">
        <f t="shared" si="10"/>
        <v>0.5962678153047134</v>
      </c>
      <c r="D160">
        <v>0.85189999999999999</v>
      </c>
      <c r="E160">
        <v>137.19999999999999</v>
      </c>
      <c r="F160" t="s">
        <v>79</v>
      </c>
      <c r="G160">
        <v>7950</v>
      </c>
      <c r="H160">
        <f t="shared" si="11"/>
        <v>7860.2981831616135</v>
      </c>
      <c r="I160">
        <f t="shared" si="12"/>
        <v>0.99375000000000002</v>
      </c>
      <c r="M160">
        <v>0.98750000000000004</v>
      </c>
      <c r="N160">
        <v>0</v>
      </c>
      <c r="O160" s="19">
        <v>1</v>
      </c>
    </row>
    <row r="161" spans="1:15" x14ac:dyDescent="0.25">
      <c r="A161" s="1">
        <v>7.0596935889679094E-2</v>
      </c>
      <c r="B161" s="1">
        <v>4825.8017578125</v>
      </c>
      <c r="C161">
        <f t="shared" si="10"/>
        <v>0.61010923314581467</v>
      </c>
      <c r="D161">
        <v>0.65039999999999998</v>
      </c>
      <c r="E161">
        <v>41.61</v>
      </c>
      <c r="F161" t="s">
        <v>69</v>
      </c>
      <c r="G161">
        <v>8000</v>
      </c>
      <c r="H161">
        <f t="shared" ref="H161" si="13">G161*$K$6</f>
        <v>7909.7340207915604</v>
      </c>
      <c r="I161">
        <f t="shared" ref="I161" si="14">H161/$V$13</f>
        <v>1</v>
      </c>
      <c r="M161">
        <v>0.99375000000000002</v>
      </c>
      <c r="N161">
        <v>0</v>
      </c>
      <c r="O161" s="19">
        <v>1</v>
      </c>
    </row>
    <row r="162" spans="1:15" x14ac:dyDescent="0.25">
      <c r="A162" s="1">
        <v>0.10643923022995699</v>
      </c>
      <c r="B162" s="1">
        <v>4746.22998046875</v>
      </c>
      <c r="C162">
        <f t="shared" si="10"/>
        <v>0.60004925171855206</v>
      </c>
      <c r="D162">
        <v>0.48859999999999998</v>
      </c>
      <c r="E162">
        <v>24.02</v>
      </c>
      <c r="F162" t="s">
        <v>52</v>
      </c>
      <c r="M162">
        <v>1</v>
      </c>
      <c r="N162">
        <v>0</v>
      </c>
      <c r="O162" s="19">
        <v>1</v>
      </c>
    </row>
    <row r="163" spans="1:15" ht="15.75" thickBot="1" x14ac:dyDescent="0.3">
      <c r="A163" s="1">
        <v>7.9818847182129393E-2</v>
      </c>
      <c r="B163" s="1">
        <v>4887.05078125</v>
      </c>
      <c r="C163">
        <f t="shared" si="10"/>
        <v>0.61785273289896692</v>
      </c>
      <c r="D163">
        <v>0.25530000000000003</v>
      </c>
      <c r="E163">
        <v>61.81</v>
      </c>
      <c r="F163" t="s">
        <v>52</v>
      </c>
      <c r="M163" s="2" t="s">
        <v>0</v>
      </c>
      <c r="N163" s="2">
        <v>0</v>
      </c>
      <c r="O163" s="20">
        <v>1</v>
      </c>
    </row>
    <row r="164" spans="1:15" x14ac:dyDescent="0.25">
      <c r="A164" s="1">
        <v>0.105512010333442</v>
      </c>
      <c r="B164" s="1">
        <v>4619.72314453125</v>
      </c>
      <c r="C164">
        <f t="shared" si="10"/>
        <v>0.58405543503584645</v>
      </c>
      <c r="D164">
        <v>0.78890000000000005</v>
      </c>
      <c r="E164">
        <v>89.54</v>
      </c>
      <c r="F164" t="s">
        <v>73</v>
      </c>
    </row>
    <row r="165" spans="1:15" x14ac:dyDescent="0.25">
      <c r="A165" s="1">
        <v>7.6764476158402706E-2</v>
      </c>
      <c r="B165" s="1">
        <v>6000.3515625</v>
      </c>
      <c r="C165">
        <f t="shared" si="10"/>
        <v>0.75860345578339938</v>
      </c>
      <c r="D165">
        <v>0.68730000000000002</v>
      </c>
      <c r="E165">
        <v>251.18</v>
      </c>
      <c r="F165" t="s">
        <v>60</v>
      </c>
    </row>
    <row r="166" spans="1:15" x14ac:dyDescent="0.25">
      <c r="A166" s="1">
        <v>0.118436818711268</v>
      </c>
      <c r="B166" s="1">
        <v>4573.49755859375</v>
      </c>
      <c r="C166">
        <f t="shared" si="10"/>
        <v>0.5782112959262391</v>
      </c>
      <c r="D166">
        <v>0.4269</v>
      </c>
      <c r="E166">
        <v>288.85000000000002</v>
      </c>
      <c r="F166" t="s">
        <v>76</v>
      </c>
    </row>
    <row r="167" spans="1:15" x14ac:dyDescent="0.25">
      <c r="A167" s="1">
        <v>8.7733728851741494E-2</v>
      </c>
      <c r="B167" s="1">
        <v>4822.66845703125</v>
      </c>
      <c r="C167">
        <f t="shared" si="10"/>
        <v>0.60971310088991149</v>
      </c>
      <c r="D167">
        <v>0.64829999999999999</v>
      </c>
      <c r="E167">
        <v>11.62</v>
      </c>
      <c r="F167" t="s">
        <v>68</v>
      </c>
    </row>
    <row r="168" spans="1:15" x14ac:dyDescent="0.25">
      <c r="A168" s="1">
        <v>7.0839551146354401E-2</v>
      </c>
      <c r="B168" s="1">
        <v>4493.93505859375</v>
      </c>
      <c r="C168">
        <f t="shared" si="10"/>
        <v>0.56815248740109003</v>
      </c>
      <c r="D168">
        <v>0.73680000000000001</v>
      </c>
      <c r="E168">
        <v>86.35</v>
      </c>
      <c r="F168" t="s">
        <v>64</v>
      </c>
    </row>
    <row r="169" spans="1:15" x14ac:dyDescent="0.25">
      <c r="A169" s="1">
        <v>8.1205817975552E-2</v>
      </c>
      <c r="B169" s="1">
        <v>5014.4716796875</v>
      </c>
      <c r="C169">
        <f t="shared" si="10"/>
        <v>0.6339621113056948</v>
      </c>
      <c r="D169">
        <v>0.34410000000000002</v>
      </c>
      <c r="E169">
        <v>164.49</v>
      </c>
      <c r="F169" t="s">
        <v>80</v>
      </c>
    </row>
    <row r="170" spans="1:15" x14ac:dyDescent="0.25">
      <c r="A170" s="1">
        <v>9.3255754806020302E-2</v>
      </c>
      <c r="B170" s="1">
        <v>5160.55859375</v>
      </c>
      <c r="C170">
        <f t="shared" si="10"/>
        <v>0.6524313687647314</v>
      </c>
      <c r="D170">
        <v>0.47589999999999999</v>
      </c>
      <c r="E170">
        <v>113.89</v>
      </c>
      <c r="F170" t="s">
        <v>72</v>
      </c>
    </row>
    <row r="171" spans="1:15" x14ac:dyDescent="0.25">
      <c r="A171" s="1">
        <v>7.21024932550271E-2</v>
      </c>
      <c r="B171" s="1">
        <v>4979.59375</v>
      </c>
      <c r="C171">
        <f t="shared" si="10"/>
        <v>0.62955261667593609</v>
      </c>
      <c r="D171">
        <v>0.27839999999999998</v>
      </c>
      <c r="E171">
        <v>47.07</v>
      </c>
      <c r="F171" t="s">
        <v>56</v>
      </c>
    </row>
    <row r="172" spans="1:15" x14ac:dyDescent="0.25">
      <c r="A172" s="1">
        <v>7.2612684414355796E-2</v>
      </c>
      <c r="B172" s="1">
        <v>4508.998046875</v>
      </c>
      <c r="C172">
        <f t="shared" si="10"/>
        <v>0.5700568483115398</v>
      </c>
      <c r="D172">
        <v>0.63919999999999999</v>
      </c>
      <c r="E172">
        <v>170.32</v>
      </c>
      <c r="F172" t="s">
        <v>65</v>
      </c>
    </row>
    <row r="173" spans="1:15" x14ac:dyDescent="0.25">
      <c r="A173" s="1">
        <v>0.108016884514018</v>
      </c>
      <c r="B173" s="1">
        <v>4784.87646484375</v>
      </c>
      <c r="C173">
        <f t="shared" si="10"/>
        <v>0.60493519153314179</v>
      </c>
      <c r="D173">
        <v>6.3700000000000007E-2</v>
      </c>
      <c r="E173">
        <v>112.6</v>
      </c>
      <c r="F173" t="s">
        <v>56</v>
      </c>
    </row>
    <row r="174" spans="1:15" x14ac:dyDescent="0.25">
      <c r="A174" s="1">
        <v>0.117959483600765</v>
      </c>
      <c r="B174" s="1">
        <v>4433.22216796875</v>
      </c>
      <c r="C174">
        <f t="shared" si="10"/>
        <v>0.56047676904375843</v>
      </c>
      <c r="D174">
        <v>0.53600000000000003</v>
      </c>
      <c r="E174">
        <v>128.87</v>
      </c>
      <c r="F174" t="s">
        <v>66</v>
      </c>
    </row>
    <row r="175" spans="1:15" x14ac:dyDescent="0.25">
      <c r="A175" s="1">
        <v>7.5315444146414404E-2</v>
      </c>
      <c r="B175" s="1">
        <v>4735.84765625</v>
      </c>
      <c r="C175">
        <f t="shared" si="10"/>
        <v>0.59873665079019478</v>
      </c>
      <c r="D175">
        <v>0.50390000000000001</v>
      </c>
      <c r="E175">
        <v>121.87</v>
      </c>
      <c r="F175" t="s">
        <v>66</v>
      </c>
    </row>
    <row r="176" spans="1:15" x14ac:dyDescent="0.25">
      <c r="A176" s="1">
        <v>0.118335533802135</v>
      </c>
      <c r="B176" s="1">
        <v>4854.5126953125</v>
      </c>
      <c r="C176">
        <f t="shared" si="10"/>
        <v>0.61373905652856431</v>
      </c>
      <c r="D176">
        <v>0.56950000000000001</v>
      </c>
      <c r="E176">
        <v>214.98</v>
      </c>
      <c r="F176" t="s">
        <v>61</v>
      </c>
    </row>
    <row r="177" spans="1:6" x14ac:dyDescent="0.25">
      <c r="A177" s="1">
        <v>0.11125580304840101</v>
      </c>
      <c r="B177" s="1">
        <v>4392.8125</v>
      </c>
      <c r="C177">
        <f t="shared" si="10"/>
        <v>0.55536791609591862</v>
      </c>
      <c r="D177">
        <v>0.89729999999999999</v>
      </c>
      <c r="E177">
        <v>345.55</v>
      </c>
      <c r="F177" t="s">
        <v>68</v>
      </c>
    </row>
    <row r="178" spans="1:6" x14ac:dyDescent="0.25">
      <c r="A178" s="1">
        <v>0.116082294390686</v>
      </c>
      <c r="B178" s="1">
        <v>4750.97119140625</v>
      </c>
      <c r="C178">
        <f t="shared" si="10"/>
        <v>0.60064866643022718</v>
      </c>
      <c r="D178">
        <v>0.61509999999999998</v>
      </c>
      <c r="E178">
        <v>195.45</v>
      </c>
      <c r="F178" t="s">
        <v>80</v>
      </c>
    </row>
    <row r="179" spans="1:6" x14ac:dyDescent="0.25">
      <c r="A179" s="1">
        <v>8.4268532525686404E-2</v>
      </c>
      <c r="B179" s="1">
        <v>5092.26123046875</v>
      </c>
      <c r="C179">
        <f t="shared" si="10"/>
        <v>0.64379677206379005</v>
      </c>
      <c r="D179">
        <v>0.28749999999999998</v>
      </c>
      <c r="E179">
        <v>238.33</v>
      </c>
      <c r="F179" t="s">
        <v>71</v>
      </c>
    </row>
    <row r="180" spans="1:6" x14ac:dyDescent="0.25">
      <c r="A180" s="1">
        <v>0.118971089298784</v>
      </c>
      <c r="B180" s="1">
        <v>4709.18798828125</v>
      </c>
      <c r="C180">
        <f t="shared" si="10"/>
        <v>0.59536616223790317</v>
      </c>
      <c r="D180">
        <v>0.25080000000000002</v>
      </c>
      <c r="E180">
        <v>27.1</v>
      </c>
      <c r="F180" t="s">
        <v>64</v>
      </c>
    </row>
    <row r="181" spans="1:6" x14ac:dyDescent="0.25">
      <c r="A181" s="1">
        <v>0.11470581338727399</v>
      </c>
      <c r="B181" s="1">
        <v>5074.9775390625</v>
      </c>
      <c r="C181">
        <f t="shared" si="10"/>
        <v>0.64161165542638887</v>
      </c>
      <c r="D181">
        <v>0.53649999999999998</v>
      </c>
      <c r="E181">
        <v>319.72000000000003</v>
      </c>
      <c r="F181" t="s">
        <v>53</v>
      </c>
    </row>
    <row r="182" spans="1:6" x14ac:dyDescent="0.25">
      <c r="A182" s="1">
        <v>9.2370983848002797E-2</v>
      </c>
      <c r="B182" s="1">
        <v>4989.5517578125</v>
      </c>
      <c r="C182">
        <f t="shared" si="10"/>
        <v>0.63081157276552446</v>
      </c>
      <c r="D182">
        <v>0.20180000000000001</v>
      </c>
      <c r="E182">
        <v>156.32</v>
      </c>
      <c r="F182" t="s">
        <v>57</v>
      </c>
    </row>
    <row r="183" spans="1:6" x14ac:dyDescent="0.25">
      <c r="A183" s="1">
        <v>0.1122157413924</v>
      </c>
      <c r="B183" s="1">
        <v>4929.7744140625</v>
      </c>
      <c r="C183">
        <f t="shared" si="10"/>
        <v>0.62325413232658322</v>
      </c>
      <c r="D183">
        <v>0.55500000000000005</v>
      </c>
      <c r="E183">
        <v>342.38</v>
      </c>
      <c r="F183" t="s">
        <v>72</v>
      </c>
    </row>
    <row r="184" spans="1:6" x14ac:dyDescent="0.25">
      <c r="A184" s="1">
        <v>0.11056916087273699</v>
      </c>
      <c r="B184" s="1">
        <v>4477.91552734375</v>
      </c>
      <c r="C184">
        <f t="shared" si="10"/>
        <v>0.56612719410957213</v>
      </c>
      <c r="D184">
        <v>0.57330000000000003</v>
      </c>
      <c r="E184">
        <v>288.24</v>
      </c>
      <c r="F184" t="s">
        <v>73</v>
      </c>
    </row>
    <row r="185" spans="1:6" x14ac:dyDescent="0.25">
      <c r="A185" s="1">
        <v>0.108873137142426</v>
      </c>
      <c r="B185" s="1">
        <v>4520.37890625</v>
      </c>
      <c r="C185">
        <f t="shared" si="10"/>
        <v>0.57149569054632088</v>
      </c>
      <c r="D185">
        <v>0.5867</v>
      </c>
      <c r="E185">
        <v>231.19</v>
      </c>
      <c r="F185" t="s">
        <v>75</v>
      </c>
    </row>
    <row r="186" spans="1:6" x14ac:dyDescent="0.25">
      <c r="A186" s="1">
        <v>0.11393422672789801</v>
      </c>
      <c r="B186" s="1">
        <v>4822.6708984375</v>
      </c>
      <c r="C186">
        <f t="shared" si="10"/>
        <v>0.6097134095483624</v>
      </c>
      <c r="D186">
        <v>0.4143</v>
      </c>
      <c r="E186">
        <v>31.39</v>
      </c>
      <c r="F186" t="s">
        <v>56</v>
      </c>
    </row>
    <row r="187" spans="1:6" x14ac:dyDescent="0.25">
      <c r="A187" s="1">
        <v>0.112327110646637</v>
      </c>
      <c r="B187" s="1">
        <v>4633.0693359375</v>
      </c>
      <c r="C187">
        <f t="shared" si="10"/>
        <v>0.58574274732361342</v>
      </c>
      <c r="D187">
        <v>0.80720000000000003</v>
      </c>
      <c r="E187">
        <v>94.61</v>
      </c>
      <c r="F187" t="s">
        <v>64</v>
      </c>
    </row>
    <row r="188" spans="1:6" x14ac:dyDescent="0.25">
      <c r="A188" s="1">
        <v>0.100370472304172</v>
      </c>
      <c r="B188" s="1">
        <v>5727.9072265625</v>
      </c>
      <c r="C188">
        <f t="shared" si="10"/>
        <v>0.72415927153885307</v>
      </c>
      <c r="D188">
        <v>4.6100000000000002E-2</v>
      </c>
      <c r="E188">
        <v>127.54</v>
      </c>
      <c r="F188" t="s">
        <v>78</v>
      </c>
    </row>
    <row r="189" spans="1:6" x14ac:dyDescent="0.25">
      <c r="A189" s="1">
        <v>9.0213250885198604E-2</v>
      </c>
      <c r="B189" s="1">
        <v>4867.00537109375</v>
      </c>
      <c r="C189">
        <f t="shared" si="10"/>
        <v>0.61531846182189176</v>
      </c>
      <c r="D189">
        <v>0.21060000000000001</v>
      </c>
      <c r="E189">
        <v>309.97000000000003</v>
      </c>
      <c r="F189" t="s">
        <v>50</v>
      </c>
    </row>
    <row r="190" spans="1:6" x14ac:dyDescent="0.25">
      <c r="A190" s="1">
        <v>0.115371710709836</v>
      </c>
      <c r="B190" s="1">
        <v>5211.296875</v>
      </c>
      <c r="C190">
        <f t="shared" si="10"/>
        <v>0.65884603215500837</v>
      </c>
      <c r="D190">
        <v>0.41570000000000001</v>
      </c>
      <c r="E190">
        <v>152.26</v>
      </c>
      <c r="F190" t="s">
        <v>51</v>
      </c>
    </row>
    <row r="191" spans="1:6" x14ac:dyDescent="0.25">
      <c r="A191" s="1">
        <v>0.111133003125996</v>
      </c>
      <c r="B191" s="1">
        <v>4869.6669921875</v>
      </c>
      <c r="C191">
        <f t="shared" si="10"/>
        <v>0.61565496126507824</v>
      </c>
      <c r="D191">
        <v>0.40570000000000001</v>
      </c>
      <c r="E191">
        <v>54.1</v>
      </c>
      <c r="F191" t="s">
        <v>67</v>
      </c>
    </row>
    <row r="192" spans="1:6" x14ac:dyDescent="0.25">
      <c r="A192" s="1">
        <v>0.114756438644239</v>
      </c>
      <c r="B192" s="1">
        <v>4857.90576171875</v>
      </c>
      <c r="C192">
        <f t="shared" si="10"/>
        <v>0.61416803004364473</v>
      </c>
      <c r="D192">
        <v>0.16189999999999999</v>
      </c>
      <c r="E192">
        <v>189.17</v>
      </c>
      <c r="F192" t="s">
        <v>80</v>
      </c>
    </row>
    <row r="193" spans="1:6" x14ac:dyDescent="0.25">
      <c r="A193" s="1">
        <v>7.6900154532393905E-2</v>
      </c>
      <c r="B193" s="1">
        <v>4767.396484375</v>
      </c>
      <c r="C193">
        <f t="shared" ref="C193:C250" si="15">B193/$V$13</f>
        <v>0.60272525875628702</v>
      </c>
      <c r="D193">
        <v>0.26269999999999999</v>
      </c>
      <c r="E193">
        <v>154.4</v>
      </c>
      <c r="F193" t="s">
        <v>73</v>
      </c>
    </row>
    <row r="194" spans="1:6" x14ac:dyDescent="0.25">
      <c r="A194" s="1">
        <v>0.118788723041421</v>
      </c>
      <c r="B194" s="1">
        <v>5280.501953125</v>
      </c>
      <c r="C194">
        <f t="shared" si="15"/>
        <v>0.66759538806799956</v>
      </c>
      <c r="D194">
        <v>2.4199999999999999E-2</v>
      </c>
      <c r="E194">
        <v>6.58</v>
      </c>
      <c r="F194" t="s">
        <v>53</v>
      </c>
    </row>
    <row r="195" spans="1:6" x14ac:dyDescent="0.25">
      <c r="A195" s="1">
        <v>0.100109937522659</v>
      </c>
      <c r="B195" s="1">
        <v>4500.3486328125</v>
      </c>
      <c r="C195">
        <f t="shared" si="15"/>
        <v>0.56896333315164127</v>
      </c>
      <c r="D195">
        <v>0.53790000000000004</v>
      </c>
      <c r="E195">
        <v>330.18</v>
      </c>
      <c r="F195" t="s">
        <v>54</v>
      </c>
    </row>
    <row r="196" spans="1:6" x14ac:dyDescent="0.25">
      <c r="A196" s="1">
        <v>9.59209128082575E-2</v>
      </c>
      <c r="B196" s="1">
        <v>5226.3564453125</v>
      </c>
      <c r="C196">
        <f t="shared" si="15"/>
        <v>0.66074996094362681</v>
      </c>
      <c r="D196">
        <v>0.13650000000000001</v>
      </c>
      <c r="E196">
        <v>284.13</v>
      </c>
      <c r="F196" t="s">
        <v>74</v>
      </c>
    </row>
    <row r="197" spans="1:6" x14ac:dyDescent="0.25">
      <c r="A197" s="1">
        <v>0.118105537517461</v>
      </c>
      <c r="B197" s="1">
        <v>4509.83984375</v>
      </c>
      <c r="C197">
        <f t="shared" si="15"/>
        <v>0.57016327374541498</v>
      </c>
      <c r="D197">
        <v>0.49609999999999999</v>
      </c>
      <c r="E197">
        <v>248.62</v>
      </c>
      <c r="F197" t="s">
        <v>66</v>
      </c>
    </row>
    <row r="198" spans="1:6" x14ac:dyDescent="0.25">
      <c r="A198" s="1">
        <v>7.4153102556551595E-2</v>
      </c>
      <c r="B198" s="1">
        <v>4657.58642578125</v>
      </c>
      <c r="C198">
        <f t="shared" si="15"/>
        <v>0.58884235721938294</v>
      </c>
      <c r="D198">
        <v>0.61199999999999999</v>
      </c>
      <c r="E198">
        <v>341.08</v>
      </c>
      <c r="F198" t="s">
        <v>76</v>
      </c>
    </row>
    <row r="199" spans="1:6" x14ac:dyDescent="0.25">
      <c r="A199" s="1">
        <v>8.8041225464592393E-2</v>
      </c>
      <c r="B199" s="1">
        <v>5168.00048828125</v>
      </c>
      <c r="C199">
        <f t="shared" si="15"/>
        <v>0.65337222145480767</v>
      </c>
      <c r="D199">
        <v>0.44619999999999999</v>
      </c>
      <c r="E199">
        <v>321.3</v>
      </c>
      <c r="F199" t="s">
        <v>53</v>
      </c>
    </row>
    <row r="200" spans="1:6" x14ac:dyDescent="0.25">
      <c r="A200" s="1">
        <v>9.2511180820191594E-2</v>
      </c>
      <c r="B200" s="1">
        <v>5172.5810546875</v>
      </c>
      <c r="C200">
        <f t="shared" si="15"/>
        <v>0.65395132644041276</v>
      </c>
      <c r="D200">
        <v>0.77939999999999998</v>
      </c>
      <c r="E200">
        <v>254.14</v>
      </c>
      <c r="F200" t="s">
        <v>52</v>
      </c>
    </row>
    <row r="201" spans="1:6" x14ac:dyDescent="0.25">
      <c r="A201" s="1">
        <v>9.9731731408059299E-2</v>
      </c>
      <c r="B201" s="1">
        <v>4821.130859375</v>
      </c>
      <c r="C201">
        <f t="shared" si="15"/>
        <v>0.60951870779752582</v>
      </c>
      <c r="D201">
        <v>0.63890000000000002</v>
      </c>
      <c r="E201">
        <v>135.58000000000001</v>
      </c>
      <c r="F201" t="s">
        <v>67</v>
      </c>
    </row>
    <row r="202" spans="1:6" x14ac:dyDescent="0.25">
      <c r="A202" s="1">
        <v>9.9515666714443701E-2</v>
      </c>
      <c r="B202" s="1">
        <v>4934.56201171875</v>
      </c>
      <c r="C202">
        <f t="shared" si="15"/>
        <v>0.62385941154882574</v>
      </c>
      <c r="D202">
        <v>0.29099999999999998</v>
      </c>
      <c r="E202">
        <v>206.38</v>
      </c>
      <c r="F202" t="s">
        <v>78</v>
      </c>
    </row>
    <row r="203" spans="1:6" x14ac:dyDescent="0.25">
      <c r="A203" s="1">
        <v>7.2761304895925402E-2</v>
      </c>
      <c r="B203" s="1">
        <v>5144.5068359375</v>
      </c>
      <c r="C203">
        <f t="shared" si="15"/>
        <v>0.65040200118166147</v>
      </c>
      <c r="D203">
        <v>0.31719999999999998</v>
      </c>
      <c r="E203">
        <v>10.39</v>
      </c>
      <c r="F203" t="s">
        <v>74</v>
      </c>
    </row>
    <row r="204" spans="1:6" x14ac:dyDescent="0.25">
      <c r="A204" s="1">
        <v>0.10365862605553799</v>
      </c>
      <c r="B204" s="1">
        <v>4667.54638671875</v>
      </c>
      <c r="C204">
        <f t="shared" si="15"/>
        <v>0.59010156023573201</v>
      </c>
      <c r="D204">
        <v>0.30099999999999999</v>
      </c>
      <c r="E204">
        <v>341.39</v>
      </c>
      <c r="F204" t="s">
        <v>79</v>
      </c>
    </row>
    <row r="205" spans="1:6" x14ac:dyDescent="0.25">
      <c r="A205" s="1">
        <v>0.118063076901047</v>
      </c>
      <c r="B205" s="1">
        <v>4930.7255859375</v>
      </c>
      <c r="C205">
        <f t="shared" si="15"/>
        <v>0.62337438565905934</v>
      </c>
      <c r="D205">
        <v>0.63229999999999997</v>
      </c>
      <c r="E205">
        <v>241.9</v>
      </c>
      <c r="F205" t="s">
        <v>68</v>
      </c>
    </row>
    <row r="206" spans="1:6" x14ac:dyDescent="0.25">
      <c r="A206" s="1">
        <v>7.0088286778025199E-2</v>
      </c>
      <c r="B206" s="1">
        <v>4683.80322265625</v>
      </c>
      <c r="C206">
        <f t="shared" si="15"/>
        <v>0.59215685512867877</v>
      </c>
      <c r="D206">
        <v>0.85029999999999994</v>
      </c>
      <c r="E206">
        <v>293.92</v>
      </c>
      <c r="F206" t="s">
        <v>69</v>
      </c>
    </row>
    <row r="207" spans="1:6" x14ac:dyDescent="0.25">
      <c r="A207" s="1">
        <v>9.7038823306045505E-2</v>
      </c>
      <c r="B207" s="1">
        <v>4875.35302734375</v>
      </c>
      <c r="C207">
        <f t="shared" si="15"/>
        <v>0.61637382679725716</v>
      </c>
      <c r="D207">
        <v>0.87319999999999998</v>
      </c>
      <c r="E207">
        <v>152.37</v>
      </c>
      <c r="F207" t="s">
        <v>68</v>
      </c>
    </row>
    <row r="208" spans="1:6" x14ac:dyDescent="0.25">
      <c r="A208" s="1">
        <v>9.9650613268339197E-2</v>
      </c>
      <c r="B208" s="1">
        <v>5190.2939453125</v>
      </c>
      <c r="C208">
        <f t="shared" si="15"/>
        <v>0.65619070523348466</v>
      </c>
      <c r="D208">
        <v>0.77549999999999997</v>
      </c>
      <c r="E208">
        <v>46.79</v>
      </c>
      <c r="F208" t="s">
        <v>78</v>
      </c>
    </row>
    <row r="209" spans="1:6" x14ac:dyDescent="0.25">
      <c r="A209" s="1">
        <v>9.7058581998338597E-2</v>
      </c>
      <c r="B209" s="1">
        <v>5041.17529296875</v>
      </c>
      <c r="C209">
        <f t="shared" si="15"/>
        <v>0.63733815571010288</v>
      </c>
      <c r="D209">
        <v>0.43830000000000002</v>
      </c>
      <c r="E209">
        <v>304.73</v>
      </c>
      <c r="F209" t="s">
        <v>53</v>
      </c>
    </row>
    <row r="210" spans="1:6" x14ac:dyDescent="0.25">
      <c r="A210" s="1">
        <v>7.8471445320609401E-2</v>
      </c>
      <c r="B210" s="1">
        <v>5177.71728515625</v>
      </c>
      <c r="C210">
        <f t="shared" si="15"/>
        <v>0.65460068208944577</v>
      </c>
      <c r="D210">
        <v>0.35620000000000002</v>
      </c>
      <c r="E210">
        <v>293.14999999999998</v>
      </c>
      <c r="F210" t="s">
        <v>51</v>
      </c>
    </row>
    <row r="211" spans="1:6" x14ac:dyDescent="0.25">
      <c r="A211" s="1">
        <v>0.110589517918914</v>
      </c>
      <c r="B211" s="1">
        <v>5234.51123046875</v>
      </c>
      <c r="C211">
        <f t="shared" si="15"/>
        <v>0.66178094190137005</v>
      </c>
      <c r="D211">
        <v>1.0800000000000001E-2</v>
      </c>
      <c r="E211">
        <v>346.39</v>
      </c>
      <c r="F211" t="s">
        <v>58</v>
      </c>
    </row>
    <row r="212" spans="1:6" x14ac:dyDescent="0.25">
      <c r="A212" s="1">
        <v>8.3038569184382099E-2</v>
      </c>
      <c r="B212" s="1">
        <v>4625.35986328125</v>
      </c>
      <c r="C212">
        <f t="shared" si="15"/>
        <v>0.58476806566731698</v>
      </c>
      <c r="D212">
        <v>0.51549999999999996</v>
      </c>
      <c r="E212">
        <v>323.89999999999998</v>
      </c>
      <c r="F212" t="s">
        <v>75</v>
      </c>
    </row>
    <row r="213" spans="1:6" x14ac:dyDescent="0.25">
      <c r="A213" s="1">
        <v>9.8775818929112094E-2</v>
      </c>
      <c r="B213" s="1">
        <v>4693.02880859375</v>
      </c>
      <c r="C213">
        <f t="shared" si="15"/>
        <v>0.5933232136829929</v>
      </c>
      <c r="D213">
        <v>0.18229999999999999</v>
      </c>
      <c r="E213">
        <v>22.09</v>
      </c>
      <c r="F213" t="s">
        <v>76</v>
      </c>
    </row>
    <row r="214" spans="1:6" x14ac:dyDescent="0.25">
      <c r="A214" s="1">
        <v>0.102252981205934</v>
      </c>
      <c r="B214" s="1">
        <v>5025.97119140625</v>
      </c>
      <c r="C214">
        <f t="shared" si="15"/>
        <v>0.63541595434119036</v>
      </c>
      <c r="D214">
        <v>0.1449</v>
      </c>
      <c r="E214">
        <v>239.52</v>
      </c>
      <c r="F214" t="s">
        <v>69</v>
      </c>
    </row>
    <row r="215" spans="1:6" x14ac:dyDescent="0.25">
      <c r="A215" s="1">
        <v>7.4504791579193805E-2</v>
      </c>
      <c r="B215" s="1">
        <v>5099.03173828125</v>
      </c>
      <c r="C215">
        <f t="shared" si="15"/>
        <v>0.64465274367986503</v>
      </c>
      <c r="D215">
        <v>3.8199999999999998E-2</v>
      </c>
      <c r="E215">
        <v>2.5299999999999998</v>
      </c>
      <c r="F215" t="s">
        <v>67</v>
      </c>
    </row>
    <row r="216" spans="1:6" x14ac:dyDescent="0.25">
      <c r="A216" s="1">
        <v>0.105961109335852</v>
      </c>
      <c r="B216" s="1">
        <v>4660.169921875</v>
      </c>
      <c r="C216">
        <f t="shared" si="15"/>
        <v>0.58916897959214021</v>
      </c>
      <c r="D216">
        <v>0.52980000000000005</v>
      </c>
      <c r="E216">
        <v>286.52999999999997</v>
      </c>
      <c r="F216" t="s">
        <v>67</v>
      </c>
    </row>
    <row r="217" spans="1:6" x14ac:dyDescent="0.25">
      <c r="A217" s="1">
        <v>8.6322970211921798E-2</v>
      </c>
      <c r="B217" s="1">
        <v>4616.8564453125</v>
      </c>
      <c r="C217">
        <f t="shared" si="15"/>
        <v>0.58369300828278314</v>
      </c>
      <c r="D217">
        <v>0.45400000000000001</v>
      </c>
      <c r="E217">
        <v>64.27</v>
      </c>
      <c r="F217" t="s">
        <v>62</v>
      </c>
    </row>
    <row r="218" spans="1:6" x14ac:dyDescent="0.25">
      <c r="A218" s="1">
        <v>0.116406986161549</v>
      </c>
      <c r="B218" s="1">
        <v>4925.3388671875</v>
      </c>
      <c r="C218">
        <f t="shared" si="15"/>
        <v>0.62269336165296241</v>
      </c>
      <c r="D218">
        <v>0.38279999999999997</v>
      </c>
      <c r="E218">
        <v>61.36</v>
      </c>
      <c r="F218" t="s">
        <v>80</v>
      </c>
    </row>
    <row r="219" spans="1:6" x14ac:dyDescent="0.25">
      <c r="A219" s="1">
        <v>0.109006388298012</v>
      </c>
      <c r="B219" s="1">
        <v>4732.87158203125</v>
      </c>
      <c r="C219">
        <f t="shared" si="15"/>
        <v>0.59836039613853054</v>
      </c>
      <c r="D219">
        <v>0.45029999999999998</v>
      </c>
      <c r="E219">
        <v>29.44</v>
      </c>
      <c r="F219" t="s">
        <v>64</v>
      </c>
    </row>
    <row r="220" spans="1:6" x14ac:dyDescent="0.25">
      <c r="A220" s="1">
        <v>7.9979923548535795E-2</v>
      </c>
      <c r="B220" s="1">
        <v>5051.51904296875</v>
      </c>
      <c r="C220">
        <f t="shared" si="15"/>
        <v>0.6386458798349357</v>
      </c>
      <c r="D220">
        <v>1.54E-2</v>
      </c>
      <c r="E220">
        <v>280.88</v>
      </c>
      <c r="F220" t="s">
        <v>63</v>
      </c>
    </row>
    <row r="221" spans="1:6" x14ac:dyDescent="0.25">
      <c r="A221" s="1">
        <v>7.9276578672929102E-2</v>
      </c>
      <c r="B221" s="1">
        <v>4804.41259765625</v>
      </c>
      <c r="C221">
        <f t="shared" si="15"/>
        <v>0.60740507645735631</v>
      </c>
      <c r="D221">
        <v>0.9909</v>
      </c>
      <c r="E221">
        <v>239.13</v>
      </c>
      <c r="F221" t="s">
        <v>74</v>
      </c>
    </row>
    <row r="222" spans="1:6" x14ac:dyDescent="0.25">
      <c r="A222" s="1">
        <v>0.115168012486509</v>
      </c>
      <c r="B222" s="1">
        <v>4663.93212890625</v>
      </c>
      <c r="C222">
        <f t="shared" si="15"/>
        <v>0.58964462226499881</v>
      </c>
      <c r="D222">
        <v>0.88300000000000001</v>
      </c>
      <c r="E222">
        <v>271.27999999999997</v>
      </c>
      <c r="F222" t="s">
        <v>53</v>
      </c>
    </row>
    <row r="223" spans="1:6" x14ac:dyDescent="0.25">
      <c r="A223" s="1">
        <v>7.3686216836752E-2</v>
      </c>
      <c r="B223" s="1">
        <v>5240.98486328125</v>
      </c>
      <c r="C223">
        <f t="shared" si="15"/>
        <v>0.66259938064981383</v>
      </c>
      <c r="D223">
        <v>0.62570000000000003</v>
      </c>
      <c r="E223">
        <v>129.59</v>
      </c>
      <c r="F223" t="s">
        <v>60</v>
      </c>
    </row>
    <row r="224" spans="1:6" x14ac:dyDescent="0.25">
      <c r="A224" s="1">
        <v>9.0654366349153095E-2</v>
      </c>
      <c r="B224" s="1">
        <v>4525.9208984375</v>
      </c>
      <c r="C224">
        <f t="shared" si="15"/>
        <v>0.57219634522989582</v>
      </c>
      <c r="D224">
        <v>0.58530000000000004</v>
      </c>
      <c r="E224">
        <v>0.3</v>
      </c>
      <c r="F224" t="s">
        <v>75</v>
      </c>
    </row>
    <row r="225" spans="1:6" x14ac:dyDescent="0.25">
      <c r="A225" s="1">
        <v>0.10465483607955101</v>
      </c>
      <c r="B225" s="1">
        <v>4925.82275390625</v>
      </c>
      <c r="C225">
        <f t="shared" si="15"/>
        <v>0.62275453775793366</v>
      </c>
      <c r="D225">
        <v>0.2387</v>
      </c>
      <c r="E225">
        <v>268.87</v>
      </c>
      <c r="F225" t="s">
        <v>80</v>
      </c>
    </row>
    <row r="226" spans="1:6" x14ac:dyDescent="0.25">
      <c r="A226" s="1">
        <v>8.0818386387257898E-2</v>
      </c>
      <c r="B226" s="1">
        <v>5297.6826171875</v>
      </c>
      <c r="C226">
        <f t="shared" si="15"/>
        <v>0.66976747931877212</v>
      </c>
      <c r="D226">
        <v>0.28439999999999999</v>
      </c>
      <c r="E226">
        <v>349.07</v>
      </c>
      <c r="F226" t="s">
        <v>61</v>
      </c>
    </row>
    <row r="227" spans="1:6" x14ac:dyDescent="0.25">
      <c r="A227" s="1">
        <v>8.3366290695293305E-2</v>
      </c>
      <c r="B227" s="1">
        <v>5103.0458984375</v>
      </c>
      <c r="C227">
        <f t="shared" si="15"/>
        <v>0.64516023990485794</v>
      </c>
      <c r="D227">
        <v>0.1477</v>
      </c>
      <c r="E227">
        <v>78.38</v>
      </c>
      <c r="F227" t="s">
        <v>72</v>
      </c>
    </row>
    <row r="228" spans="1:6" x14ac:dyDescent="0.25">
      <c r="A228" s="1">
        <v>8.1994303155319206E-2</v>
      </c>
      <c r="B228" s="1">
        <v>4744.2353515625</v>
      </c>
      <c r="C228">
        <f t="shared" si="15"/>
        <v>0.59979707776415525</v>
      </c>
      <c r="D228">
        <v>0.51519999999999999</v>
      </c>
      <c r="E228">
        <v>61.85</v>
      </c>
      <c r="F228" t="s">
        <v>59</v>
      </c>
    </row>
    <row r="229" spans="1:6" x14ac:dyDescent="0.25">
      <c r="A229" s="1">
        <v>8.9351590666065406E-2</v>
      </c>
      <c r="B229" s="1">
        <v>4647.892578125</v>
      </c>
      <c r="C229">
        <f t="shared" si="15"/>
        <v>0.58761679797418342</v>
      </c>
      <c r="D229">
        <v>0.43440000000000001</v>
      </c>
      <c r="E229">
        <v>30.07</v>
      </c>
      <c r="F229" t="s">
        <v>73</v>
      </c>
    </row>
    <row r="230" spans="1:6" x14ac:dyDescent="0.25">
      <c r="A230" s="1">
        <v>8.1567880805436394E-2</v>
      </c>
      <c r="B230" s="1">
        <v>4768.048828125</v>
      </c>
      <c r="C230">
        <f t="shared" si="15"/>
        <v>0.60280773229437135</v>
      </c>
      <c r="D230">
        <v>0.16439999999999999</v>
      </c>
      <c r="E230">
        <v>221.77</v>
      </c>
      <c r="F230" t="s">
        <v>66</v>
      </c>
    </row>
    <row r="231" spans="1:6" x14ac:dyDescent="0.25">
      <c r="A231" s="1">
        <v>0.11350952915454</v>
      </c>
      <c r="B231" s="1">
        <v>4618.6005859375</v>
      </c>
      <c r="C231">
        <f t="shared" si="15"/>
        <v>0.58391351388011614</v>
      </c>
      <c r="D231">
        <v>0.47120000000000001</v>
      </c>
      <c r="E231">
        <v>128.87</v>
      </c>
      <c r="F231" t="s">
        <v>67</v>
      </c>
    </row>
    <row r="232" spans="1:6" x14ac:dyDescent="0.25">
      <c r="A232" s="1">
        <v>7.6697307281743302E-2</v>
      </c>
      <c r="B232" s="1">
        <v>4838.4794921875</v>
      </c>
      <c r="C232">
        <f t="shared" si="15"/>
        <v>0.61171203474972136</v>
      </c>
      <c r="D232">
        <v>0.91400000000000003</v>
      </c>
      <c r="E232">
        <v>312.37</v>
      </c>
      <c r="F232" t="s">
        <v>71</v>
      </c>
    </row>
    <row r="233" spans="1:6" x14ac:dyDescent="0.25">
      <c r="A233" s="1">
        <v>7.4010614645179301E-2</v>
      </c>
      <c r="B233" s="1">
        <v>4559.37939453125</v>
      </c>
      <c r="C233">
        <f t="shared" si="15"/>
        <v>0.57642638583629313</v>
      </c>
      <c r="D233">
        <v>0.59560000000000002</v>
      </c>
      <c r="E233">
        <v>221.76</v>
      </c>
      <c r="F233" t="s">
        <v>66</v>
      </c>
    </row>
    <row r="234" spans="1:6" x14ac:dyDescent="0.25">
      <c r="A234" s="1">
        <v>7.1010009461314402E-2</v>
      </c>
      <c r="B234" s="1">
        <v>5368.15771484375</v>
      </c>
      <c r="C234">
        <f t="shared" si="15"/>
        <v>0.67867739935792881</v>
      </c>
      <c r="D234">
        <v>0.35120000000000001</v>
      </c>
      <c r="E234">
        <v>216.65</v>
      </c>
      <c r="F234" t="s">
        <v>51</v>
      </c>
    </row>
    <row r="235" spans="1:6" x14ac:dyDescent="0.25">
      <c r="A235" s="1">
        <v>7.1521601164624499E-2</v>
      </c>
      <c r="B235" s="1">
        <v>4882.15673828125</v>
      </c>
      <c r="C235">
        <f t="shared" si="15"/>
        <v>0.61723399616826458</v>
      </c>
      <c r="D235">
        <v>0.1133</v>
      </c>
      <c r="E235">
        <v>325.51</v>
      </c>
      <c r="F235" t="s">
        <v>64</v>
      </c>
    </row>
    <row r="236" spans="1:6" x14ac:dyDescent="0.25">
      <c r="A236" s="1">
        <v>8.7910977031947501E-2</v>
      </c>
      <c r="B236" s="1">
        <v>4503.9296875</v>
      </c>
      <c r="C236">
        <f t="shared" si="15"/>
        <v>0.56941607336744215</v>
      </c>
      <c r="D236">
        <v>0.94510000000000005</v>
      </c>
      <c r="E236">
        <v>292.69</v>
      </c>
      <c r="F236" t="s">
        <v>68</v>
      </c>
    </row>
    <row r="237" spans="1:6" x14ac:dyDescent="0.25">
      <c r="A237" s="1">
        <v>9.6486332758541599E-2</v>
      </c>
      <c r="B237" s="1">
        <v>5106.5068359375</v>
      </c>
      <c r="C237">
        <f t="shared" si="15"/>
        <v>0.64559779412487384</v>
      </c>
      <c r="D237">
        <v>0.79659999999999997</v>
      </c>
      <c r="E237">
        <v>149.44999999999999</v>
      </c>
      <c r="F237" t="s">
        <v>51</v>
      </c>
    </row>
    <row r="238" spans="1:6" x14ac:dyDescent="0.25">
      <c r="A238" s="1">
        <v>0.10694837491810399</v>
      </c>
      <c r="B238" s="1">
        <v>4689.20947265625</v>
      </c>
      <c r="C238">
        <f t="shared" si="15"/>
        <v>0.59284034840238298</v>
      </c>
      <c r="D238">
        <v>0.48370000000000002</v>
      </c>
      <c r="E238">
        <v>65.48</v>
      </c>
      <c r="F238" t="s">
        <v>68</v>
      </c>
    </row>
    <row r="239" spans="1:6" x14ac:dyDescent="0.25">
      <c r="A239" s="1">
        <v>0.11544510870366401</v>
      </c>
      <c r="B239" s="1">
        <v>4876.3212890625</v>
      </c>
      <c r="C239">
        <f t="shared" si="15"/>
        <v>0.61649624073888976</v>
      </c>
      <c r="D239">
        <v>0.32540000000000002</v>
      </c>
      <c r="E239">
        <v>20.9</v>
      </c>
      <c r="F239" t="s">
        <v>68</v>
      </c>
    </row>
    <row r="240" spans="1:6" x14ac:dyDescent="0.25">
      <c r="A240" s="1">
        <v>8.6955761680936397E-2</v>
      </c>
      <c r="B240" s="1">
        <v>4830.8603515625</v>
      </c>
      <c r="C240">
        <f t="shared" si="15"/>
        <v>0.61074877345610867</v>
      </c>
      <c r="D240">
        <v>0.55120000000000002</v>
      </c>
      <c r="E240">
        <v>52.08</v>
      </c>
      <c r="F240" t="s">
        <v>72</v>
      </c>
    </row>
    <row r="241" spans="1:6" x14ac:dyDescent="0.25">
      <c r="A241" s="1">
        <v>0.103652038601404</v>
      </c>
      <c r="B241" s="1">
        <v>5606.52734375</v>
      </c>
      <c r="C241">
        <f t="shared" si="15"/>
        <v>0.70881363760306715</v>
      </c>
      <c r="D241">
        <v>0.8821</v>
      </c>
      <c r="E241">
        <v>43.73</v>
      </c>
      <c r="F241" t="s">
        <v>60</v>
      </c>
    </row>
    <row r="242" spans="1:6" x14ac:dyDescent="0.25">
      <c r="A242" s="1">
        <v>9.4570593565194205E-2</v>
      </c>
      <c r="B242" s="1">
        <v>4577.30029296875</v>
      </c>
      <c r="C242">
        <f t="shared" si="15"/>
        <v>0.57869206232938286</v>
      </c>
      <c r="D242">
        <v>0.87409999999999999</v>
      </c>
      <c r="E242">
        <v>219.62</v>
      </c>
      <c r="F242" t="s">
        <v>65</v>
      </c>
    </row>
    <row r="243" spans="1:6" x14ac:dyDescent="0.25">
      <c r="A243" s="1">
        <v>7.1596659137068294E-2</v>
      </c>
      <c r="B243" s="1">
        <v>4723.83935546875</v>
      </c>
      <c r="C243">
        <f t="shared" si="15"/>
        <v>0.59721848333352878</v>
      </c>
      <c r="D243">
        <v>0.7843</v>
      </c>
      <c r="E243">
        <v>347.29</v>
      </c>
      <c r="F243" t="s">
        <v>69</v>
      </c>
    </row>
    <row r="244" spans="1:6" x14ac:dyDescent="0.25">
      <c r="A244" s="1">
        <v>9.50671864407268E-2</v>
      </c>
      <c r="B244" s="1">
        <v>4332.09130859375</v>
      </c>
      <c r="C244">
        <f t="shared" si="15"/>
        <v>0.54769114829985388</v>
      </c>
      <c r="D244">
        <v>0.98180000000000001</v>
      </c>
      <c r="E244">
        <v>1.07</v>
      </c>
      <c r="F244" t="s">
        <v>56</v>
      </c>
    </row>
    <row r="245" spans="1:6" x14ac:dyDescent="0.25">
      <c r="A245" s="1">
        <v>0.112549387199688</v>
      </c>
      <c r="B245" s="1">
        <v>5447.76513671875</v>
      </c>
      <c r="C245">
        <f t="shared" si="15"/>
        <v>0.68874188719857476</v>
      </c>
      <c r="D245">
        <v>0.1096</v>
      </c>
      <c r="E245">
        <v>69.709999999999994</v>
      </c>
      <c r="F245" t="s">
        <v>60</v>
      </c>
    </row>
    <row r="246" spans="1:6" x14ac:dyDescent="0.25">
      <c r="A246" s="1">
        <v>9.9286294134585604E-2</v>
      </c>
      <c r="B246" s="1">
        <v>4585.48828125</v>
      </c>
      <c r="C246">
        <f t="shared" si="15"/>
        <v>0.57972724104205853</v>
      </c>
      <c r="D246">
        <v>0.37930000000000003</v>
      </c>
      <c r="E246">
        <v>166.77</v>
      </c>
      <c r="F246" t="s">
        <v>77</v>
      </c>
    </row>
    <row r="247" spans="1:6" x14ac:dyDescent="0.25">
      <c r="A247" s="1">
        <v>9.6018078238760907E-2</v>
      </c>
      <c r="B247" s="1">
        <v>4780.55078125</v>
      </c>
      <c r="C247">
        <f t="shared" si="15"/>
        <v>0.60438831048981212</v>
      </c>
      <c r="D247">
        <v>0.6966</v>
      </c>
      <c r="E247">
        <v>55.08</v>
      </c>
      <c r="F247" t="s">
        <v>59</v>
      </c>
    </row>
    <row r="248" spans="1:6" x14ac:dyDescent="0.25">
      <c r="A248" s="1">
        <v>0.104674930637308</v>
      </c>
      <c r="B248" s="1">
        <v>4761.4306640625</v>
      </c>
      <c r="C248">
        <f t="shared" si="15"/>
        <v>0.60197102096563337</v>
      </c>
      <c r="D248">
        <v>0.41289999999999999</v>
      </c>
      <c r="E248">
        <v>14.8</v>
      </c>
      <c r="F248" t="s">
        <v>55</v>
      </c>
    </row>
    <row r="249" spans="1:6" x14ac:dyDescent="0.25">
      <c r="A249" s="1">
        <v>7.3698137168788896E-2</v>
      </c>
      <c r="B249" s="1">
        <v>5103.93994140625</v>
      </c>
      <c r="C249">
        <f t="shared" si="15"/>
        <v>0.64527327062958273</v>
      </c>
      <c r="D249">
        <v>0.70509999999999995</v>
      </c>
      <c r="E249">
        <v>117.89</v>
      </c>
      <c r="F249" t="s">
        <v>52</v>
      </c>
    </row>
    <row r="250" spans="1:6" x14ac:dyDescent="0.25">
      <c r="A250" s="1">
        <v>0.119723980658641</v>
      </c>
      <c r="B250" s="1">
        <v>4892.27294921875</v>
      </c>
      <c r="C250">
        <f t="shared" si="15"/>
        <v>0.61851295332547218</v>
      </c>
      <c r="D250">
        <v>0.64390000000000003</v>
      </c>
      <c r="E250">
        <v>133.16999999999999</v>
      </c>
      <c r="F250" t="s">
        <v>52</v>
      </c>
    </row>
    <row r="251" spans="1:6" x14ac:dyDescent="0.25">
      <c r="A251" s="1"/>
      <c r="B251" s="1"/>
    </row>
    <row r="252" spans="1:6" x14ac:dyDescent="0.25">
      <c r="A252" s="1"/>
      <c r="B252" s="1"/>
    </row>
    <row r="253" spans="1:6" x14ac:dyDescent="0.25">
      <c r="A253" s="1"/>
      <c r="B253" s="1"/>
    </row>
    <row r="254" spans="1:6" x14ac:dyDescent="0.25">
      <c r="A254" s="1"/>
      <c r="B254" s="1"/>
    </row>
    <row r="255" spans="1:6" x14ac:dyDescent="0.25">
      <c r="A255" s="1"/>
      <c r="B255" s="1"/>
    </row>
    <row r="256" spans="1:6" x14ac:dyDescent="0.25">
      <c r="A256" s="1"/>
      <c r="B256" s="1"/>
    </row>
    <row r="257" spans="1:2" x14ac:dyDescent="0.25">
      <c r="A257" s="1"/>
      <c r="B257" s="1"/>
    </row>
    <row r="258" spans="1:2" x14ac:dyDescent="0.25">
      <c r="A258" s="1"/>
      <c r="B258" s="1"/>
    </row>
    <row r="259" spans="1:2" x14ac:dyDescent="0.25">
      <c r="A259" s="1"/>
      <c r="B259" s="1"/>
    </row>
    <row r="260" spans="1:2" x14ac:dyDescent="0.25">
      <c r="A260" s="1"/>
      <c r="B260" s="1"/>
    </row>
    <row r="261" spans="1:2" x14ac:dyDescent="0.25">
      <c r="A261" s="1"/>
      <c r="B261" s="1"/>
    </row>
    <row r="262" spans="1:2" x14ac:dyDescent="0.25">
      <c r="A262" s="1"/>
      <c r="B262" s="1"/>
    </row>
    <row r="263" spans="1:2" x14ac:dyDescent="0.25">
      <c r="A263" s="1"/>
      <c r="B263" s="1"/>
    </row>
    <row r="264" spans="1:2" x14ac:dyDescent="0.25">
      <c r="A264" s="1"/>
      <c r="B264" s="1"/>
    </row>
    <row r="265" spans="1:2" x14ac:dyDescent="0.25">
      <c r="A265" s="1"/>
      <c r="B265" s="1"/>
    </row>
    <row r="266" spans="1:2" x14ac:dyDescent="0.25">
      <c r="A266" s="1"/>
      <c r="B266" s="1"/>
    </row>
    <row r="267" spans="1:2" x14ac:dyDescent="0.25">
      <c r="A267" s="1"/>
      <c r="B267" s="1"/>
    </row>
    <row r="268" spans="1:2" x14ac:dyDescent="0.25">
      <c r="A268" s="1"/>
      <c r="B268" s="1"/>
    </row>
    <row r="269" spans="1:2" x14ac:dyDescent="0.25">
      <c r="A269" s="1"/>
      <c r="B269" s="1"/>
    </row>
    <row r="270" spans="1:2" x14ac:dyDescent="0.25">
      <c r="A270" s="1"/>
      <c r="B270" s="1"/>
    </row>
    <row r="271" spans="1:2" x14ac:dyDescent="0.25">
      <c r="A271" s="1"/>
      <c r="B271" s="1"/>
    </row>
    <row r="272" spans="1:2" x14ac:dyDescent="0.25">
      <c r="A272" s="1"/>
      <c r="B272" s="1"/>
    </row>
    <row r="273" spans="1:2" x14ac:dyDescent="0.25">
      <c r="A273" s="1"/>
      <c r="B273" s="1"/>
    </row>
    <row r="274" spans="1:2" x14ac:dyDescent="0.25">
      <c r="A274" s="1"/>
      <c r="B274" s="1"/>
    </row>
    <row r="275" spans="1:2" x14ac:dyDescent="0.25">
      <c r="A275" s="1"/>
      <c r="B275" s="1"/>
    </row>
    <row r="276" spans="1:2" x14ac:dyDescent="0.25">
      <c r="A276" s="1"/>
      <c r="B276" s="1"/>
    </row>
    <row r="277" spans="1:2" x14ac:dyDescent="0.25">
      <c r="A277" s="1"/>
      <c r="B277" s="1"/>
    </row>
    <row r="278" spans="1:2" x14ac:dyDescent="0.25">
      <c r="A278" s="21"/>
      <c r="B278" s="21"/>
    </row>
    <row r="279" spans="1:2" x14ac:dyDescent="0.25">
      <c r="A279" s="1"/>
      <c r="B279" s="1"/>
    </row>
    <row r="280" spans="1:2" x14ac:dyDescent="0.25">
      <c r="A280" s="1"/>
      <c r="B280" s="1"/>
    </row>
    <row r="281" spans="1:2" x14ac:dyDescent="0.25">
      <c r="A281" s="1"/>
      <c r="B281" s="1"/>
    </row>
    <row r="282" spans="1:2" x14ac:dyDescent="0.25">
      <c r="A282" s="1"/>
      <c r="B282" s="1"/>
    </row>
    <row r="283" spans="1:2" x14ac:dyDescent="0.25">
      <c r="A283" s="1"/>
      <c r="B283" s="1"/>
    </row>
    <row r="284" spans="1:2" x14ac:dyDescent="0.25">
      <c r="A284" s="1"/>
      <c r="B284" s="1"/>
    </row>
    <row r="285" spans="1:2" x14ac:dyDescent="0.25">
      <c r="A285" s="1"/>
      <c r="B285" s="1"/>
    </row>
    <row r="286" spans="1:2" x14ac:dyDescent="0.25">
      <c r="A286" s="1"/>
      <c r="B286" s="1"/>
    </row>
    <row r="287" spans="1:2" x14ac:dyDescent="0.25">
      <c r="A287" s="1"/>
      <c r="B287" s="1"/>
    </row>
    <row r="288" spans="1:2" x14ac:dyDescent="0.25">
      <c r="A288" s="1"/>
      <c r="B288" s="1"/>
    </row>
    <row r="289" spans="1:2" x14ac:dyDescent="0.25">
      <c r="A289" s="1"/>
      <c r="B289" s="1"/>
    </row>
    <row r="290" spans="1:2" x14ac:dyDescent="0.25">
      <c r="A290" s="1"/>
      <c r="B290" s="1"/>
    </row>
    <row r="291" spans="1:2" x14ac:dyDescent="0.25">
      <c r="A291" s="1"/>
      <c r="B291" s="1"/>
    </row>
    <row r="292" spans="1:2" x14ac:dyDescent="0.25">
      <c r="A292" s="1"/>
      <c r="B292" s="1"/>
    </row>
    <row r="293" spans="1:2" x14ac:dyDescent="0.25">
      <c r="A293" s="1"/>
      <c r="B293" s="1"/>
    </row>
    <row r="294" spans="1:2" x14ac:dyDescent="0.25">
      <c r="A294" s="1"/>
      <c r="B294" s="1"/>
    </row>
    <row r="295" spans="1:2" x14ac:dyDescent="0.25">
      <c r="A295" s="1"/>
      <c r="B295" s="1"/>
    </row>
    <row r="296" spans="1:2" x14ac:dyDescent="0.25">
      <c r="A296" s="1"/>
      <c r="B296" s="1"/>
    </row>
    <row r="297" spans="1:2" x14ac:dyDescent="0.25">
      <c r="A297" s="1"/>
      <c r="B297" s="1"/>
    </row>
    <row r="298" spans="1:2" x14ac:dyDescent="0.25">
      <c r="A298" s="1"/>
      <c r="B298" s="1"/>
    </row>
    <row r="299" spans="1:2" x14ac:dyDescent="0.25">
      <c r="A299" s="1"/>
      <c r="B299" s="1"/>
    </row>
    <row r="300" spans="1:2" x14ac:dyDescent="0.25">
      <c r="A300" s="1"/>
      <c r="B300" s="1"/>
    </row>
    <row r="301" spans="1:2" x14ac:dyDescent="0.25">
      <c r="A301" s="1"/>
      <c r="B301" s="1"/>
    </row>
    <row r="302" spans="1:2" x14ac:dyDescent="0.25">
      <c r="A302" s="1"/>
      <c r="B302" s="1"/>
    </row>
    <row r="303" spans="1:2" x14ac:dyDescent="0.25">
      <c r="A303" s="1"/>
      <c r="B303" s="1"/>
    </row>
    <row r="304" spans="1:2" x14ac:dyDescent="0.25">
      <c r="A304" s="1"/>
      <c r="B304" s="1"/>
    </row>
    <row r="305" spans="1:2" x14ac:dyDescent="0.25">
      <c r="A305" s="1"/>
      <c r="B305" s="1"/>
    </row>
    <row r="306" spans="1:2" x14ac:dyDescent="0.25">
      <c r="A306" s="1"/>
      <c r="B306" s="1"/>
    </row>
    <row r="307" spans="1:2" x14ac:dyDescent="0.25">
      <c r="A307" s="1"/>
      <c r="B307" s="1"/>
    </row>
    <row r="308" spans="1:2" x14ac:dyDescent="0.25">
      <c r="A308" s="1"/>
      <c r="B308" s="1"/>
    </row>
    <row r="309" spans="1:2" x14ac:dyDescent="0.25">
      <c r="A309" s="1"/>
      <c r="B309" s="1"/>
    </row>
    <row r="310" spans="1:2" x14ac:dyDescent="0.25">
      <c r="A310" s="1"/>
      <c r="B310" s="1"/>
    </row>
    <row r="311" spans="1:2" x14ac:dyDescent="0.25">
      <c r="A311" s="1"/>
      <c r="B311" s="1"/>
    </row>
    <row r="312" spans="1:2" x14ac:dyDescent="0.25">
      <c r="A312" s="1"/>
      <c r="B312" s="1"/>
    </row>
    <row r="313" spans="1:2" x14ac:dyDescent="0.25">
      <c r="A313" s="1"/>
      <c r="B313" s="1"/>
    </row>
    <row r="314" spans="1:2" x14ac:dyDescent="0.25">
      <c r="A314" s="1"/>
      <c r="B314" s="1"/>
    </row>
    <row r="315" spans="1:2" x14ac:dyDescent="0.25">
      <c r="A315" s="1"/>
      <c r="B315" s="1"/>
    </row>
    <row r="316" spans="1:2" x14ac:dyDescent="0.25">
      <c r="A316" s="1"/>
      <c r="B316" s="1"/>
    </row>
    <row r="317" spans="1:2" x14ac:dyDescent="0.25">
      <c r="A317" s="1"/>
      <c r="B317" s="1"/>
    </row>
    <row r="318" spans="1:2" x14ac:dyDescent="0.25">
      <c r="A318" s="1"/>
      <c r="B318" s="1"/>
    </row>
    <row r="319" spans="1:2" x14ac:dyDescent="0.25">
      <c r="A319" s="1"/>
      <c r="B319" s="1"/>
    </row>
    <row r="320" spans="1:2" x14ac:dyDescent="0.25">
      <c r="A320" s="1"/>
      <c r="B320" s="1"/>
    </row>
    <row r="321" spans="1:2" x14ac:dyDescent="0.25">
      <c r="A321" s="1"/>
      <c r="B321" s="1"/>
    </row>
    <row r="322" spans="1:2" x14ac:dyDescent="0.25">
      <c r="A322" s="1"/>
      <c r="B322" s="1"/>
    </row>
    <row r="323" spans="1:2" x14ac:dyDescent="0.25">
      <c r="A323" s="1"/>
      <c r="B323" s="1"/>
    </row>
    <row r="324" spans="1:2" x14ac:dyDescent="0.25">
      <c r="A324" s="1"/>
      <c r="B324" s="1"/>
    </row>
    <row r="325" spans="1:2" x14ac:dyDescent="0.25">
      <c r="A325" s="1"/>
      <c r="B325" s="1"/>
    </row>
    <row r="326" spans="1:2" x14ac:dyDescent="0.25">
      <c r="A326" s="1"/>
      <c r="B326" s="1"/>
    </row>
    <row r="327" spans="1:2" x14ac:dyDescent="0.25">
      <c r="A327" s="1"/>
      <c r="B327" s="1"/>
    </row>
    <row r="328" spans="1:2" x14ac:dyDescent="0.25">
      <c r="A328" s="1"/>
      <c r="B328" s="1"/>
    </row>
    <row r="329" spans="1:2" x14ac:dyDescent="0.25">
      <c r="A329" s="1"/>
      <c r="B329" s="1"/>
    </row>
    <row r="330" spans="1:2" x14ac:dyDescent="0.25">
      <c r="A330" s="1"/>
      <c r="B330" s="1"/>
    </row>
    <row r="331" spans="1:2" x14ac:dyDescent="0.25">
      <c r="A331" s="1"/>
      <c r="B331" s="1"/>
    </row>
    <row r="332" spans="1:2" x14ac:dyDescent="0.25">
      <c r="A332" s="1"/>
      <c r="B332" s="1"/>
    </row>
    <row r="333" spans="1:2" x14ac:dyDescent="0.25">
      <c r="A333" s="1"/>
      <c r="B333" s="1"/>
    </row>
    <row r="334" spans="1:2" x14ac:dyDescent="0.25">
      <c r="A334" s="1"/>
      <c r="B334" s="1"/>
    </row>
    <row r="335" spans="1:2" x14ac:dyDescent="0.25">
      <c r="A335" s="1"/>
      <c r="B335" s="1"/>
    </row>
    <row r="336" spans="1:2" x14ac:dyDescent="0.25">
      <c r="A336" s="1"/>
      <c r="B336" s="1"/>
    </row>
    <row r="337" spans="1:2" x14ac:dyDescent="0.25">
      <c r="A337" s="1"/>
      <c r="B337" s="1"/>
    </row>
    <row r="338" spans="1:2" x14ac:dyDescent="0.25">
      <c r="A338" s="1"/>
      <c r="B338" s="1"/>
    </row>
    <row r="339" spans="1:2" x14ac:dyDescent="0.25">
      <c r="A339" s="1"/>
      <c r="B339" s="1"/>
    </row>
    <row r="340" spans="1:2" x14ac:dyDescent="0.25">
      <c r="A340" s="1"/>
      <c r="B340" s="1"/>
    </row>
    <row r="341" spans="1:2" x14ac:dyDescent="0.25">
      <c r="A341" s="1"/>
      <c r="B341" s="1"/>
    </row>
    <row r="342" spans="1:2" x14ac:dyDescent="0.25">
      <c r="A342" s="1"/>
      <c r="B342" s="1"/>
    </row>
    <row r="343" spans="1:2" x14ac:dyDescent="0.25">
      <c r="A343" s="1"/>
      <c r="B343" s="1"/>
    </row>
    <row r="344" spans="1:2" x14ac:dyDescent="0.25">
      <c r="A344" s="1"/>
      <c r="B344" s="1"/>
    </row>
    <row r="345" spans="1:2" x14ac:dyDescent="0.25">
      <c r="A345" s="1"/>
      <c r="B345" s="1"/>
    </row>
    <row r="346" spans="1:2" x14ac:dyDescent="0.25">
      <c r="A346" s="1"/>
      <c r="B346" s="1"/>
    </row>
    <row r="347" spans="1:2" x14ac:dyDescent="0.25">
      <c r="A347" s="1"/>
      <c r="B347" s="1"/>
    </row>
    <row r="348" spans="1:2" x14ac:dyDescent="0.25">
      <c r="A348" s="1"/>
      <c r="B348" s="1"/>
    </row>
    <row r="349" spans="1:2" x14ac:dyDescent="0.25">
      <c r="A349" s="1"/>
      <c r="B349" s="1"/>
    </row>
    <row r="350" spans="1:2" x14ac:dyDescent="0.25">
      <c r="A350" s="1"/>
      <c r="B350" s="1"/>
    </row>
    <row r="351" spans="1:2" x14ac:dyDescent="0.25">
      <c r="A351" s="1"/>
      <c r="B351" s="1"/>
    </row>
    <row r="352" spans="1:2" x14ac:dyDescent="0.25">
      <c r="A352" s="1"/>
      <c r="B352" s="1"/>
    </row>
    <row r="353" spans="1:2" x14ac:dyDescent="0.25">
      <c r="A353" s="1"/>
      <c r="B353" s="1"/>
    </row>
    <row r="354" spans="1:2" x14ac:dyDescent="0.25">
      <c r="A354" s="1"/>
      <c r="B354" s="1"/>
    </row>
    <row r="355" spans="1:2" x14ac:dyDescent="0.25">
      <c r="A355" s="1"/>
      <c r="B355" s="1"/>
    </row>
    <row r="356" spans="1:2" x14ac:dyDescent="0.25">
      <c r="A356" s="1"/>
      <c r="B356" s="1"/>
    </row>
    <row r="357" spans="1:2" x14ac:dyDescent="0.25">
      <c r="A357" s="1"/>
      <c r="B357" s="1"/>
    </row>
    <row r="358" spans="1:2" x14ac:dyDescent="0.25">
      <c r="A358" s="1"/>
      <c r="B358" s="1"/>
    </row>
    <row r="359" spans="1:2" x14ac:dyDescent="0.25">
      <c r="A359" s="1"/>
      <c r="B359" s="1"/>
    </row>
    <row r="360" spans="1:2" x14ac:dyDescent="0.25">
      <c r="A360" s="1"/>
      <c r="B360" s="1"/>
    </row>
    <row r="361" spans="1:2" x14ac:dyDescent="0.25">
      <c r="A361" s="1"/>
      <c r="B361" s="1"/>
    </row>
    <row r="362" spans="1:2" x14ac:dyDescent="0.25">
      <c r="A362" s="1"/>
      <c r="B362" s="1"/>
    </row>
    <row r="363" spans="1:2" x14ac:dyDescent="0.25">
      <c r="A363" s="1"/>
      <c r="B363" s="1"/>
    </row>
    <row r="364" spans="1:2" x14ac:dyDescent="0.25">
      <c r="A364" s="1"/>
      <c r="B364" s="1"/>
    </row>
    <row r="365" spans="1:2" x14ac:dyDescent="0.25">
      <c r="A365" s="1"/>
      <c r="B365" s="1"/>
    </row>
    <row r="366" spans="1:2" x14ac:dyDescent="0.25">
      <c r="A366" s="1"/>
      <c r="B366" s="1"/>
    </row>
    <row r="367" spans="1:2" x14ac:dyDescent="0.25">
      <c r="A367" s="1"/>
      <c r="B367" s="1"/>
    </row>
    <row r="368" spans="1:2" x14ac:dyDescent="0.25">
      <c r="A368" s="1"/>
      <c r="B368" s="1"/>
    </row>
    <row r="369" spans="1:2" x14ac:dyDescent="0.25">
      <c r="A369" s="1"/>
      <c r="B369" s="1"/>
    </row>
    <row r="370" spans="1:2" x14ac:dyDescent="0.25">
      <c r="A370" s="1"/>
      <c r="B370" s="1"/>
    </row>
    <row r="371" spans="1:2" x14ac:dyDescent="0.25">
      <c r="A371" s="1"/>
      <c r="B371" s="1"/>
    </row>
    <row r="372" spans="1:2" x14ac:dyDescent="0.25">
      <c r="A372" s="1"/>
      <c r="B372" s="1"/>
    </row>
    <row r="373" spans="1:2" x14ac:dyDescent="0.25">
      <c r="A373" s="1"/>
      <c r="B373" s="1"/>
    </row>
    <row r="374" spans="1:2" x14ac:dyDescent="0.25">
      <c r="A374" s="1"/>
      <c r="B374" s="1"/>
    </row>
    <row r="375" spans="1:2" x14ac:dyDescent="0.25">
      <c r="A375" s="1"/>
      <c r="B375" s="1"/>
    </row>
    <row r="376" spans="1:2" x14ac:dyDescent="0.25">
      <c r="A376" s="1"/>
      <c r="B376" s="1"/>
    </row>
    <row r="377" spans="1:2" x14ac:dyDescent="0.25">
      <c r="A377" s="1"/>
      <c r="B377" s="1"/>
    </row>
    <row r="378" spans="1:2" x14ac:dyDescent="0.25">
      <c r="A378" s="1"/>
      <c r="B378" s="1"/>
    </row>
    <row r="379" spans="1:2" x14ac:dyDescent="0.25">
      <c r="A379" s="1"/>
      <c r="B379" s="1"/>
    </row>
    <row r="380" spans="1:2" x14ac:dyDescent="0.25">
      <c r="A380" s="1"/>
      <c r="B380" s="1"/>
    </row>
    <row r="381" spans="1:2" x14ac:dyDescent="0.25">
      <c r="A381" s="1"/>
      <c r="B381" s="1"/>
    </row>
    <row r="382" spans="1:2" x14ac:dyDescent="0.25">
      <c r="A382" s="1"/>
      <c r="B382" s="1"/>
    </row>
    <row r="383" spans="1:2" x14ac:dyDescent="0.25">
      <c r="A383" s="1"/>
      <c r="B383" s="1"/>
    </row>
    <row r="384" spans="1:2" x14ac:dyDescent="0.25">
      <c r="A384" s="1"/>
      <c r="B384" s="1"/>
    </row>
    <row r="385" spans="1:2" x14ac:dyDescent="0.25">
      <c r="A385" s="1"/>
      <c r="B385" s="1"/>
    </row>
    <row r="386" spans="1:2" x14ac:dyDescent="0.25">
      <c r="A386" s="1"/>
      <c r="B386" s="1"/>
    </row>
    <row r="387" spans="1:2" x14ac:dyDescent="0.25">
      <c r="A387" s="1"/>
      <c r="B387" s="1"/>
    </row>
    <row r="388" spans="1:2" x14ac:dyDescent="0.25">
      <c r="A388" s="1"/>
      <c r="B388" s="1"/>
    </row>
    <row r="389" spans="1:2" x14ac:dyDescent="0.25">
      <c r="A389" s="1"/>
      <c r="B389" s="1"/>
    </row>
    <row r="390" spans="1:2" x14ac:dyDescent="0.25">
      <c r="A390" s="1"/>
      <c r="B390" s="1"/>
    </row>
    <row r="391" spans="1:2" x14ac:dyDescent="0.25">
      <c r="A391" s="1"/>
      <c r="B391" s="1"/>
    </row>
    <row r="392" spans="1:2" x14ac:dyDescent="0.25">
      <c r="A392" s="1"/>
      <c r="B392" s="1"/>
    </row>
    <row r="393" spans="1:2" x14ac:dyDescent="0.25">
      <c r="A393" s="1"/>
      <c r="B393" s="1"/>
    </row>
    <row r="394" spans="1:2" x14ac:dyDescent="0.25">
      <c r="A394" s="1"/>
      <c r="B394" s="1"/>
    </row>
    <row r="395" spans="1:2" x14ac:dyDescent="0.25">
      <c r="A395" s="1"/>
      <c r="B395" s="1"/>
    </row>
    <row r="396" spans="1:2" x14ac:dyDescent="0.25">
      <c r="A396" s="1"/>
      <c r="B396" s="1"/>
    </row>
    <row r="397" spans="1:2" x14ac:dyDescent="0.25">
      <c r="A397" s="1"/>
      <c r="B397" s="1"/>
    </row>
    <row r="398" spans="1:2" x14ac:dyDescent="0.25">
      <c r="A398" s="1"/>
      <c r="B398" s="1"/>
    </row>
    <row r="399" spans="1:2" x14ac:dyDescent="0.25">
      <c r="A399" s="1"/>
      <c r="B399" s="1"/>
    </row>
    <row r="400" spans="1:2" x14ac:dyDescent="0.25">
      <c r="A400" s="1"/>
      <c r="B400" s="1"/>
    </row>
    <row r="401" spans="1:2" x14ac:dyDescent="0.25">
      <c r="A401" s="1"/>
      <c r="B401" s="1"/>
    </row>
    <row r="402" spans="1:2" x14ac:dyDescent="0.25">
      <c r="A402" s="1"/>
      <c r="B402" s="1"/>
    </row>
    <row r="403" spans="1:2" x14ac:dyDescent="0.25">
      <c r="A403" s="1"/>
      <c r="B403" s="1"/>
    </row>
    <row r="404" spans="1:2" x14ac:dyDescent="0.25">
      <c r="A404" s="1"/>
      <c r="B404" s="1"/>
    </row>
    <row r="405" spans="1:2" x14ac:dyDescent="0.25">
      <c r="A405" s="1"/>
      <c r="B405" s="1"/>
    </row>
    <row r="406" spans="1:2" x14ac:dyDescent="0.25">
      <c r="A406" s="1"/>
      <c r="B406" s="1"/>
    </row>
    <row r="407" spans="1:2" x14ac:dyDescent="0.25">
      <c r="A407" s="1"/>
      <c r="B407" s="1"/>
    </row>
    <row r="408" spans="1:2" x14ac:dyDescent="0.25">
      <c r="A408" s="1"/>
      <c r="B408" s="1"/>
    </row>
    <row r="409" spans="1:2" x14ac:dyDescent="0.25">
      <c r="A409" s="1"/>
      <c r="B409" s="1"/>
    </row>
    <row r="410" spans="1:2" x14ac:dyDescent="0.25">
      <c r="A410" s="1"/>
      <c r="B410" s="1"/>
    </row>
    <row r="411" spans="1:2" x14ac:dyDescent="0.25">
      <c r="A411" s="1"/>
      <c r="B411" s="1"/>
    </row>
    <row r="412" spans="1:2" x14ac:dyDescent="0.25">
      <c r="A412" s="1"/>
      <c r="B412" s="1"/>
    </row>
    <row r="413" spans="1:2" x14ac:dyDescent="0.25">
      <c r="A413" s="1"/>
      <c r="B413" s="1"/>
    </row>
    <row r="414" spans="1:2" x14ac:dyDescent="0.25">
      <c r="A414" s="1"/>
      <c r="B414" s="1"/>
    </row>
    <row r="415" spans="1:2" x14ac:dyDescent="0.25">
      <c r="A415" s="1"/>
      <c r="B415" s="1"/>
    </row>
    <row r="416" spans="1:2" x14ac:dyDescent="0.25">
      <c r="A416" s="1"/>
      <c r="B416" s="1"/>
    </row>
    <row r="417" spans="1:2" x14ac:dyDescent="0.25">
      <c r="A417" s="1"/>
      <c r="B417" s="1"/>
    </row>
    <row r="418" spans="1:2" x14ac:dyDescent="0.25">
      <c r="A418" s="1"/>
      <c r="B418" s="1"/>
    </row>
    <row r="419" spans="1:2" x14ac:dyDescent="0.25">
      <c r="A419" s="1"/>
      <c r="B419" s="1"/>
    </row>
    <row r="420" spans="1:2" x14ac:dyDescent="0.25">
      <c r="A420" s="1"/>
      <c r="B420" s="1"/>
    </row>
    <row r="421" spans="1:2" x14ac:dyDescent="0.25">
      <c r="A421" s="1"/>
      <c r="B421" s="1"/>
    </row>
    <row r="422" spans="1:2" x14ac:dyDescent="0.25">
      <c r="A422" s="1"/>
      <c r="B422" s="1"/>
    </row>
    <row r="423" spans="1:2" x14ac:dyDescent="0.25">
      <c r="A423" s="1"/>
      <c r="B423" s="1"/>
    </row>
    <row r="424" spans="1:2" x14ac:dyDescent="0.25">
      <c r="A424" s="1"/>
      <c r="B424" s="1"/>
    </row>
    <row r="425" spans="1:2" x14ac:dyDescent="0.25">
      <c r="A425" s="1"/>
      <c r="B425" s="1"/>
    </row>
    <row r="426" spans="1:2" x14ac:dyDescent="0.25">
      <c r="A426" s="1"/>
      <c r="B426" s="1"/>
    </row>
    <row r="427" spans="1:2" x14ac:dyDescent="0.25">
      <c r="A427" s="1"/>
      <c r="B427" s="1"/>
    </row>
    <row r="428" spans="1:2" x14ac:dyDescent="0.25">
      <c r="A428" s="1"/>
      <c r="B428" s="1"/>
    </row>
    <row r="429" spans="1:2" x14ac:dyDescent="0.25">
      <c r="A429" s="1"/>
      <c r="B429" s="1"/>
    </row>
    <row r="430" spans="1:2" x14ac:dyDescent="0.25">
      <c r="A430" s="1"/>
      <c r="B430" s="1"/>
    </row>
    <row r="431" spans="1:2" x14ac:dyDescent="0.25">
      <c r="A431" s="1"/>
      <c r="B431" s="1"/>
    </row>
    <row r="432" spans="1:2" x14ac:dyDescent="0.25">
      <c r="A432" s="1"/>
      <c r="B432" s="1"/>
    </row>
    <row r="433" spans="1:2" x14ac:dyDescent="0.25">
      <c r="A433" s="1"/>
      <c r="B433" s="1"/>
    </row>
    <row r="434" spans="1:2" x14ac:dyDescent="0.25">
      <c r="A434" s="1"/>
      <c r="B434" s="1"/>
    </row>
    <row r="435" spans="1:2" x14ac:dyDescent="0.25">
      <c r="A435" s="1"/>
      <c r="B435" s="1"/>
    </row>
    <row r="436" spans="1:2" x14ac:dyDescent="0.25">
      <c r="A436" s="1"/>
      <c r="B436" s="1"/>
    </row>
    <row r="437" spans="1:2" x14ac:dyDescent="0.25">
      <c r="A437" s="1"/>
      <c r="B437" s="1"/>
    </row>
    <row r="438" spans="1:2" x14ac:dyDescent="0.25">
      <c r="A438" s="1"/>
      <c r="B438" s="1"/>
    </row>
    <row r="439" spans="1:2" x14ac:dyDescent="0.25">
      <c r="A439" s="1"/>
      <c r="B439" s="1"/>
    </row>
    <row r="440" spans="1:2" x14ac:dyDescent="0.25">
      <c r="A440" s="1"/>
      <c r="B440" s="1"/>
    </row>
    <row r="441" spans="1:2" x14ac:dyDescent="0.25">
      <c r="A441" s="1"/>
      <c r="B441" s="1"/>
    </row>
    <row r="442" spans="1:2" x14ac:dyDescent="0.25">
      <c r="A442" s="1"/>
      <c r="B442" s="1"/>
    </row>
    <row r="443" spans="1:2" x14ac:dyDescent="0.25">
      <c r="A443" s="1"/>
      <c r="B443" s="1"/>
    </row>
    <row r="444" spans="1:2" x14ac:dyDescent="0.25">
      <c r="A444" s="1"/>
      <c r="B444" s="1"/>
    </row>
    <row r="445" spans="1:2" x14ac:dyDescent="0.25">
      <c r="A445" s="1"/>
      <c r="B445" s="1"/>
    </row>
    <row r="446" spans="1:2" x14ac:dyDescent="0.25">
      <c r="A446" s="1"/>
      <c r="B446" s="1"/>
    </row>
    <row r="447" spans="1:2" x14ac:dyDescent="0.25">
      <c r="A447" s="1"/>
      <c r="B447" s="1"/>
    </row>
    <row r="448" spans="1:2" x14ac:dyDescent="0.25">
      <c r="A448" s="1"/>
      <c r="B448" s="1"/>
    </row>
    <row r="449" spans="1:2" x14ac:dyDescent="0.25">
      <c r="A449" s="1"/>
      <c r="B449" s="1"/>
    </row>
    <row r="450" spans="1:2" x14ac:dyDescent="0.25">
      <c r="A450" s="1"/>
      <c r="B450" s="1"/>
    </row>
    <row r="451" spans="1:2" x14ac:dyDescent="0.25">
      <c r="A451" s="1"/>
      <c r="B451" s="1"/>
    </row>
    <row r="452" spans="1:2" x14ac:dyDescent="0.25">
      <c r="A452" s="1"/>
      <c r="B452" s="1"/>
    </row>
    <row r="453" spans="1:2" x14ac:dyDescent="0.25">
      <c r="A453" s="1"/>
      <c r="B453" s="1"/>
    </row>
    <row r="454" spans="1:2" x14ac:dyDescent="0.25">
      <c r="A454" s="1"/>
      <c r="B454" s="1"/>
    </row>
    <row r="455" spans="1:2" x14ac:dyDescent="0.25">
      <c r="A455" s="1"/>
      <c r="B455" s="1"/>
    </row>
    <row r="456" spans="1:2" x14ac:dyDescent="0.25">
      <c r="A456" s="1"/>
      <c r="B456" s="1"/>
    </row>
    <row r="457" spans="1:2" x14ac:dyDescent="0.25">
      <c r="A457" s="1"/>
      <c r="B457" s="1"/>
    </row>
    <row r="458" spans="1:2" x14ac:dyDescent="0.25">
      <c r="A458" s="1"/>
      <c r="B458" s="1"/>
    </row>
    <row r="459" spans="1:2" x14ac:dyDescent="0.25">
      <c r="A459" s="1"/>
      <c r="B459" s="1"/>
    </row>
    <row r="460" spans="1:2" x14ac:dyDescent="0.25">
      <c r="A460" s="1"/>
      <c r="B460" s="1"/>
    </row>
    <row r="461" spans="1:2" x14ac:dyDescent="0.25">
      <c r="A461" s="1"/>
      <c r="B461" s="1"/>
    </row>
    <row r="462" spans="1:2" x14ac:dyDescent="0.25">
      <c r="A462" s="1"/>
      <c r="B462" s="1"/>
    </row>
    <row r="463" spans="1:2" x14ac:dyDescent="0.25">
      <c r="A463" s="1"/>
      <c r="B463" s="1"/>
    </row>
    <row r="464" spans="1:2" x14ac:dyDescent="0.25">
      <c r="A464" s="1"/>
      <c r="B464" s="1"/>
    </row>
    <row r="465" spans="1:2" x14ac:dyDescent="0.25">
      <c r="A465" s="1"/>
      <c r="B465" s="1"/>
    </row>
    <row r="466" spans="1:2" x14ac:dyDescent="0.25">
      <c r="A466" s="1"/>
      <c r="B466" s="1"/>
    </row>
    <row r="467" spans="1:2" x14ac:dyDescent="0.25">
      <c r="A467" s="1"/>
      <c r="B467" s="1"/>
    </row>
    <row r="468" spans="1:2" x14ac:dyDescent="0.25">
      <c r="A468" s="1"/>
      <c r="B468" s="1"/>
    </row>
    <row r="469" spans="1:2" x14ac:dyDescent="0.25">
      <c r="A469" s="1"/>
      <c r="B469" s="1"/>
    </row>
    <row r="470" spans="1:2" x14ac:dyDescent="0.25">
      <c r="A470" s="1"/>
      <c r="B470" s="1"/>
    </row>
    <row r="471" spans="1:2" x14ac:dyDescent="0.25">
      <c r="A471" s="1"/>
      <c r="B471" s="1"/>
    </row>
    <row r="472" spans="1:2" x14ac:dyDescent="0.25">
      <c r="A472" s="1"/>
      <c r="B472" s="1"/>
    </row>
    <row r="473" spans="1:2" x14ac:dyDescent="0.25">
      <c r="A473" s="1"/>
      <c r="B473" s="1"/>
    </row>
    <row r="474" spans="1:2" x14ac:dyDescent="0.25">
      <c r="A474" s="1"/>
      <c r="B474" s="1"/>
    </row>
    <row r="475" spans="1:2" x14ac:dyDescent="0.25">
      <c r="A475" s="1"/>
      <c r="B475" s="1"/>
    </row>
    <row r="476" spans="1:2" x14ac:dyDescent="0.25">
      <c r="A476" s="1"/>
      <c r="B476" s="1"/>
    </row>
  </sheetData>
  <sortState xmlns:xlrd2="http://schemas.microsoft.com/office/spreadsheetml/2017/richdata2" ref="M2:M162">
    <sortCondition ref="M2"/>
  </sortState>
  <conditionalFormatting sqref="B239:B476">
    <cfRule type="cellIs" dxfId="31" priority="3" operator="lessThan">
      <formula>2500</formula>
    </cfRule>
    <cfRule type="cellIs" dxfId="30" priority="4" operator="greaterThan">
      <formula>424081.0951</formula>
    </cfRule>
  </conditionalFormatting>
  <conditionalFormatting sqref="B1:D238 C53:D476 B477:D1048576">
    <cfRule type="cellIs" dxfId="29" priority="5" operator="lessThan">
      <formula>2500</formula>
    </cfRule>
    <cfRule type="cellIs" dxfId="28" priority="6" operator="greaterThan">
      <formula>424081.0951</formula>
    </cfRule>
  </conditionalFormatting>
  <conditionalFormatting sqref="C1:D1048576">
    <cfRule type="cellIs" dxfId="27" priority="1" operator="greaterThan">
      <formula>1</formula>
    </cfRule>
    <cfRule type="cellIs" dxfId="26" priority="2" operator="greaterThan">
      <formula>1</formula>
    </cfRule>
  </conditionalFormatting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5FC2A-450F-4196-A455-EE51BDA560D3}">
  <dimension ref="A1:BA309"/>
  <sheetViews>
    <sheetView zoomScale="70" zoomScaleNormal="70" workbookViewId="0">
      <selection activeCell="Q13" sqref="Q13"/>
    </sheetView>
  </sheetViews>
  <sheetFormatPr baseColWidth="10" defaultColWidth="8.85546875" defaultRowHeight="15" x14ac:dyDescent="0.25"/>
  <cols>
    <col min="7" max="7" width="8.85546875" customWidth="1"/>
  </cols>
  <sheetData>
    <row r="1" spans="1:53" x14ac:dyDescent="0.25">
      <c r="A1" s="1">
        <v>0.107079310280847</v>
      </c>
      <c r="B1" s="1">
        <v>4291.65283203125</v>
      </c>
      <c r="C1">
        <f t="shared" ref="C1:C64" si="0">B1/$V$13</f>
        <v>0.54257865318229326</v>
      </c>
      <c r="D1">
        <v>0.61870000000000003</v>
      </c>
      <c r="E1">
        <v>247.2</v>
      </c>
      <c r="F1" t="s">
        <v>75</v>
      </c>
      <c r="G1">
        <v>0</v>
      </c>
      <c r="H1">
        <f t="shared" ref="H1:H32" si="1">G1*$K$6</f>
        <v>0</v>
      </c>
      <c r="I1">
        <f t="shared" ref="I1:I32" si="2">H1/$V$13</f>
        <v>0</v>
      </c>
      <c r="K1">
        <f>MIN(B1:B1227)</f>
        <v>3961.88818359375</v>
      </c>
      <c r="M1" s="14" t="s">
        <v>23</v>
      </c>
      <c r="N1" s="14" t="s">
        <v>22</v>
      </c>
      <c r="O1" s="14" t="s">
        <v>21</v>
      </c>
      <c r="P1" s="14"/>
      <c r="Q1" s="14"/>
      <c r="R1" s="14"/>
      <c r="U1" s="18" t="s">
        <v>24</v>
      </c>
      <c r="V1" s="17">
        <v>33</v>
      </c>
      <c r="W1" s="17"/>
      <c r="X1" s="16"/>
      <c r="Y1" s="16" t="s">
        <v>9</v>
      </c>
      <c r="Z1" s="16">
        <f>V1/V2</f>
        <v>330</v>
      </c>
      <c r="AA1" s="15"/>
      <c r="AE1" s="14"/>
      <c r="AF1" s="14"/>
      <c r="AG1" s="14"/>
      <c r="AK1" s="14"/>
      <c r="AL1" s="14"/>
      <c r="AM1" s="14"/>
      <c r="AQ1" s="14"/>
      <c r="AR1" s="14"/>
      <c r="AS1" s="14"/>
      <c r="AY1" s="14" t="s">
        <v>23</v>
      </c>
      <c r="AZ1" s="14" t="s">
        <v>22</v>
      </c>
      <c r="BA1" s="14" t="s">
        <v>21</v>
      </c>
    </row>
    <row r="2" spans="1:53" x14ac:dyDescent="0.25">
      <c r="A2" s="1">
        <v>0.10844552986737099</v>
      </c>
      <c r="B2" s="1">
        <v>4567.080078125</v>
      </c>
      <c r="C2">
        <f t="shared" si="0"/>
        <v>0.57739995632216634</v>
      </c>
      <c r="D2">
        <v>4.53E-2</v>
      </c>
      <c r="E2">
        <v>193.89</v>
      </c>
      <c r="F2" t="s">
        <v>62</v>
      </c>
      <c r="G2">
        <v>50</v>
      </c>
      <c r="H2">
        <f t="shared" si="1"/>
        <v>49.435837629947258</v>
      </c>
      <c r="I2">
        <f t="shared" si="2"/>
        <v>6.2500000000000003E-3</v>
      </c>
      <c r="M2">
        <v>0</v>
      </c>
      <c r="N2">
        <v>0</v>
      </c>
      <c r="O2">
        <v>0</v>
      </c>
      <c r="U2" s="8" t="s">
        <v>11</v>
      </c>
      <c r="V2" s="7">
        <v>0.1</v>
      </c>
      <c r="W2" s="7"/>
      <c r="X2" s="7"/>
      <c r="Y2" s="7" t="s">
        <v>20</v>
      </c>
      <c r="Z2" s="7">
        <f>V3/V1</f>
        <v>1.126969696969697</v>
      </c>
      <c r="AA2" s="6"/>
      <c r="AY2">
        <v>2000</v>
      </c>
      <c r="AZ2">
        <v>0</v>
      </c>
      <c r="BA2">
        <v>0</v>
      </c>
    </row>
    <row r="3" spans="1:53" x14ac:dyDescent="0.25">
      <c r="A3" s="1">
        <v>0.11465804514575501</v>
      </c>
      <c r="B3" s="1">
        <v>5006.73681640625</v>
      </c>
      <c r="C3">
        <f t="shared" si="0"/>
        <v>0.63298421960150875</v>
      </c>
      <c r="D3">
        <v>0.52680000000000005</v>
      </c>
      <c r="E3">
        <v>139.59</v>
      </c>
      <c r="F3" t="s">
        <v>55</v>
      </c>
      <c r="G3">
        <v>100</v>
      </c>
      <c r="H3">
        <f t="shared" si="1"/>
        <v>98.871675259894516</v>
      </c>
      <c r="I3">
        <f t="shared" si="2"/>
        <v>1.2500000000000001E-2</v>
      </c>
      <c r="K3" t="s">
        <v>25</v>
      </c>
      <c r="M3">
        <v>6.2500000000000003E-3</v>
      </c>
      <c r="N3">
        <v>0</v>
      </c>
      <c r="O3">
        <v>0</v>
      </c>
      <c r="U3" s="8" t="s">
        <v>19</v>
      </c>
      <c r="V3" s="7">
        <v>37.19</v>
      </c>
      <c r="W3" s="7"/>
      <c r="X3" s="7"/>
      <c r="Y3" s="7" t="s">
        <v>18</v>
      </c>
      <c r="Z3" s="7">
        <f>V3^2*SQRT(1-V6^2)/(V1*V2)</f>
        <v>399.81502700511868</v>
      </c>
      <c r="AA3" s="6"/>
      <c r="AD3" s="13" t="s">
        <v>17</v>
      </c>
      <c r="AY3">
        <v>2050</v>
      </c>
      <c r="AZ3">
        <v>0</v>
      </c>
      <c r="BA3">
        <v>0</v>
      </c>
    </row>
    <row r="4" spans="1:53" x14ac:dyDescent="0.25">
      <c r="A4" s="1">
        <v>0.107388011323376</v>
      </c>
      <c r="B4" s="1">
        <v>4393.61083984375</v>
      </c>
      <c r="C4">
        <f t="shared" si="0"/>
        <v>0.55546884740936753</v>
      </c>
      <c r="D4">
        <v>0.55030000000000001</v>
      </c>
      <c r="E4">
        <v>353.72</v>
      </c>
      <c r="F4" t="s">
        <v>54</v>
      </c>
      <c r="G4">
        <v>150</v>
      </c>
      <c r="H4">
        <f t="shared" si="1"/>
        <v>148.30751288984177</v>
      </c>
      <c r="I4">
        <f t="shared" si="2"/>
        <v>1.8750000000000003E-2</v>
      </c>
      <c r="M4">
        <v>1.2500000000000001E-2</v>
      </c>
      <c r="N4">
        <v>0</v>
      </c>
      <c r="O4">
        <v>0</v>
      </c>
      <c r="U4" s="8"/>
      <c r="V4" s="7"/>
      <c r="W4" s="7"/>
      <c r="X4" s="7"/>
      <c r="Y4" s="7" t="s">
        <v>17</v>
      </c>
      <c r="Z4" s="7">
        <f>1.23*Z3^-0.138</f>
        <v>0.53808211106234227</v>
      </c>
      <c r="AA4" s="6"/>
      <c r="AD4">
        <f>Z4</f>
        <v>0.53808211106234227</v>
      </c>
      <c r="AE4">
        <v>0</v>
      </c>
      <c r="AY4">
        <v>2100</v>
      </c>
      <c r="AZ4">
        <v>0</v>
      </c>
      <c r="BA4">
        <v>0</v>
      </c>
    </row>
    <row r="5" spans="1:53" x14ac:dyDescent="0.25">
      <c r="A5" s="1">
        <v>9.21693804032028E-2</v>
      </c>
      <c r="B5" s="1">
        <v>4383.23583984375</v>
      </c>
      <c r="C5">
        <f t="shared" si="0"/>
        <v>0.55415717245636298</v>
      </c>
      <c r="D5">
        <v>0.73580000000000001</v>
      </c>
      <c r="E5">
        <v>29.36</v>
      </c>
      <c r="F5" t="s">
        <v>52</v>
      </c>
      <c r="G5">
        <v>200</v>
      </c>
      <c r="H5">
        <f t="shared" si="1"/>
        <v>197.74335051978903</v>
      </c>
      <c r="I5">
        <f t="shared" si="2"/>
        <v>2.5000000000000001E-2</v>
      </c>
      <c r="M5">
        <v>1.8750000000000003E-2</v>
      </c>
      <c r="N5">
        <v>0</v>
      </c>
      <c r="O5">
        <v>0</v>
      </c>
      <c r="U5" s="8" t="s">
        <v>16</v>
      </c>
      <c r="V5" s="7">
        <v>208000</v>
      </c>
      <c r="W5" s="7"/>
      <c r="X5" s="7"/>
      <c r="Y5" s="7"/>
      <c r="Z5" s="7"/>
      <c r="AA5" s="6"/>
      <c r="AD5">
        <f>Z4</f>
        <v>0.53808211106234227</v>
      </c>
      <c r="AE5">
        <v>1</v>
      </c>
      <c r="AY5">
        <v>2150</v>
      </c>
      <c r="AZ5">
        <v>0</v>
      </c>
      <c r="BA5">
        <v>0</v>
      </c>
    </row>
    <row r="6" spans="1:53" x14ac:dyDescent="0.25">
      <c r="A6" s="1">
        <v>9.3937624063564706E-2</v>
      </c>
      <c r="B6" s="1">
        <v>4670.47216796875</v>
      </c>
      <c r="C6">
        <f t="shared" si="0"/>
        <v>0.59047145652330746</v>
      </c>
      <c r="D6">
        <v>0.66220000000000001</v>
      </c>
      <c r="E6">
        <v>122.2</v>
      </c>
      <c r="F6" t="s">
        <v>78</v>
      </c>
      <c r="G6">
        <v>250</v>
      </c>
      <c r="H6">
        <f t="shared" si="1"/>
        <v>247.17918814973626</v>
      </c>
      <c r="I6">
        <f t="shared" si="2"/>
        <v>3.125E-2</v>
      </c>
      <c r="K6">
        <f>V13/A400_IW1!G161</f>
        <v>0.98871675259894509</v>
      </c>
      <c r="M6">
        <v>2.5000000000000001E-2</v>
      </c>
      <c r="N6">
        <v>0</v>
      </c>
      <c r="O6">
        <v>0</v>
      </c>
      <c r="Q6" t="s">
        <v>15</v>
      </c>
      <c r="U6" s="8" t="s">
        <v>14</v>
      </c>
      <c r="V6" s="7">
        <v>0.3</v>
      </c>
      <c r="W6" s="7"/>
      <c r="X6" s="7"/>
      <c r="Y6" s="7"/>
      <c r="Z6" s="7"/>
      <c r="AA6" s="6"/>
      <c r="AY6">
        <v>2200</v>
      </c>
      <c r="AZ6">
        <v>0</v>
      </c>
      <c r="BA6">
        <v>0</v>
      </c>
    </row>
    <row r="7" spans="1:53" x14ac:dyDescent="0.25">
      <c r="A7" s="1">
        <v>9.1326447216764597E-2</v>
      </c>
      <c r="B7" s="1">
        <v>4540.49755859375</v>
      </c>
      <c r="C7">
        <f t="shared" si="0"/>
        <v>0.57403922137692354</v>
      </c>
      <c r="D7">
        <v>0.76719999999999999</v>
      </c>
      <c r="E7">
        <v>101.46</v>
      </c>
      <c r="F7" t="s">
        <v>79</v>
      </c>
      <c r="G7">
        <v>300</v>
      </c>
      <c r="H7">
        <f t="shared" si="1"/>
        <v>296.61502577968355</v>
      </c>
      <c r="I7">
        <f t="shared" si="2"/>
        <v>3.7500000000000006E-2</v>
      </c>
      <c r="M7">
        <v>3.125E-2</v>
      </c>
      <c r="N7">
        <v>0</v>
      </c>
      <c r="O7">
        <v>0</v>
      </c>
      <c r="Q7" t="s">
        <v>13</v>
      </c>
      <c r="U7" s="8" t="s">
        <v>12</v>
      </c>
      <c r="V7" s="7">
        <v>1</v>
      </c>
      <c r="W7" s="7"/>
      <c r="X7" s="7"/>
      <c r="Y7" s="7"/>
      <c r="Z7" s="7" t="s">
        <v>11</v>
      </c>
      <c r="AA7" s="6"/>
      <c r="AD7" s="13" t="s">
        <v>10</v>
      </c>
      <c r="AY7">
        <v>2250</v>
      </c>
      <c r="AZ7">
        <v>0</v>
      </c>
      <c r="BA7">
        <v>0</v>
      </c>
    </row>
    <row r="8" spans="1:53" x14ac:dyDescent="0.25">
      <c r="A8" s="1">
        <v>0.110278062740747</v>
      </c>
      <c r="B8" s="1">
        <v>4815.3134765625</v>
      </c>
      <c r="C8">
        <f t="shared" si="0"/>
        <v>0.60878323644068766</v>
      </c>
      <c r="D8">
        <v>0.38740000000000002</v>
      </c>
      <c r="E8">
        <v>128.21</v>
      </c>
      <c r="F8" t="s">
        <v>62</v>
      </c>
      <c r="G8">
        <v>350</v>
      </c>
      <c r="H8">
        <f t="shared" si="1"/>
        <v>346.05086340963078</v>
      </c>
      <c r="I8">
        <f t="shared" si="2"/>
        <v>4.3750000000000004E-2</v>
      </c>
      <c r="K8">
        <f>MIN(C:C)</f>
        <v>0.50088766236380566</v>
      </c>
      <c r="M8">
        <v>3.7500000000000006E-2</v>
      </c>
      <c r="N8">
        <v>0</v>
      </c>
      <c r="O8">
        <v>0</v>
      </c>
      <c r="U8" s="8" t="s">
        <v>3</v>
      </c>
      <c r="V8" s="7">
        <v>345</v>
      </c>
      <c r="W8" s="7"/>
      <c r="X8" s="7" t="s">
        <v>9</v>
      </c>
      <c r="Y8" s="12">
        <v>330</v>
      </c>
      <c r="Z8" s="11">
        <f>Y9/Y8</f>
        <v>0.1</v>
      </c>
      <c r="AA8" s="6"/>
      <c r="AD8">
        <f>_xlfn.PERCENTILE.EXC(C:C,0.01)</f>
        <v>0.51756529641158855</v>
      </c>
      <c r="AE8">
        <v>0</v>
      </c>
      <c r="AY8">
        <v>2300</v>
      </c>
      <c r="AZ8">
        <v>0</v>
      </c>
      <c r="BA8">
        <v>0</v>
      </c>
    </row>
    <row r="9" spans="1:53" x14ac:dyDescent="0.25">
      <c r="A9" s="1">
        <v>8.3451689865168793E-2</v>
      </c>
      <c r="B9" s="1">
        <v>5438.4814453125</v>
      </c>
      <c r="C9">
        <f t="shared" si="0"/>
        <v>0.68756818257312879</v>
      </c>
      <c r="D9">
        <v>0.18840000000000001</v>
      </c>
      <c r="E9">
        <v>126.52</v>
      </c>
      <c r="F9" t="s">
        <v>54</v>
      </c>
      <c r="G9">
        <v>400</v>
      </c>
      <c r="H9">
        <f t="shared" si="1"/>
        <v>395.48670103957807</v>
      </c>
      <c r="I9">
        <f t="shared" si="2"/>
        <v>0.05</v>
      </c>
      <c r="K9">
        <f>MAX(C:C)</f>
        <v>0.74368642497255266</v>
      </c>
      <c r="M9">
        <v>4.3750000000000004E-2</v>
      </c>
      <c r="N9">
        <v>0</v>
      </c>
      <c r="O9">
        <v>0</v>
      </c>
      <c r="Q9" t="s">
        <v>8</v>
      </c>
      <c r="U9" s="8" t="s">
        <v>7</v>
      </c>
      <c r="V9" s="7">
        <f>(PI()*V5*V2^2*V1)/(SQRT(3*(1-V6^2)))</f>
        <v>130510.61134306075</v>
      </c>
      <c r="W9" s="7" t="s">
        <v>6</v>
      </c>
      <c r="X9" s="7" t="s">
        <v>5</v>
      </c>
      <c r="Y9" s="10">
        <v>33</v>
      </c>
      <c r="Z9" s="9"/>
      <c r="AA9" s="6"/>
      <c r="AD9">
        <f>AD8</f>
        <v>0.51756529641158855</v>
      </c>
      <c r="AE9">
        <v>1</v>
      </c>
      <c r="AY9">
        <v>2350</v>
      </c>
      <c r="AZ9">
        <v>0</v>
      </c>
      <c r="BA9">
        <v>0</v>
      </c>
    </row>
    <row r="10" spans="1:53" x14ac:dyDescent="0.25">
      <c r="A10" s="1">
        <v>9.1879369624513499E-2</v>
      </c>
      <c r="B10" s="1">
        <v>5580.81298828125</v>
      </c>
      <c r="C10">
        <f t="shared" si="0"/>
        <v>0.70556266160296932</v>
      </c>
      <c r="D10">
        <v>0.11219999999999999</v>
      </c>
      <c r="E10">
        <v>49.39</v>
      </c>
      <c r="F10" t="s">
        <v>79</v>
      </c>
      <c r="G10">
        <v>450</v>
      </c>
      <c r="H10">
        <f t="shared" si="1"/>
        <v>444.9225386695253</v>
      </c>
      <c r="I10">
        <f t="shared" si="2"/>
        <v>5.6250000000000001E-2</v>
      </c>
      <c r="M10">
        <v>0.05</v>
      </c>
      <c r="N10">
        <v>0</v>
      </c>
      <c r="O10">
        <v>0</v>
      </c>
      <c r="U10" s="8"/>
      <c r="V10" s="7"/>
      <c r="W10" s="7"/>
      <c r="X10" s="7"/>
      <c r="Y10" s="7"/>
      <c r="Z10" s="7"/>
      <c r="AA10" s="6"/>
      <c r="AY10">
        <v>2400</v>
      </c>
      <c r="AZ10">
        <v>0</v>
      </c>
      <c r="BA10">
        <v>0</v>
      </c>
    </row>
    <row r="11" spans="1:53" x14ac:dyDescent="0.25">
      <c r="A11" s="1">
        <v>0.10908891932663101</v>
      </c>
      <c r="B11" s="1">
        <v>4744.65771484375</v>
      </c>
      <c r="C11">
        <f t="shared" si="0"/>
        <v>0.59985047567616334</v>
      </c>
      <c r="D11">
        <v>0.5585</v>
      </c>
      <c r="E11">
        <v>301.26</v>
      </c>
      <c r="F11" t="s">
        <v>67</v>
      </c>
      <c r="G11">
        <v>500</v>
      </c>
      <c r="H11">
        <f t="shared" si="1"/>
        <v>494.35837629947252</v>
      </c>
      <c r="I11">
        <f t="shared" si="2"/>
        <v>6.25E-2</v>
      </c>
      <c r="M11">
        <v>5.6250000000000001E-2</v>
      </c>
      <c r="N11">
        <v>0</v>
      </c>
      <c r="O11">
        <v>0</v>
      </c>
      <c r="U11" s="8"/>
      <c r="V11" s="7">
        <f>V9/1000</f>
        <v>130.51061134306076</v>
      </c>
      <c r="W11" s="7" t="s">
        <v>4</v>
      </c>
      <c r="X11" s="7"/>
      <c r="Y11" s="7"/>
      <c r="Z11" s="7"/>
      <c r="AA11" s="6"/>
      <c r="AY11">
        <v>2450</v>
      </c>
      <c r="AZ11">
        <v>0</v>
      </c>
      <c r="BA11">
        <v>0</v>
      </c>
    </row>
    <row r="12" spans="1:53" x14ac:dyDescent="0.25">
      <c r="A12" s="1">
        <v>0.12646051065104</v>
      </c>
      <c r="B12" s="1">
        <v>4795.40380859375</v>
      </c>
      <c r="C12">
        <f t="shared" si="0"/>
        <v>0.60626612677348335</v>
      </c>
      <c r="D12">
        <v>2.8500000000000001E-2</v>
      </c>
      <c r="E12">
        <v>49.48</v>
      </c>
      <c r="F12" t="s">
        <v>62</v>
      </c>
      <c r="G12">
        <v>550</v>
      </c>
      <c r="H12">
        <f t="shared" si="1"/>
        <v>543.79421392941981</v>
      </c>
      <c r="I12">
        <f t="shared" si="2"/>
        <v>6.8750000000000006E-2</v>
      </c>
      <c r="M12">
        <v>6.25E-2</v>
      </c>
      <c r="N12">
        <v>0</v>
      </c>
      <c r="O12">
        <v>0</v>
      </c>
      <c r="U12" s="8"/>
      <c r="V12" s="7"/>
      <c r="W12" s="7"/>
      <c r="X12" s="7"/>
      <c r="Y12" s="7"/>
      <c r="Z12" s="7"/>
      <c r="AA12" s="6"/>
      <c r="AY12">
        <v>2500</v>
      </c>
      <c r="AZ12">
        <v>0</v>
      </c>
      <c r="BA12">
        <v>0</v>
      </c>
    </row>
    <row r="13" spans="1:53" x14ac:dyDescent="0.25">
      <c r="A13" s="1">
        <v>0.11533524330968301</v>
      </c>
      <c r="B13" s="1">
        <v>4415.15283203125</v>
      </c>
      <c r="C13">
        <f t="shared" si="0"/>
        <v>0.5581923261168531</v>
      </c>
      <c r="D13">
        <v>0.7046</v>
      </c>
      <c r="E13">
        <v>105.46</v>
      </c>
      <c r="F13" t="s">
        <v>59</v>
      </c>
      <c r="G13">
        <v>600</v>
      </c>
      <c r="H13">
        <f t="shared" si="1"/>
        <v>593.2300515593671</v>
      </c>
      <c r="I13">
        <f t="shared" si="2"/>
        <v>7.5000000000000011E-2</v>
      </c>
      <c r="M13">
        <v>6.8750000000000006E-2</v>
      </c>
      <c r="N13">
        <v>0</v>
      </c>
      <c r="O13">
        <v>0</v>
      </c>
      <c r="U13" s="8" t="s">
        <v>2</v>
      </c>
      <c r="V13" s="7">
        <f>2*PI()*V5*V2^2/(SQRT(3*(1-V6^2)))</f>
        <v>7909.7340207915604</v>
      </c>
      <c r="W13" s="7" t="s">
        <v>2</v>
      </c>
      <c r="X13" s="7" t="s">
        <v>3</v>
      </c>
      <c r="Y13" s="7">
        <f>V8*V2*V1*2*PI()</f>
        <v>7153.4064722239591</v>
      </c>
      <c r="Z13" s="7" t="s">
        <v>2</v>
      </c>
      <c r="AA13" s="6"/>
      <c r="AY13">
        <v>2550</v>
      </c>
      <c r="AZ13">
        <v>0</v>
      </c>
      <c r="BA13">
        <v>0</v>
      </c>
    </row>
    <row r="14" spans="1:53" x14ac:dyDescent="0.25">
      <c r="A14" s="1">
        <v>0.12594394148323901</v>
      </c>
      <c r="B14" s="1">
        <v>5010.21240234375</v>
      </c>
      <c r="C14">
        <f t="shared" si="0"/>
        <v>0.6334236257722301</v>
      </c>
      <c r="D14">
        <v>0.16320000000000001</v>
      </c>
      <c r="E14">
        <v>72.41</v>
      </c>
      <c r="F14" t="s">
        <v>62</v>
      </c>
      <c r="G14">
        <v>650</v>
      </c>
      <c r="H14">
        <f t="shared" si="1"/>
        <v>642.66588918931427</v>
      </c>
      <c r="I14">
        <f t="shared" si="2"/>
        <v>8.1250000000000003E-2</v>
      </c>
      <c r="M14">
        <v>7.5000000000000011E-2</v>
      </c>
      <c r="N14">
        <v>0</v>
      </c>
      <c r="O14">
        <v>0</v>
      </c>
      <c r="U14" s="8"/>
      <c r="V14" s="7"/>
      <c r="W14" s="7"/>
      <c r="X14" s="7"/>
      <c r="Y14" s="7"/>
      <c r="Z14" s="7"/>
      <c r="AA14" s="6"/>
      <c r="AY14">
        <v>2600</v>
      </c>
      <c r="AZ14">
        <v>0</v>
      </c>
      <c r="BA14">
        <v>0</v>
      </c>
    </row>
    <row r="15" spans="1:53" ht="15.75" thickBot="1" x14ac:dyDescent="0.3">
      <c r="A15" s="1">
        <v>9.7348506457636805E-2</v>
      </c>
      <c r="B15" s="1">
        <v>4922.4736328125</v>
      </c>
      <c r="C15">
        <f t="shared" si="0"/>
        <v>0.62233112009496971</v>
      </c>
      <c r="D15">
        <v>0.50590000000000002</v>
      </c>
      <c r="E15">
        <v>99.94</v>
      </c>
      <c r="F15" t="s">
        <v>70</v>
      </c>
      <c r="G15">
        <v>700</v>
      </c>
      <c r="H15">
        <f t="shared" si="1"/>
        <v>692.10172681926156</v>
      </c>
      <c r="I15">
        <f t="shared" si="2"/>
        <v>8.7500000000000008E-2</v>
      </c>
      <c r="M15">
        <v>8.1250000000000003E-2</v>
      </c>
      <c r="N15">
        <v>0</v>
      </c>
      <c r="O15">
        <v>0</v>
      </c>
      <c r="U15" s="5"/>
      <c r="V15" s="4">
        <f>V13/1000</f>
        <v>7.9097340207915607</v>
      </c>
      <c r="W15" s="4" t="s">
        <v>1</v>
      </c>
      <c r="X15" s="4"/>
      <c r="Y15" s="4"/>
      <c r="Z15" s="4"/>
      <c r="AA15" s="3"/>
      <c r="AY15">
        <v>2650</v>
      </c>
      <c r="AZ15">
        <v>0</v>
      </c>
      <c r="BA15">
        <v>0</v>
      </c>
    </row>
    <row r="16" spans="1:53" x14ac:dyDescent="0.25">
      <c r="A16" s="1">
        <v>0.1053670049274</v>
      </c>
      <c r="B16" s="1">
        <v>4767.42724609375</v>
      </c>
      <c r="C16">
        <f t="shared" si="0"/>
        <v>0.60272914785276854</v>
      </c>
      <c r="D16">
        <v>7.1300000000000002E-2</v>
      </c>
      <c r="E16">
        <v>144.81</v>
      </c>
      <c r="F16" t="s">
        <v>65</v>
      </c>
      <c r="G16">
        <v>750</v>
      </c>
      <c r="H16">
        <f t="shared" si="1"/>
        <v>741.53756444920884</v>
      </c>
      <c r="I16">
        <f t="shared" si="2"/>
        <v>9.3750000000000014E-2</v>
      </c>
      <c r="M16">
        <v>8.7500000000000008E-2</v>
      </c>
      <c r="N16">
        <v>0</v>
      </c>
      <c r="O16">
        <v>0</v>
      </c>
      <c r="AY16">
        <v>2700</v>
      </c>
      <c r="AZ16">
        <v>0</v>
      </c>
      <c r="BA16">
        <v>0</v>
      </c>
    </row>
    <row r="17" spans="1:53" x14ac:dyDescent="0.25">
      <c r="A17" s="1">
        <v>0.12862396214452901</v>
      </c>
      <c r="B17" s="1">
        <v>4688.93359375</v>
      </c>
      <c r="C17">
        <f t="shared" si="0"/>
        <v>0.59280546999742967</v>
      </c>
      <c r="D17">
        <v>2.4400000000000002E-2</v>
      </c>
      <c r="E17">
        <v>314.73</v>
      </c>
      <c r="F17" t="s">
        <v>65</v>
      </c>
      <c r="G17">
        <v>800</v>
      </c>
      <c r="H17">
        <f t="shared" si="1"/>
        <v>790.97340207915613</v>
      </c>
      <c r="I17">
        <f t="shared" si="2"/>
        <v>0.1</v>
      </c>
      <c r="M17">
        <v>9.3750000000000014E-2</v>
      </c>
      <c r="N17">
        <v>0</v>
      </c>
      <c r="O17">
        <v>0</v>
      </c>
      <c r="AY17">
        <v>2750</v>
      </c>
      <c r="AZ17">
        <v>0</v>
      </c>
      <c r="BA17">
        <v>0</v>
      </c>
    </row>
    <row r="18" spans="1:53" x14ac:dyDescent="0.25">
      <c r="A18" s="1">
        <v>0.113667170847919</v>
      </c>
      <c r="B18" s="1">
        <v>4721.84228515625</v>
      </c>
      <c r="C18">
        <f t="shared" si="0"/>
        <v>0.59696600072068107</v>
      </c>
      <c r="D18">
        <v>9.7000000000000003E-2</v>
      </c>
      <c r="E18">
        <v>317.47000000000003</v>
      </c>
      <c r="F18" t="s">
        <v>60</v>
      </c>
      <c r="G18">
        <v>850</v>
      </c>
      <c r="H18">
        <f t="shared" si="1"/>
        <v>840.4092397091033</v>
      </c>
      <c r="I18">
        <f t="shared" si="2"/>
        <v>0.10625</v>
      </c>
      <c r="M18">
        <v>0.1</v>
      </c>
      <c r="N18">
        <v>0</v>
      </c>
      <c r="O18">
        <v>0</v>
      </c>
      <c r="AY18">
        <v>2800</v>
      </c>
      <c r="AZ18">
        <v>0</v>
      </c>
      <c r="BA18">
        <v>0</v>
      </c>
    </row>
    <row r="19" spans="1:53" x14ac:dyDescent="0.25">
      <c r="A19" s="1">
        <v>0.117833304774817</v>
      </c>
      <c r="B19" s="1">
        <v>4850.72216796875</v>
      </c>
      <c r="C19">
        <f t="shared" si="0"/>
        <v>0.61325983341767509</v>
      </c>
      <c r="D19">
        <v>0.82909999999999995</v>
      </c>
      <c r="E19">
        <v>299.64999999999998</v>
      </c>
      <c r="F19" t="s">
        <v>77</v>
      </c>
      <c r="G19">
        <v>900</v>
      </c>
      <c r="H19">
        <f t="shared" si="1"/>
        <v>889.84507733905059</v>
      </c>
      <c r="I19">
        <f t="shared" si="2"/>
        <v>0.1125</v>
      </c>
      <c r="M19">
        <v>0.10625</v>
      </c>
      <c r="N19">
        <v>0</v>
      </c>
      <c r="O19">
        <v>0</v>
      </c>
      <c r="AY19">
        <v>2850</v>
      </c>
      <c r="AZ19">
        <v>0</v>
      </c>
      <c r="BA19">
        <v>0</v>
      </c>
    </row>
    <row r="20" spans="1:53" x14ac:dyDescent="0.25">
      <c r="A20" s="1">
        <v>9.6087059179949502E-2</v>
      </c>
      <c r="B20" s="1">
        <v>5047.7109375</v>
      </c>
      <c r="C20">
        <f t="shared" si="0"/>
        <v>0.63816443438319992</v>
      </c>
      <c r="D20">
        <v>0.45200000000000001</v>
      </c>
      <c r="E20">
        <v>209.53</v>
      </c>
      <c r="F20" t="s">
        <v>60</v>
      </c>
      <c r="G20">
        <v>950</v>
      </c>
      <c r="H20">
        <f t="shared" si="1"/>
        <v>939.28091496899788</v>
      </c>
      <c r="I20">
        <f t="shared" si="2"/>
        <v>0.11875000000000001</v>
      </c>
      <c r="M20">
        <v>0.1125</v>
      </c>
      <c r="N20">
        <v>0</v>
      </c>
      <c r="O20">
        <v>0</v>
      </c>
      <c r="AY20">
        <v>2900</v>
      </c>
      <c r="AZ20">
        <v>0</v>
      </c>
      <c r="BA20">
        <v>0</v>
      </c>
    </row>
    <row r="21" spans="1:53" x14ac:dyDescent="0.25">
      <c r="A21" s="1">
        <v>0.11713215619872799</v>
      </c>
      <c r="B21" s="1">
        <v>4999.3408203125</v>
      </c>
      <c r="C21">
        <f t="shared" si="0"/>
        <v>0.63204916969030966</v>
      </c>
      <c r="D21">
        <v>5.8999999999999999E-3</v>
      </c>
      <c r="E21">
        <v>154.82</v>
      </c>
      <c r="F21" t="s">
        <v>57</v>
      </c>
      <c r="G21">
        <v>1000</v>
      </c>
      <c r="H21">
        <f t="shared" si="1"/>
        <v>988.71675259894505</v>
      </c>
      <c r="I21">
        <f t="shared" si="2"/>
        <v>0.125</v>
      </c>
      <c r="M21">
        <v>0.11875000000000001</v>
      </c>
      <c r="N21">
        <v>0</v>
      </c>
      <c r="O21">
        <v>0</v>
      </c>
      <c r="AY21">
        <v>2950</v>
      </c>
      <c r="AZ21">
        <v>0</v>
      </c>
      <c r="BA21">
        <v>0</v>
      </c>
    </row>
    <row r="22" spans="1:53" x14ac:dyDescent="0.25">
      <c r="A22" s="1">
        <v>0.11325592956061301</v>
      </c>
      <c r="B22" s="1">
        <v>4581.99462890625</v>
      </c>
      <c r="C22">
        <f t="shared" si="0"/>
        <v>0.57928555079880051</v>
      </c>
      <c r="D22">
        <v>0.72230000000000005</v>
      </c>
      <c r="E22">
        <v>67.53</v>
      </c>
      <c r="F22" t="s">
        <v>77</v>
      </c>
      <c r="G22">
        <v>1050</v>
      </c>
      <c r="H22">
        <f t="shared" si="1"/>
        <v>1038.1525902288924</v>
      </c>
      <c r="I22">
        <f t="shared" si="2"/>
        <v>0.13125000000000001</v>
      </c>
      <c r="M22">
        <v>0.125</v>
      </c>
      <c r="N22">
        <v>0</v>
      </c>
      <c r="O22">
        <v>0</v>
      </c>
      <c r="AY22">
        <v>3000</v>
      </c>
      <c r="AZ22">
        <v>0</v>
      </c>
      <c r="BA22">
        <v>0</v>
      </c>
    </row>
    <row r="23" spans="1:53" x14ac:dyDescent="0.25">
      <c r="A23" s="1">
        <v>8.4198287838893507E-2</v>
      </c>
      <c r="B23" s="1">
        <v>4496.48779296875</v>
      </c>
      <c r="C23">
        <f t="shared" si="0"/>
        <v>0.56847522067736578</v>
      </c>
      <c r="D23">
        <v>0.80149999999999999</v>
      </c>
      <c r="E23">
        <v>1.29</v>
      </c>
      <c r="F23" t="s">
        <v>73</v>
      </c>
      <c r="G23">
        <v>1100</v>
      </c>
      <c r="H23">
        <f t="shared" si="1"/>
        <v>1087.5884278588396</v>
      </c>
      <c r="I23">
        <f t="shared" si="2"/>
        <v>0.13750000000000001</v>
      </c>
      <c r="M23">
        <v>0.13125000000000001</v>
      </c>
      <c r="N23">
        <v>0</v>
      </c>
      <c r="O23">
        <v>0</v>
      </c>
      <c r="AY23">
        <v>3050</v>
      </c>
      <c r="AZ23">
        <v>0</v>
      </c>
      <c r="BA23">
        <v>0</v>
      </c>
    </row>
    <row r="24" spans="1:53" x14ac:dyDescent="0.25">
      <c r="A24" s="1">
        <v>8.00002904366829E-2</v>
      </c>
      <c r="B24" s="1">
        <v>4853.84765625</v>
      </c>
      <c r="C24">
        <f t="shared" si="0"/>
        <v>0.61365497796653534</v>
      </c>
      <c r="D24">
        <v>0.32969999999999999</v>
      </c>
      <c r="E24">
        <v>250.41</v>
      </c>
      <c r="F24" t="s">
        <v>58</v>
      </c>
      <c r="G24">
        <v>1150</v>
      </c>
      <c r="H24">
        <f t="shared" si="1"/>
        <v>1137.0242654887868</v>
      </c>
      <c r="I24">
        <f t="shared" si="2"/>
        <v>0.14374999999999999</v>
      </c>
      <c r="M24">
        <v>0.13750000000000001</v>
      </c>
      <c r="N24">
        <v>0</v>
      </c>
      <c r="O24">
        <v>0</v>
      </c>
      <c r="AY24">
        <v>3100</v>
      </c>
      <c r="AZ24">
        <v>0</v>
      </c>
      <c r="BA24">
        <v>0</v>
      </c>
    </row>
    <row r="25" spans="1:53" x14ac:dyDescent="0.25">
      <c r="A25" s="1">
        <v>8.6690038871976502E-2</v>
      </c>
      <c r="B25" s="1">
        <v>5769.12646484375</v>
      </c>
      <c r="C25">
        <f t="shared" si="0"/>
        <v>0.72937047562901602</v>
      </c>
      <c r="D25">
        <v>0.18149999999999999</v>
      </c>
      <c r="E25">
        <v>263.56</v>
      </c>
      <c r="F25" t="s">
        <v>67</v>
      </c>
      <c r="G25">
        <v>1200</v>
      </c>
      <c r="H25">
        <f t="shared" si="1"/>
        <v>1186.4601031187342</v>
      </c>
      <c r="I25">
        <f t="shared" si="2"/>
        <v>0.15000000000000002</v>
      </c>
      <c r="M25">
        <v>0.14374999999999999</v>
      </c>
      <c r="N25">
        <v>0</v>
      </c>
      <c r="O25">
        <v>0</v>
      </c>
      <c r="AY25">
        <v>3150</v>
      </c>
      <c r="AZ25">
        <v>0</v>
      </c>
      <c r="BA25">
        <v>0</v>
      </c>
    </row>
    <row r="26" spans="1:53" x14ac:dyDescent="0.25">
      <c r="A26" s="1">
        <v>0.11284511185223101</v>
      </c>
      <c r="B26" s="1">
        <v>5470.4091796875</v>
      </c>
      <c r="C26">
        <f t="shared" si="0"/>
        <v>0.69160469433080296</v>
      </c>
      <c r="D26">
        <v>3.1399999999999997E-2</v>
      </c>
      <c r="E26">
        <v>155.11000000000001</v>
      </c>
      <c r="F26" t="s">
        <v>51</v>
      </c>
      <c r="G26">
        <v>1250</v>
      </c>
      <c r="H26">
        <f t="shared" si="1"/>
        <v>1235.8959407486814</v>
      </c>
      <c r="I26">
        <f t="shared" si="2"/>
        <v>0.15625</v>
      </c>
      <c r="M26">
        <v>0.15000000000000002</v>
      </c>
      <c r="N26">
        <v>0</v>
      </c>
      <c r="O26">
        <v>0</v>
      </c>
      <c r="AY26">
        <v>3200</v>
      </c>
      <c r="AZ26">
        <v>0</v>
      </c>
      <c r="BA26">
        <v>0</v>
      </c>
    </row>
    <row r="27" spans="1:53" x14ac:dyDescent="0.25">
      <c r="A27" s="1">
        <v>0.119928772428015</v>
      </c>
      <c r="B27" s="1">
        <v>5166.20361328125</v>
      </c>
      <c r="C27">
        <f t="shared" si="0"/>
        <v>0.65314504883493496</v>
      </c>
      <c r="D27">
        <v>8.8999999999999999E-3</v>
      </c>
      <c r="E27">
        <v>251.22</v>
      </c>
      <c r="F27" t="s">
        <v>78</v>
      </c>
      <c r="G27">
        <v>1300</v>
      </c>
      <c r="H27">
        <f t="shared" si="1"/>
        <v>1285.3317783786285</v>
      </c>
      <c r="I27">
        <f t="shared" si="2"/>
        <v>0.16250000000000001</v>
      </c>
      <c r="M27">
        <v>0.15625</v>
      </c>
      <c r="N27">
        <v>0</v>
      </c>
      <c r="O27">
        <v>0</v>
      </c>
      <c r="AY27">
        <v>3250</v>
      </c>
      <c r="AZ27">
        <v>0</v>
      </c>
      <c r="BA27">
        <v>0</v>
      </c>
    </row>
    <row r="28" spans="1:53" x14ac:dyDescent="0.25">
      <c r="A28" s="1">
        <v>0.12990341450276499</v>
      </c>
      <c r="B28" s="1">
        <v>4829.37451171875</v>
      </c>
      <c r="C28">
        <f t="shared" si="0"/>
        <v>0.6105609239228823</v>
      </c>
      <c r="D28">
        <v>0.43059999999999998</v>
      </c>
      <c r="E28">
        <v>235.55</v>
      </c>
      <c r="F28" t="s">
        <v>50</v>
      </c>
      <c r="G28">
        <v>1350</v>
      </c>
      <c r="H28">
        <f t="shared" si="1"/>
        <v>1334.7676160085759</v>
      </c>
      <c r="I28">
        <f t="shared" si="2"/>
        <v>0.16875000000000001</v>
      </c>
      <c r="M28">
        <v>0.16250000000000001</v>
      </c>
      <c r="N28">
        <v>0</v>
      </c>
      <c r="O28">
        <v>0</v>
      </c>
      <c r="AY28">
        <v>3300</v>
      </c>
      <c r="AZ28">
        <v>0</v>
      </c>
      <c r="BA28">
        <v>0</v>
      </c>
    </row>
    <row r="29" spans="1:53" x14ac:dyDescent="0.25">
      <c r="A29" s="1">
        <v>0.116054567418204</v>
      </c>
      <c r="B29" s="1">
        <v>4549.25927734375</v>
      </c>
      <c r="C29">
        <f t="shared" si="0"/>
        <v>0.575146934825564</v>
      </c>
      <c r="D29">
        <v>0.20899999999999999</v>
      </c>
      <c r="E29">
        <v>353.46</v>
      </c>
      <c r="F29" t="s">
        <v>61</v>
      </c>
      <c r="G29">
        <v>1400</v>
      </c>
      <c r="H29">
        <f t="shared" si="1"/>
        <v>1384.2034536385231</v>
      </c>
      <c r="I29">
        <f t="shared" si="2"/>
        <v>0.17500000000000002</v>
      </c>
      <c r="M29">
        <v>0.16875000000000001</v>
      </c>
      <c r="N29">
        <v>0</v>
      </c>
      <c r="O29">
        <v>0</v>
      </c>
      <c r="AY29">
        <v>3350</v>
      </c>
      <c r="AZ29">
        <v>0</v>
      </c>
      <c r="BA29">
        <v>0</v>
      </c>
    </row>
    <row r="30" spans="1:53" x14ac:dyDescent="0.25">
      <c r="A30" s="1">
        <v>8.7382273327729798E-2</v>
      </c>
      <c r="B30" s="1">
        <v>4613.4482421875</v>
      </c>
      <c r="C30">
        <f t="shared" si="0"/>
        <v>0.58326212108530706</v>
      </c>
      <c r="D30">
        <v>0.67720000000000002</v>
      </c>
      <c r="E30">
        <v>159.85</v>
      </c>
      <c r="F30" t="s">
        <v>72</v>
      </c>
      <c r="G30">
        <v>1450</v>
      </c>
      <c r="H30">
        <f t="shared" si="1"/>
        <v>1433.6392912684703</v>
      </c>
      <c r="I30">
        <f t="shared" si="2"/>
        <v>0.18124999999999999</v>
      </c>
      <c r="M30">
        <v>0.17500000000000002</v>
      </c>
      <c r="N30">
        <v>0</v>
      </c>
      <c r="O30">
        <v>0</v>
      </c>
      <c r="AY30">
        <v>3400</v>
      </c>
      <c r="AZ30">
        <v>0</v>
      </c>
      <c r="BA30">
        <v>0</v>
      </c>
    </row>
    <row r="31" spans="1:53" x14ac:dyDescent="0.25">
      <c r="A31" s="1">
        <v>0.12501243385203301</v>
      </c>
      <c r="B31" s="1">
        <v>4798.2236328125</v>
      </c>
      <c r="C31">
        <f t="shared" si="0"/>
        <v>0.60662262728428906</v>
      </c>
      <c r="D31">
        <v>0.76880000000000004</v>
      </c>
      <c r="E31">
        <v>146.69</v>
      </c>
      <c r="F31" t="s">
        <v>58</v>
      </c>
      <c r="G31">
        <v>1500</v>
      </c>
      <c r="H31">
        <f t="shared" si="1"/>
        <v>1483.0751288984177</v>
      </c>
      <c r="I31">
        <f t="shared" si="2"/>
        <v>0.18750000000000003</v>
      </c>
      <c r="M31">
        <v>0.18124999999999999</v>
      </c>
      <c r="N31">
        <v>0</v>
      </c>
      <c r="O31">
        <v>0</v>
      </c>
      <c r="AY31">
        <v>3450</v>
      </c>
      <c r="AZ31">
        <v>1</v>
      </c>
      <c r="BA31">
        <v>1.001001001001001E-3</v>
      </c>
    </row>
    <row r="32" spans="1:53" x14ac:dyDescent="0.25">
      <c r="A32" s="1">
        <v>0.111424559072516</v>
      </c>
      <c r="B32" s="1">
        <v>4587.22265625</v>
      </c>
      <c r="C32">
        <f t="shared" si="0"/>
        <v>0.57994651200558789</v>
      </c>
      <c r="D32">
        <v>0.2283</v>
      </c>
      <c r="E32">
        <v>169.19</v>
      </c>
      <c r="F32" t="s">
        <v>78</v>
      </c>
      <c r="G32">
        <v>1550</v>
      </c>
      <c r="H32">
        <f t="shared" si="1"/>
        <v>1532.5109665283649</v>
      </c>
      <c r="I32">
        <f t="shared" si="2"/>
        <v>0.19375000000000001</v>
      </c>
      <c r="M32">
        <v>0.18750000000000003</v>
      </c>
      <c r="N32">
        <v>0</v>
      </c>
      <c r="O32">
        <v>0</v>
      </c>
      <c r="AY32">
        <v>3500</v>
      </c>
      <c r="AZ32">
        <v>0</v>
      </c>
      <c r="BA32">
        <v>1.001001001001001E-3</v>
      </c>
    </row>
    <row r="33" spans="1:53" x14ac:dyDescent="0.25">
      <c r="A33" s="1">
        <v>0.12681999578049299</v>
      </c>
      <c r="B33" s="1">
        <v>4532.9609375</v>
      </c>
      <c r="C33">
        <f t="shared" si="0"/>
        <v>0.57308639273895179</v>
      </c>
      <c r="D33">
        <v>0.36120000000000002</v>
      </c>
      <c r="E33">
        <v>268.33999999999997</v>
      </c>
      <c r="F33" t="s">
        <v>55</v>
      </c>
      <c r="G33">
        <v>1600</v>
      </c>
      <c r="H33">
        <f t="shared" ref="H33:H64" si="3">G33*$K$6</f>
        <v>1581.9468041583123</v>
      </c>
      <c r="I33">
        <f t="shared" ref="I33:I64" si="4">H33/$V$13</f>
        <v>0.2</v>
      </c>
      <c r="M33">
        <v>0.19375000000000001</v>
      </c>
      <c r="N33">
        <v>0</v>
      </c>
      <c r="O33">
        <v>0</v>
      </c>
      <c r="AY33">
        <v>3550</v>
      </c>
      <c r="AZ33">
        <v>0</v>
      </c>
      <c r="BA33">
        <v>1.001001001001001E-3</v>
      </c>
    </row>
    <row r="34" spans="1:53" x14ac:dyDescent="0.25">
      <c r="A34" s="1">
        <v>0.108568105708392</v>
      </c>
      <c r="B34" s="1">
        <v>5087.990234375</v>
      </c>
      <c r="C34">
        <f t="shared" si="0"/>
        <v>0.64325680496976101</v>
      </c>
      <c r="D34">
        <v>0.2261</v>
      </c>
      <c r="E34">
        <v>15.46</v>
      </c>
      <c r="F34" t="s">
        <v>70</v>
      </c>
      <c r="G34">
        <v>1650</v>
      </c>
      <c r="H34">
        <f t="shared" si="3"/>
        <v>1631.3826417882594</v>
      </c>
      <c r="I34">
        <f t="shared" si="4"/>
        <v>0.20625000000000002</v>
      </c>
      <c r="M34">
        <v>0.2</v>
      </c>
      <c r="N34">
        <v>0</v>
      </c>
      <c r="O34">
        <v>0</v>
      </c>
      <c r="AY34">
        <v>3600</v>
      </c>
      <c r="AZ34">
        <v>0</v>
      </c>
      <c r="BA34">
        <v>1.001001001001001E-3</v>
      </c>
    </row>
    <row r="35" spans="1:53" x14ac:dyDescent="0.25">
      <c r="A35" s="1">
        <v>9.0765173282237904E-2</v>
      </c>
      <c r="B35" s="1">
        <v>4568.48486328125</v>
      </c>
      <c r="C35">
        <f t="shared" si="0"/>
        <v>0.57757755839482228</v>
      </c>
      <c r="D35">
        <v>0.47439999999999999</v>
      </c>
      <c r="E35">
        <v>130.55000000000001</v>
      </c>
      <c r="F35" t="s">
        <v>60</v>
      </c>
      <c r="G35">
        <v>1700</v>
      </c>
      <c r="H35">
        <f t="shared" si="3"/>
        <v>1680.8184794182066</v>
      </c>
      <c r="I35">
        <f t="shared" si="4"/>
        <v>0.21249999999999999</v>
      </c>
      <c r="M35">
        <v>0.20625000000000002</v>
      </c>
      <c r="N35">
        <v>0</v>
      </c>
      <c r="O35">
        <v>0</v>
      </c>
      <c r="AY35">
        <v>3650</v>
      </c>
      <c r="AZ35">
        <v>0</v>
      </c>
      <c r="BA35">
        <v>1.001001001001001E-3</v>
      </c>
    </row>
    <row r="36" spans="1:53" x14ac:dyDescent="0.25">
      <c r="A36" s="1">
        <v>9.6872994848549304E-2</v>
      </c>
      <c r="B36" s="1">
        <v>5216.36669921875</v>
      </c>
      <c r="C36">
        <f t="shared" si="0"/>
        <v>0.65948699229417651</v>
      </c>
      <c r="D36">
        <v>0.3584</v>
      </c>
      <c r="E36">
        <v>322.49</v>
      </c>
      <c r="F36" t="s">
        <v>72</v>
      </c>
      <c r="G36">
        <v>1750</v>
      </c>
      <c r="H36">
        <f t="shared" si="3"/>
        <v>1730.254317048154</v>
      </c>
      <c r="I36">
        <f t="shared" si="4"/>
        <v>0.21875000000000003</v>
      </c>
      <c r="M36">
        <v>0.21249999999999999</v>
      </c>
      <c r="N36">
        <v>0</v>
      </c>
      <c r="O36">
        <v>0</v>
      </c>
      <c r="AY36">
        <v>3700</v>
      </c>
      <c r="AZ36">
        <v>0</v>
      </c>
      <c r="BA36">
        <v>1.001001001001001E-3</v>
      </c>
    </row>
    <row r="37" spans="1:53" x14ac:dyDescent="0.25">
      <c r="A37" s="1">
        <v>0.108941807019502</v>
      </c>
      <c r="B37" s="1">
        <v>4481.25390625</v>
      </c>
      <c r="C37">
        <f t="shared" si="0"/>
        <v>0.56654925367535203</v>
      </c>
      <c r="D37">
        <v>0.17580000000000001</v>
      </c>
      <c r="E37">
        <v>125.78</v>
      </c>
      <c r="F37" t="s">
        <v>56</v>
      </c>
      <c r="G37">
        <v>1800</v>
      </c>
      <c r="H37">
        <f t="shared" si="3"/>
        <v>1779.6901546781012</v>
      </c>
      <c r="I37">
        <f t="shared" si="4"/>
        <v>0.22500000000000001</v>
      </c>
      <c r="M37">
        <v>0.21875000000000003</v>
      </c>
      <c r="N37">
        <v>0</v>
      </c>
      <c r="O37">
        <v>0</v>
      </c>
      <c r="AY37">
        <v>3750</v>
      </c>
      <c r="AZ37">
        <v>3</v>
      </c>
      <c r="BA37">
        <v>4.004004004004004E-3</v>
      </c>
    </row>
    <row r="38" spans="1:53" x14ac:dyDescent="0.25">
      <c r="A38" s="1">
        <v>8.6811291538809204E-2</v>
      </c>
      <c r="B38" s="1">
        <v>5533.64013671875</v>
      </c>
      <c r="C38">
        <f t="shared" si="0"/>
        <v>0.69959876301440727</v>
      </c>
      <c r="D38">
        <v>0.98450000000000004</v>
      </c>
      <c r="E38">
        <v>96.13</v>
      </c>
      <c r="F38" t="s">
        <v>71</v>
      </c>
      <c r="G38">
        <v>1850</v>
      </c>
      <c r="H38">
        <f t="shared" si="3"/>
        <v>1829.1259923080484</v>
      </c>
      <c r="I38">
        <f t="shared" si="4"/>
        <v>0.23125000000000001</v>
      </c>
      <c r="M38">
        <v>0.22500000000000001</v>
      </c>
      <c r="N38">
        <v>0</v>
      </c>
      <c r="O38">
        <v>0</v>
      </c>
      <c r="AY38">
        <v>3800</v>
      </c>
      <c r="AZ38">
        <v>0</v>
      </c>
      <c r="BA38">
        <v>4.004004004004004E-3</v>
      </c>
    </row>
    <row r="39" spans="1:53" x14ac:dyDescent="0.25">
      <c r="A39" s="1">
        <v>0.10035253666265601</v>
      </c>
      <c r="B39" s="1">
        <v>4652.68896484375</v>
      </c>
      <c r="C39">
        <f t="shared" si="0"/>
        <v>0.58822318836684928</v>
      </c>
      <c r="D39">
        <v>7.6100000000000001E-2</v>
      </c>
      <c r="E39">
        <v>175.47</v>
      </c>
      <c r="F39" t="s">
        <v>77</v>
      </c>
      <c r="G39">
        <v>1900</v>
      </c>
      <c r="H39">
        <f t="shared" si="3"/>
        <v>1878.5618299379958</v>
      </c>
      <c r="I39">
        <f t="shared" si="4"/>
        <v>0.23750000000000002</v>
      </c>
      <c r="M39">
        <v>0.23125000000000001</v>
      </c>
      <c r="N39">
        <v>0</v>
      </c>
      <c r="O39">
        <v>0</v>
      </c>
      <c r="AY39">
        <v>3850</v>
      </c>
      <c r="AZ39">
        <v>0</v>
      </c>
      <c r="BA39">
        <v>4.004004004004004E-3</v>
      </c>
    </row>
    <row r="40" spans="1:53" x14ac:dyDescent="0.25">
      <c r="A40" s="1">
        <v>0.10185471462685</v>
      </c>
      <c r="B40" s="1">
        <v>4885.58984375</v>
      </c>
      <c r="C40">
        <f t="shared" si="0"/>
        <v>0.61766803168193996</v>
      </c>
      <c r="D40">
        <v>7.7100000000000002E-2</v>
      </c>
      <c r="E40">
        <v>114.19</v>
      </c>
      <c r="F40" t="s">
        <v>66</v>
      </c>
      <c r="G40">
        <v>1950</v>
      </c>
      <c r="H40">
        <f t="shared" si="3"/>
        <v>1927.9976675679429</v>
      </c>
      <c r="I40">
        <f t="shared" si="4"/>
        <v>0.24375000000000002</v>
      </c>
      <c r="M40">
        <v>0.23750000000000002</v>
      </c>
      <c r="N40">
        <v>0</v>
      </c>
      <c r="O40">
        <v>0</v>
      </c>
      <c r="AY40">
        <v>3900</v>
      </c>
      <c r="AZ40">
        <v>0</v>
      </c>
      <c r="BA40">
        <v>4.004004004004004E-3</v>
      </c>
    </row>
    <row r="41" spans="1:53" x14ac:dyDescent="0.25">
      <c r="A41" s="1">
        <v>0.117633117887832</v>
      </c>
      <c r="B41" s="1">
        <v>4318.57958984375</v>
      </c>
      <c r="C41">
        <f t="shared" si="0"/>
        <v>0.54598290896911494</v>
      </c>
      <c r="D41">
        <v>0.19489999999999999</v>
      </c>
      <c r="E41">
        <v>276.02999999999997</v>
      </c>
      <c r="F41" t="s">
        <v>54</v>
      </c>
      <c r="G41">
        <v>2000</v>
      </c>
      <c r="H41">
        <f t="shared" si="3"/>
        <v>1977.4335051978901</v>
      </c>
      <c r="I41">
        <f t="shared" si="4"/>
        <v>0.25</v>
      </c>
      <c r="M41">
        <v>0.24375000000000002</v>
      </c>
      <c r="N41">
        <v>0</v>
      </c>
      <c r="O41">
        <v>0</v>
      </c>
      <c r="AY41">
        <v>3950</v>
      </c>
      <c r="AZ41">
        <v>1</v>
      </c>
      <c r="BA41">
        <v>5.005005005005005E-3</v>
      </c>
    </row>
    <row r="42" spans="1:53" x14ac:dyDescent="0.25">
      <c r="A42" s="1">
        <v>8.8852779151133696E-2</v>
      </c>
      <c r="B42" s="1">
        <v>5171.96435546875</v>
      </c>
      <c r="C42">
        <f t="shared" si="0"/>
        <v>0.65387335931571178</v>
      </c>
      <c r="D42">
        <v>0.91239999999999999</v>
      </c>
      <c r="E42">
        <v>241.89</v>
      </c>
      <c r="F42" t="s">
        <v>52</v>
      </c>
      <c r="G42">
        <v>2050</v>
      </c>
      <c r="H42">
        <f t="shared" si="3"/>
        <v>2026.8693428278375</v>
      </c>
      <c r="I42">
        <f t="shared" si="4"/>
        <v>0.25625000000000003</v>
      </c>
      <c r="M42">
        <v>0.25</v>
      </c>
      <c r="N42">
        <v>0</v>
      </c>
      <c r="O42">
        <v>0</v>
      </c>
      <c r="AY42">
        <v>4000</v>
      </c>
      <c r="AZ42">
        <v>1</v>
      </c>
      <c r="BA42">
        <v>6.006006006006006E-3</v>
      </c>
    </row>
    <row r="43" spans="1:53" x14ac:dyDescent="0.25">
      <c r="A43" s="1">
        <v>0.118487552323625</v>
      </c>
      <c r="B43" s="1">
        <v>4608.75244140625</v>
      </c>
      <c r="C43">
        <f t="shared" si="0"/>
        <v>0.58266844742081891</v>
      </c>
      <c r="D43">
        <v>0.76749999999999996</v>
      </c>
      <c r="E43">
        <v>91.1</v>
      </c>
      <c r="F43" t="s">
        <v>63</v>
      </c>
      <c r="G43">
        <v>2100</v>
      </c>
      <c r="H43">
        <f t="shared" si="3"/>
        <v>2076.3051804577849</v>
      </c>
      <c r="I43">
        <f t="shared" si="4"/>
        <v>0.26250000000000001</v>
      </c>
      <c r="M43">
        <v>0.25625000000000003</v>
      </c>
      <c r="N43">
        <v>0</v>
      </c>
      <c r="O43">
        <v>0</v>
      </c>
      <c r="AY43">
        <v>4050</v>
      </c>
      <c r="AZ43">
        <v>0</v>
      </c>
      <c r="BA43">
        <v>6.006006006006006E-3</v>
      </c>
    </row>
    <row r="44" spans="1:53" x14ac:dyDescent="0.25">
      <c r="A44" s="1">
        <v>0.119318642474109</v>
      </c>
      <c r="B44" s="1">
        <v>5218.51171875</v>
      </c>
      <c r="C44">
        <f t="shared" si="0"/>
        <v>0.65975817960914973</v>
      </c>
      <c r="D44">
        <v>0.44379999999999997</v>
      </c>
      <c r="E44">
        <v>331.66</v>
      </c>
      <c r="F44" t="s">
        <v>61</v>
      </c>
      <c r="G44">
        <v>2150</v>
      </c>
      <c r="H44">
        <f t="shared" si="3"/>
        <v>2125.7410180877318</v>
      </c>
      <c r="I44">
        <f t="shared" si="4"/>
        <v>0.26874999999999999</v>
      </c>
      <c r="M44">
        <v>0.26250000000000001</v>
      </c>
      <c r="N44">
        <v>0</v>
      </c>
      <c r="O44">
        <v>0</v>
      </c>
      <c r="AY44">
        <v>4100</v>
      </c>
      <c r="AZ44">
        <v>2</v>
      </c>
      <c r="BA44">
        <v>8.0080080080080079E-3</v>
      </c>
    </row>
    <row r="45" spans="1:53" x14ac:dyDescent="0.25">
      <c r="A45" s="1">
        <v>0.11667289722100101</v>
      </c>
      <c r="B45" s="1">
        <v>4370.81640625</v>
      </c>
      <c r="C45">
        <f t="shared" si="0"/>
        <v>0.55258702691656303</v>
      </c>
      <c r="D45">
        <v>0.25480000000000003</v>
      </c>
      <c r="E45">
        <v>193.3</v>
      </c>
      <c r="F45" t="s">
        <v>70</v>
      </c>
      <c r="G45">
        <v>2200</v>
      </c>
      <c r="H45">
        <f t="shared" si="3"/>
        <v>2175.1768557176792</v>
      </c>
      <c r="I45">
        <f t="shared" si="4"/>
        <v>0.27500000000000002</v>
      </c>
      <c r="M45">
        <v>0.26874999999999999</v>
      </c>
      <c r="N45">
        <v>0</v>
      </c>
      <c r="O45">
        <v>0</v>
      </c>
      <c r="AY45">
        <v>4150</v>
      </c>
      <c r="AZ45">
        <v>0</v>
      </c>
      <c r="BA45">
        <v>8.0080080080080079E-3</v>
      </c>
    </row>
    <row r="46" spans="1:53" x14ac:dyDescent="0.25">
      <c r="A46" s="1">
        <v>0.12460194300178699</v>
      </c>
      <c r="B46" s="1">
        <v>4470.95703125</v>
      </c>
      <c r="C46">
        <f t="shared" si="0"/>
        <v>0.5652474557927768</v>
      </c>
      <c r="D46">
        <v>0.52500000000000002</v>
      </c>
      <c r="E46">
        <v>304.57</v>
      </c>
      <c r="F46" t="s">
        <v>59</v>
      </c>
      <c r="G46">
        <v>2250</v>
      </c>
      <c r="H46">
        <f t="shared" si="3"/>
        <v>2224.6126933476266</v>
      </c>
      <c r="I46">
        <f t="shared" si="4"/>
        <v>0.28125000000000006</v>
      </c>
      <c r="M46">
        <v>0.27500000000000002</v>
      </c>
      <c r="N46">
        <v>0</v>
      </c>
      <c r="O46">
        <v>0</v>
      </c>
      <c r="AY46">
        <v>4200</v>
      </c>
      <c r="AZ46">
        <v>3</v>
      </c>
      <c r="BA46">
        <v>1.1011011011011011E-2</v>
      </c>
    </row>
    <row r="47" spans="1:53" x14ac:dyDescent="0.25">
      <c r="A47" s="1">
        <v>8.8785104556438302E-2</v>
      </c>
      <c r="B47" s="1">
        <v>4830.3583984375</v>
      </c>
      <c r="C47">
        <f t="shared" si="0"/>
        <v>0.61068531327860065</v>
      </c>
      <c r="D47">
        <v>0.95009999999999994</v>
      </c>
      <c r="E47">
        <v>54.73</v>
      </c>
      <c r="F47" t="s">
        <v>54</v>
      </c>
      <c r="G47">
        <v>2300</v>
      </c>
      <c r="H47">
        <f t="shared" si="3"/>
        <v>2274.0485309775736</v>
      </c>
      <c r="I47">
        <f t="shared" si="4"/>
        <v>0.28749999999999998</v>
      </c>
      <c r="M47">
        <v>0.28125000000000006</v>
      </c>
      <c r="N47">
        <v>0</v>
      </c>
      <c r="O47">
        <v>0</v>
      </c>
      <c r="AY47">
        <v>4250</v>
      </c>
      <c r="AZ47">
        <v>3</v>
      </c>
      <c r="BA47">
        <v>1.4014014014014014E-2</v>
      </c>
    </row>
    <row r="48" spans="1:53" x14ac:dyDescent="0.25">
      <c r="A48" s="1">
        <v>0.106819920782869</v>
      </c>
      <c r="B48" s="1">
        <v>4502.7333984375</v>
      </c>
      <c r="C48">
        <f t="shared" si="0"/>
        <v>0.56926483072649425</v>
      </c>
      <c r="D48">
        <v>0.54769999999999996</v>
      </c>
      <c r="E48">
        <v>102.9</v>
      </c>
      <c r="F48" t="s">
        <v>51</v>
      </c>
      <c r="G48">
        <v>2350</v>
      </c>
      <c r="H48">
        <f t="shared" si="3"/>
        <v>2323.484368607521</v>
      </c>
      <c r="I48">
        <f t="shared" si="4"/>
        <v>0.29375000000000001</v>
      </c>
      <c r="M48">
        <v>0.28749999999999998</v>
      </c>
      <c r="N48">
        <v>0</v>
      </c>
      <c r="O48">
        <v>0</v>
      </c>
      <c r="AY48">
        <v>4300</v>
      </c>
      <c r="AZ48">
        <v>3</v>
      </c>
      <c r="BA48">
        <v>1.7017017017017019E-2</v>
      </c>
    </row>
    <row r="49" spans="1:53" x14ac:dyDescent="0.25">
      <c r="A49" s="1">
        <v>9.8157957937555607E-2</v>
      </c>
      <c r="B49" s="1">
        <v>4669.80322265625</v>
      </c>
      <c r="C49">
        <f t="shared" si="0"/>
        <v>0.59038688410775708</v>
      </c>
      <c r="D49">
        <v>0.96540000000000004</v>
      </c>
      <c r="E49">
        <v>54.79</v>
      </c>
      <c r="F49" t="s">
        <v>56</v>
      </c>
      <c r="G49">
        <v>2400</v>
      </c>
      <c r="H49">
        <f t="shared" si="3"/>
        <v>2372.9202062374684</v>
      </c>
      <c r="I49">
        <f t="shared" si="4"/>
        <v>0.30000000000000004</v>
      </c>
      <c r="M49">
        <v>0.29375000000000001</v>
      </c>
      <c r="N49">
        <v>0</v>
      </c>
      <c r="O49">
        <v>0</v>
      </c>
      <c r="AY49">
        <v>4350</v>
      </c>
      <c r="AZ49">
        <v>6</v>
      </c>
      <c r="BA49">
        <v>2.3023023023023025E-2</v>
      </c>
    </row>
    <row r="50" spans="1:53" x14ac:dyDescent="0.25">
      <c r="A50" s="1">
        <v>9.7157467576310497E-2</v>
      </c>
      <c r="B50" s="1">
        <v>5394.2431640625</v>
      </c>
      <c r="C50">
        <f t="shared" si="0"/>
        <v>0.68197529144256552</v>
      </c>
      <c r="D50">
        <v>5.1499999999999997E-2</v>
      </c>
      <c r="E50">
        <v>282.19</v>
      </c>
      <c r="F50" t="s">
        <v>77</v>
      </c>
      <c r="G50">
        <v>2450</v>
      </c>
      <c r="H50">
        <f t="shared" si="3"/>
        <v>2422.3560438674153</v>
      </c>
      <c r="I50">
        <f t="shared" si="4"/>
        <v>0.30625000000000002</v>
      </c>
      <c r="M50">
        <v>0.30000000000000004</v>
      </c>
      <c r="N50">
        <v>1</v>
      </c>
      <c r="O50">
        <v>4.0000000000000001E-3</v>
      </c>
      <c r="AY50">
        <v>4400</v>
      </c>
      <c r="AZ50">
        <v>10</v>
      </c>
      <c r="BA50">
        <v>3.3033033033033031E-2</v>
      </c>
    </row>
    <row r="51" spans="1:53" x14ac:dyDescent="0.25">
      <c r="A51" s="1">
        <v>0.124053760736028</v>
      </c>
      <c r="B51" s="1">
        <v>4523.525390625</v>
      </c>
      <c r="C51">
        <f t="shared" si="0"/>
        <v>0.57189348955785901</v>
      </c>
      <c r="D51">
        <v>0.33350000000000002</v>
      </c>
      <c r="E51">
        <v>63.63</v>
      </c>
      <c r="F51" t="s">
        <v>55</v>
      </c>
      <c r="G51">
        <v>2500</v>
      </c>
      <c r="H51">
        <f t="shared" si="3"/>
        <v>2471.7918814973627</v>
      </c>
      <c r="I51">
        <f t="shared" si="4"/>
        <v>0.3125</v>
      </c>
      <c r="M51">
        <v>0.30625000000000002</v>
      </c>
      <c r="N51">
        <v>1</v>
      </c>
      <c r="O51">
        <v>8.0000000000000002E-3</v>
      </c>
      <c r="AY51">
        <v>4450</v>
      </c>
      <c r="AZ51">
        <v>12</v>
      </c>
      <c r="BA51">
        <v>4.5045045045045043E-2</v>
      </c>
    </row>
    <row r="52" spans="1:53" x14ac:dyDescent="0.25">
      <c r="A52" s="1">
        <v>0.121320726403085</v>
      </c>
      <c r="B52" s="1">
        <v>4588.55615234375</v>
      </c>
      <c r="C52">
        <f t="shared" si="0"/>
        <v>0.58011510125147725</v>
      </c>
      <c r="D52">
        <v>0.76400000000000001</v>
      </c>
      <c r="E52">
        <v>61.2</v>
      </c>
      <c r="F52" t="s">
        <v>78</v>
      </c>
      <c r="G52">
        <v>2550</v>
      </c>
      <c r="H52">
        <f t="shared" si="3"/>
        <v>2521.2277191273101</v>
      </c>
      <c r="I52">
        <f t="shared" si="4"/>
        <v>0.31875000000000003</v>
      </c>
      <c r="M52">
        <v>0.3125</v>
      </c>
      <c r="N52">
        <v>9</v>
      </c>
      <c r="O52">
        <v>4.3999999999999997E-2</v>
      </c>
      <c r="AY52">
        <v>4500</v>
      </c>
      <c r="AZ52">
        <v>10</v>
      </c>
      <c r="BA52">
        <v>5.5055055055055056E-2</v>
      </c>
    </row>
    <row r="53" spans="1:53" x14ac:dyDescent="0.25">
      <c r="A53" s="1">
        <v>8.65088579643703E-2</v>
      </c>
      <c r="B53" s="1">
        <v>4637.41015625</v>
      </c>
      <c r="C53">
        <f t="shared" si="0"/>
        <v>0.58629154204933875</v>
      </c>
      <c r="D53">
        <v>0.98950000000000005</v>
      </c>
      <c r="E53">
        <v>100.28</v>
      </c>
      <c r="F53" t="s">
        <v>56</v>
      </c>
      <c r="G53">
        <v>2600</v>
      </c>
      <c r="H53">
        <f t="shared" si="3"/>
        <v>2570.6635567572571</v>
      </c>
      <c r="I53">
        <f t="shared" si="4"/>
        <v>0.32500000000000001</v>
      </c>
      <c r="M53">
        <v>0.31875000000000003</v>
      </c>
      <c r="N53">
        <v>15</v>
      </c>
      <c r="O53">
        <v>0.104</v>
      </c>
      <c r="AY53">
        <v>4550</v>
      </c>
      <c r="AZ53">
        <v>11</v>
      </c>
      <c r="BA53">
        <v>6.6066066066066062E-2</v>
      </c>
    </row>
    <row r="54" spans="1:53" x14ac:dyDescent="0.25">
      <c r="A54" s="1">
        <v>0.125084761323211</v>
      </c>
      <c r="B54" s="1">
        <v>4283.931640625</v>
      </c>
      <c r="C54">
        <f t="shared" si="0"/>
        <v>0.54160248996543237</v>
      </c>
      <c r="D54">
        <v>0.80759999999999998</v>
      </c>
      <c r="E54">
        <v>136.54</v>
      </c>
      <c r="F54" t="s">
        <v>70</v>
      </c>
      <c r="G54">
        <v>2650</v>
      </c>
      <c r="H54">
        <f t="shared" si="3"/>
        <v>2620.0993943872045</v>
      </c>
      <c r="I54">
        <f t="shared" si="4"/>
        <v>0.33124999999999999</v>
      </c>
      <c r="M54">
        <v>0.32500000000000001</v>
      </c>
      <c r="N54">
        <v>25</v>
      </c>
      <c r="O54">
        <v>0.20399999999999999</v>
      </c>
      <c r="AY54">
        <v>4600</v>
      </c>
      <c r="AZ54">
        <v>11</v>
      </c>
      <c r="BA54">
        <v>7.7077077077077075E-2</v>
      </c>
    </row>
    <row r="55" spans="1:53" x14ac:dyDescent="0.25">
      <c r="A55" s="1">
        <v>0.103497440497859</v>
      </c>
      <c r="B55" s="1">
        <v>4701.81591796875</v>
      </c>
      <c r="C55">
        <f t="shared" si="0"/>
        <v>0.59443413717952298</v>
      </c>
      <c r="D55">
        <v>0.91859999999999997</v>
      </c>
      <c r="E55">
        <v>52.56</v>
      </c>
      <c r="F55" t="s">
        <v>78</v>
      </c>
      <c r="G55">
        <v>2700</v>
      </c>
      <c r="H55">
        <f t="shared" si="3"/>
        <v>2669.5352320171519</v>
      </c>
      <c r="I55">
        <f t="shared" si="4"/>
        <v>0.33750000000000002</v>
      </c>
      <c r="M55">
        <v>0.33124999999999999</v>
      </c>
      <c r="N55">
        <v>18</v>
      </c>
      <c r="O55">
        <v>0.27600000000000002</v>
      </c>
      <c r="AY55">
        <v>4650</v>
      </c>
      <c r="AZ55">
        <v>7</v>
      </c>
      <c r="BA55">
        <v>8.408408408408409E-2</v>
      </c>
    </row>
    <row r="56" spans="1:53" x14ac:dyDescent="0.25">
      <c r="A56" s="1">
        <v>9.0825061890683706E-2</v>
      </c>
      <c r="B56" s="1">
        <v>5394.60400390625</v>
      </c>
      <c r="C56">
        <f t="shared" si="0"/>
        <v>0.68202091116161068</v>
      </c>
      <c r="D56">
        <v>0.52839999999999998</v>
      </c>
      <c r="E56">
        <v>201.36</v>
      </c>
      <c r="F56" t="s">
        <v>60</v>
      </c>
      <c r="G56">
        <v>2750</v>
      </c>
      <c r="H56">
        <f t="shared" si="3"/>
        <v>2718.9710696470988</v>
      </c>
      <c r="I56">
        <f t="shared" si="4"/>
        <v>0.34375</v>
      </c>
      <c r="M56">
        <v>0.33750000000000002</v>
      </c>
      <c r="N56">
        <v>20</v>
      </c>
      <c r="O56">
        <v>0.35599999999999998</v>
      </c>
      <c r="AY56">
        <v>4700</v>
      </c>
      <c r="AZ56">
        <v>12</v>
      </c>
      <c r="BA56">
        <v>9.6096096096096095E-2</v>
      </c>
    </row>
    <row r="57" spans="1:53" x14ac:dyDescent="0.25">
      <c r="A57" s="1">
        <v>9.3787817858760003E-2</v>
      </c>
      <c r="B57" s="1">
        <v>5002.87158203125</v>
      </c>
      <c r="C57">
        <f t="shared" si="0"/>
        <v>0.63249555154202153</v>
      </c>
      <c r="D57">
        <v>3.61E-2</v>
      </c>
      <c r="E57">
        <v>110.87</v>
      </c>
      <c r="F57" t="s">
        <v>75</v>
      </c>
      <c r="G57">
        <v>2800</v>
      </c>
      <c r="H57">
        <f t="shared" si="3"/>
        <v>2768.4069072770462</v>
      </c>
      <c r="I57">
        <f t="shared" si="4"/>
        <v>0.35000000000000003</v>
      </c>
      <c r="M57">
        <v>0.34375</v>
      </c>
      <c r="N57">
        <v>13</v>
      </c>
      <c r="O57">
        <v>0.40799999999999997</v>
      </c>
      <c r="AY57">
        <v>4750</v>
      </c>
      <c r="AZ57">
        <v>13</v>
      </c>
      <c r="BA57">
        <v>0.10910910910910911</v>
      </c>
    </row>
    <row r="58" spans="1:53" x14ac:dyDescent="0.25">
      <c r="A58" s="1">
        <v>8.40437154849909E-2</v>
      </c>
      <c r="B58" s="1">
        <v>4567.9248046875</v>
      </c>
      <c r="C58">
        <f t="shared" si="0"/>
        <v>0.57750675214618263</v>
      </c>
      <c r="D58">
        <v>0.83609999999999995</v>
      </c>
      <c r="E58">
        <v>123.01</v>
      </c>
      <c r="F58" t="s">
        <v>80</v>
      </c>
      <c r="G58">
        <v>2850</v>
      </c>
      <c r="H58">
        <f t="shared" si="3"/>
        <v>2817.8427449069936</v>
      </c>
      <c r="I58">
        <f t="shared" si="4"/>
        <v>0.35625000000000001</v>
      </c>
      <c r="M58">
        <v>0.35000000000000003</v>
      </c>
      <c r="N58">
        <v>22</v>
      </c>
      <c r="O58">
        <v>0.496</v>
      </c>
      <c r="AY58">
        <v>4800</v>
      </c>
      <c r="AZ58">
        <v>10</v>
      </c>
      <c r="BA58">
        <v>0.11911911911911911</v>
      </c>
    </row>
    <row r="59" spans="1:53" x14ac:dyDescent="0.25">
      <c r="A59" s="1">
        <v>8.3051397031432897E-2</v>
      </c>
      <c r="B59" s="1">
        <v>5494.52392578125</v>
      </c>
      <c r="C59">
        <f t="shared" si="0"/>
        <v>0.69465343731386175</v>
      </c>
      <c r="D59">
        <v>0.30209999999999998</v>
      </c>
      <c r="E59">
        <v>149.86000000000001</v>
      </c>
      <c r="F59" t="s">
        <v>50</v>
      </c>
      <c r="G59">
        <v>2900</v>
      </c>
      <c r="H59">
        <f t="shared" si="3"/>
        <v>2867.2785825369406</v>
      </c>
      <c r="I59">
        <f t="shared" si="4"/>
        <v>0.36249999999999999</v>
      </c>
      <c r="M59">
        <v>0.35625000000000001</v>
      </c>
      <c r="N59">
        <v>19</v>
      </c>
      <c r="O59">
        <v>0.57199999999999995</v>
      </c>
      <c r="AY59">
        <v>4850</v>
      </c>
      <c r="AZ59">
        <v>15</v>
      </c>
      <c r="BA59">
        <v>0.13413413413413414</v>
      </c>
    </row>
    <row r="60" spans="1:53" x14ac:dyDescent="0.25">
      <c r="A60" s="1">
        <v>0.120754378779178</v>
      </c>
      <c r="B60" s="1">
        <v>4691.83251953125</v>
      </c>
      <c r="C60">
        <f t="shared" si="0"/>
        <v>0.593171971042045</v>
      </c>
      <c r="D60">
        <v>0.37809999999999999</v>
      </c>
      <c r="E60">
        <v>87.93</v>
      </c>
      <c r="F60" t="s">
        <v>79</v>
      </c>
      <c r="G60">
        <v>2950</v>
      </c>
      <c r="H60">
        <f t="shared" si="3"/>
        <v>2916.714420166888</v>
      </c>
      <c r="I60">
        <f t="shared" si="4"/>
        <v>0.36875000000000002</v>
      </c>
      <c r="M60">
        <v>0.36249999999999999</v>
      </c>
      <c r="N60">
        <v>20</v>
      </c>
      <c r="O60">
        <v>0.65200000000000002</v>
      </c>
      <c r="AY60">
        <v>4900</v>
      </c>
      <c r="AZ60">
        <v>13</v>
      </c>
      <c r="BA60">
        <v>0.14714714714714713</v>
      </c>
    </row>
    <row r="61" spans="1:53" x14ac:dyDescent="0.25">
      <c r="A61" s="1">
        <v>9.8412881666278595E-2</v>
      </c>
      <c r="B61" s="1">
        <v>4928.77734375</v>
      </c>
      <c r="C61">
        <f t="shared" si="0"/>
        <v>0.62312807621522981</v>
      </c>
      <c r="D61">
        <v>0.37930000000000003</v>
      </c>
      <c r="E61">
        <v>298.26</v>
      </c>
      <c r="F61" t="s">
        <v>64</v>
      </c>
      <c r="G61">
        <v>3000</v>
      </c>
      <c r="H61">
        <f t="shared" si="3"/>
        <v>2966.1502577968354</v>
      </c>
      <c r="I61">
        <f t="shared" si="4"/>
        <v>0.37500000000000006</v>
      </c>
      <c r="M61">
        <v>0.36875000000000002</v>
      </c>
      <c r="N61">
        <v>14</v>
      </c>
      <c r="O61">
        <v>0.70799999999999996</v>
      </c>
      <c r="AY61">
        <v>4950</v>
      </c>
      <c r="AZ61">
        <v>8</v>
      </c>
      <c r="BA61">
        <v>0.15515515515515516</v>
      </c>
    </row>
    <row r="62" spans="1:53" x14ac:dyDescent="0.25">
      <c r="A62" s="1">
        <v>8.8830647888105796E-2</v>
      </c>
      <c r="B62" s="1">
        <v>5116.75048828125</v>
      </c>
      <c r="C62">
        <f t="shared" si="0"/>
        <v>0.64689286325321915</v>
      </c>
      <c r="D62">
        <v>0.87419999999999998</v>
      </c>
      <c r="E62">
        <v>103.05</v>
      </c>
      <c r="F62" t="s">
        <v>69</v>
      </c>
      <c r="G62">
        <v>3050</v>
      </c>
      <c r="H62">
        <f t="shared" si="3"/>
        <v>3015.5860954267823</v>
      </c>
      <c r="I62">
        <f t="shared" si="4"/>
        <v>0.38124999999999998</v>
      </c>
      <c r="M62">
        <v>0.37500000000000006</v>
      </c>
      <c r="N62">
        <v>13</v>
      </c>
      <c r="O62">
        <v>0.76</v>
      </c>
      <c r="AY62">
        <v>5000</v>
      </c>
      <c r="AZ62">
        <v>15</v>
      </c>
      <c r="BA62">
        <v>0.17017017017017017</v>
      </c>
    </row>
    <row r="63" spans="1:53" x14ac:dyDescent="0.25">
      <c r="A63" s="1">
        <v>9.6389239019139206E-2</v>
      </c>
      <c r="B63" s="1">
        <v>5070.162109375</v>
      </c>
      <c r="C63">
        <f t="shared" si="0"/>
        <v>0.64100285749780594</v>
      </c>
      <c r="D63">
        <v>0.1467</v>
      </c>
      <c r="E63">
        <v>332.64</v>
      </c>
      <c r="F63" t="s">
        <v>57</v>
      </c>
      <c r="G63">
        <v>3100</v>
      </c>
      <c r="H63">
        <f t="shared" si="3"/>
        <v>3065.0219330567297</v>
      </c>
      <c r="I63">
        <f t="shared" si="4"/>
        <v>0.38750000000000001</v>
      </c>
      <c r="M63">
        <v>0.38124999999999998</v>
      </c>
      <c r="N63">
        <v>12</v>
      </c>
      <c r="O63">
        <v>0.80800000000000005</v>
      </c>
      <c r="AY63">
        <v>5050</v>
      </c>
      <c r="AZ63">
        <v>10</v>
      </c>
      <c r="BA63">
        <v>0.18018018018018017</v>
      </c>
    </row>
    <row r="64" spans="1:53" x14ac:dyDescent="0.25">
      <c r="A64" s="1">
        <v>0.12141894669415999</v>
      </c>
      <c r="B64" s="1">
        <v>4700.349609375</v>
      </c>
      <c r="C64">
        <f t="shared" si="0"/>
        <v>0.59424875691390389</v>
      </c>
      <c r="D64">
        <v>0.47370000000000001</v>
      </c>
      <c r="E64">
        <v>348.9</v>
      </c>
      <c r="F64" t="s">
        <v>54</v>
      </c>
      <c r="G64">
        <v>3150</v>
      </c>
      <c r="H64">
        <f t="shared" si="3"/>
        <v>3114.4577706866771</v>
      </c>
      <c r="I64">
        <f t="shared" si="4"/>
        <v>0.39375000000000004</v>
      </c>
      <c r="M64">
        <v>0.38750000000000001</v>
      </c>
      <c r="N64">
        <v>8</v>
      </c>
      <c r="O64">
        <v>0.84</v>
      </c>
      <c r="AY64">
        <v>5100</v>
      </c>
      <c r="AZ64">
        <v>12</v>
      </c>
      <c r="BA64">
        <v>0.19219219219219219</v>
      </c>
    </row>
    <row r="65" spans="1:53" x14ac:dyDescent="0.25">
      <c r="A65" s="1">
        <v>9.9930570864632501E-2</v>
      </c>
      <c r="B65" s="1">
        <v>5183.1240234375</v>
      </c>
      <c r="C65">
        <f t="shared" ref="C65:C128" si="5">B65/$V$13</f>
        <v>0.65528423709484018</v>
      </c>
      <c r="D65">
        <v>0.34329999999999999</v>
      </c>
      <c r="E65">
        <v>223.77</v>
      </c>
      <c r="F65" t="s">
        <v>74</v>
      </c>
      <c r="G65">
        <v>3200</v>
      </c>
      <c r="H65">
        <f t="shared" ref="H65:H96" si="6">G65*$K$6</f>
        <v>3163.8936083166245</v>
      </c>
      <c r="I65">
        <f t="shared" ref="I65:I96" si="7">H65/$V$13</f>
        <v>0.4</v>
      </c>
      <c r="M65">
        <v>0.39375000000000004</v>
      </c>
      <c r="N65">
        <v>14</v>
      </c>
      <c r="O65">
        <v>0.89600000000000002</v>
      </c>
      <c r="AY65">
        <v>5150</v>
      </c>
      <c r="AZ65">
        <v>16</v>
      </c>
      <c r="BA65">
        <v>0.20820820820820821</v>
      </c>
    </row>
    <row r="66" spans="1:53" x14ac:dyDescent="0.25">
      <c r="A66" s="1">
        <v>0.115812495374415</v>
      </c>
      <c r="B66" s="1">
        <v>4622.83349609375</v>
      </c>
      <c r="C66">
        <f t="shared" si="5"/>
        <v>0.58444866590231104</v>
      </c>
      <c r="D66">
        <v>0.7137</v>
      </c>
      <c r="E66">
        <v>104.52</v>
      </c>
      <c r="F66" t="s">
        <v>61</v>
      </c>
      <c r="G66">
        <v>3250</v>
      </c>
      <c r="H66">
        <f t="shared" si="6"/>
        <v>3213.3294459465715</v>
      </c>
      <c r="I66">
        <f t="shared" si="7"/>
        <v>0.40625</v>
      </c>
      <c r="M66">
        <v>0.4</v>
      </c>
      <c r="N66">
        <v>5</v>
      </c>
      <c r="O66">
        <v>0.91600000000000004</v>
      </c>
      <c r="AY66">
        <v>5200</v>
      </c>
      <c r="AZ66">
        <v>18</v>
      </c>
      <c r="BA66">
        <v>0.22622622622622623</v>
      </c>
    </row>
    <row r="67" spans="1:53" x14ac:dyDescent="0.25">
      <c r="A67" s="1">
        <v>9.0946844716562003E-2</v>
      </c>
      <c r="B67" s="1">
        <v>5211.89208984375</v>
      </c>
      <c r="C67">
        <f t="shared" si="5"/>
        <v>0.65892128308534126</v>
      </c>
      <c r="D67">
        <v>0.43190000000000001</v>
      </c>
      <c r="E67">
        <v>177.84</v>
      </c>
      <c r="F67" t="s">
        <v>80</v>
      </c>
      <c r="G67">
        <v>3300</v>
      </c>
      <c r="H67">
        <f t="shared" si="6"/>
        <v>3262.7652835765189</v>
      </c>
      <c r="I67">
        <f t="shared" si="7"/>
        <v>0.41250000000000003</v>
      </c>
      <c r="M67">
        <v>0.40625</v>
      </c>
      <c r="N67">
        <v>8</v>
      </c>
      <c r="O67">
        <v>0.94799999999999995</v>
      </c>
      <c r="AY67">
        <v>5250</v>
      </c>
      <c r="AZ67">
        <v>11</v>
      </c>
      <c r="BA67">
        <v>0.23723723723723725</v>
      </c>
    </row>
    <row r="68" spans="1:53" x14ac:dyDescent="0.25">
      <c r="A68" s="1">
        <v>0.107737433319401</v>
      </c>
      <c r="B68" s="1">
        <v>3961.88818359375</v>
      </c>
      <c r="C68">
        <f t="shared" si="5"/>
        <v>0.50088766236380566</v>
      </c>
      <c r="D68">
        <v>0.92090000000000005</v>
      </c>
      <c r="E68">
        <v>126.34</v>
      </c>
      <c r="F68" t="s">
        <v>59</v>
      </c>
      <c r="G68">
        <v>3350</v>
      </c>
      <c r="H68">
        <f t="shared" si="6"/>
        <v>3312.2011212064663</v>
      </c>
      <c r="I68">
        <f t="shared" si="7"/>
        <v>0.41875000000000007</v>
      </c>
      <c r="M68">
        <v>0.41250000000000003</v>
      </c>
      <c r="N68">
        <v>1</v>
      </c>
      <c r="O68">
        <v>0.95199999999999996</v>
      </c>
      <c r="AY68">
        <v>5300</v>
      </c>
      <c r="AZ68">
        <v>17</v>
      </c>
      <c r="BA68">
        <v>0.25425425425425424</v>
      </c>
    </row>
    <row r="69" spans="1:53" x14ac:dyDescent="0.25">
      <c r="A69" s="1">
        <v>0.118770611676453</v>
      </c>
      <c r="B69" s="1">
        <v>4467.87646484375</v>
      </c>
      <c r="C69">
        <f t="shared" si="5"/>
        <v>0.56485799055941333</v>
      </c>
      <c r="D69">
        <v>0.29980000000000001</v>
      </c>
      <c r="E69">
        <v>115.39</v>
      </c>
      <c r="F69" t="s">
        <v>61</v>
      </c>
      <c r="G69">
        <v>3400</v>
      </c>
      <c r="H69">
        <f t="shared" si="6"/>
        <v>3361.6369588364132</v>
      </c>
      <c r="I69">
        <f t="shared" si="7"/>
        <v>0.42499999999999999</v>
      </c>
      <c r="M69">
        <v>0.41875000000000007</v>
      </c>
      <c r="N69">
        <v>5</v>
      </c>
      <c r="O69">
        <v>0.97199999999999998</v>
      </c>
      <c r="AY69">
        <v>5350</v>
      </c>
      <c r="AZ69">
        <v>14</v>
      </c>
      <c r="BA69">
        <v>0.26826826826826827</v>
      </c>
    </row>
    <row r="70" spans="1:53" x14ac:dyDescent="0.25">
      <c r="A70" s="1">
        <v>0.114938497536874</v>
      </c>
      <c r="B70" s="1">
        <v>4690.7138671875</v>
      </c>
      <c r="C70">
        <f t="shared" si="5"/>
        <v>0.59303054373983621</v>
      </c>
      <c r="D70">
        <v>0.53</v>
      </c>
      <c r="E70">
        <v>251.89</v>
      </c>
      <c r="F70" t="s">
        <v>50</v>
      </c>
      <c r="G70">
        <v>3450</v>
      </c>
      <c r="H70">
        <f t="shared" si="6"/>
        <v>3411.0727964663606</v>
      </c>
      <c r="I70">
        <f t="shared" si="7"/>
        <v>0.43125000000000002</v>
      </c>
      <c r="M70">
        <v>0.42499999999999999</v>
      </c>
      <c r="N70">
        <v>2</v>
      </c>
      <c r="O70">
        <v>0.98</v>
      </c>
      <c r="AY70">
        <v>5400</v>
      </c>
      <c r="AZ70">
        <v>21</v>
      </c>
      <c r="BA70">
        <v>0.28928928928928926</v>
      </c>
    </row>
    <row r="71" spans="1:53" x14ac:dyDescent="0.25">
      <c r="A71" s="1">
        <v>0.123321448868645</v>
      </c>
      <c r="B71" s="1">
        <v>4499.23779296875</v>
      </c>
      <c r="C71">
        <f t="shared" si="5"/>
        <v>0.56882289355647542</v>
      </c>
      <c r="D71">
        <v>0.32079999999999997</v>
      </c>
      <c r="E71">
        <v>207.83</v>
      </c>
      <c r="F71" t="s">
        <v>72</v>
      </c>
      <c r="G71">
        <v>3500</v>
      </c>
      <c r="H71">
        <f t="shared" si="6"/>
        <v>3460.508634096308</v>
      </c>
      <c r="I71">
        <f t="shared" si="7"/>
        <v>0.43750000000000006</v>
      </c>
      <c r="M71">
        <v>0.43125000000000002</v>
      </c>
      <c r="N71">
        <v>0</v>
      </c>
      <c r="O71">
        <v>0.98</v>
      </c>
      <c r="AY71">
        <v>5450</v>
      </c>
      <c r="AZ71">
        <v>22</v>
      </c>
      <c r="BA71">
        <v>0.31131131131131129</v>
      </c>
    </row>
    <row r="72" spans="1:53" x14ac:dyDescent="0.25">
      <c r="A72" s="1">
        <v>8.3526016399593395E-2</v>
      </c>
      <c r="B72" s="1">
        <v>4566.65283203125</v>
      </c>
      <c r="C72">
        <f t="shared" si="5"/>
        <v>0.57734594109325632</v>
      </c>
      <c r="D72">
        <v>0.3372</v>
      </c>
      <c r="E72">
        <v>264.14</v>
      </c>
      <c r="F72" t="s">
        <v>77</v>
      </c>
      <c r="G72">
        <v>3550</v>
      </c>
      <c r="H72">
        <f t="shared" si="6"/>
        <v>3509.944471726255</v>
      </c>
      <c r="I72">
        <f t="shared" si="7"/>
        <v>0.44374999999999998</v>
      </c>
      <c r="M72">
        <v>0.43750000000000006</v>
      </c>
      <c r="N72">
        <v>0</v>
      </c>
      <c r="O72">
        <v>0.98</v>
      </c>
      <c r="AY72">
        <v>5500</v>
      </c>
      <c r="AZ72">
        <v>22</v>
      </c>
      <c r="BA72">
        <v>0.33333333333333331</v>
      </c>
    </row>
    <row r="73" spans="1:53" x14ac:dyDescent="0.25">
      <c r="A73" s="1">
        <v>9.8443334166187502E-2</v>
      </c>
      <c r="B73" s="1">
        <v>4918.7451171875</v>
      </c>
      <c r="C73">
        <f t="shared" si="5"/>
        <v>0.62185973690873364</v>
      </c>
      <c r="D73">
        <v>0.9335</v>
      </c>
      <c r="E73">
        <v>253.99</v>
      </c>
      <c r="F73" t="s">
        <v>79</v>
      </c>
      <c r="G73">
        <v>3600</v>
      </c>
      <c r="H73">
        <f t="shared" si="6"/>
        <v>3559.3803093562024</v>
      </c>
      <c r="I73">
        <f t="shared" si="7"/>
        <v>0.45</v>
      </c>
      <c r="M73">
        <v>0.44374999999999998</v>
      </c>
      <c r="N73">
        <v>0</v>
      </c>
      <c r="O73">
        <v>0.98</v>
      </c>
      <c r="AY73">
        <v>5550</v>
      </c>
      <c r="AZ73">
        <v>19</v>
      </c>
      <c r="BA73">
        <v>0.35235235235235235</v>
      </c>
    </row>
    <row r="74" spans="1:53" x14ac:dyDescent="0.25">
      <c r="A74" s="1">
        <v>8.3445146871290496E-2</v>
      </c>
      <c r="B74" s="1">
        <v>4614.572265625</v>
      </c>
      <c r="C74">
        <f t="shared" si="5"/>
        <v>0.58340422743610798</v>
      </c>
      <c r="D74">
        <v>0.47239999999999999</v>
      </c>
      <c r="E74">
        <v>94.54</v>
      </c>
      <c r="F74" t="s">
        <v>71</v>
      </c>
      <c r="G74">
        <v>3650</v>
      </c>
      <c r="H74">
        <f t="shared" si="6"/>
        <v>3608.8161469861498</v>
      </c>
      <c r="I74">
        <f t="shared" si="7"/>
        <v>0.45625000000000004</v>
      </c>
      <c r="M74">
        <v>0.45</v>
      </c>
      <c r="N74">
        <v>0</v>
      </c>
      <c r="O74">
        <v>0.98</v>
      </c>
      <c r="AY74">
        <v>5600</v>
      </c>
      <c r="AZ74">
        <v>22</v>
      </c>
      <c r="BA74">
        <v>0.37437437437437437</v>
      </c>
    </row>
    <row r="75" spans="1:53" x14ac:dyDescent="0.25">
      <c r="A75" s="1">
        <v>8.4667225113332995E-2</v>
      </c>
      <c r="B75" s="1">
        <v>4759.06591796875</v>
      </c>
      <c r="C75">
        <f t="shared" si="5"/>
        <v>0.60167205439007798</v>
      </c>
      <c r="D75">
        <v>0.33800000000000002</v>
      </c>
      <c r="E75">
        <v>117.5</v>
      </c>
      <c r="F75" t="s">
        <v>68</v>
      </c>
      <c r="G75">
        <v>3700</v>
      </c>
      <c r="H75">
        <f t="shared" si="6"/>
        <v>3658.2519846160967</v>
      </c>
      <c r="I75">
        <f t="shared" si="7"/>
        <v>0.46250000000000002</v>
      </c>
      <c r="M75">
        <v>0.45625000000000004</v>
      </c>
      <c r="N75">
        <v>0</v>
      </c>
      <c r="O75">
        <v>0.98</v>
      </c>
      <c r="AY75">
        <v>5650</v>
      </c>
      <c r="AZ75">
        <v>27</v>
      </c>
      <c r="BA75">
        <v>0.4014014014014014</v>
      </c>
    </row>
    <row r="76" spans="1:53" x14ac:dyDescent="0.25">
      <c r="A76" s="1">
        <v>0.11794552405531999</v>
      </c>
      <c r="B76" s="1">
        <v>4549.6337890625</v>
      </c>
      <c r="C76">
        <f t="shared" si="5"/>
        <v>0.57519428303193421</v>
      </c>
      <c r="D76">
        <v>0.51980000000000004</v>
      </c>
      <c r="E76">
        <v>23.44</v>
      </c>
      <c r="F76" t="s">
        <v>59</v>
      </c>
      <c r="G76">
        <v>3750</v>
      </c>
      <c r="H76">
        <f t="shared" si="6"/>
        <v>3707.6878222460441</v>
      </c>
      <c r="I76">
        <f t="shared" si="7"/>
        <v>0.46875</v>
      </c>
      <c r="M76">
        <v>0.46250000000000002</v>
      </c>
      <c r="N76">
        <v>1</v>
      </c>
      <c r="O76">
        <v>0.98399999999999999</v>
      </c>
      <c r="AY76">
        <v>5700</v>
      </c>
      <c r="AZ76">
        <v>20</v>
      </c>
      <c r="BA76">
        <v>0.42142142142142142</v>
      </c>
    </row>
    <row r="77" spans="1:53" x14ac:dyDescent="0.25">
      <c r="A77" s="1">
        <v>0.113168283776734</v>
      </c>
      <c r="B77" s="1">
        <v>4760.23095703125</v>
      </c>
      <c r="C77">
        <f t="shared" si="5"/>
        <v>0.60181934620285416</v>
      </c>
      <c r="D77">
        <v>0.48720000000000002</v>
      </c>
      <c r="E77">
        <v>121.82</v>
      </c>
      <c r="F77" t="s">
        <v>76</v>
      </c>
      <c r="G77">
        <v>3800</v>
      </c>
      <c r="H77">
        <f t="shared" si="6"/>
        <v>3757.1236598759915</v>
      </c>
      <c r="I77">
        <f t="shared" si="7"/>
        <v>0.47500000000000003</v>
      </c>
      <c r="M77">
        <v>0.46875</v>
      </c>
      <c r="N77">
        <v>0</v>
      </c>
      <c r="O77">
        <v>0.98399999999999999</v>
      </c>
      <c r="AY77">
        <v>5750</v>
      </c>
      <c r="AZ77">
        <v>32</v>
      </c>
      <c r="BA77">
        <v>0.45345345345345345</v>
      </c>
    </row>
    <row r="78" spans="1:53" x14ac:dyDescent="0.25">
      <c r="A78" s="1">
        <v>0.100224509149573</v>
      </c>
      <c r="B78" s="1">
        <v>5116.53857421875</v>
      </c>
      <c r="C78">
        <f t="shared" si="5"/>
        <v>0.6468660716996798</v>
      </c>
      <c r="D78">
        <v>0.54769999999999996</v>
      </c>
      <c r="E78">
        <v>4.13</v>
      </c>
      <c r="F78" t="s">
        <v>78</v>
      </c>
      <c r="G78">
        <v>3850</v>
      </c>
      <c r="H78">
        <f t="shared" si="6"/>
        <v>3806.5594975059385</v>
      </c>
      <c r="I78">
        <f t="shared" si="7"/>
        <v>0.48125000000000001</v>
      </c>
      <c r="M78">
        <v>0.47500000000000003</v>
      </c>
      <c r="N78">
        <v>0</v>
      </c>
      <c r="O78">
        <v>0.98399999999999999</v>
      </c>
      <c r="AY78">
        <v>5800</v>
      </c>
      <c r="AZ78">
        <v>37</v>
      </c>
      <c r="BA78">
        <v>0.49049049049049048</v>
      </c>
    </row>
    <row r="79" spans="1:53" x14ac:dyDescent="0.25">
      <c r="A79" s="1">
        <v>8.7036244144977001E-2</v>
      </c>
      <c r="B79" s="1">
        <v>5102.56591796875</v>
      </c>
      <c r="C79">
        <f t="shared" si="5"/>
        <v>0.64509955765340832</v>
      </c>
      <c r="D79">
        <v>0.83079999999999998</v>
      </c>
      <c r="E79">
        <v>168.61</v>
      </c>
      <c r="F79" t="s">
        <v>65</v>
      </c>
      <c r="G79">
        <v>3900</v>
      </c>
      <c r="H79">
        <f t="shared" si="6"/>
        <v>3855.9953351358859</v>
      </c>
      <c r="I79">
        <f t="shared" si="7"/>
        <v>0.48750000000000004</v>
      </c>
      <c r="M79">
        <v>0.48125000000000001</v>
      </c>
      <c r="N79">
        <v>0</v>
      </c>
      <c r="O79">
        <v>0.98399999999999999</v>
      </c>
      <c r="AY79">
        <v>5850</v>
      </c>
      <c r="AZ79">
        <v>41</v>
      </c>
      <c r="BA79">
        <v>0.53153153153153154</v>
      </c>
    </row>
    <row r="80" spans="1:53" x14ac:dyDescent="0.25">
      <c r="A80" s="1">
        <v>0.111001838753572</v>
      </c>
      <c r="B80" s="1">
        <v>4582.9453125</v>
      </c>
      <c r="C80">
        <f t="shared" si="5"/>
        <v>0.57940574239958642</v>
      </c>
      <c r="D80">
        <v>0.3624</v>
      </c>
      <c r="E80">
        <v>300.33999999999997</v>
      </c>
      <c r="F80" t="s">
        <v>76</v>
      </c>
      <c r="G80">
        <v>3950</v>
      </c>
      <c r="H80">
        <f t="shared" si="6"/>
        <v>3905.4311727658333</v>
      </c>
      <c r="I80">
        <f t="shared" si="7"/>
        <v>0.49375000000000002</v>
      </c>
      <c r="M80">
        <v>0.48750000000000004</v>
      </c>
      <c r="N80">
        <v>1</v>
      </c>
      <c r="O80">
        <v>0.98799999999999999</v>
      </c>
      <c r="AY80">
        <v>5900</v>
      </c>
      <c r="AZ80">
        <v>48</v>
      </c>
      <c r="BA80">
        <v>0.57957957957957962</v>
      </c>
    </row>
    <row r="81" spans="1:53" x14ac:dyDescent="0.25">
      <c r="A81" s="1">
        <v>9.6876420743653102E-2</v>
      </c>
      <c r="B81" s="1">
        <v>5253.00439453125</v>
      </c>
      <c r="C81">
        <f t="shared" si="5"/>
        <v>0.66411896793535408</v>
      </c>
      <c r="D81">
        <v>2.46E-2</v>
      </c>
      <c r="E81">
        <v>35.76</v>
      </c>
      <c r="F81" t="s">
        <v>68</v>
      </c>
      <c r="G81">
        <v>4000</v>
      </c>
      <c r="H81">
        <f t="shared" si="6"/>
        <v>3954.8670103957802</v>
      </c>
      <c r="I81">
        <f t="shared" si="7"/>
        <v>0.5</v>
      </c>
      <c r="M81">
        <v>0.49375000000000002</v>
      </c>
      <c r="N81">
        <v>1</v>
      </c>
      <c r="O81">
        <v>0.99199999999999999</v>
      </c>
      <c r="AY81">
        <v>5950</v>
      </c>
      <c r="AZ81">
        <v>48</v>
      </c>
      <c r="BA81">
        <v>0.62762762762762758</v>
      </c>
    </row>
    <row r="82" spans="1:53" x14ac:dyDescent="0.25">
      <c r="A82" s="1">
        <v>0.124087078292086</v>
      </c>
      <c r="B82" s="1">
        <v>4740.13818359375</v>
      </c>
      <c r="C82">
        <f t="shared" si="5"/>
        <v>0.5992790871518312</v>
      </c>
      <c r="D82">
        <v>0.46189999999999998</v>
      </c>
      <c r="E82">
        <v>304.97000000000003</v>
      </c>
      <c r="F82" t="s">
        <v>80</v>
      </c>
      <c r="G82">
        <v>4050</v>
      </c>
      <c r="H82">
        <f t="shared" si="6"/>
        <v>4004.3028480257276</v>
      </c>
      <c r="I82">
        <f t="shared" si="7"/>
        <v>0.50624999999999998</v>
      </c>
      <c r="M82">
        <v>0.5</v>
      </c>
      <c r="N82">
        <v>0</v>
      </c>
      <c r="O82">
        <v>0.99199999999999999</v>
      </c>
      <c r="AY82">
        <v>6000</v>
      </c>
      <c r="AZ82">
        <v>48</v>
      </c>
      <c r="BA82">
        <v>0.67567567567567566</v>
      </c>
    </row>
    <row r="83" spans="1:53" x14ac:dyDescent="0.25">
      <c r="A83" s="1">
        <v>8.9747049569072104E-2</v>
      </c>
      <c r="B83" s="1">
        <v>5773.921875</v>
      </c>
      <c r="C83">
        <f t="shared" si="5"/>
        <v>0.72997674255830147</v>
      </c>
      <c r="D83">
        <v>3.0700000000000002E-2</v>
      </c>
      <c r="E83">
        <v>108.25</v>
      </c>
      <c r="F83" t="s">
        <v>71</v>
      </c>
      <c r="G83">
        <v>4100</v>
      </c>
      <c r="H83">
        <f t="shared" si="6"/>
        <v>4053.738685655675</v>
      </c>
      <c r="I83">
        <f t="shared" si="7"/>
        <v>0.51250000000000007</v>
      </c>
      <c r="M83">
        <v>0.50624999999999998</v>
      </c>
      <c r="N83">
        <v>1</v>
      </c>
      <c r="O83">
        <v>0.996</v>
      </c>
      <c r="AY83">
        <v>6050</v>
      </c>
      <c r="AZ83">
        <v>52</v>
      </c>
      <c r="BA83">
        <v>0.72772772772772776</v>
      </c>
    </row>
    <row r="84" spans="1:53" x14ac:dyDescent="0.25">
      <c r="A84" s="1">
        <v>8.3034327841776501E-2</v>
      </c>
      <c r="B84" s="1">
        <v>4737.4140625</v>
      </c>
      <c r="C84">
        <f t="shared" si="5"/>
        <v>0.59893468605230127</v>
      </c>
      <c r="D84">
        <v>0.39929999999999999</v>
      </c>
      <c r="E84">
        <v>359.1</v>
      </c>
      <c r="F84" t="s">
        <v>67</v>
      </c>
      <c r="G84">
        <v>4150</v>
      </c>
      <c r="H84">
        <f t="shared" si="6"/>
        <v>4103.1745232856219</v>
      </c>
      <c r="I84">
        <f t="shared" si="7"/>
        <v>0.51875000000000004</v>
      </c>
      <c r="M84">
        <v>0.51250000000000007</v>
      </c>
      <c r="N84">
        <v>0</v>
      </c>
      <c r="O84">
        <v>0.996</v>
      </c>
      <c r="AY84">
        <v>6100</v>
      </c>
      <c r="AZ84">
        <v>231</v>
      </c>
      <c r="BA84">
        <v>0.958958958958959</v>
      </c>
    </row>
    <row r="85" spans="1:53" x14ac:dyDescent="0.25">
      <c r="A85" s="1">
        <v>9.7586497658229895E-2</v>
      </c>
      <c r="B85" s="1">
        <v>4887.880859375</v>
      </c>
      <c r="C85">
        <f t="shared" si="5"/>
        <v>0.61795767677227775</v>
      </c>
      <c r="D85">
        <v>0.18140000000000001</v>
      </c>
      <c r="E85">
        <v>260.67</v>
      </c>
      <c r="F85" t="s">
        <v>77</v>
      </c>
      <c r="G85">
        <v>4200</v>
      </c>
      <c r="H85">
        <f t="shared" si="6"/>
        <v>4152.6103609155698</v>
      </c>
      <c r="I85">
        <f t="shared" si="7"/>
        <v>0.52500000000000002</v>
      </c>
      <c r="M85">
        <v>0.51875000000000004</v>
      </c>
      <c r="N85">
        <v>0</v>
      </c>
      <c r="O85">
        <v>0.996</v>
      </c>
      <c r="AY85">
        <v>6150</v>
      </c>
      <c r="AZ85">
        <v>17</v>
      </c>
      <c r="BA85">
        <v>0.97597597597597596</v>
      </c>
    </row>
    <row r="86" spans="1:53" x14ac:dyDescent="0.25">
      <c r="A86" s="1">
        <v>8.6695742762162104E-2</v>
      </c>
      <c r="B86" s="1">
        <v>4548.48779296875</v>
      </c>
      <c r="C86">
        <f t="shared" si="5"/>
        <v>0.57504939875507521</v>
      </c>
      <c r="D86">
        <v>0.27529999999999999</v>
      </c>
      <c r="E86">
        <v>113.89</v>
      </c>
      <c r="F86" t="s">
        <v>75</v>
      </c>
      <c r="G86">
        <v>4250</v>
      </c>
      <c r="H86">
        <f t="shared" si="6"/>
        <v>4202.0461985455167</v>
      </c>
      <c r="I86">
        <f t="shared" si="7"/>
        <v>0.53125</v>
      </c>
      <c r="M86">
        <v>0.52500000000000002</v>
      </c>
      <c r="N86">
        <v>1</v>
      </c>
      <c r="O86">
        <v>1</v>
      </c>
      <c r="AY86">
        <v>6200</v>
      </c>
      <c r="AZ86">
        <v>10</v>
      </c>
      <c r="BA86">
        <v>0.98598598598598597</v>
      </c>
    </row>
    <row r="87" spans="1:53" x14ac:dyDescent="0.25">
      <c r="A87" s="1">
        <v>0.101390106969311</v>
      </c>
      <c r="B87" s="1">
        <v>4333.962890625</v>
      </c>
      <c r="C87">
        <f t="shared" si="5"/>
        <v>0.54792776586832459</v>
      </c>
      <c r="D87">
        <v>0.55520000000000003</v>
      </c>
      <c r="E87">
        <v>217.7</v>
      </c>
      <c r="F87" t="s">
        <v>64</v>
      </c>
      <c r="G87">
        <v>4300</v>
      </c>
      <c r="H87">
        <f t="shared" si="6"/>
        <v>4251.4820361754637</v>
      </c>
      <c r="I87">
        <f t="shared" si="7"/>
        <v>0.53749999999999998</v>
      </c>
      <c r="M87">
        <v>0.53125</v>
      </c>
      <c r="N87">
        <v>0</v>
      </c>
      <c r="O87">
        <v>1</v>
      </c>
      <c r="AY87">
        <v>6250</v>
      </c>
      <c r="AZ87">
        <v>3</v>
      </c>
      <c r="BA87">
        <v>0.98898898898898902</v>
      </c>
    </row>
    <row r="88" spans="1:53" x14ac:dyDescent="0.25">
      <c r="A88" s="1">
        <v>8.7187378422795697E-2</v>
      </c>
      <c r="B88" s="1">
        <v>4562.91015625</v>
      </c>
      <c r="C88">
        <f t="shared" si="5"/>
        <v>0.57687276768800511</v>
      </c>
      <c r="D88">
        <v>0.55059999999999998</v>
      </c>
      <c r="E88">
        <v>347.69</v>
      </c>
      <c r="F88" t="s">
        <v>68</v>
      </c>
      <c r="G88">
        <v>4350</v>
      </c>
      <c r="H88">
        <f t="shared" si="6"/>
        <v>4300.9178738054115</v>
      </c>
      <c r="I88">
        <f t="shared" si="7"/>
        <v>0.54375000000000007</v>
      </c>
      <c r="M88">
        <v>0.53749999999999998</v>
      </c>
      <c r="N88">
        <v>0</v>
      </c>
      <c r="O88">
        <v>1</v>
      </c>
      <c r="AY88">
        <v>6300</v>
      </c>
      <c r="AZ88">
        <v>8</v>
      </c>
      <c r="BA88">
        <v>0.99699699699699695</v>
      </c>
    </row>
    <row r="89" spans="1:53" x14ac:dyDescent="0.25">
      <c r="A89" s="1">
        <v>9.2945766751940301E-2</v>
      </c>
      <c r="B89" s="1">
        <v>4475.78564453125</v>
      </c>
      <c r="C89">
        <f t="shared" si="5"/>
        <v>0.56585792047699468</v>
      </c>
      <c r="D89">
        <v>0.31319999999999998</v>
      </c>
      <c r="E89">
        <v>93.24</v>
      </c>
      <c r="F89" t="s">
        <v>56</v>
      </c>
      <c r="G89">
        <v>4400</v>
      </c>
      <c r="H89">
        <f t="shared" si="6"/>
        <v>4350.3537114353585</v>
      </c>
      <c r="I89">
        <f t="shared" si="7"/>
        <v>0.55000000000000004</v>
      </c>
      <c r="M89">
        <v>0.54375000000000007</v>
      </c>
      <c r="N89">
        <v>0</v>
      </c>
      <c r="O89">
        <v>1</v>
      </c>
      <c r="AY89">
        <v>6350</v>
      </c>
      <c r="AZ89">
        <v>2</v>
      </c>
      <c r="BA89">
        <v>0.99899899899899902</v>
      </c>
    </row>
    <row r="90" spans="1:53" x14ac:dyDescent="0.25">
      <c r="A90" s="1">
        <v>0.123941722724201</v>
      </c>
      <c r="B90" s="1">
        <v>4634.845703125</v>
      </c>
      <c r="C90">
        <f t="shared" si="5"/>
        <v>0.58596732721249856</v>
      </c>
      <c r="D90">
        <v>0.78769999999999996</v>
      </c>
      <c r="E90">
        <v>245.22</v>
      </c>
      <c r="F90" t="s">
        <v>55</v>
      </c>
      <c r="G90">
        <v>4450</v>
      </c>
      <c r="H90">
        <f t="shared" si="6"/>
        <v>4399.7895490653054</v>
      </c>
      <c r="I90">
        <f t="shared" si="7"/>
        <v>0.55625000000000002</v>
      </c>
      <c r="M90">
        <v>0.55000000000000004</v>
      </c>
      <c r="N90">
        <v>0</v>
      </c>
      <c r="O90">
        <v>1</v>
      </c>
      <c r="AY90">
        <v>6400</v>
      </c>
      <c r="AZ90">
        <v>0</v>
      </c>
      <c r="BA90">
        <v>0.99899899899899902</v>
      </c>
    </row>
    <row r="91" spans="1:53" x14ac:dyDescent="0.25">
      <c r="A91" s="1">
        <v>9.7445757785801598E-2</v>
      </c>
      <c r="B91" s="1">
        <v>4828.21630859375</v>
      </c>
      <c r="C91">
        <f t="shared" si="5"/>
        <v>0.61041449635376865</v>
      </c>
      <c r="D91">
        <v>0.4073</v>
      </c>
      <c r="E91">
        <v>212.18</v>
      </c>
      <c r="F91" t="s">
        <v>57</v>
      </c>
      <c r="G91">
        <v>4500</v>
      </c>
      <c r="H91">
        <f t="shared" si="6"/>
        <v>4449.2253866952533</v>
      </c>
      <c r="I91">
        <f t="shared" si="7"/>
        <v>0.56250000000000011</v>
      </c>
      <c r="M91">
        <v>0.55625000000000002</v>
      </c>
      <c r="N91">
        <v>0</v>
      </c>
      <c r="O91">
        <v>1</v>
      </c>
      <c r="AY91">
        <v>6450</v>
      </c>
      <c r="AZ91">
        <v>0</v>
      </c>
      <c r="BA91">
        <v>0.99899899899899902</v>
      </c>
    </row>
    <row r="92" spans="1:53" x14ac:dyDescent="0.25">
      <c r="A92" s="1">
        <v>9.30459916112263E-2</v>
      </c>
      <c r="B92" s="1">
        <v>4905.4140625</v>
      </c>
      <c r="C92">
        <f t="shared" si="5"/>
        <v>0.62017433830336244</v>
      </c>
      <c r="D92">
        <v>0.76419999999999999</v>
      </c>
      <c r="E92">
        <v>54.32</v>
      </c>
      <c r="F92" t="s">
        <v>61</v>
      </c>
      <c r="G92">
        <v>4550</v>
      </c>
      <c r="H92">
        <f t="shared" si="6"/>
        <v>4498.6612243252002</v>
      </c>
      <c r="I92">
        <f t="shared" si="7"/>
        <v>0.56874999999999998</v>
      </c>
      <c r="M92">
        <v>0.56250000000000011</v>
      </c>
      <c r="N92">
        <v>0</v>
      </c>
      <c r="O92">
        <v>1</v>
      </c>
      <c r="AY92">
        <v>6500</v>
      </c>
      <c r="AZ92">
        <v>0</v>
      </c>
      <c r="BA92">
        <v>0.99899899899899902</v>
      </c>
    </row>
    <row r="93" spans="1:53" x14ac:dyDescent="0.25">
      <c r="A93" s="1">
        <v>0.128924149594531</v>
      </c>
      <c r="B93" s="1">
        <v>4299.845703125</v>
      </c>
      <c r="C93">
        <f t="shared" si="5"/>
        <v>0.54361444921187074</v>
      </c>
      <c r="D93">
        <v>0.26900000000000002</v>
      </c>
      <c r="E93">
        <v>238.55</v>
      </c>
      <c r="F93" t="s">
        <v>54</v>
      </c>
      <c r="G93">
        <v>4600</v>
      </c>
      <c r="H93">
        <f t="shared" si="6"/>
        <v>4548.0970619551472</v>
      </c>
      <c r="I93">
        <f t="shared" si="7"/>
        <v>0.57499999999999996</v>
      </c>
      <c r="M93">
        <v>0.56874999999999998</v>
      </c>
      <c r="N93">
        <v>0</v>
      </c>
      <c r="O93">
        <v>1</v>
      </c>
      <c r="AY93">
        <v>6550</v>
      </c>
      <c r="AZ93">
        <v>0</v>
      </c>
      <c r="BA93">
        <v>0.99899899899899902</v>
      </c>
    </row>
    <row r="94" spans="1:53" x14ac:dyDescent="0.25">
      <c r="A94" s="1">
        <v>0.121128272581358</v>
      </c>
      <c r="B94" s="1">
        <v>4337.181640625</v>
      </c>
      <c r="C94">
        <f t="shared" si="5"/>
        <v>0.54833470117000971</v>
      </c>
      <c r="D94">
        <v>0.309</v>
      </c>
      <c r="E94">
        <v>255.04</v>
      </c>
      <c r="F94" t="s">
        <v>75</v>
      </c>
      <c r="G94">
        <v>4650</v>
      </c>
      <c r="H94">
        <f t="shared" si="6"/>
        <v>4597.532899585095</v>
      </c>
      <c r="I94">
        <f t="shared" si="7"/>
        <v>0.58125000000000004</v>
      </c>
      <c r="M94">
        <v>0.57499999999999996</v>
      </c>
      <c r="N94">
        <v>0</v>
      </c>
      <c r="O94">
        <v>1</v>
      </c>
      <c r="AY94">
        <v>6600</v>
      </c>
      <c r="AZ94">
        <v>0</v>
      </c>
      <c r="BA94">
        <v>0.99899899899899902</v>
      </c>
    </row>
    <row r="95" spans="1:53" x14ac:dyDescent="0.25">
      <c r="A95" s="1">
        <v>8.2668294605153306E-2</v>
      </c>
      <c r="B95" s="1">
        <v>5882.36181640625</v>
      </c>
      <c r="C95">
        <f t="shared" si="5"/>
        <v>0.74368642497255266</v>
      </c>
      <c r="D95">
        <v>0.1275</v>
      </c>
      <c r="E95">
        <v>129.34</v>
      </c>
      <c r="F95" t="s">
        <v>78</v>
      </c>
      <c r="G95">
        <v>4700</v>
      </c>
      <c r="H95">
        <f t="shared" si="6"/>
        <v>4646.968737215042</v>
      </c>
      <c r="I95">
        <f t="shared" si="7"/>
        <v>0.58750000000000002</v>
      </c>
      <c r="M95">
        <v>0.58125000000000004</v>
      </c>
      <c r="N95">
        <v>0</v>
      </c>
      <c r="O95">
        <v>1</v>
      </c>
      <c r="AY95">
        <v>6650</v>
      </c>
      <c r="AZ95">
        <v>0</v>
      </c>
      <c r="BA95">
        <v>0.99899899899899902</v>
      </c>
    </row>
    <row r="96" spans="1:53" x14ac:dyDescent="0.25">
      <c r="A96" s="1">
        <v>8.1571492315627506E-2</v>
      </c>
      <c r="B96" s="1">
        <v>4767.72802734375</v>
      </c>
      <c r="C96">
        <f t="shared" si="5"/>
        <v>0.60276717457392115</v>
      </c>
      <c r="D96">
        <v>0.38319999999999999</v>
      </c>
      <c r="E96">
        <v>12.61</v>
      </c>
      <c r="F96" t="s">
        <v>74</v>
      </c>
      <c r="G96">
        <v>4750</v>
      </c>
      <c r="H96">
        <f t="shared" si="6"/>
        <v>4696.4045748449889</v>
      </c>
      <c r="I96">
        <f t="shared" si="7"/>
        <v>0.59375</v>
      </c>
      <c r="M96">
        <v>0.58750000000000002</v>
      </c>
      <c r="N96">
        <v>0</v>
      </c>
      <c r="O96">
        <v>1</v>
      </c>
      <c r="AY96">
        <v>6700</v>
      </c>
      <c r="AZ96">
        <v>0</v>
      </c>
      <c r="BA96">
        <v>0.99899899899899902</v>
      </c>
    </row>
    <row r="97" spans="1:53" x14ac:dyDescent="0.25">
      <c r="A97" s="1">
        <v>9.7413536540121207E-2</v>
      </c>
      <c r="B97" s="1">
        <v>4638.10986328125</v>
      </c>
      <c r="C97">
        <f t="shared" si="5"/>
        <v>0.58638000356137066</v>
      </c>
      <c r="D97">
        <v>0.72499999999999998</v>
      </c>
      <c r="E97">
        <v>174.86</v>
      </c>
      <c r="F97" t="s">
        <v>53</v>
      </c>
      <c r="G97">
        <v>4800</v>
      </c>
      <c r="H97">
        <f t="shared" ref="H97:H128" si="8">G97*$K$6</f>
        <v>4745.8404124749368</v>
      </c>
      <c r="I97">
        <f t="shared" ref="I97:I128" si="9">H97/$V$13</f>
        <v>0.60000000000000009</v>
      </c>
      <c r="M97">
        <v>0.59375</v>
      </c>
      <c r="N97">
        <v>0</v>
      </c>
      <c r="O97">
        <v>1</v>
      </c>
      <c r="AY97">
        <v>6750</v>
      </c>
      <c r="AZ97">
        <v>0</v>
      </c>
      <c r="BA97">
        <v>0.99899899899899902</v>
      </c>
    </row>
    <row r="98" spans="1:53" x14ac:dyDescent="0.25">
      <c r="A98" s="1">
        <v>0.10308991890647499</v>
      </c>
      <c r="B98" s="1">
        <v>4767.03271484375</v>
      </c>
      <c r="C98">
        <f t="shared" si="5"/>
        <v>0.60267926864710086</v>
      </c>
      <c r="D98">
        <v>0.83020000000000005</v>
      </c>
      <c r="E98">
        <v>263.07</v>
      </c>
      <c r="F98" t="s">
        <v>65</v>
      </c>
      <c r="G98">
        <v>4850</v>
      </c>
      <c r="H98">
        <f t="shared" si="8"/>
        <v>4795.2762501048837</v>
      </c>
      <c r="I98">
        <f t="shared" si="9"/>
        <v>0.60625000000000007</v>
      </c>
      <c r="M98">
        <v>0.60000000000000009</v>
      </c>
      <c r="N98">
        <v>0</v>
      </c>
      <c r="O98">
        <v>1</v>
      </c>
      <c r="AY98">
        <v>6800</v>
      </c>
      <c r="AZ98">
        <v>0</v>
      </c>
      <c r="BA98">
        <v>0.99899899899899902</v>
      </c>
    </row>
    <row r="99" spans="1:53" x14ac:dyDescent="0.25">
      <c r="A99" s="1">
        <v>8.2056917974561203E-2</v>
      </c>
      <c r="B99" s="1">
        <v>5372.97119140625</v>
      </c>
      <c r="C99">
        <f t="shared" si="5"/>
        <v>0.67928595035975103</v>
      </c>
      <c r="D99">
        <v>0.42870000000000003</v>
      </c>
      <c r="E99">
        <v>10.79</v>
      </c>
      <c r="F99" t="s">
        <v>53</v>
      </c>
      <c r="G99">
        <v>4900</v>
      </c>
      <c r="H99">
        <f t="shared" si="8"/>
        <v>4844.7120877348307</v>
      </c>
      <c r="I99">
        <f t="shared" si="9"/>
        <v>0.61250000000000004</v>
      </c>
      <c r="M99">
        <v>0.60625000000000007</v>
      </c>
      <c r="N99">
        <v>0</v>
      </c>
      <c r="O99">
        <v>1</v>
      </c>
      <c r="AY99">
        <v>6850</v>
      </c>
      <c r="AZ99">
        <v>0</v>
      </c>
      <c r="BA99">
        <v>0.99899899899899902</v>
      </c>
    </row>
    <row r="100" spans="1:53" x14ac:dyDescent="0.25">
      <c r="A100" s="1">
        <v>0.103255652479382</v>
      </c>
      <c r="B100" s="1">
        <v>4658.263671875</v>
      </c>
      <c r="C100">
        <f t="shared" si="5"/>
        <v>0.58892797907366645</v>
      </c>
      <c r="D100">
        <v>0.12740000000000001</v>
      </c>
      <c r="E100">
        <v>106.7</v>
      </c>
      <c r="F100" t="s">
        <v>69</v>
      </c>
      <c r="G100">
        <v>4950</v>
      </c>
      <c r="H100">
        <f t="shared" si="8"/>
        <v>4894.1479253647785</v>
      </c>
      <c r="I100">
        <f t="shared" si="9"/>
        <v>0.61875000000000002</v>
      </c>
      <c r="M100">
        <v>0.61250000000000004</v>
      </c>
      <c r="N100">
        <v>0</v>
      </c>
      <c r="O100">
        <v>1</v>
      </c>
      <c r="AY100">
        <v>6900</v>
      </c>
      <c r="AZ100">
        <v>0</v>
      </c>
      <c r="BA100">
        <v>0.99899899899899902</v>
      </c>
    </row>
    <row r="101" spans="1:53" x14ac:dyDescent="0.25">
      <c r="A101" s="1">
        <v>0.120442128663288</v>
      </c>
      <c r="B101" s="1">
        <v>4741.7041015625</v>
      </c>
      <c r="C101">
        <f t="shared" si="5"/>
        <v>0.59947706068224749</v>
      </c>
      <c r="D101">
        <v>3.2300000000000002E-2</v>
      </c>
      <c r="E101">
        <v>255.41</v>
      </c>
      <c r="F101" t="s">
        <v>76</v>
      </c>
      <c r="G101">
        <v>5000</v>
      </c>
      <c r="H101">
        <f t="shared" si="8"/>
        <v>4943.5837629947255</v>
      </c>
      <c r="I101">
        <f t="shared" si="9"/>
        <v>0.625</v>
      </c>
      <c r="M101">
        <v>0.61875000000000002</v>
      </c>
      <c r="N101">
        <v>0</v>
      </c>
      <c r="O101">
        <v>1</v>
      </c>
      <c r="AY101">
        <v>6950</v>
      </c>
      <c r="AZ101">
        <v>0</v>
      </c>
      <c r="BA101">
        <v>0.99899899899899902</v>
      </c>
    </row>
    <row r="102" spans="1:53" x14ac:dyDescent="0.25">
      <c r="A102" s="1">
        <v>0.10050391080717</v>
      </c>
      <c r="B102" s="1">
        <v>4675.3759765625</v>
      </c>
      <c r="C102">
        <f t="shared" si="5"/>
        <v>0.59109142788781355</v>
      </c>
      <c r="D102">
        <v>0.67769999999999997</v>
      </c>
      <c r="E102">
        <v>304.06</v>
      </c>
      <c r="F102" t="s">
        <v>78</v>
      </c>
      <c r="G102">
        <v>5050</v>
      </c>
      <c r="H102">
        <f t="shared" si="8"/>
        <v>4993.0196006246724</v>
      </c>
      <c r="I102">
        <f t="shared" si="9"/>
        <v>0.63124999999999998</v>
      </c>
      <c r="M102">
        <v>0.625</v>
      </c>
      <c r="N102">
        <v>0</v>
      </c>
      <c r="O102">
        <v>1</v>
      </c>
      <c r="AY102">
        <v>7000</v>
      </c>
      <c r="AZ102">
        <v>0</v>
      </c>
      <c r="BA102">
        <v>0.99899899899899902</v>
      </c>
    </row>
    <row r="103" spans="1:53" x14ac:dyDescent="0.25">
      <c r="A103" s="1">
        <v>0.107008424757948</v>
      </c>
      <c r="B103" s="1">
        <v>4406.4267578125</v>
      </c>
      <c r="C103">
        <f t="shared" si="5"/>
        <v>0.55708911908159586</v>
      </c>
      <c r="D103">
        <v>0.49980000000000002</v>
      </c>
      <c r="E103">
        <v>144.96</v>
      </c>
      <c r="F103" t="s">
        <v>79</v>
      </c>
      <c r="G103">
        <v>5100</v>
      </c>
      <c r="H103">
        <f t="shared" si="8"/>
        <v>5042.4554382546203</v>
      </c>
      <c r="I103">
        <f t="shared" si="9"/>
        <v>0.63750000000000007</v>
      </c>
      <c r="M103">
        <v>0.63124999999999998</v>
      </c>
      <c r="N103">
        <v>0</v>
      </c>
      <c r="O103">
        <v>1</v>
      </c>
      <c r="AY103">
        <v>7050</v>
      </c>
      <c r="AZ103">
        <v>0</v>
      </c>
      <c r="BA103">
        <v>0.99899899899899902</v>
      </c>
    </row>
    <row r="104" spans="1:53" x14ac:dyDescent="0.25">
      <c r="A104" s="1">
        <v>0.12873592676690901</v>
      </c>
      <c r="B104" s="1">
        <v>4609.638671875</v>
      </c>
      <c r="C104">
        <f t="shared" si="5"/>
        <v>0.58278049043850078</v>
      </c>
      <c r="D104">
        <v>0.76500000000000001</v>
      </c>
      <c r="E104">
        <v>38.31</v>
      </c>
      <c r="F104" t="s">
        <v>52</v>
      </c>
      <c r="G104">
        <v>5150</v>
      </c>
      <c r="H104">
        <f t="shared" si="8"/>
        <v>5091.8912758845672</v>
      </c>
      <c r="I104">
        <f t="shared" si="9"/>
        <v>0.64375000000000004</v>
      </c>
      <c r="M104">
        <v>0.63750000000000007</v>
      </c>
      <c r="N104">
        <v>0</v>
      </c>
      <c r="O104">
        <v>1</v>
      </c>
      <c r="AY104">
        <v>7100</v>
      </c>
      <c r="AZ104">
        <v>0</v>
      </c>
      <c r="BA104">
        <v>0.99899899899899902</v>
      </c>
    </row>
    <row r="105" spans="1:53" x14ac:dyDescent="0.25">
      <c r="A105" s="1">
        <v>0.10206291849526</v>
      </c>
      <c r="B105" s="1">
        <v>4637.9443359375</v>
      </c>
      <c r="C105">
        <f t="shared" si="5"/>
        <v>0.58635907651839869</v>
      </c>
      <c r="D105">
        <v>0.60319999999999996</v>
      </c>
      <c r="E105">
        <v>260.97000000000003</v>
      </c>
      <c r="F105" t="s">
        <v>52</v>
      </c>
      <c r="G105">
        <v>5200</v>
      </c>
      <c r="H105">
        <f t="shared" si="8"/>
        <v>5141.3271135145142</v>
      </c>
      <c r="I105">
        <f t="shared" si="9"/>
        <v>0.65</v>
      </c>
      <c r="M105">
        <v>0.64375000000000004</v>
      </c>
      <c r="N105">
        <v>0</v>
      </c>
      <c r="O105">
        <v>1</v>
      </c>
      <c r="AY105">
        <v>7150</v>
      </c>
      <c r="AZ105">
        <v>0</v>
      </c>
      <c r="BA105">
        <v>0.99899899899899902</v>
      </c>
    </row>
    <row r="106" spans="1:53" x14ac:dyDescent="0.25">
      <c r="A106" s="1">
        <v>9.3423177614391506E-2</v>
      </c>
      <c r="B106" s="1">
        <v>4518.9853515625</v>
      </c>
      <c r="C106">
        <f t="shared" si="5"/>
        <v>0.57131950830253908</v>
      </c>
      <c r="D106">
        <v>0.43190000000000001</v>
      </c>
      <c r="E106">
        <v>224.26</v>
      </c>
      <c r="F106" t="s">
        <v>69</v>
      </c>
      <c r="G106">
        <v>5250</v>
      </c>
      <c r="H106">
        <f t="shared" si="8"/>
        <v>5190.762951144462</v>
      </c>
      <c r="I106">
        <f t="shared" si="9"/>
        <v>0.65625000000000011</v>
      </c>
      <c r="M106">
        <v>0.65</v>
      </c>
      <c r="N106">
        <v>0</v>
      </c>
      <c r="O106">
        <v>1</v>
      </c>
      <c r="AY106">
        <v>7200</v>
      </c>
      <c r="AZ106">
        <v>0</v>
      </c>
      <c r="BA106">
        <v>0.99899899899899902</v>
      </c>
    </row>
    <row r="107" spans="1:53" x14ac:dyDescent="0.25">
      <c r="A107" s="1">
        <v>0.12308420212467</v>
      </c>
      <c r="B107" s="1">
        <v>4957.75244140625</v>
      </c>
      <c r="C107">
        <f t="shared" si="5"/>
        <v>0.62679129644236842</v>
      </c>
      <c r="D107">
        <v>0.14299999999999999</v>
      </c>
      <c r="E107">
        <v>102.67</v>
      </c>
      <c r="F107" t="s">
        <v>73</v>
      </c>
      <c r="G107">
        <v>5300</v>
      </c>
      <c r="H107">
        <f t="shared" si="8"/>
        <v>5240.198788774409</v>
      </c>
      <c r="I107">
        <f t="shared" si="9"/>
        <v>0.66249999999999998</v>
      </c>
      <c r="M107">
        <v>0.65625000000000011</v>
      </c>
      <c r="N107">
        <v>0</v>
      </c>
      <c r="O107">
        <v>1</v>
      </c>
      <c r="AY107">
        <v>7250</v>
      </c>
      <c r="AZ107">
        <v>0</v>
      </c>
      <c r="BA107">
        <v>0.99899899899899902</v>
      </c>
    </row>
    <row r="108" spans="1:53" x14ac:dyDescent="0.25">
      <c r="A108" s="1">
        <v>0.12570759515428301</v>
      </c>
      <c r="B108" s="1">
        <v>4520.7548828125</v>
      </c>
      <c r="C108">
        <f t="shared" si="5"/>
        <v>0.57154322394776169</v>
      </c>
      <c r="D108">
        <v>0.74119999999999997</v>
      </c>
      <c r="E108">
        <v>222.41</v>
      </c>
      <c r="F108" t="s">
        <v>80</v>
      </c>
      <c r="G108">
        <v>5350</v>
      </c>
      <c r="H108">
        <f t="shared" si="8"/>
        <v>5289.6346264043559</v>
      </c>
      <c r="I108">
        <f t="shared" si="9"/>
        <v>0.66874999999999996</v>
      </c>
      <c r="M108">
        <v>0.66249999999999998</v>
      </c>
      <c r="N108">
        <v>0</v>
      </c>
      <c r="O108">
        <v>1</v>
      </c>
      <c r="AY108">
        <v>7300</v>
      </c>
      <c r="AZ108">
        <v>0</v>
      </c>
      <c r="BA108">
        <v>0.99899899899899902</v>
      </c>
    </row>
    <row r="109" spans="1:53" x14ac:dyDescent="0.25">
      <c r="A109" s="1">
        <v>9.9483208156580905E-2</v>
      </c>
      <c r="B109" s="1">
        <v>4373.26953125</v>
      </c>
      <c r="C109">
        <f t="shared" si="5"/>
        <v>0.55289716692804147</v>
      </c>
      <c r="D109">
        <v>0.54620000000000002</v>
      </c>
      <c r="E109">
        <v>106.31</v>
      </c>
      <c r="F109" t="s">
        <v>73</v>
      </c>
      <c r="G109">
        <v>5400</v>
      </c>
      <c r="H109">
        <f t="shared" si="8"/>
        <v>5339.0704640343038</v>
      </c>
      <c r="I109">
        <f t="shared" si="9"/>
        <v>0.67500000000000004</v>
      </c>
      <c r="M109">
        <v>0.66874999999999996</v>
      </c>
      <c r="N109">
        <v>0</v>
      </c>
      <c r="O109">
        <v>1</v>
      </c>
      <c r="AY109">
        <v>7350</v>
      </c>
      <c r="AZ109">
        <v>0</v>
      </c>
      <c r="BA109">
        <v>0.99899899899899902</v>
      </c>
    </row>
    <row r="110" spans="1:53" x14ac:dyDescent="0.25">
      <c r="A110" s="1">
        <v>0.11404559387644</v>
      </c>
      <c r="B110" s="1">
        <v>4348.34765625</v>
      </c>
      <c r="C110">
        <f t="shared" si="5"/>
        <v>0.54974638146111043</v>
      </c>
      <c r="D110">
        <v>0.92279999999999995</v>
      </c>
      <c r="E110">
        <v>81.28</v>
      </c>
      <c r="F110" t="s">
        <v>74</v>
      </c>
      <c r="G110">
        <v>5450</v>
      </c>
      <c r="H110">
        <f t="shared" si="8"/>
        <v>5388.5063016642507</v>
      </c>
      <c r="I110">
        <f t="shared" si="9"/>
        <v>0.68125000000000002</v>
      </c>
      <c r="M110">
        <v>0.67500000000000004</v>
      </c>
      <c r="N110">
        <v>0</v>
      </c>
      <c r="O110">
        <v>1</v>
      </c>
      <c r="AY110">
        <v>7400</v>
      </c>
      <c r="AZ110">
        <v>0</v>
      </c>
      <c r="BA110">
        <v>0.99899899899899902</v>
      </c>
    </row>
    <row r="111" spans="1:53" x14ac:dyDescent="0.25">
      <c r="A111" s="1">
        <v>9.6960126327661197E-2</v>
      </c>
      <c r="B111" s="1">
        <v>5436.06591796875</v>
      </c>
      <c r="C111">
        <f t="shared" si="5"/>
        <v>0.6872627959017944</v>
      </c>
      <c r="D111">
        <v>0.12139999999999999</v>
      </c>
      <c r="E111">
        <v>38.57</v>
      </c>
      <c r="F111" t="s">
        <v>56</v>
      </c>
      <c r="G111">
        <v>5500</v>
      </c>
      <c r="H111">
        <f t="shared" si="8"/>
        <v>5437.9421392941977</v>
      </c>
      <c r="I111">
        <f t="shared" si="9"/>
        <v>0.6875</v>
      </c>
      <c r="M111">
        <v>0.68125000000000002</v>
      </c>
      <c r="N111">
        <v>0</v>
      </c>
      <c r="O111">
        <v>1</v>
      </c>
      <c r="AY111">
        <v>7450</v>
      </c>
      <c r="AZ111">
        <v>0</v>
      </c>
      <c r="BA111">
        <v>0.99899899899899902</v>
      </c>
    </row>
    <row r="112" spans="1:53" x14ac:dyDescent="0.25">
      <c r="A112" s="1">
        <v>0.122103539482926</v>
      </c>
      <c r="B112" s="1">
        <v>4668.2451171875</v>
      </c>
      <c r="C112">
        <f t="shared" si="5"/>
        <v>0.59018989828438362</v>
      </c>
      <c r="D112">
        <v>0.45529999999999998</v>
      </c>
      <c r="E112">
        <v>123.6</v>
      </c>
      <c r="F112" t="s">
        <v>57</v>
      </c>
      <c r="G112">
        <v>5550</v>
      </c>
      <c r="H112">
        <f t="shared" si="8"/>
        <v>5487.3779769241455</v>
      </c>
      <c r="I112">
        <f t="shared" si="9"/>
        <v>0.69375000000000009</v>
      </c>
      <c r="M112">
        <v>0.6875</v>
      </c>
      <c r="N112">
        <v>0</v>
      </c>
      <c r="O112">
        <v>1</v>
      </c>
      <c r="AY112">
        <v>7500</v>
      </c>
      <c r="AZ112">
        <v>0</v>
      </c>
      <c r="BA112">
        <v>0.99899899899899902</v>
      </c>
    </row>
    <row r="113" spans="1:53" x14ac:dyDescent="0.25">
      <c r="A113" s="1">
        <v>8.7161995627469402E-2</v>
      </c>
      <c r="B113" s="1">
        <v>5377.15771484375</v>
      </c>
      <c r="C113">
        <f t="shared" si="5"/>
        <v>0.67981523787137854</v>
      </c>
      <c r="D113">
        <v>6.1199999999999997E-2</v>
      </c>
      <c r="E113">
        <v>83.66</v>
      </c>
      <c r="F113" t="s">
        <v>74</v>
      </c>
      <c r="G113">
        <v>5600</v>
      </c>
      <c r="H113">
        <f t="shared" si="8"/>
        <v>5536.8138145540925</v>
      </c>
      <c r="I113">
        <f t="shared" si="9"/>
        <v>0.70000000000000007</v>
      </c>
      <c r="M113">
        <v>0.69375000000000009</v>
      </c>
      <c r="N113">
        <v>0</v>
      </c>
      <c r="O113">
        <v>1</v>
      </c>
      <c r="AY113">
        <v>7550</v>
      </c>
      <c r="AZ113">
        <v>0</v>
      </c>
      <c r="BA113">
        <v>0.99899899899899902</v>
      </c>
    </row>
    <row r="114" spans="1:53" x14ac:dyDescent="0.25">
      <c r="A114" s="1">
        <v>0.11437544802428801</v>
      </c>
      <c r="B114" s="1">
        <v>4428.615234375</v>
      </c>
      <c r="C114">
        <f t="shared" si="5"/>
        <v>0.55989433054688353</v>
      </c>
      <c r="D114">
        <v>0.46179999999999999</v>
      </c>
      <c r="E114">
        <v>201.26</v>
      </c>
      <c r="F114" t="s">
        <v>53</v>
      </c>
      <c r="G114">
        <v>5650</v>
      </c>
      <c r="H114">
        <f t="shared" si="8"/>
        <v>5586.2496521840394</v>
      </c>
      <c r="I114">
        <f t="shared" si="9"/>
        <v>0.70624999999999993</v>
      </c>
      <c r="M114">
        <v>0.70000000000000007</v>
      </c>
      <c r="N114">
        <v>0</v>
      </c>
      <c r="O114">
        <v>1</v>
      </c>
      <c r="AY114">
        <v>7600</v>
      </c>
      <c r="AZ114">
        <v>0</v>
      </c>
      <c r="BA114">
        <v>0.99899899899899902</v>
      </c>
    </row>
    <row r="115" spans="1:53" x14ac:dyDescent="0.25">
      <c r="A115" s="1">
        <v>0.126277471093413</v>
      </c>
      <c r="B115" s="1">
        <v>4431.75927734375</v>
      </c>
      <c r="C115">
        <f t="shared" si="5"/>
        <v>0.56029182089997065</v>
      </c>
      <c r="D115">
        <v>0.3165</v>
      </c>
      <c r="E115">
        <v>285.31</v>
      </c>
      <c r="F115" t="s">
        <v>52</v>
      </c>
      <c r="G115">
        <v>5700</v>
      </c>
      <c r="H115">
        <f t="shared" si="8"/>
        <v>5635.6854898139873</v>
      </c>
      <c r="I115">
        <f t="shared" si="9"/>
        <v>0.71250000000000002</v>
      </c>
      <c r="M115">
        <v>0.70624999999999993</v>
      </c>
      <c r="N115">
        <v>0</v>
      </c>
      <c r="O115">
        <v>1</v>
      </c>
      <c r="AY115">
        <v>7650</v>
      </c>
      <c r="AZ115">
        <v>0</v>
      </c>
      <c r="BA115">
        <v>0.99899899899899902</v>
      </c>
    </row>
    <row r="116" spans="1:53" x14ac:dyDescent="0.25">
      <c r="A116" s="1">
        <v>9.5913169320101702E-2</v>
      </c>
      <c r="B116" s="1">
        <v>4900.5224609375</v>
      </c>
      <c r="C116">
        <f t="shared" si="5"/>
        <v>0.6195559102311109</v>
      </c>
      <c r="D116">
        <v>0.13350000000000001</v>
      </c>
      <c r="E116">
        <v>39.33</v>
      </c>
      <c r="F116" t="s">
        <v>56</v>
      </c>
      <c r="G116">
        <v>5750</v>
      </c>
      <c r="H116">
        <f t="shared" si="8"/>
        <v>5685.1213274439342</v>
      </c>
      <c r="I116">
        <f t="shared" si="9"/>
        <v>0.71875</v>
      </c>
      <c r="M116">
        <v>0.71250000000000002</v>
      </c>
      <c r="N116">
        <v>0</v>
      </c>
      <c r="O116">
        <v>1</v>
      </c>
      <c r="AY116">
        <v>7700</v>
      </c>
      <c r="AZ116">
        <v>0</v>
      </c>
      <c r="BA116">
        <v>0.99899899899899902</v>
      </c>
    </row>
    <row r="117" spans="1:53" x14ac:dyDescent="0.25">
      <c r="A117" s="1">
        <v>0.119422642562096</v>
      </c>
      <c r="B117" s="1">
        <v>4465.7373046875</v>
      </c>
      <c r="C117">
        <f t="shared" si="5"/>
        <v>0.56458754402472244</v>
      </c>
      <c r="D117">
        <v>0.55740000000000001</v>
      </c>
      <c r="E117">
        <v>179.67</v>
      </c>
      <c r="F117" t="s">
        <v>78</v>
      </c>
      <c r="G117">
        <v>5800</v>
      </c>
      <c r="H117">
        <f t="shared" si="8"/>
        <v>5734.5571650738812</v>
      </c>
      <c r="I117">
        <f t="shared" si="9"/>
        <v>0.72499999999999998</v>
      </c>
      <c r="M117">
        <v>0.71875</v>
      </c>
      <c r="N117">
        <v>0</v>
      </c>
      <c r="O117">
        <v>1</v>
      </c>
      <c r="AY117">
        <v>7750</v>
      </c>
      <c r="AZ117">
        <v>0</v>
      </c>
      <c r="BA117">
        <v>0.99899899899899902</v>
      </c>
    </row>
    <row r="118" spans="1:53" x14ac:dyDescent="0.25">
      <c r="A118" s="1">
        <v>0.113234804298499</v>
      </c>
      <c r="B118" s="1">
        <v>4515.884765625</v>
      </c>
      <c r="C118">
        <f t="shared" si="5"/>
        <v>0.57092751206987824</v>
      </c>
      <c r="D118">
        <v>0.76329999999999998</v>
      </c>
      <c r="E118">
        <v>286.45</v>
      </c>
      <c r="F118" t="s">
        <v>54</v>
      </c>
      <c r="G118">
        <v>5850</v>
      </c>
      <c r="H118">
        <f t="shared" si="8"/>
        <v>5783.993002703829</v>
      </c>
      <c r="I118">
        <f t="shared" si="9"/>
        <v>0.73125000000000007</v>
      </c>
      <c r="M118">
        <v>0.72499999999999998</v>
      </c>
      <c r="N118">
        <v>0</v>
      </c>
      <c r="O118">
        <v>1</v>
      </c>
      <c r="AY118">
        <v>7800</v>
      </c>
      <c r="AZ118">
        <v>0</v>
      </c>
      <c r="BA118">
        <v>0.99899899899899902</v>
      </c>
    </row>
    <row r="119" spans="1:53" x14ac:dyDescent="0.25">
      <c r="A119" s="1">
        <v>0.107072517199594</v>
      </c>
      <c r="B119" s="1">
        <v>4554.0810546875</v>
      </c>
      <c r="C119">
        <f t="shared" si="5"/>
        <v>0.57575653526611936</v>
      </c>
      <c r="D119">
        <v>0.66059999999999997</v>
      </c>
      <c r="E119">
        <v>356.6</v>
      </c>
      <c r="F119" t="s">
        <v>52</v>
      </c>
      <c r="G119">
        <v>5900</v>
      </c>
      <c r="H119">
        <f t="shared" si="8"/>
        <v>5833.428840333776</v>
      </c>
      <c r="I119">
        <f t="shared" si="9"/>
        <v>0.73750000000000004</v>
      </c>
      <c r="M119">
        <v>0.73125000000000007</v>
      </c>
      <c r="N119">
        <v>0</v>
      </c>
      <c r="O119">
        <v>1</v>
      </c>
      <c r="AY119">
        <v>7850</v>
      </c>
      <c r="AZ119">
        <v>0</v>
      </c>
      <c r="BA119">
        <v>0.99899899899899902</v>
      </c>
    </row>
    <row r="120" spans="1:53" x14ac:dyDescent="0.25">
      <c r="A120" s="1">
        <v>0.107779063285799</v>
      </c>
      <c r="B120" s="1">
        <v>5116.76025390625</v>
      </c>
      <c r="C120">
        <f t="shared" si="5"/>
        <v>0.64689409788702279</v>
      </c>
      <c r="D120">
        <v>5.4899999999999997E-2</v>
      </c>
      <c r="E120">
        <v>155</v>
      </c>
      <c r="F120" t="s">
        <v>52</v>
      </c>
      <c r="G120">
        <v>5950</v>
      </c>
      <c r="H120">
        <f t="shared" si="8"/>
        <v>5882.8646779637229</v>
      </c>
      <c r="I120">
        <f t="shared" si="9"/>
        <v>0.74375000000000002</v>
      </c>
      <c r="M120">
        <v>0.73750000000000004</v>
      </c>
      <c r="N120">
        <v>0</v>
      </c>
      <c r="O120">
        <v>1</v>
      </c>
      <c r="AY120">
        <v>7900</v>
      </c>
      <c r="AZ120">
        <v>0</v>
      </c>
      <c r="BA120">
        <v>0.99899899899899902</v>
      </c>
    </row>
    <row r="121" spans="1:53" x14ac:dyDescent="0.25">
      <c r="A121" s="1">
        <v>0.12875149291471899</v>
      </c>
      <c r="B121" s="1">
        <v>4570.73779296875</v>
      </c>
      <c r="C121">
        <f t="shared" si="5"/>
        <v>0.57786238841332582</v>
      </c>
      <c r="D121">
        <v>0.7631</v>
      </c>
      <c r="E121">
        <v>128.82</v>
      </c>
      <c r="F121" t="s">
        <v>80</v>
      </c>
      <c r="G121">
        <v>6000</v>
      </c>
      <c r="H121">
        <f t="shared" si="8"/>
        <v>5932.3005155936708</v>
      </c>
      <c r="I121">
        <f t="shared" si="9"/>
        <v>0.75000000000000011</v>
      </c>
      <c r="M121">
        <v>0.74375000000000002</v>
      </c>
      <c r="N121">
        <v>0</v>
      </c>
      <c r="O121">
        <v>1</v>
      </c>
      <c r="AY121">
        <v>7950</v>
      </c>
      <c r="AZ121">
        <v>0</v>
      </c>
      <c r="BA121">
        <v>0.99899899899899902</v>
      </c>
    </row>
    <row r="122" spans="1:53" x14ac:dyDescent="0.25">
      <c r="A122" s="1">
        <v>0.12221853737979101</v>
      </c>
      <c r="B122" s="1">
        <v>4825.486328125</v>
      </c>
      <c r="C122">
        <f t="shared" si="5"/>
        <v>0.61006935447395649</v>
      </c>
      <c r="D122">
        <v>0.95860000000000001</v>
      </c>
      <c r="E122">
        <v>355.53</v>
      </c>
      <c r="F122" t="s">
        <v>67</v>
      </c>
      <c r="G122">
        <v>6050</v>
      </c>
      <c r="H122">
        <f t="shared" si="8"/>
        <v>5981.7363532236177</v>
      </c>
      <c r="I122">
        <f t="shared" si="9"/>
        <v>0.75624999999999998</v>
      </c>
      <c r="M122">
        <v>0.75000000000000011</v>
      </c>
      <c r="N122">
        <v>0</v>
      </c>
      <c r="O122">
        <v>1</v>
      </c>
      <c r="AY122">
        <v>8000</v>
      </c>
      <c r="AZ122">
        <v>0</v>
      </c>
      <c r="BA122">
        <v>0.99899899899899902</v>
      </c>
    </row>
    <row r="123" spans="1:53" ht="15.75" thickBot="1" x14ac:dyDescent="0.3">
      <c r="A123" s="1">
        <v>9.2230316967296999E-2</v>
      </c>
      <c r="B123" s="1">
        <v>4816.7099609375</v>
      </c>
      <c r="C123">
        <f t="shared" si="5"/>
        <v>0.60895978907461057</v>
      </c>
      <c r="D123">
        <v>0.94530000000000003</v>
      </c>
      <c r="E123">
        <v>263.62</v>
      </c>
      <c r="F123" t="s">
        <v>71</v>
      </c>
      <c r="G123">
        <v>6100</v>
      </c>
      <c r="H123">
        <f t="shared" si="8"/>
        <v>6031.1721908535646</v>
      </c>
      <c r="I123">
        <f t="shared" si="9"/>
        <v>0.76249999999999996</v>
      </c>
      <c r="M123">
        <v>0.75624999999999998</v>
      </c>
      <c r="N123">
        <v>0</v>
      </c>
      <c r="O123">
        <v>1</v>
      </c>
      <c r="P123" s="2"/>
      <c r="Q123" s="2"/>
      <c r="R123" s="2"/>
      <c r="X123" s="2"/>
      <c r="Y123" s="2"/>
      <c r="Z123" s="2"/>
      <c r="AE123" s="2"/>
      <c r="AF123" s="2"/>
      <c r="AG123" s="2"/>
      <c r="AK123" s="2"/>
      <c r="AL123" s="2"/>
      <c r="AM123" s="2"/>
      <c r="AQ123" s="2"/>
      <c r="AR123" s="2"/>
      <c r="AS123" s="2"/>
      <c r="AY123" s="2" t="s">
        <v>0</v>
      </c>
      <c r="AZ123" s="2">
        <v>1</v>
      </c>
      <c r="BA123" s="2">
        <v>1</v>
      </c>
    </row>
    <row r="124" spans="1:53" x14ac:dyDescent="0.25">
      <c r="A124" s="1">
        <v>0.127317535571743</v>
      </c>
      <c r="B124" s="1">
        <v>4508.83056640625</v>
      </c>
      <c r="C124">
        <f t="shared" si="5"/>
        <v>0.57003567434180702</v>
      </c>
      <c r="D124">
        <v>0.80330000000000001</v>
      </c>
      <c r="E124">
        <v>107.91</v>
      </c>
      <c r="F124" t="s">
        <v>68</v>
      </c>
      <c r="G124">
        <v>6150</v>
      </c>
      <c r="H124">
        <f t="shared" si="8"/>
        <v>6080.6080284835125</v>
      </c>
      <c r="I124">
        <f t="shared" si="9"/>
        <v>0.76875000000000004</v>
      </c>
      <c r="M124">
        <v>0.76249999999999996</v>
      </c>
      <c r="N124">
        <v>0</v>
      </c>
      <c r="O124">
        <v>1</v>
      </c>
    </row>
    <row r="125" spans="1:53" x14ac:dyDescent="0.25">
      <c r="A125" s="1">
        <v>0.12044315405563701</v>
      </c>
      <c r="B125" s="1">
        <v>4717.2177734375</v>
      </c>
      <c r="C125">
        <f t="shared" si="5"/>
        <v>0.5963813398829596</v>
      </c>
      <c r="D125">
        <v>0.78349999999999997</v>
      </c>
      <c r="E125">
        <v>99.45</v>
      </c>
      <c r="F125" t="s">
        <v>80</v>
      </c>
      <c r="G125">
        <v>6200</v>
      </c>
      <c r="H125">
        <f t="shared" si="8"/>
        <v>6130.0438661134594</v>
      </c>
      <c r="I125">
        <f t="shared" si="9"/>
        <v>0.77500000000000002</v>
      </c>
      <c r="M125">
        <v>0.76875000000000004</v>
      </c>
      <c r="N125">
        <v>0</v>
      </c>
      <c r="O125">
        <v>1</v>
      </c>
    </row>
    <row r="126" spans="1:53" x14ac:dyDescent="0.25">
      <c r="A126" s="1">
        <v>0.10927231567708399</v>
      </c>
      <c r="B126" s="1">
        <v>5074.193359375</v>
      </c>
      <c r="C126">
        <f t="shared" si="5"/>
        <v>0.64151251433195522</v>
      </c>
      <c r="D126">
        <v>0.2324</v>
      </c>
      <c r="E126">
        <v>323.76</v>
      </c>
      <c r="F126" t="s">
        <v>52</v>
      </c>
      <c r="G126">
        <v>6250</v>
      </c>
      <c r="H126">
        <f t="shared" si="8"/>
        <v>6179.4797037434064</v>
      </c>
      <c r="I126">
        <f t="shared" si="9"/>
        <v>0.78125</v>
      </c>
      <c r="M126">
        <v>0.77500000000000002</v>
      </c>
      <c r="N126">
        <v>0</v>
      </c>
      <c r="O126">
        <v>1</v>
      </c>
    </row>
    <row r="127" spans="1:53" x14ac:dyDescent="0.25">
      <c r="A127" s="1">
        <v>0.112272601719089</v>
      </c>
      <c r="B127" s="1">
        <v>4603.34814453125</v>
      </c>
      <c r="C127">
        <f t="shared" si="5"/>
        <v>0.58198520107387552</v>
      </c>
      <c r="D127">
        <v>0.96899999999999997</v>
      </c>
      <c r="E127">
        <v>338.6</v>
      </c>
      <c r="F127" t="s">
        <v>58</v>
      </c>
      <c r="G127">
        <v>6300</v>
      </c>
      <c r="H127">
        <f t="shared" si="8"/>
        <v>6228.9155413733542</v>
      </c>
      <c r="I127">
        <f t="shared" si="9"/>
        <v>0.78750000000000009</v>
      </c>
      <c r="M127">
        <v>0.78125</v>
      </c>
      <c r="N127">
        <v>0</v>
      </c>
      <c r="O127">
        <v>1</v>
      </c>
    </row>
    <row r="128" spans="1:53" x14ac:dyDescent="0.25">
      <c r="A128" s="1">
        <v>8.5085057214125098E-2</v>
      </c>
      <c r="B128" s="1">
        <v>5476.6083984375</v>
      </c>
      <c r="C128">
        <f t="shared" si="5"/>
        <v>0.69238843986936405</v>
      </c>
      <c r="D128">
        <v>0.95199999999999996</v>
      </c>
      <c r="E128">
        <v>146.44999999999999</v>
      </c>
      <c r="F128" t="s">
        <v>71</v>
      </c>
      <c r="G128">
        <v>6350</v>
      </c>
      <c r="H128">
        <f t="shared" si="8"/>
        <v>6278.3513790033012</v>
      </c>
      <c r="I128">
        <f t="shared" si="9"/>
        <v>0.79375000000000007</v>
      </c>
      <c r="M128">
        <v>0.78750000000000009</v>
      </c>
      <c r="N128">
        <v>0</v>
      </c>
      <c r="O128">
        <v>1</v>
      </c>
    </row>
    <row r="129" spans="1:15" x14ac:dyDescent="0.25">
      <c r="A129" s="1">
        <v>0.126571761699103</v>
      </c>
      <c r="B129" s="1">
        <v>4370.97900390625</v>
      </c>
      <c r="C129">
        <f t="shared" ref="C129:C192" si="10">B129/$V$13</f>
        <v>0.55260758356939388</v>
      </c>
      <c r="D129">
        <v>0.98270000000000002</v>
      </c>
      <c r="E129">
        <v>157.06</v>
      </c>
      <c r="F129" t="s">
        <v>50</v>
      </c>
      <c r="G129">
        <v>6400</v>
      </c>
      <c r="H129">
        <f t="shared" ref="H129:H160" si="11">G129*$K$6</f>
        <v>6327.787216633249</v>
      </c>
      <c r="I129">
        <f t="shared" ref="I129:I160" si="12">H129/$V$13</f>
        <v>0.8</v>
      </c>
      <c r="M129">
        <v>0.79375000000000007</v>
      </c>
      <c r="N129">
        <v>0</v>
      </c>
      <c r="O129">
        <v>1</v>
      </c>
    </row>
    <row r="130" spans="1:15" x14ac:dyDescent="0.25">
      <c r="A130" s="1">
        <v>8.6415036895922101E-2</v>
      </c>
      <c r="B130" s="1">
        <v>4755.29541015625</v>
      </c>
      <c r="C130">
        <f t="shared" si="10"/>
        <v>0.60119536227848624</v>
      </c>
      <c r="D130">
        <v>0.2114</v>
      </c>
      <c r="E130">
        <v>50.91</v>
      </c>
      <c r="F130" t="s">
        <v>75</v>
      </c>
      <c r="G130">
        <v>6450</v>
      </c>
      <c r="H130">
        <f t="shared" si="11"/>
        <v>6377.223054263196</v>
      </c>
      <c r="I130">
        <f t="shared" si="12"/>
        <v>0.80625000000000002</v>
      </c>
      <c r="M130">
        <v>0.8</v>
      </c>
      <c r="N130">
        <v>0</v>
      </c>
      <c r="O130">
        <v>1</v>
      </c>
    </row>
    <row r="131" spans="1:15" x14ac:dyDescent="0.25">
      <c r="A131" s="1">
        <v>0.123124421280354</v>
      </c>
      <c r="B131" s="1">
        <v>4463.0361328125</v>
      </c>
      <c r="C131">
        <f t="shared" si="10"/>
        <v>0.5642460443146311</v>
      </c>
      <c r="D131">
        <v>0.31119999999999998</v>
      </c>
      <c r="E131">
        <v>210.27</v>
      </c>
      <c r="F131" t="s">
        <v>56</v>
      </c>
      <c r="G131">
        <v>6500</v>
      </c>
      <c r="H131">
        <f t="shared" si="11"/>
        <v>6426.6588918931429</v>
      </c>
      <c r="I131">
        <f t="shared" si="12"/>
        <v>0.8125</v>
      </c>
      <c r="M131">
        <v>0.80625000000000002</v>
      </c>
      <c r="N131">
        <v>0</v>
      </c>
      <c r="O131">
        <v>1</v>
      </c>
    </row>
    <row r="132" spans="1:15" x14ac:dyDescent="0.25">
      <c r="A132" s="1">
        <v>0.104243732247347</v>
      </c>
      <c r="B132" s="1">
        <v>5182.06201171875</v>
      </c>
      <c r="C132">
        <f t="shared" si="10"/>
        <v>0.65514997066869252</v>
      </c>
      <c r="D132">
        <v>2.53E-2</v>
      </c>
      <c r="E132">
        <v>148.03</v>
      </c>
      <c r="F132" t="s">
        <v>74</v>
      </c>
      <c r="G132">
        <v>6550</v>
      </c>
      <c r="H132">
        <f t="shared" si="11"/>
        <v>6476.0947295230908</v>
      </c>
      <c r="I132">
        <f t="shared" si="12"/>
        <v>0.81875000000000009</v>
      </c>
      <c r="M132">
        <v>0.8125</v>
      </c>
      <c r="N132">
        <v>0</v>
      </c>
      <c r="O132">
        <v>1</v>
      </c>
    </row>
    <row r="133" spans="1:15" x14ac:dyDescent="0.25">
      <c r="A133" s="1">
        <v>8.6452094103108307E-2</v>
      </c>
      <c r="B133" s="1">
        <v>5087.88525390625</v>
      </c>
      <c r="C133">
        <f t="shared" si="10"/>
        <v>0.64324353265637169</v>
      </c>
      <c r="D133">
        <v>0.12889999999999999</v>
      </c>
      <c r="E133">
        <v>137.63</v>
      </c>
      <c r="F133" t="s">
        <v>67</v>
      </c>
      <c r="G133">
        <v>6600</v>
      </c>
      <c r="H133">
        <f t="shared" si="11"/>
        <v>6525.5305671530377</v>
      </c>
      <c r="I133">
        <f t="shared" si="12"/>
        <v>0.82500000000000007</v>
      </c>
      <c r="M133">
        <v>0.81875000000000009</v>
      </c>
      <c r="N133">
        <v>0</v>
      </c>
      <c r="O133">
        <v>1</v>
      </c>
    </row>
    <row r="134" spans="1:15" x14ac:dyDescent="0.25">
      <c r="A134" s="1">
        <v>0.107317971853265</v>
      </c>
      <c r="B134" s="1">
        <v>4956.845703125</v>
      </c>
      <c r="C134">
        <f t="shared" si="10"/>
        <v>0.62667666069369898</v>
      </c>
      <c r="D134">
        <v>9.7299999999999998E-2</v>
      </c>
      <c r="E134">
        <v>238.81</v>
      </c>
      <c r="F134" t="s">
        <v>73</v>
      </c>
      <c r="G134">
        <v>6650</v>
      </c>
      <c r="H134">
        <f t="shared" si="11"/>
        <v>6574.9664047829847</v>
      </c>
      <c r="I134">
        <f t="shared" si="12"/>
        <v>0.83125000000000004</v>
      </c>
      <c r="M134">
        <v>0.82500000000000007</v>
      </c>
      <c r="N134">
        <v>0</v>
      </c>
      <c r="O134">
        <v>1</v>
      </c>
    </row>
    <row r="135" spans="1:15" x14ac:dyDescent="0.25">
      <c r="A135" s="1">
        <v>0.115710003258955</v>
      </c>
      <c r="B135" s="1">
        <v>4598.0185546875</v>
      </c>
      <c r="C135">
        <f t="shared" si="10"/>
        <v>0.58131139967553003</v>
      </c>
      <c r="D135">
        <v>0.49580000000000002</v>
      </c>
      <c r="E135">
        <v>226.8</v>
      </c>
      <c r="F135" t="s">
        <v>80</v>
      </c>
      <c r="G135">
        <v>6700</v>
      </c>
      <c r="H135">
        <f t="shared" si="11"/>
        <v>6624.4022424129325</v>
      </c>
      <c r="I135">
        <f t="shared" si="12"/>
        <v>0.83750000000000013</v>
      </c>
      <c r="M135">
        <v>0.83125000000000004</v>
      </c>
      <c r="N135">
        <v>0</v>
      </c>
      <c r="O135">
        <v>1</v>
      </c>
    </row>
    <row r="136" spans="1:15" x14ac:dyDescent="0.25">
      <c r="A136" s="1">
        <v>9.7181757731865201E-2</v>
      </c>
      <c r="B136" s="1">
        <v>4967.73876953125</v>
      </c>
      <c r="C136">
        <f t="shared" si="10"/>
        <v>0.62805383296998751</v>
      </c>
      <c r="D136">
        <v>0.98229999999999995</v>
      </c>
      <c r="E136">
        <v>93.69</v>
      </c>
      <c r="F136" t="s">
        <v>57</v>
      </c>
      <c r="G136">
        <v>6750</v>
      </c>
      <c r="H136">
        <f t="shared" si="11"/>
        <v>6673.8380800428795</v>
      </c>
      <c r="I136">
        <f t="shared" si="12"/>
        <v>0.84375</v>
      </c>
      <c r="M136">
        <v>0.83750000000000013</v>
      </c>
      <c r="N136">
        <v>0</v>
      </c>
      <c r="O136">
        <v>1</v>
      </c>
    </row>
    <row r="137" spans="1:15" x14ac:dyDescent="0.25">
      <c r="A137" s="1">
        <v>0.10414548345722301</v>
      </c>
      <c r="B137" s="1">
        <v>4869.599609375</v>
      </c>
      <c r="C137">
        <f t="shared" si="10"/>
        <v>0.61564644229183307</v>
      </c>
      <c r="D137">
        <v>0.62909999999999999</v>
      </c>
      <c r="E137">
        <v>73.650000000000006</v>
      </c>
      <c r="F137" t="s">
        <v>54</v>
      </c>
      <c r="G137">
        <v>6800</v>
      </c>
      <c r="H137">
        <f t="shared" si="11"/>
        <v>6723.2739176728264</v>
      </c>
      <c r="I137">
        <f t="shared" si="12"/>
        <v>0.85</v>
      </c>
      <c r="M137">
        <v>0.84375</v>
      </c>
      <c r="N137">
        <v>0</v>
      </c>
      <c r="O137">
        <v>1</v>
      </c>
    </row>
    <row r="138" spans="1:15" x14ac:dyDescent="0.25">
      <c r="A138" s="1">
        <v>0.12886328911164799</v>
      </c>
      <c r="B138" s="1">
        <v>4567.02392578125</v>
      </c>
      <c r="C138">
        <f t="shared" si="10"/>
        <v>0.57739285717779532</v>
      </c>
      <c r="D138">
        <v>0.39550000000000002</v>
      </c>
      <c r="E138">
        <v>78.67</v>
      </c>
      <c r="F138" t="s">
        <v>80</v>
      </c>
      <c r="G138">
        <v>6850</v>
      </c>
      <c r="H138">
        <f t="shared" si="11"/>
        <v>6772.7097553027743</v>
      </c>
      <c r="I138">
        <f t="shared" si="12"/>
        <v>0.85625000000000007</v>
      </c>
      <c r="M138">
        <v>0.85</v>
      </c>
      <c r="N138">
        <v>0</v>
      </c>
      <c r="O138">
        <v>1</v>
      </c>
    </row>
    <row r="139" spans="1:15" x14ac:dyDescent="0.25">
      <c r="A139" s="1">
        <v>0.122570545832259</v>
      </c>
      <c r="B139" s="1">
        <v>4175.4814453125</v>
      </c>
      <c r="C139">
        <f t="shared" si="10"/>
        <v>0.52789151118568733</v>
      </c>
      <c r="D139">
        <v>0.91839999999999999</v>
      </c>
      <c r="E139">
        <v>254.91</v>
      </c>
      <c r="F139" t="s">
        <v>77</v>
      </c>
      <c r="G139">
        <v>6900</v>
      </c>
      <c r="H139">
        <f t="shared" si="11"/>
        <v>6822.1455929327212</v>
      </c>
      <c r="I139">
        <f t="shared" si="12"/>
        <v>0.86250000000000004</v>
      </c>
      <c r="M139">
        <v>0.85625000000000007</v>
      </c>
      <c r="N139">
        <v>0</v>
      </c>
      <c r="O139">
        <v>1</v>
      </c>
    </row>
    <row r="140" spans="1:15" x14ac:dyDescent="0.25">
      <c r="A140" s="1">
        <v>0.105189893685223</v>
      </c>
      <c r="B140" s="1">
        <v>4788.08349609375</v>
      </c>
      <c r="C140">
        <f t="shared" si="10"/>
        <v>0.60534064527426246</v>
      </c>
      <c r="D140">
        <v>0.75670000000000004</v>
      </c>
      <c r="E140">
        <v>272.89999999999998</v>
      </c>
      <c r="F140" t="s">
        <v>59</v>
      </c>
      <c r="G140">
        <v>6950</v>
      </c>
      <c r="H140">
        <f t="shared" si="11"/>
        <v>6871.5814305626682</v>
      </c>
      <c r="I140">
        <f t="shared" si="12"/>
        <v>0.86875000000000002</v>
      </c>
      <c r="M140">
        <v>0.86250000000000004</v>
      </c>
      <c r="N140">
        <v>0</v>
      </c>
      <c r="O140">
        <v>1</v>
      </c>
    </row>
    <row r="141" spans="1:15" x14ac:dyDescent="0.25">
      <c r="A141" s="1">
        <v>8.0177197509495896E-2</v>
      </c>
      <c r="B141" s="1">
        <v>4749.701171875</v>
      </c>
      <c r="C141">
        <f t="shared" si="10"/>
        <v>0.60048810230406169</v>
      </c>
      <c r="D141">
        <v>0.30559999999999998</v>
      </c>
      <c r="E141">
        <v>301.52</v>
      </c>
      <c r="F141" t="s">
        <v>64</v>
      </c>
      <c r="G141">
        <v>7000</v>
      </c>
      <c r="H141">
        <f t="shared" si="11"/>
        <v>6921.017268192616</v>
      </c>
      <c r="I141">
        <f t="shared" si="12"/>
        <v>0.87500000000000011</v>
      </c>
      <c r="M141">
        <v>0.86875000000000002</v>
      </c>
      <c r="N141">
        <v>0</v>
      </c>
      <c r="O141">
        <v>1</v>
      </c>
    </row>
    <row r="142" spans="1:15" x14ac:dyDescent="0.25">
      <c r="A142" s="1">
        <v>0.11731084058697</v>
      </c>
      <c r="B142" s="1">
        <v>4194.14990234375</v>
      </c>
      <c r="C142">
        <f t="shared" si="10"/>
        <v>0.53025169889644708</v>
      </c>
      <c r="D142">
        <v>0.88560000000000005</v>
      </c>
      <c r="E142">
        <v>295.58999999999997</v>
      </c>
      <c r="F142" t="s">
        <v>64</v>
      </c>
      <c r="G142">
        <v>7050</v>
      </c>
      <c r="H142">
        <f t="shared" si="11"/>
        <v>6970.453105822563</v>
      </c>
      <c r="I142">
        <f t="shared" si="12"/>
        <v>0.88125000000000009</v>
      </c>
      <c r="M142">
        <v>0.87500000000000011</v>
      </c>
      <c r="N142">
        <v>0</v>
      </c>
      <c r="O142">
        <v>1</v>
      </c>
    </row>
    <row r="143" spans="1:15" x14ac:dyDescent="0.25">
      <c r="A143" s="1">
        <v>8.6061989527963095E-2</v>
      </c>
      <c r="B143" s="1">
        <v>4327.90478515625</v>
      </c>
      <c r="C143">
        <f t="shared" si="10"/>
        <v>0.54716186078822637</v>
      </c>
      <c r="D143">
        <v>0.62270000000000003</v>
      </c>
      <c r="E143">
        <v>352.91</v>
      </c>
      <c r="F143" t="s">
        <v>54</v>
      </c>
      <c r="G143">
        <v>7100</v>
      </c>
      <c r="H143">
        <f t="shared" si="11"/>
        <v>7019.8889434525099</v>
      </c>
      <c r="I143">
        <f t="shared" si="12"/>
        <v>0.88749999999999996</v>
      </c>
      <c r="M143">
        <v>0.88125000000000009</v>
      </c>
      <c r="N143">
        <v>0</v>
      </c>
      <c r="O143">
        <v>1</v>
      </c>
    </row>
    <row r="144" spans="1:15" x14ac:dyDescent="0.25">
      <c r="A144" s="1">
        <v>0.118483276925686</v>
      </c>
      <c r="B144" s="1">
        <v>4447.31201171875</v>
      </c>
      <c r="C144">
        <f t="shared" si="10"/>
        <v>0.56225809869567378</v>
      </c>
      <c r="D144">
        <v>0.4672</v>
      </c>
      <c r="E144">
        <v>349.59</v>
      </c>
      <c r="F144" t="s">
        <v>50</v>
      </c>
      <c r="G144">
        <v>7150</v>
      </c>
      <c r="H144">
        <f t="shared" si="11"/>
        <v>7069.3247810824578</v>
      </c>
      <c r="I144">
        <f t="shared" si="12"/>
        <v>0.89375000000000004</v>
      </c>
      <c r="M144">
        <v>0.88749999999999996</v>
      </c>
      <c r="N144">
        <v>0</v>
      </c>
      <c r="O144">
        <v>1</v>
      </c>
    </row>
    <row r="145" spans="1:15" x14ac:dyDescent="0.25">
      <c r="A145" s="1">
        <v>0.121465897933797</v>
      </c>
      <c r="B145" s="1">
        <v>4510.50927734375</v>
      </c>
      <c r="C145">
        <f t="shared" si="10"/>
        <v>0.57024790789265556</v>
      </c>
      <c r="D145">
        <v>0.91</v>
      </c>
      <c r="E145">
        <v>204.83</v>
      </c>
      <c r="F145" t="s">
        <v>73</v>
      </c>
      <c r="G145">
        <v>7200</v>
      </c>
      <c r="H145">
        <f t="shared" si="11"/>
        <v>7118.7606187124047</v>
      </c>
      <c r="I145">
        <f t="shared" si="12"/>
        <v>0.9</v>
      </c>
      <c r="M145">
        <v>0.89375000000000004</v>
      </c>
      <c r="N145">
        <v>0</v>
      </c>
      <c r="O145">
        <v>1</v>
      </c>
    </row>
    <row r="146" spans="1:15" x14ac:dyDescent="0.25">
      <c r="A146" s="1">
        <v>9.7034629579085693E-2</v>
      </c>
      <c r="B146" s="1">
        <v>4423.5283203125</v>
      </c>
      <c r="C146">
        <f t="shared" si="10"/>
        <v>0.55925120979855891</v>
      </c>
      <c r="D146">
        <v>0.52559999999999996</v>
      </c>
      <c r="E146">
        <v>311.68</v>
      </c>
      <c r="F146" t="s">
        <v>73</v>
      </c>
      <c r="G146">
        <v>7250</v>
      </c>
      <c r="H146">
        <f t="shared" si="11"/>
        <v>7168.1964563423517</v>
      </c>
      <c r="I146">
        <f t="shared" si="12"/>
        <v>0.90625</v>
      </c>
      <c r="M146">
        <v>0.9</v>
      </c>
      <c r="N146">
        <v>0</v>
      </c>
      <c r="O146">
        <v>1</v>
      </c>
    </row>
    <row r="147" spans="1:15" x14ac:dyDescent="0.25">
      <c r="A147" s="1">
        <v>0.115672808628419</v>
      </c>
      <c r="B147" s="1">
        <v>5029.03125</v>
      </c>
      <c r="C147">
        <f t="shared" si="10"/>
        <v>0.63580282684356604</v>
      </c>
      <c r="D147">
        <v>0.3765</v>
      </c>
      <c r="E147">
        <v>343.45</v>
      </c>
      <c r="F147" t="s">
        <v>61</v>
      </c>
      <c r="G147">
        <v>7300</v>
      </c>
      <c r="H147">
        <f t="shared" si="11"/>
        <v>7217.6322939722995</v>
      </c>
      <c r="I147">
        <f t="shared" si="12"/>
        <v>0.91250000000000009</v>
      </c>
      <c r="M147">
        <v>0.90625</v>
      </c>
      <c r="N147">
        <v>0</v>
      </c>
      <c r="O147">
        <v>1</v>
      </c>
    </row>
    <row r="148" spans="1:15" x14ac:dyDescent="0.25">
      <c r="A148" s="1">
        <v>0.116687985737792</v>
      </c>
      <c r="B148" s="1">
        <v>4444.8212890625</v>
      </c>
      <c r="C148">
        <f t="shared" si="10"/>
        <v>0.56194320534405129</v>
      </c>
      <c r="D148">
        <v>0.46079999999999999</v>
      </c>
      <c r="E148">
        <v>319.64999999999998</v>
      </c>
      <c r="F148" t="s">
        <v>77</v>
      </c>
      <c r="G148">
        <v>7350</v>
      </c>
      <c r="H148">
        <f t="shared" si="11"/>
        <v>7267.0681316022465</v>
      </c>
      <c r="I148">
        <f t="shared" si="12"/>
        <v>0.91875000000000007</v>
      </c>
      <c r="M148">
        <v>0.91250000000000009</v>
      </c>
      <c r="N148">
        <v>0</v>
      </c>
      <c r="O148">
        <v>1</v>
      </c>
    </row>
    <row r="149" spans="1:15" x14ac:dyDescent="0.25">
      <c r="A149" s="1">
        <v>9.1896699031957005E-2</v>
      </c>
      <c r="B149" s="1">
        <v>5422.79736328125</v>
      </c>
      <c r="C149">
        <f t="shared" si="10"/>
        <v>0.68558529895276654</v>
      </c>
      <c r="D149">
        <v>0.79430000000000001</v>
      </c>
      <c r="E149">
        <v>30.1</v>
      </c>
      <c r="F149" t="s">
        <v>72</v>
      </c>
      <c r="G149">
        <v>7400</v>
      </c>
      <c r="H149">
        <f t="shared" si="11"/>
        <v>7316.5039692321934</v>
      </c>
      <c r="I149">
        <f t="shared" si="12"/>
        <v>0.92500000000000004</v>
      </c>
      <c r="M149">
        <v>0.91875000000000007</v>
      </c>
      <c r="N149">
        <v>0</v>
      </c>
      <c r="O149">
        <v>1</v>
      </c>
    </row>
    <row r="150" spans="1:15" x14ac:dyDescent="0.25">
      <c r="A150" s="1">
        <v>9.8169578650021905E-2</v>
      </c>
      <c r="B150" s="1">
        <v>4421.20703125</v>
      </c>
      <c r="C150">
        <f t="shared" si="10"/>
        <v>0.55895773734342979</v>
      </c>
      <c r="D150">
        <v>0.36649999999999999</v>
      </c>
      <c r="E150">
        <v>307.73</v>
      </c>
      <c r="F150" t="s">
        <v>68</v>
      </c>
      <c r="G150">
        <v>7450</v>
      </c>
      <c r="H150">
        <f t="shared" si="11"/>
        <v>7365.9398068621413</v>
      </c>
      <c r="I150">
        <f t="shared" si="12"/>
        <v>0.93125000000000013</v>
      </c>
      <c r="M150">
        <v>0.92500000000000004</v>
      </c>
      <c r="N150">
        <v>0</v>
      </c>
      <c r="O150">
        <v>1</v>
      </c>
    </row>
    <row r="151" spans="1:15" x14ac:dyDescent="0.25">
      <c r="A151" s="1">
        <v>0.102667305095165</v>
      </c>
      <c r="B151" s="1">
        <v>4129.9736328125</v>
      </c>
      <c r="C151">
        <f t="shared" si="10"/>
        <v>0.52213811766064877</v>
      </c>
      <c r="D151">
        <v>0.84850000000000003</v>
      </c>
      <c r="E151">
        <v>265.17</v>
      </c>
      <c r="F151" t="s">
        <v>65</v>
      </c>
      <c r="G151">
        <v>7500</v>
      </c>
      <c r="H151">
        <f t="shared" si="11"/>
        <v>7415.3756444920882</v>
      </c>
      <c r="I151">
        <f t="shared" si="12"/>
        <v>0.9375</v>
      </c>
      <c r="M151">
        <v>0.93125000000000013</v>
      </c>
      <c r="N151">
        <v>0</v>
      </c>
      <c r="O151">
        <v>1</v>
      </c>
    </row>
    <row r="152" spans="1:15" x14ac:dyDescent="0.25">
      <c r="A152" s="1">
        <v>0.121884971752309</v>
      </c>
      <c r="B152" s="1">
        <v>4227.71875</v>
      </c>
      <c r="C152">
        <f t="shared" si="10"/>
        <v>0.53449569086482562</v>
      </c>
      <c r="D152">
        <v>0.87519999999999998</v>
      </c>
      <c r="E152">
        <v>22.17</v>
      </c>
      <c r="F152" t="s">
        <v>68</v>
      </c>
      <c r="G152">
        <v>7550</v>
      </c>
      <c r="H152">
        <f t="shared" si="11"/>
        <v>7464.8114821220352</v>
      </c>
      <c r="I152">
        <f t="shared" si="12"/>
        <v>0.94374999999999998</v>
      </c>
      <c r="M152">
        <v>0.9375</v>
      </c>
      <c r="N152">
        <v>0</v>
      </c>
      <c r="O152">
        <v>1</v>
      </c>
    </row>
    <row r="153" spans="1:15" x14ac:dyDescent="0.25">
      <c r="A153" s="1">
        <v>9.1767957446513698E-2</v>
      </c>
      <c r="B153" s="1">
        <v>5760.73388671875</v>
      </c>
      <c r="C153">
        <f t="shared" si="10"/>
        <v>0.72830943133815373</v>
      </c>
      <c r="D153">
        <v>6.6100000000000006E-2</v>
      </c>
      <c r="E153">
        <v>52.11</v>
      </c>
      <c r="F153" t="s">
        <v>60</v>
      </c>
      <c r="G153">
        <v>7600</v>
      </c>
      <c r="H153">
        <f t="shared" si="11"/>
        <v>7514.247319751983</v>
      </c>
      <c r="I153">
        <f t="shared" si="12"/>
        <v>0.95000000000000007</v>
      </c>
      <c r="M153">
        <v>0.94374999999999998</v>
      </c>
      <c r="N153">
        <v>0</v>
      </c>
      <c r="O153">
        <v>1</v>
      </c>
    </row>
    <row r="154" spans="1:15" x14ac:dyDescent="0.25">
      <c r="A154" s="1">
        <v>0.12883152358515801</v>
      </c>
      <c r="B154" s="1">
        <v>4665.84375</v>
      </c>
      <c r="C154">
        <f t="shared" si="10"/>
        <v>0.58988630183206459</v>
      </c>
      <c r="D154">
        <v>0.73970000000000002</v>
      </c>
      <c r="E154">
        <v>55.76</v>
      </c>
      <c r="F154" t="s">
        <v>79</v>
      </c>
      <c r="G154">
        <v>7650</v>
      </c>
      <c r="H154">
        <f t="shared" si="11"/>
        <v>7563.68315738193</v>
      </c>
      <c r="I154">
        <f t="shared" si="12"/>
        <v>0.95625000000000004</v>
      </c>
      <c r="M154">
        <v>0.95000000000000007</v>
      </c>
      <c r="N154">
        <v>0</v>
      </c>
      <c r="O154">
        <v>1</v>
      </c>
    </row>
    <row r="155" spans="1:15" x14ac:dyDescent="0.25">
      <c r="A155" s="1">
        <v>8.2246527723017701E-2</v>
      </c>
      <c r="B155" s="1">
        <v>4770.8828125</v>
      </c>
      <c r="C155">
        <f t="shared" si="10"/>
        <v>0.60316602302419242</v>
      </c>
      <c r="D155">
        <v>0.44429999999999997</v>
      </c>
      <c r="E155">
        <v>115.88</v>
      </c>
      <c r="F155" t="s">
        <v>78</v>
      </c>
      <c r="G155">
        <v>7700</v>
      </c>
      <c r="H155">
        <f t="shared" si="11"/>
        <v>7613.1189950118769</v>
      </c>
      <c r="I155">
        <f t="shared" si="12"/>
        <v>0.96250000000000002</v>
      </c>
      <c r="M155">
        <v>0.95625000000000004</v>
      </c>
      <c r="N155">
        <v>0</v>
      </c>
      <c r="O155">
        <v>1</v>
      </c>
    </row>
    <row r="156" spans="1:15" x14ac:dyDescent="0.25">
      <c r="A156" s="1">
        <v>0.11124538975914899</v>
      </c>
      <c r="B156" s="1">
        <v>4767.68994140625</v>
      </c>
      <c r="C156">
        <f t="shared" si="10"/>
        <v>0.6027623595020869</v>
      </c>
      <c r="D156">
        <v>0.23430000000000001</v>
      </c>
      <c r="E156">
        <v>82.93</v>
      </c>
      <c r="F156" t="s">
        <v>74</v>
      </c>
      <c r="G156">
        <v>7750</v>
      </c>
      <c r="H156">
        <f t="shared" si="11"/>
        <v>7662.5548326418248</v>
      </c>
      <c r="I156">
        <f t="shared" si="12"/>
        <v>0.96875000000000011</v>
      </c>
      <c r="M156">
        <v>0.96250000000000002</v>
      </c>
      <c r="N156">
        <v>0</v>
      </c>
      <c r="O156">
        <v>1</v>
      </c>
    </row>
    <row r="157" spans="1:15" x14ac:dyDescent="0.25">
      <c r="A157" s="1">
        <v>0.120301257333277</v>
      </c>
      <c r="B157" s="1">
        <v>5046.4169921875</v>
      </c>
      <c r="C157">
        <f t="shared" si="10"/>
        <v>0.63800084540421542</v>
      </c>
      <c r="D157">
        <v>0.86419999999999997</v>
      </c>
      <c r="E157">
        <v>59.96</v>
      </c>
      <c r="F157" t="s">
        <v>57</v>
      </c>
      <c r="G157">
        <v>7800</v>
      </c>
      <c r="H157">
        <f t="shared" si="11"/>
        <v>7711.9906702717717</v>
      </c>
      <c r="I157">
        <f t="shared" si="12"/>
        <v>0.97500000000000009</v>
      </c>
      <c r="M157">
        <v>0.96875000000000011</v>
      </c>
      <c r="N157">
        <v>0</v>
      </c>
      <c r="O157">
        <v>1</v>
      </c>
    </row>
    <row r="158" spans="1:15" x14ac:dyDescent="0.25">
      <c r="A158" s="1">
        <v>0.11317562258045701</v>
      </c>
      <c r="B158" s="1">
        <v>4528.45361328125</v>
      </c>
      <c r="C158">
        <f t="shared" si="10"/>
        <v>0.5725165475068742</v>
      </c>
      <c r="D158">
        <v>0.3634</v>
      </c>
      <c r="E158">
        <v>247.42</v>
      </c>
      <c r="F158" t="s">
        <v>66</v>
      </c>
      <c r="G158">
        <v>7850</v>
      </c>
      <c r="H158">
        <f t="shared" si="11"/>
        <v>7761.4265079017187</v>
      </c>
      <c r="I158">
        <f t="shared" si="12"/>
        <v>0.98124999999999996</v>
      </c>
      <c r="M158">
        <v>0.97500000000000009</v>
      </c>
      <c r="N158">
        <v>0</v>
      </c>
      <c r="O158">
        <v>1</v>
      </c>
    </row>
    <row r="159" spans="1:15" x14ac:dyDescent="0.25">
      <c r="A159" s="1">
        <v>0.123212692383837</v>
      </c>
      <c r="B159" s="1">
        <v>4998.45849609375</v>
      </c>
      <c r="C159">
        <f t="shared" si="10"/>
        <v>0.63193762052614932</v>
      </c>
      <c r="D159">
        <v>0.53459999999999996</v>
      </c>
      <c r="E159">
        <v>99.12</v>
      </c>
      <c r="F159" t="s">
        <v>69</v>
      </c>
      <c r="G159">
        <v>7900</v>
      </c>
      <c r="H159">
        <f t="shared" si="11"/>
        <v>7810.8623455316665</v>
      </c>
      <c r="I159">
        <f t="shared" si="12"/>
        <v>0.98750000000000004</v>
      </c>
      <c r="M159">
        <v>0.98124999999999996</v>
      </c>
      <c r="N159">
        <v>0</v>
      </c>
      <c r="O159">
        <v>1</v>
      </c>
    </row>
    <row r="160" spans="1:15" x14ac:dyDescent="0.25">
      <c r="A160" s="1">
        <v>0.122571481831214</v>
      </c>
      <c r="B160" s="1">
        <v>4694.5791015625</v>
      </c>
      <c r="C160">
        <f t="shared" si="10"/>
        <v>0.59351921179932343</v>
      </c>
      <c r="D160">
        <v>0.47120000000000001</v>
      </c>
      <c r="E160">
        <v>156.35</v>
      </c>
      <c r="F160" t="s">
        <v>68</v>
      </c>
      <c r="G160">
        <v>7950</v>
      </c>
      <c r="H160">
        <f t="shared" si="11"/>
        <v>7860.2981831616135</v>
      </c>
      <c r="I160">
        <f t="shared" si="12"/>
        <v>0.99375000000000002</v>
      </c>
      <c r="M160">
        <v>0.98750000000000004</v>
      </c>
      <c r="N160">
        <v>0</v>
      </c>
      <c r="O160">
        <v>1</v>
      </c>
    </row>
    <row r="161" spans="1:15" x14ac:dyDescent="0.25">
      <c r="A161" s="1">
        <v>9.8436072976818403E-2</v>
      </c>
      <c r="B161" s="1">
        <v>4594.40087890625</v>
      </c>
      <c r="C161">
        <f t="shared" si="10"/>
        <v>0.5808540295829655</v>
      </c>
      <c r="D161">
        <v>0.90700000000000003</v>
      </c>
      <c r="E161">
        <v>276.12</v>
      </c>
      <c r="F161" t="s">
        <v>55</v>
      </c>
      <c r="G161">
        <v>8000</v>
      </c>
      <c r="H161">
        <f t="shared" ref="H161" si="13">G161*$K$6</f>
        <v>7909.7340207915604</v>
      </c>
      <c r="I161">
        <f t="shared" ref="I161" si="14">H161/$V$13</f>
        <v>1</v>
      </c>
      <c r="M161">
        <v>0.99375000000000002</v>
      </c>
      <c r="N161">
        <v>0</v>
      </c>
      <c r="O161">
        <v>1</v>
      </c>
    </row>
    <row r="162" spans="1:15" x14ac:dyDescent="0.25">
      <c r="A162" s="1">
        <v>0.12190265797236401</v>
      </c>
      <c r="B162" s="1">
        <v>4277.4365234375</v>
      </c>
      <c r="C162">
        <f t="shared" si="10"/>
        <v>0.54078133502262049</v>
      </c>
      <c r="D162">
        <v>0.92649999999999999</v>
      </c>
      <c r="E162">
        <v>78.02</v>
      </c>
      <c r="F162" t="s">
        <v>72</v>
      </c>
      <c r="M162">
        <v>1</v>
      </c>
      <c r="N162">
        <v>0</v>
      </c>
      <c r="O162">
        <v>1</v>
      </c>
    </row>
    <row r="163" spans="1:15" ht="15.75" thickBot="1" x14ac:dyDescent="0.3">
      <c r="A163" s="1">
        <v>0.100644708214642</v>
      </c>
      <c r="B163" s="1">
        <v>4767.2001953125</v>
      </c>
      <c r="C163">
        <f t="shared" si="10"/>
        <v>0.60270044261683353</v>
      </c>
      <c r="D163">
        <v>0.72130000000000005</v>
      </c>
      <c r="E163">
        <v>78.45</v>
      </c>
      <c r="F163" t="s">
        <v>74</v>
      </c>
      <c r="M163" s="2" t="s">
        <v>0</v>
      </c>
      <c r="N163" s="2">
        <v>0</v>
      </c>
      <c r="O163" s="2">
        <v>1</v>
      </c>
    </row>
    <row r="164" spans="1:15" x14ac:dyDescent="0.25">
      <c r="A164" s="1">
        <v>9.9025881434778196E-2</v>
      </c>
      <c r="B164" s="1">
        <v>4474.8271484375</v>
      </c>
      <c r="C164">
        <f t="shared" si="10"/>
        <v>0.56573674116916584</v>
      </c>
      <c r="D164">
        <v>0.22040000000000001</v>
      </c>
      <c r="E164">
        <v>206.43</v>
      </c>
      <c r="F164" t="s">
        <v>54</v>
      </c>
    </row>
    <row r="165" spans="1:15" x14ac:dyDescent="0.25">
      <c r="A165" s="1">
        <v>8.5318666416121194E-2</v>
      </c>
      <c r="B165" s="1">
        <v>5388.99072265625</v>
      </c>
      <c r="C165">
        <f t="shared" si="10"/>
        <v>0.68131124365126894</v>
      </c>
      <c r="D165">
        <v>0.21310000000000001</v>
      </c>
      <c r="E165">
        <v>269.02</v>
      </c>
      <c r="F165" t="s">
        <v>55</v>
      </c>
    </row>
    <row r="166" spans="1:15" x14ac:dyDescent="0.25">
      <c r="A166" s="1">
        <v>9.5047439686060997E-2</v>
      </c>
      <c r="B166" s="1">
        <v>4481.345703125</v>
      </c>
      <c r="C166">
        <f t="shared" si="10"/>
        <v>0.5665608592331064</v>
      </c>
      <c r="D166">
        <v>0.33989999999999998</v>
      </c>
      <c r="E166">
        <v>13.84</v>
      </c>
      <c r="F166" t="s">
        <v>65</v>
      </c>
    </row>
    <row r="167" spans="1:15" x14ac:dyDescent="0.25">
      <c r="A167" s="1">
        <v>0.12753932258756101</v>
      </c>
      <c r="B167" s="1">
        <v>4596.0234375</v>
      </c>
      <c r="C167">
        <f t="shared" si="10"/>
        <v>0.58105916398944302</v>
      </c>
      <c r="D167">
        <v>0.3851</v>
      </c>
      <c r="E167">
        <v>149.94999999999999</v>
      </c>
      <c r="F167" t="s">
        <v>78</v>
      </c>
    </row>
    <row r="168" spans="1:15" x14ac:dyDescent="0.25">
      <c r="A168" s="1">
        <v>9.3082043776431506E-2</v>
      </c>
      <c r="B168" s="1">
        <v>5121.18994140625</v>
      </c>
      <c r="C168">
        <f t="shared" si="10"/>
        <v>0.64745412778036127</v>
      </c>
      <c r="D168">
        <v>0.25380000000000003</v>
      </c>
      <c r="E168">
        <v>347.19</v>
      </c>
      <c r="F168" t="s">
        <v>77</v>
      </c>
    </row>
    <row r="169" spans="1:15" x14ac:dyDescent="0.25">
      <c r="A169" s="1">
        <v>8.0750533896795401E-2</v>
      </c>
      <c r="B169" s="1">
        <v>4667.90087890625</v>
      </c>
      <c r="C169">
        <f t="shared" si="10"/>
        <v>0.59014637744280474</v>
      </c>
      <c r="D169">
        <v>0.69359999999999999</v>
      </c>
      <c r="E169">
        <v>134.31</v>
      </c>
      <c r="F169" t="s">
        <v>51</v>
      </c>
    </row>
    <row r="170" spans="1:15" x14ac:dyDescent="0.25">
      <c r="A170" s="1">
        <v>0.121207390723907</v>
      </c>
      <c r="B170" s="1">
        <v>4114.01513671875</v>
      </c>
      <c r="C170">
        <f t="shared" si="10"/>
        <v>0.52012054083040371</v>
      </c>
      <c r="D170">
        <v>0.87039999999999995</v>
      </c>
      <c r="E170">
        <v>333.17</v>
      </c>
      <c r="F170" t="s">
        <v>76</v>
      </c>
    </row>
    <row r="171" spans="1:15" x14ac:dyDescent="0.25">
      <c r="A171" s="1">
        <v>8.2310287360645801E-2</v>
      </c>
      <c r="B171" s="1">
        <v>4290.56640625</v>
      </c>
      <c r="C171">
        <f t="shared" si="10"/>
        <v>0.5424413001716365</v>
      </c>
      <c r="D171">
        <v>0.55000000000000004</v>
      </c>
      <c r="E171">
        <v>317.75</v>
      </c>
      <c r="F171" t="s">
        <v>54</v>
      </c>
    </row>
    <row r="172" spans="1:15" x14ac:dyDescent="0.25">
      <c r="A172" s="1">
        <v>0.11995200527005601</v>
      </c>
      <c r="B172" s="1">
        <v>4463.490234375</v>
      </c>
      <c r="C172">
        <f t="shared" si="10"/>
        <v>0.56430345478650112</v>
      </c>
      <c r="D172">
        <v>0.63319999999999999</v>
      </c>
      <c r="E172">
        <v>170.46</v>
      </c>
      <c r="F172" t="s">
        <v>58</v>
      </c>
    </row>
    <row r="173" spans="1:15" x14ac:dyDescent="0.25">
      <c r="A173" s="1">
        <v>0.109329897628317</v>
      </c>
      <c r="B173" s="1">
        <v>4684.02490234375</v>
      </c>
      <c r="C173">
        <f t="shared" si="10"/>
        <v>0.59218488131602176</v>
      </c>
      <c r="D173">
        <v>0.73609999999999998</v>
      </c>
      <c r="E173">
        <v>266.35000000000002</v>
      </c>
      <c r="F173" t="s">
        <v>65</v>
      </c>
    </row>
    <row r="174" spans="1:15" x14ac:dyDescent="0.25">
      <c r="A174" s="1">
        <v>8.7624474811156802E-2</v>
      </c>
      <c r="B174" s="1">
        <v>4597.94384765625</v>
      </c>
      <c r="C174">
        <f t="shared" si="10"/>
        <v>0.58130195472693202</v>
      </c>
      <c r="D174">
        <v>0.48099999999999998</v>
      </c>
      <c r="E174">
        <v>166.95</v>
      </c>
      <c r="F174" t="s">
        <v>69</v>
      </c>
    </row>
    <row r="175" spans="1:15" x14ac:dyDescent="0.25">
      <c r="A175" s="1">
        <v>0.100380763688072</v>
      </c>
      <c r="B175" s="1">
        <v>4696.859375</v>
      </c>
      <c r="C175">
        <f t="shared" si="10"/>
        <v>0.59380749879247718</v>
      </c>
      <c r="D175">
        <v>0.11409999999999999</v>
      </c>
      <c r="E175">
        <v>220.67</v>
      </c>
      <c r="F175" t="s">
        <v>75</v>
      </c>
    </row>
    <row r="176" spans="1:15" x14ac:dyDescent="0.25">
      <c r="A176" s="1">
        <v>0.12669923475144099</v>
      </c>
      <c r="B176" s="1">
        <v>4632.65380859375</v>
      </c>
      <c r="C176">
        <f t="shared" si="10"/>
        <v>0.58569021365526786</v>
      </c>
      <c r="D176">
        <v>0.13370000000000001</v>
      </c>
      <c r="E176">
        <v>249.12</v>
      </c>
      <c r="F176" t="s">
        <v>80</v>
      </c>
    </row>
    <row r="177" spans="1:6" x14ac:dyDescent="0.25">
      <c r="A177" s="1">
        <v>0.11009913301982301</v>
      </c>
      <c r="B177" s="1">
        <v>4521.59619140625</v>
      </c>
      <c r="C177">
        <f t="shared" si="10"/>
        <v>0.57164958764994667</v>
      </c>
      <c r="D177">
        <v>0.66710000000000003</v>
      </c>
      <c r="E177">
        <v>222.06</v>
      </c>
      <c r="F177" t="s">
        <v>55</v>
      </c>
    </row>
    <row r="178" spans="1:6" x14ac:dyDescent="0.25">
      <c r="A178" s="1">
        <v>9.9267846101399104E-2</v>
      </c>
      <c r="B178" s="1">
        <v>4897.787109375</v>
      </c>
      <c r="C178">
        <f t="shared" si="10"/>
        <v>0.61921008930270682</v>
      </c>
      <c r="D178">
        <v>3.6799999999999999E-2</v>
      </c>
      <c r="E178">
        <v>346.53</v>
      </c>
      <c r="F178" t="s">
        <v>71</v>
      </c>
    </row>
    <row r="179" spans="1:6" x14ac:dyDescent="0.25">
      <c r="A179" s="1">
        <v>0.12850193844992</v>
      </c>
      <c r="B179" s="1">
        <v>4630.60205078125</v>
      </c>
      <c r="C179">
        <f t="shared" si="10"/>
        <v>0.58543081709311962</v>
      </c>
      <c r="D179">
        <v>0.15620000000000001</v>
      </c>
      <c r="E179">
        <v>313.74</v>
      </c>
      <c r="F179" t="s">
        <v>73</v>
      </c>
    </row>
    <row r="180" spans="1:6" x14ac:dyDescent="0.25">
      <c r="A180" s="1">
        <v>9.1623572945547196E-2</v>
      </c>
      <c r="B180" s="1">
        <v>4284.69677734375</v>
      </c>
      <c r="C180">
        <f t="shared" si="10"/>
        <v>0.54169922352394884</v>
      </c>
      <c r="D180">
        <v>0.59830000000000005</v>
      </c>
      <c r="E180">
        <v>18.78</v>
      </c>
      <c r="F180" t="s">
        <v>70</v>
      </c>
    </row>
    <row r="181" spans="1:6" x14ac:dyDescent="0.25">
      <c r="A181" s="1">
        <v>0.110665418663054</v>
      </c>
      <c r="B181" s="1">
        <v>4458.32958984375</v>
      </c>
      <c r="C181">
        <f t="shared" si="10"/>
        <v>0.56365101255295891</v>
      </c>
      <c r="D181">
        <v>0.55920000000000003</v>
      </c>
      <c r="E181">
        <v>74.41</v>
      </c>
      <c r="F181" t="s">
        <v>59</v>
      </c>
    </row>
    <row r="182" spans="1:6" x14ac:dyDescent="0.25">
      <c r="A182" s="1">
        <v>0.105545736524011</v>
      </c>
      <c r="B182" s="1">
        <v>4943.45556640625</v>
      </c>
      <c r="C182">
        <f t="shared" si="10"/>
        <v>0.62498379255381553</v>
      </c>
      <c r="D182">
        <v>8.1900000000000001E-2</v>
      </c>
      <c r="E182">
        <v>132.31</v>
      </c>
      <c r="F182" t="s">
        <v>50</v>
      </c>
    </row>
    <row r="183" spans="1:6" x14ac:dyDescent="0.25">
      <c r="A183" s="1">
        <v>0.108181683995866</v>
      </c>
      <c r="B183" s="1">
        <v>4658.08935546875</v>
      </c>
      <c r="C183">
        <f t="shared" si="10"/>
        <v>0.58890594086027126</v>
      </c>
      <c r="D183">
        <v>1.06E-2</v>
      </c>
      <c r="E183">
        <v>240.84</v>
      </c>
      <c r="F183" t="s">
        <v>70</v>
      </c>
    </row>
    <row r="184" spans="1:6" x14ac:dyDescent="0.25">
      <c r="A184" s="1">
        <v>8.1832494899631694E-2</v>
      </c>
      <c r="B184" s="1">
        <v>4846.84423828125</v>
      </c>
      <c r="C184">
        <f t="shared" si="10"/>
        <v>0.61276956033424324</v>
      </c>
      <c r="D184">
        <v>0.55600000000000005</v>
      </c>
      <c r="E184">
        <v>317.5</v>
      </c>
      <c r="F184" t="s">
        <v>73</v>
      </c>
    </row>
    <row r="185" spans="1:6" x14ac:dyDescent="0.25">
      <c r="A185" s="1">
        <v>9.2392903215549299E-2</v>
      </c>
      <c r="B185" s="1">
        <v>4495.982421875</v>
      </c>
      <c r="C185">
        <f t="shared" si="10"/>
        <v>0.56841132837802655</v>
      </c>
      <c r="D185">
        <v>0.56369999999999998</v>
      </c>
      <c r="E185">
        <v>25.11</v>
      </c>
      <c r="F185" t="s">
        <v>55</v>
      </c>
    </row>
    <row r="186" spans="1:6" x14ac:dyDescent="0.25">
      <c r="A186" s="1">
        <v>9.7756513495957403E-2</v>
      </c>
      <c r="B186" s="1">
        <v>4809.88232421875</v>
      </c>
      <c r="C186">
        <f t="shared" si="10"/>
        <v>0.60809659485078427</v>
      </c>
      <c r="D186">
        <v>0.1105</v>
      </c>
      <c r="E186">
        <v>254.2</v>
      </c>
      <c r="F186" t="s">
        <v>60</v>
      </c>
    </row>
    <row r="187" spans="1:6" x14ac:dyDescent="0.25">
      <c r="A187" s="1">
        <v>9.1963891024232206E-2</v>
      </c>
      <c r="B187" s="1">
        <v>4555.10888671875</v>
      </c>
      <c r="C187">
        <f t="shared" si="10"/>
        <v>0.57588648047395419</v>
      </c>
      <c r="D187">
        <v>0.5181</v>
      </c>
      <c r="E187">
        <v>226.45</v>
      </c>
      <c r="F187" t="s">
        <v>51</v>
      </c>
    </row>
    <row r="188" spans="1:6" x14ac:dyDescent="0.25">
      <c r="A188" s="1">
        <v>0.12401762157317001</v>
      </c>
      <c r="B188" s="1">
        <v>4297.9970703125</v>
      </c>
      <c r="C188">
        <f t="shared" si="10"/>
        <v>0.54338073303283863</v>
      </c>
      <c r="D188">
        <v>0.98760000000000003</v>
      </c>
      <c r="E188">
        <v>189.65</v>
      </c>
      <c r="F188" t="s">
        <v>62</v>
      </c>
    </row>
    <row r="189" spans="1:6" x14ac:dyDescent="0.25">
      <c r="A189" s="1">
        <v>0.10845471163473</v>
      </c>
      <c r="B189" s="1">
        <v>4831.3994140625</v>
      </c>
      <c r="C189">
        <f t="shared" si="10"/>
        <v>0.61081692524207043</v>
      </c>
      <c r="D189">
        <v>0.16689999999999999</v>
      </c>
      <c r="E189">
        <v>5.2</v>
      </c>
      <c r="F189" t="s">
        <v>68</v>
      </c>
    </row>
    <row r="190" spans="1:6" x14ac:dyDescent="0.25">
      <c r="A190" s="1">
        <v>8.7440522580522206E-2</v>
      </c>
      <c r="B190" s="1">
        <v>4849.65966796875</v>
      </c>
      <c r="C190">
        <f t="shared" si="10"/>
        <v>0.61312550525983733</v>
      </c>
      <c r="D190">
        <v>0.19220000000000001</v>
      </c>
      <c r="E190">
        <v>247.39</v>
      </c>
      <c r="F190" t="s">
        <v>51</v>
      </c>
    </row>
    <row r="191" spans="1:6" x14ac:dyDescent="0.25">
      <c r="A191" s="1">
        <v>0.100960172351567</v>
      </c>
      <c r="B191" s="1">
        <v>4948.572265625</v>
      </c>
      <c r="C191">
        <f t="shared" si="10"/>
        <v>0.62563067893524127</v>
      </c>
      <c r="D191">
        <v>0.8669</v>
      </c>
      <c r="E191">
        <v>325.75</v>
      </c>
      <c r="F191" t="s">
        <v>68</v>
      </c>
    </row>
    <row r="192" spans="1:6" x14ac:dyDescent="0.25">
      <c r="A192" s="1">
        <v>0.11283874375623699</v>
      </c>
      <c r="B192" s="1">
        <v>4717.458984375</v>
      </c>
      <c r="C192">
        <f t="shared" si="10"/>
        <v>0.59641183533790987</v>
      </c>
      <c r="D192">
        <v>0.60429999999999995</v>
      </c>
      <c r="E192">
        <v>128.01</v>
      </c>
      <c r="F192" t="s">
        <v>74</v>
      </c>
    </row>
    <row r="193" spans="1:6" x14ac:dyDescent="0.25">
      <c r="A193" s="1">
        <v>0.124711735089007</v>
      </c>
      <c r="B193" s="1">
        <v>4550.11474609375</v>
      </c>
      <c r="C193">
        <f t="shared" ref="C193:C250" si="15">B193/$V$13</f>
        <v>0.57525508874676434</v>
      </c>
      <c r="D193">
        <v>0.39550000000000002</v>
      </c>
      <c r="E193">
        <v>219.16</v>
      </c>
      <c r="F193" t="s">
        <v>56</v>
      </c>
    </row>
    <row r="194" spans="1:6" x14ac:dyDescent="0.25">
      <c r="A194" s="1">
        <v>0.127871346030446</v>
      </c>
      <c r="B194" s="1">
        <v>4316.1826171875</v>
      </c>
      <c r="C194">
        <f t="shared" si="15"/>
        <v>0.54567986810200753</v>
      </c>
      <c r="D194">
        <v>0.8397</v>
      </c>
      <c r="E194">
        <v>223.83</v>
      </c>
      <c r="F194" t="s">
        <v>73</v>
      </c>
    </row>
    <row r="195" spans="1:6" x14ac:dyDescent="0.25">
      <c r="A195" s="1">
        <v>0.117708225775915</v>
      </c>
      <c r="B195" s="1">
        <v>5026.71533203125</v>
      </c>
      <c r="C195">
        <f t="shared" si="15"/>
        <v>0.63551003343702894</v>
      </c>
      <c r="D195">
        <v>0.84299999999999997</v>
      </c>
      <c r="E195">
        <v>104.77</v>
      </c>
      <c r="F195" t="s">
        <v>58</v>
      </c>
    </row>
    <row r="196" spans="1:6" x14ac:dyDescent="0.25">
      <c r="A196" s="1">
        <v>8.0204228685685802E-2</v>
      </c>
      <c r="B196" s="1">
        <v>4873.50146484375</v>
      </c>
      <c r="C196">
        <f t="shared" si="15"/>
        <v>0.61613974022808393</v>
      </c>
      <c r="D196">
        <v>0.96809999999999996</v>
      </c>
      <c r="E196">
        <v>79.7</v>
      </c>
      <c r="F196" t="s">
        <v>68</v>
      </c>
    </row>
    <row r="197" spans="1:6" x14ac:dyDescent="0.25">
      <c r="A197" s="1">
        <v>9.7134009061922599E-2</v>
      </c>
      <c r="B197" s="1">
        <v>4466.97802734375</v>
      </c>
      <c r="C197">
        <f t="shared" si="15"/>
        <v>0.56474440424947703</v>
      </c>
      <c r="D197">
        <v>0.68579999999999997</v>
      </c>
      <c r="E197">
        <v>76.05</v>
      </c>
      <c r="F197" t="s">
        <v>69</v>
      </c>
    </row>
    <row r="198" spans="1:6" x14ac:dyDescent="0.25">
      <c r="A198" s="1">
        <v>0.12371712154664199</v>
      </c>
      <c r="B198" s="1">
        <v>4505.80029296875</v>
      </c>
      <c r="C198">
        <f t="shared" si="15"/>
        <v>0.56965256747253246</v>
      </c>
      <c r="D198">
        <v>6.4899999999999999E-2</v>
      </c>
      <c r="E198">
        <v>316.5</v>
      </c>
      <c r="F198" t="s">
        <v>79</v>
      </c>
    </row>
    <row r="199" spans="1:6" x14ac:dyDescent="0.25">
      <c r="A199" s="1">
        <v>0.121505098777802</v>
      </c>
      <c r="B199" s="1">
        <v>4389.96044921875</v>
      </c>
      <c r="C199">
        <f t="shared" si="15"/>
        <v>0.55500734129356077</v>
      </c>
      <c r="D199">
        <v>0.2177</v>
      </c>
      <c r="E199">
        <v>67.540000000000006</v>
      </c>
      <c r="F199" t="s">
        <v>76</v>
      </c>
    </row>
    <row r="200" spans="1:6" x14ac:dyDescent="0.25">
      <c r="A200" s="1">
        <v>9.8524059929238406E-2</v>
      </c>
      <c r="B200" s="1">
        <v>4398.44482421875</v>
      </c>
      <c r="C200">
        <f t="shared" si="15"/>
        <v>0.55607999114217743</v>
      </c>
      <c r="D200">
        <v>0.62450000000000006</v>
      </c>
      <c r="E200">
        <v>306.39</v>
      </c>
      <c r="F200" t="s">
        <v>63</v>
      </c>
    </row>
    <row r="201" spans="1:6" x14ac:dyDescent="0.25">
      <c r="A201" s="1">
        <v>8.1745842912042399E-2</v>
      </c>
      <c r="B201" s="1">
        <v>4441.93408203125</v>
      </c>
      <c r="C201">
        <f t="shared" si="15"/>
        <v>0.5615781858600003</v>
      </c>
      <c r="D201">
        <v>0.63549999999999995</v>
      </c>
      <c r="E201">
        <v>214.35</v>
      </c>
      <c r="F201" t="s">
        <v>64</v>
      </c>
    </row>
    <row r="202" spans="1:6" x14ac:dyDescent="0.25">
      <c r="A202" s="1">
        <v>0.122838323523931</v>
      </c>
      <c r="B202" s="1">
        <v>5251.58154296875</v>
      </c>
      <c r="C202">
        <f t="shared" si="15"/>
        <v>0.66393908179016137</v>
      </c>
      <c r="D202">
        <v>0.17399999999999999</v>
      </c>
      <c r="E202">
        <v>245.82</v>
      </c>
      <c r="F202" t="s">
        <v>68</v>
      </c>
    </row>
    <row r="203" spans="1:6" x14ac:dyDescent="0.25">
      <c r="A203" s="1">
        <v>8.6746121680520802E-2</v>
      </c>
      <c r="B203" s="1">
        <v>4753.982421875</v>
      </c>
      <c r="C203">
        <f t="shared" si="15"/>
        <v>0.60102936576358468</v>
      </c>
      <c r="D203">
        <v>0.50149999999999995</v>
      </c>
      <c r="E203">
        <v>5.69</v>
      </c>
      <c r="F203" t="s">
        <v>53</v>
      </c>
    </row>
    <row r="204" spans="1:6" x14ac:dyDescent="0.25">
      <c r="A204" s="1">
        <v>0.117980963453256</v>
      </c>
      <c r="B204" s="1">
        <v>4597.798828125</v>
      </c>
      <c r="C204">
        <f t="shared" si="15"/>
        <v>0.58128362041494774</v>
      </c>
      <c r="D204">
        <v>0.9597</v>
      </c>
      <c r="E204">
        <v>147.01</v>
      </c>
      <c r="F204" t="s">
        <v>55</v>
      </c>
    </row>
    <row r="205" spans="1:6" x14ac:dyDescent="0.25">
      <c r="A205" s="1">
        <v>9.5034744612054897E-2</v>
      </c>
      <c r="B205" s="1">
        <v>5191.49658203125</v>
      </c>
      <c r="C205">
        <f t="shared" si="15"/>
        <v>0.65634275038640488</v>
      </c>
      <c r="D205">
        <v>6.3500000000000001E-2</v>
      </c>
      <c r="E205">
        <v>349.43</v>
      </c>
      <c r="F205" t="s">
        <v>69</v>
      </c>
    </row>
    <row r="206" spans="1:6" x14ac:dyDescent="0.25">
      <c r="A206" s="1">
        <v>0.125749860144098</v>
      </c>
      <c r="B206" s="1">
        <v>4693.009765625</v>
      </c>
      <c r="C206">
        <f t="shared" si="15"/>
        <v>0.59332080614707583</v>
      </c>
      <c r="D206">
        <v>0.39839999999999998</v>
      </c>
      <c r="E206">
        <v>157.35</v>
      </c>
      <c r="F206" t="s">
        <v>65</v>
      </c>
    </row>
    <row r="207" spans="1:6" x14ac:dyDescent="0.25">
      <c r="A207" s="1">
        <v>0.111655109062234</v>
      </c>
      <c r="B207" s="1">
        <v>4684.64697265625</v>
      </c>
      <c r="C207">
        <f t="shared" si="15"/>
        <v>0.59226352748931466</v>
      </c>
      <c r="D207">
        <v>0.12909999999999999</v>
      </c>
      <c r="E207">
        <v>342.4</v>
      </c>
      <c r="F207" t="s">
        <v>57</v>
      </c>
    </row>
    <row r="208" spans="1:6" x14ac:dyDescent="0.25">
      <c r="A208" s="1">
        <v>9.9723264488721305E-2</v>
      </c>
      <c r="B208" s="1">
        <v>4535.78125</v>
      </c>
      <c r="C208">
        <f t="shared" si="15"/>
        <v>0.57344295498144771</v>
      </c>
      <c r="D208">
        <v>0.11899999999999999</v>
      </c>
      <c r="E208">
        <v>133.59</v>
      </c>
      <c r="F208" t="s">
        <v>77</v>
      </c>
    </row>
    <row r="209" spans="1:6" x14ac:dyDescent="0.25">
      <c r="A209" s="1">
        <v>8.3572571920693395E-2</v>
      </c>
      <c r="B209" s="1">
        <v>5447.90478515625</v>
      </c>
      <c r="C209">
        <f t="shared" si="15"/>
        <v>0.68875954246196702</v>
      </c>
      <c r="D209">
        <v>0.49940000000000001</v>
      </c>
      <c r="E209">
        <v>171.08</v>
      </c>
      <c r="F209" t="s">
        <v>72</v>
      </c>
    </row>
    <row r="210" spans="1:6" x14ac:dyDescent="0.25">
      <c r="A210" s="1">
        <v>9.0516410475909803E-2</v>
      </c>
      <c r="B210" s="1">
        <v>5281.24560546875</v>
      </c>
      <c r="C210">
        <f t="shared" si="15"/>
        <v>0.66768940543214794</v>
      </c>
      <c r="D210">
        <v>0.80210000000000004</v>
      </c>
      <c r="E210">
        <v>349.83</v>
      </c>
      <c r="F210" t="s">
        <v>57</v>
      </c>
    </row>
    <row r="211" spans="1:6" x14ac:dyDescent="0.25">
      <c r="A211" s="1">
        <v>0.11245197951769</v>
      </c>
      <c r="B211" s="1">
        <v>4558.69482421875</v>
      </c>
      <c r="C211">
        <f t="shared" si="15"/>
        <v>0.57633983800665678</v>
      </c>
      <c r="D211">
        <v>0.72989999999999999</v>
      </c>
      <c r="E211">
        <v>358.19</v>
      </c>
      <c r="F211" t="s">
        <v>69</v>
      </c>
    </row>
    <row r="212" spans="1:6" x14ac:dyDescent="0.25">
      <c r="A212" s="1">
        <v>0.121760405338248</v>
      </c>
      <c r="B212" s="1">
        <v>4277.06396484375</v>
      </c>
      <c r="C212">
        <f t="shared" si="15"/>
        <v>0.54073423374301099</v>
      </c>
      <c r="D212">
        <v>0.65869999999999995</v>
      </c>
      <c r="E212">
        <v>190.63</v>
      </c>
      <c r="F212" t="s">
        <v>65</v>
      </c>
    </row>
    <row r="213" spans="1:6" x14ac:dyDescent="0.25">
      <c r="A213" s="1">
        <v>8.6460287337720099E-2</v>
      </c>
      <c r="B213" s="1">
        <v>4530.5068359375</v>
      </c>
      <c r="C213">
        <f t="shared" si="15"/>
        <v>0.57277612926409294</v>
      </c>
      <c r="D213">
        <v>0.59450000000000003</v>
      </c>
      <c r="E213">
        <v>124.96</v>
      </c>
      <c r="F213" t="s">
        <v>73</v>
      </c>
    </row>
    <row r="214" spans="1:6" x14ac:dyDescent="0.25">
      <c r="A214" s="1">
        <v>0.101553875475049</v>
      </c>
      <c r="B214" s="1">
        <v>4298.4306640625</v>
      </c>
      <c r="C214">
        <f t="shared" si="15"/>
        <v>0.54343555077372097</v>
      </c>
      <c r="D214">
        <v>0.86280000000000001</v>
      </c>
      <c r="E214">
        <v>161.18</v>
      </c>
      <c r="F214" t="s">
        <v>67</v>
      </c>
    </row>
    <row r="215" spans="1:6" x14ac:dyDescent="0.25">
      <c r="A215" s="1">
        <v>0.10809947764799201</v>
      </c>
      <c r="B215" s="1">
        <v>5066.4599609375</v>
      </c>
      <c r="C215">
        <f t="shared" si="15"/>
        <v>0.64053480782283978</v>
      </c>
      <c r="D215">
        <v>0.81930000000000003</v>
      </c>
      <c r="E215">
        <v>197.53</v>
      </c>
      <c r="F215" t="s">
        <v>71</v>
      </c>
    </row>
    <row r="216" spans="1:6" x14ac:dyDescent="0.25">
      <c r="A216" s="1">
        <v>0.11034786545644</v>
      </c>
      <c r="B216" s="1">
        <v>5295.5498046875</v>
      </c>
      <c r="C216">
        <f t="shared" si="15"/>
        <v>0.66949783529605367</v>
      </c>
      <c r="D216">
        <v>0.15790000000000001</v>
      </c>
      <c r="E216">
        <v>45.9</v>
      </c>
      <c r="F216" t="s">
        <v>59</v>
      </c>
    </row>
    <row r="217" spans="1:6" x14ac:dyDescent="0.25">
      <c r="A217" s="1">
        <v>9.9154354262872502E-2</v>
      </c>
      <c r="B217" s="1">
        <v>4607.58203125</v>
      </c>
      <c r="C217">
        <f t="shared" si="15"/>
        <v>0.58252047655945072</v>
      </c>
      <c r="D217">
        <v>0.87309999999999999</v>
      </c>
      <c r="E217">
        <v>270.17</v>
      </c>
      <c r="F217" t="s">
        <v>64</v>
      </c>
    </row>
    <row r="218" spans="1:6" x14ac:dyDescent="0.25">
      <c r="A218" s="1">
        <v>0.119265189475461</v>
      </c>
      <c r="B218" s="1">
        <v>4644.55224609375</v>
      </c>
      <c r="C218">
        <f t="shared" si="15"/>
        <v>0.58719449148164282</v>
      </c>
      <c r="D218">
        <v>0.52090000000000003</v>
      </c>
      <c r="E218">
        <v>346.2</v>
      </c>
      <c r="F218" t="s">
        <v>79</v>
      </c>
    </row>
    <row r="219" spans="1:6" x14ac:dyDescent="0.25">
      <c r="A219" s="1">
        <v>0.1203867484733</v>
      </c>
      <c r="B219" s="1">
        <v>4375.56103515625</v>
      </c>
      <c r="C219">
        <f t="shared" si="15"/>
        <v>0.55318687375006947</v>
      </c>
      <c r="D219">
        <v>0.61970000000000003</v>
      </c>
      <c r="E219">
        <v>78.17</v>
      </c>
      <c r="F219" t="s">
        <v>64</v>
      </c>
    </row>
    <row r="220" spans="1:6" x14ac:dyDescent="0.25">
      <c r="A220" s="1">
        <v>9.2858247899399698E-2</v>
      </c>
      <c r="B220" s="1">
        <v>5424.8291015625</v>
      </c>
      <c r="C220">
        <f t="shared" si="15"/>
        <v>0.68584216451561719</v>
      </c>
      <c r="D220">
        <v>0.15459999999999999</v>
      </c>
      <c r="E220">
        <v>55.08</v>
      </c>
      <c r="F220" t="s">
        <v>55</v>
      </c>
    </row>
    <row r="221" spans="1:6" x14ac:dyDescent="0.25">
      <c r="A221" s="1">
        <v>0.11261088958804701</v>
      </c>
      <c r="B221" s="1">
        <v>5230.419921875</v>
      </c>
      <c r="C221">
        <f t="shared" si="15"/>
        <v>0.66126369206932822</v>
      </c>
      <c r="D221">
        <v>0.1961</v>
      </c>
      <c r="E221">
        <v>189.24</v>
      </c>
      <c r="F221" t="s">
        <v>67</v>
      </c>
    </row>
    <row r="222" spans="1:6" x14ac:dyDescent="0.25">
      <c r="A222" s="1">
        <v>0.11290133191052</v>
      </c>
      <c r="B222" s="1">
        <v>4639.8359375</v>
      </c>
      <c r="C222">
        <f t="shared" si="15"/>
        <v>0.58659822508616699</v>
      </c>
      <c r="D222">
        <v>0.75729999999999997</v>
      </c>
      <c r="E222">
        <v>152.97</v>
      </c>
      <c r="F222" t="s">
        <v>69</v>
      </c>
    </row>
    <row r="223" spans="1:6" x14ac:dyDescent="0.25">
      <c r="A223" s="1">
        <v>0.115504820207734</v>
      </c>
      <c r="B223" s="1">
        <v>4458.52392578125</v>
      </c>
      <c r="C223">
        <f t="shared" si="15"/>
        <v>0.56367558176565169</v>
      </c>
      <c r="D223">
        <v>0.61509999999999998</v>
      </c>
      <c r="E223">
        <v>225.38</v>
      </c>
      <c r="F223" t="s">
        <v>56</v>
      </c>
    </row>
    <row r="224" spans="1:6" x14ac:dyDescent="0.25">
      <c r="A224" s="1">
        <v>9.9849053494313902E-2</v>
      </c>
      <c r="B224" s="1">
        <v>5307.36767578125</v>
      </c>
      <c r="C224">
        <f t="shared" si="15"/>
        <v>0.6709919273935484</v>
      </c>
      <c r="D224">
        <v>4.7800000000000002E-2</v>
      </c>
      <c r="E224">
        <v>177.92</v>
      </c>
      <c r="F224" t="s">
        <v>63</v>
      </c>
    </row>
    <row r="225" spans="1:6" x14ac:dyDescent="0.25">
      <c r="A225" s="1">
        <v>8.30807812660731E-2</v>
      </c>
      <c r="B225" s="1">
        <v>4815.408203125</v>
      </c>
      <c r="C225">
        <f t="shared" si="15"/>
        <v>0.60879521238858314</v>
      </c>
      <c r="D225">
        <v>0.77210000000000001</v>
      </c>
      <c r="E225">
        <v>4.63</v>
      </c>
      <c r="F225" t="s">
        <v>68</v>
      </c>
    </row>
    <row r="226" spans="1:6" x14ac:dyDescent="0.25">
      <c r="A226" s="1">
        <v>8.3046626121655004E-2</v>
      </c>
      <c r="B226" s="1">
        <v>4338.35009765625</v>
      </c>
      <c r="C226">
        <f t="shared" si="15"/>
        <v>0.5484824251046172</v>
      </c>
      <c r="D226">
        <v>0.81079999999999997</v>
      </c>
      <c r="E226">
        <v>345.44</v>
      </c>
      <c r="F226" t="s">
        <v>77</v>
      </c>
    </row>
    <row r="227" spans="1:6" x14ac:dyDescent="0.25">
      <c r="A227" s="1">
        <v>0.105804163762069</v>
      </c>
      <c r="B227" s="1">
        <v>4684.740234375</v>
      </c>
      <c r="C227">
        <f t="shared" si="15"/>
        <v>0.59227531824213964</v>
      </c>
      <c r="D227">
        <v>0.73929999999999996</v>
      </c>
      <c r="E227">
        <v>35.9</v>
      </c>
      <c r="F227" t="s">
        <v>74</v>
      </c>
    </row>
    <row r="228" spans="1:6" x14ac:dyDescent="0.25">
      <c r="A228" s="1">
        <v>0.100524509739478</v>
      </c>
      <c r="B228" s="1">
        <v>4561.6240234375</v>
      </c>
      <c r="C228">
        <f t="shared" si="15"/>
        <v>0.57671016641606354</v>
      </c>
      <c r="D228">
        <v>0.30859999999999999</v>
      </c>
      <c r="E228">
        <v>359.74</v>
      </c>
      <c r="F228" t="s">
        <v>72</v>
      </c>
    </row>
    <row r="229" spans="1:6" x14ac:dyDescent="0.25">
      <c r="A229" s="1">
        <v>0.125835569632303</v>
      </c>
      <c r="B229" s="1">
        <v>4675.720703125</v>
      </c>
      <c r="C229">
        <f t="shared" si="15"/>
        <v>0.59113501046108263</v>
      </c>
      <c r="D229">
        <v>0.75109999999999999</v>
      </c>
      <c r="E229">
        <v>119.88</v>
      </c>
      <c r="F229" t="s">
        <v>62</v>
      </c>
    </row>
    <row r="230" spans="1:6" x14ac:dyDescent="0.25">
      <c r="A230" s="1">
        <v>9.2854694818073097E-2</v>
      </c>
      <c r="B230" s="1">
        <v>5351.04638671875</v>
      </c>
      <c r="C230">
        <f t="shared" si="15"/>
        <v>0.67651407400716213</v>
      </c>
      <c r="D230">
        <v>0.41170000000000001</v>
      </c>
      <c r="E230">
        <v>36</v>
      </c>
      <c r="F230" t="s">
        <v>58</v>
      </c>
    </row>
    <row r="231" spans="1:6" x14ac:dyDescent="0.25">
      <c r="A231" s="1">
        <v>8.3567376833470305E-2</v>
      </c>
      <c r="B231" s="1">
        <v>4623.544921875</v>
      </c>
      <c r="D231">
        <v>0.36930000000000002</v>
      </c>
      <c r="E231">
        <v>308.63</v>
      </c>
      <c r="F231" t="s">
        <v>75</v>
      </c>
    </row>
    <row r="232" spans="1:6" x14ac:dyDescent="0.25">
      <c r="A232" s="1">
        <v>8.2931650341803803E-2</v>
      </c>
      <c r="B232" s="1">
        <v>4586.03662109375</v>
      </c>
      <c r="C232">
        <f t="shared" si="15"/>
        <v>0.57979656573013383</v>
      </c>
      <c r="D232">
        <v>0.82869999999999999</v>
      </c>
      <c r="E232">
        <v>88.84</v>
      </c>
      <c r="F232" t="s">
        <v>61</v>
      </c>
    </row>
    <row r="233" spans="1:6" x14ac:dyDescent="0.25">
      <c r="A233" s="1">
        <v>8.0193284204183798E-2</v>
      </c>
      <c r="B233" s="1">
        <v>5502.70361328125</v>
      </c>
      <c r="C233">
        <f t="shared" si="15"/>
        <v>0.69568756658780428</v>
      </c>
      <c r="D233">
        <v>5.6000000000000001E-2</v>
      </c>
      <c r="E233">
        <v>162.75</v>
      </c>
      <c r="F233" t="s">
        <v>52</v>
      </c>
    </row>
    <row r="234" spans="1:6" x14ac:dyDescent="0.25">
      <c r="A234" s="1">
        <v>0.126754382732122</v>
      </c>
      <c r="B234" s="1">
        <v>5206.80810546875</v>
      </c>
      <c r="C234">
        <f t="shared" si="15"/>
        <v>0.65827853272715775</v>
      </c>
      <c r="D234">
        <v>0.43530000000000002</v>
      </c>
      <c r="E234">
        <v>294.93</v>
      </c>
      <c r="F234" t="s">
        <v>61</v>
      </c>
    </row>
    <row r="235" spans="1:6" x14ac:dyDescent="0.25">
      <c r="A235" s="1">
        <v>0.105853506013331</v>
      </c>
      <c r="B235" s="1">
        <v>4513.26123046875</v>
      </c>
      <c r="C235">
        <f t="shared" si="15"/>
        <v>0.5705958276985259</v>
      </c>
      <c r="D235">
        <v>0.87519999999999998</v>
      </c>
      <c r="E235">
        <v>19.23</v>
      </c>
      <c r="F235" t="s">
        <v>78</v>
      </c>
    </row>
    <row r="236" spans="1:6" x14ac:dyDescent="0.25">
      <c r="A236" s="1">
        <v>8.2750333153421105E-2</v>
      </c>
      <c r="B236" s="1">
        <v>4754.07958984375</v>
      </c>
      <c r="C236">
        <f t="shared" si="15"/>
        <v>0.60104165036993107</v>
      </c>
      <c r="D236">
        <v>0.44019999999999998</v>
      </c>
      <c r="E236">
        <v>230.23</v>
      </c>
      <c r="F236" t="s">
        <v>51</v>
      </c>
    </row>
    <row r="237" spans="1:6" x14ac:dyDescent="0.25">
      <c r="A237" s="1">
        <v>0.11020480518318999</v>
      </c>
      <c r="B237" s="1">
        <v>4559.20068359375</v>
      </c>
      <c r="C237">
        <f t="shared" si="15"/>
        <v>0.57640379203768621</v>
      </c>
      <c r="D237">
        <v>0.17780000000000001</v>
      </c>
      <c r="E237">
        <v>315.5</v>
      </c>
      <c r="F237" t="s">
        <v>50</v>
      </c>
    </row>
    <row r="238" spans="1:6" x14ac:dyDescent="0.25">
      <c r="A238" s="1">
        <v>9.0002763547719702E-2</v>
      </c>
      <c r="B238" s="1">
        <v>4340.03857421875</v>
      </c>
      <c r="C238">
        <f t="shared" si="15"/>
        <v>0.54869589328926938</v>
      </c>
      <c r="D238">
        <v>0.61570000000000003</v>
      </c>
      <c r="E238">
        <v>46.82</v>
      </c>
      <c r="F238" t="s">
        <v>76</v>
      </c>
    </row>
    <row r="239" spans="1:6" x14ac:dyDescent="0.25">
      <c r="A239" s="1">
        <v>0.110189484764682</v>
      </c>
      <c r="B239" s="1">
        <v>4784.60791015625</v>
      </c>
      <c r="C239">
        <f t="shared" si="15"/>
        <v>0.60490123910354121</v>
      </c>
      <c r="D239">
        <v>0.36730000000000002</v>
      </c>
      <c r="E239">
        <v>16.87</v>
      </c>
      <c r="F239" t="s">
        <v>51</v>
      </c>
    </row>
    <row r="240" spans="1:6" x14ac:dyDescent="0.25">
      <c r="A240" s="1">
        <v>0.113866846220852</v>
      </c>
      <c r="B240" s="1">
        <v>4073.59252929687</v>
      </c>
      <c r="C240">
        <f t="shared" si="15"/>
        <v>0.51501005199277339</v>
      </c>
      <c r="D240">
        <v>0.87319999999999998</v>
      </c>
      <c r="E240">
        <v>352.74</v>
      </c>
      <c r="F240" t="s">
        <v>76</v>
      </c>
    </row>
    <row r="241" spans="1:6" x14ac:dyDescent="0.25">
      <c r="A241" s="1">
        <v>8.6361484360695503E-2</v>
      </c>
      <c r="B241" s="1">
        <v>4321.88720703125</v>
      </c>
      <c r="C241">
        <f t="shared" si="15"/>
        <v>0.54640107943841332</v>
      </c>
      <c r="D241">
        <v>0.76829999999999998</v>
      </c>
      <c r="E241">
        <v>93.35</v>
      </c>
      <c r="F241" t="s">
        <v>57</v>
      </c>
    </row>
    <row r="242" spans="1:6" x14ac:dyDescent="0.25">
      <c r="A242" s="1">
        <v>9.4772816201137297E-2</v>
      </c>
      <c r="B242" s="1">
        <v>5116.65576171875</v>
      </c>
      <c r="C242">
        <f t="shared" si="15"/>
        <v>0.64688088730532367</v>
      </c>
      <c r="D242">
        <v>0.83530000000000004</v>
      </c>
      <c r="E242">
        <v>286.08</v>
      </c>
      <c r="F242" t="s">
        <v>56</v>
      </c>
    </row>
    <row r="243" spans="1:6" x14ac:dyDescent="0.25">
      <c r="A243" s="1">
        <v>0.12849280108004399</v>
      </c>
      <c r="B243" s="1">
        <v>4354.42138671875</v>
      </c>
      <c r="C243">
        <f t="shared" si="15"/>
        <v>0.55051426195529451</v>
      </c>
      <c r="D243">
        <v>0.60880000000000001</v>
      </c>
      <c r="E243">
        <v>228.65</v>
      </c>
      <c r="F243" t="s">
        <v>50</v>
      </c>
    </row>
    <row r="244" spans="1:6" x14ac:dyDescent="0.25">
      <c r="A244" s="1">
        <v>0.114743159587399</v>
      </c>
      <c r="B244" s="1">
        <v>4708.2392578125</v>
      </c>
      <c r="C244">
        <f t="shared" si="15"/>
        <v>0.59524621756387797</v>
      </c>
      <c r="D244">
        <v>6.9900000000000004E-2</v>
      </c>
      <c r="E244">
        <v>294.52</v>
      </c>
      <c r="F244" t="s">
        <v>64</v>
      </c>
    </row>
    <row r="245" spans="1:6" x14ac:dyDescent="0.25">
      <c r="A245" s="1">
        <v>9.8022370858605198E-2</v>
      </c>
      <c r="B245" s="1">
        <v>5465.9580078125</v>
      </c>
      <c r="C245">
        <f t="shared" si="15"/>
        <v>0.69104194824309639</v>
      </c>
      <c r="D245">
        <v>1.5599999999999999E-2</v>
      </c>
      <c r="E245">
        <v>144.71</v>
      </c>
      <c r="F245" t="s">
        <v>56</v>
      </c>
    </row>
    <row r="246" spans="1:6" x14ac:dyDescent="0.25">
      <c r="A246" s="1">
        <v>0.12748206214124599</v>
      </c>
      <c r="B246" s="1">
        <v>4467.64111328125</v>
      </c>
      <c r="C246">
        <f t="shared" si="15"/>
        <v>0.56482823588474529</v>
      </c>
      <c r="D246">
        <v>0.65839999999999999</v>
      </c>
      <c r="E246">
        <v>120.84</v>
      </c>
      <c r="F246" t="s">
        <v>68</v>
      </c>
    </row>
    <row r="247" spans="1:6" x14ac:dyDescent="0.25">
      <c r="A247" s="1">
        <v>0.115082422271213</v>
      </c>
      <c r="B247" s="1">
        <v>5045.97314453125</v>
      </c>
      <c r="C247">
        <f t="shared" si="15"/>
        <v>0.63794473129783924</v>
      </c>
      <c r="D247">
        <v>0.24340000000000001</v>
      </c>
      <c r="E247">
        <v>121.86</v>
      </c>
      <c r="F247" t="s">
        <v>63</v>
      </c>
    </row>
    <row r="248" spans="1:6" x14ac:dyDescent="0.25">
      <c r="A248" s="1">
        <v>0.107607417592543</v>
      </c>
      <c r="B248" s="1">
        <v>4526.3125</v>
      </c>
      <c r="C248">
        <f t="shared" si="15"/>
        <v>0.5722458540454225</v>
      </c>
      <c r="D248">
        <v>0.37819999999999998</v>
      </c>
      <c r="E248">
        <v>308.95999999999998</v>
      </c>
      <c r="F248" t="s">
        <v>63</v>
      </c>
    </row>
    <row r="249" spans="1:6" x14ac:dyDescent="0.25">
      <c r="A249" s="1">
        <v>8.0051317994830701E-2</v>
      </c>
      <c r="B249" s="1">
        <v>4421.3193359375</v>
      </c>
      <c r="C249">
        <f t="shared" si="15"/>
        <v>0.55897193563217185</v>
      </c>
      <c r="D249">
        <v>0.91590000000000005</v>
      </c>
      <c r="E249">
        <v>177.71</v>
      </c>
      <c r="F249" t="s">
        <v>70</v>
      </c>
    </row>
    <row r="250" spans="1:6" x14ac:dyDescent="0.25">
      <c r="A250" s="1">
        <v>0.116361855867694</v>
      </c>
      <c r="B250" s="1">
        <v>4689.0654296875</v>
      </c>
      <c r="C250">
        <f t="shared" si="15"/>
        <v>0.59282213755377899</v>
      </c>
      <c r="D250">
        <v>0.1004</v>
      </c>
      <c r="E250">
        <v>83.55</v>
      </c>
      <c r="F250" t="s">
        <v>72</v>
      </c>
    </row>
    <row r="251" spans="1:6" x14ac:dyDescent="0.25">
      <c r="A251" s="1"/>
      <c r="B251" s="1"/>
    </row>
    <row r="252" spans="1:6" x14ac:dyDescent="0.25">
      <c r="A252" s="1"/>
      <c r="B252" s="1"/>
    </row>
    <row r="253" spans="1:6" x14ac:dyDescent="0.25">
      <c r="A253" s="1"/>
      <c r="B253" s="1"/>
    </row>
    <row r="254" spans="1:6" x14ac:dyDescent="0.25">
      <c r="A254" s="1"/>
      <c r="B254" s="1"/>
    </row>
    <row r="255" spans="1:6" x14ac:dyDescent="0.25">
      <c r="A255" s="1"/>
      <c r="B255" s="1"/>
    </row>
    <row r="256" spans="1:6" x14ac:dyDescent="0.25">
      <c r="A256" s="1"/>
      <c r="B256" s="1"/>
    </row>
    <row r="257" spans="1:2" x14ac:dyDescent="0.25">
      <c r="A257" s="1"/>
      <c r="B257" s="1"/>
    </row>
    <row r="258" spans="1:2" x14ac:dyDescent="0.25">
      <c r="A258" s="1"/>
      <c r="B258" s="1"/>
    </row>
    <row r="259" spans="1:2" x14ac:dyDescent="0.25">
      <c r="A259" s="1"/>
      <c r="B259" s="1"/>
    </row>
    <row r="260" spans="1:2" x14ac:dyDescent="0.25">
      <c r="A260" s="1"/>
      <c r="B260" s="1"/>
    </row>
    <row r="261" spans="1:2" x14ac:dyDescent="0.25">
      <c r="A261" s="1"/>
      <c r="B261" s="1"/>
    </row>
    <row r="262" spans="1:2" x14ac:dyDescent="0.25">
      <c r="A262" s="1"/>
      <c r="B262" s="1"/>
    </row>
    <row r="263" spans="1:2" x14ac:dyDescent="0.25">
      <c r="A263" s="1"/>
      <c r="B263" s="1"/>
    </row>
    <row r="264" spans="1:2" x14ac:dyDescent="0.25">
      <c r="A264" s="1"/>
      <c r="B264" s="1"/>
    </row>
    <row r="265" spans="1:2" x14ac:dyDescent="0.25">
      <c r="A265" s="1"/>
      <c r="B265" s="1"/>
    </row>
    <row r="266" spans="1:2" x14ac:dyDescent="0.25">
      <c r="A266" s="1"/>
      <c r="B266" s="1"/>
    </row>
    <row r="267" spans="1:2" x14ac:dyDescent="0.25">
      <c r="A267" s="1"/>
      <c r="B267" s="1"/>
    </row>
    <row r="268" spans="1:2" x14ac:dyDescent="0.25">
      <c r="A268" s="1"/>
      <c r="B268" s="1"/>
    </row>
    <row r="269" spans="1:2" x14ac:dyDescent="0.25">
      <c r="A269" s="1"/>
      <c r="B269" s="1"/>
    </row>
    <row r="270" spans="1:2" x14ac:dyDescent="0.25">
      <c r="A270" s="1"/>
      <c r="B270" s="1"/>
    </row>
    <row r="271" spans="1:2" x14ac:dyDescent="0.25">
      <c r="A271" s="1"/>
      <c r="B271" s="1"/>
    </row>
    <row r="272" spans="1:2" x14ac:dyDescent="0.25">
      <c r="A272" s="1"/>
      <c r="B272" s="1"/>
    </row>
    <row r="273" spans="1:2" x14ac:dyDescent="0.25">
      <c r="A273" s="1"/>
      <c r="B273" s="1"/>
    </row>
    <row r="274" spans="1:2" x14ac:dyDescent="0.25">
      <c r="A274" s="1"/>
      <c r="B274" s="1"/>
    </row>
    <row r="275" spans="1:2" x14ac:dyDescent="0.25">
      <c r="A275" s="1"/>
      <c r="B275" s="1"/>
    </row>
    <row r="276" spans="1:2" x14ac:dyDescent="0.25">
      <c r="A276" s="1"/>
      <c r="B276" s="1"/>
    </row>
    <row r="277" spans="1:2" x14ac:dyDescent="0.25">
      <c r="A277" s="1"/>
      <c r="B277" s="1"/>
    </row>
    <row r="278" spans="1:2" x14ac:dyDescent="0.25">
      <c r="A278" s="1"/>
      <c r="B278" s="1"/>
    </row>
    <row r="279" spans="1:2" x14ac:dyDescent="0.25">
      <c r="A279" s="1"/>
      <c r="B279" s="1"/>
    </row>
    <row r="280" spans="1:2" x14ac:dyDescent="0.25">
      <c r="A280" s="1"/>
      <c r="B280" s="1"/>
    </row>
    <row r="281" spans="1:2" x14ac:dyDescent="0.25">
      <c r="A281" s="1"/>
      <c r="B281" s="1"/>
    </row>
    <row r="282" spans="1:2" x14ac:dyDescent="0.25">
      <c r="A282" s="1"/>
      <c r="B282" s="1"/>
    </row>
    <row r="283" spans="1:2" x14ac:dyDescent="0.25">
      <c r="A283" s="1"/>
      <c r="B283" s="1"/>
    </row>
    <row r="284" spans="1:2" x14ac:dyDescent="0.25">
      <c r="A284" s="1"/>
      <c r="B284" s="1"/>
    </row>
    <row r="285" spans="1:2" x14ac:dyDescent="0.25">
      <c r="A285" s="1"/>
      <c r="B285" s="1"/>
    </row>
    <row r="286" spans="1:2" x14ac:dyDescent="0.25">
      <c r="A286" s="1"/>
      <c r="B286" s="1"/>
    </row>
    <row r="287" spans="1:2" x14ac:dyDescent="0.25">
      <c r="A287" s="1"/>
      <c r="B287" s="1"/>
    </row>
    <row r="288" spans="1:2" x14ac:dyDescent="0.25">
      <c r="A288" s="1"/>
      <c r="B288" s="1"/>
    </row>
    <row r="289" spans="1:2" x14ac:dyDescent="0.25">
      <c r="A289" s="1"/>
      <c r="B289" s="1"/>
    </row>
    <row r="290" spans="1:2" x14ac:dyDescent="0.25">
      <c r="A290" s="1"/>
      <c r="B290" s="1"/>
    </row>
    <row r="291" spans="1:2" x14ac:dyDescent="0.25">
      <c r="A291" s="1"/>
      <c r="B291" s="1"/>
    </row>
    <row r="292" spans="1:2" x14ac:dyDescent="0.25">
      <c r="A292" s="1"/>
      <c r="B292" s="1"/>
    </row>
    <row r="293" spans="1:2" x14ac:dyDescent="0.25">
      <c r="A293" s="1"/>
      <c r="B293" s="1"/>
    </row>
    <row r="294" spans="1:2" x14ac:dyDescent="0.25">
      <c r="A294" s="1"/>
      <c r="B294" s="1"/>
    </row>
    <row r="295" spans="1:2" x14ac:dyDescent="0.25">
      <c r="A295" s="1"/>
      <c r="B295" s="1"/>
    </row>
    <row r="296" spans="1:2" x14ac:dyDescent="0.25">
      <c r="A296" s="1"/>
      <c r="B296" s="1"/>
    </row>
    <row r="297" spans="1:2" x14ac:dyDescent="0.25">
      <c r="A297" s="1"/>
      <c r="B297" s="1"/>
    </row>
    <row r="298" spans="1:2" x14ac:dyDescent="0.25">
      <c r="A298" s="1"/>
      <c r="B298" s="1"/>
    </row>
    <row r="299" spans="1:2" x14ac:dyDescent="0.25">
      <c r="A299" s="1"/>
      <c r="B299" s="1"/>
    </row>
    <row r="300" spans="1:2" x14ac:dyDescent="0.25">
      <c r="A300" s="1"/>
      <c r="B300" s="1"/>
    </row>
    <row r="301" spans="1:2" x14ac:dyDescent="0.25">
      <c r="A301" s="1"/>
      <c r="B301" s="1"/>
    </row>
    <row r="302" spans="1:2" x14ac:dyDescent="0.25">
      <c r="A302" s="1"/>
      <c r="B302" s="1"/>
    </row>
    <row r="303" spans="1:2" x14ac:dyDescent="0.25">
      <c r="A303" s="1"/>
      <c r="B303" s="1"/>
    </row>
    <row r="304" spans="1:2" x14ac:dyDescent="0.25">
      <c r="A304" s="1"/>
      <c r="B304" s="1"/>
    </row>
    <row r="305" spans="1:2" x14ac:dyDescent="0.25">
      <c r="A305" s="1"/>
      <c r="B305" s="1"/>
    </row>
    <row r="306" spans="1:2" x14ac:dyDescent="0.25">
      <c r="A306" s="1"/>
      <c r="B306" s="1"/>
    </row>
    <row r="307" spans="1:2" x14ac:dyDescent="0.25">
      <c r="A307" s="1"/>
      <c r="B307" s="1"/>
    </row>
    <row r="308" spans="1:2" x14ac:dyDescent="0.25">
      <c r="A308" s="1"/>
      <c r="B308" s="1"/>
    </row>
    <row r="309" spans="1:2" x14ac:dyDescent="0.25">
      <c r="A309" s="1"/>
      <c r="B309" s="1"/>
    </row>
  </sheetData>
  <sortState xmlns:xlrd2="http://schemas.microsoft.com/office/spreadsheetml/2017/richdata2" ref="M2:M162">
    <sortCondition ref="M2"/>
  </sortState>
  <conditionalFormatting sqref="B1:B1048576">
    <cfRule type="cellIs" dxfId="25" priority="7" operator="lessThan">
      <formula>2500</formula>
    </cfRule>
    <cfRule type="cellIs" dxfId="24" priority="8" operator="greaterThan">
      <formula>424081.0951</formula>
    </cfRule>
  </conditionalFormatting>
  <conditionalFormatting sqref="C1:C1048576">
    <cfRule type="cellIs" dxfId="23" priority="9" operator="greaterThan">
      <formula>1</formula>
    </cfRule>
    <cfRule type="cellIs" dxfId="22" priority="10" operator="greaterThan">
      <formula>1</formula>
    </cfRule>
    <cfRule type="cellIs" dxfId="21" priority="11" operator="lessThan">
      <formula>2500</formula>
    </cfRule>
    <cfRule type="cellIs" dxfId="20" priority="12" operator="greaterThan">
      <formula>424081.0951</formula>
    </cfRule>
  </conditionalFormatting>
  <conditionalFormatting sqref="D1:E1048576">
    <cfRule type="cellIs" dxfId="19" priority="1" operator="greaterThan">
      <formula>0.747309921</formula>
    </cfRule>
    <cfRule type="cellIs" dxfId="18" priority="2" operator="greaterThan">
      <formula>0.747309921</formula>
    </cfRule>
    <cfRule type="cellIs" dxfId="17" priority="3" operator="lessThan">
      <formula>0.5</formula>
    </cfRule>
    <cfRule type="cellIs" dxfId="16" priority="4" operator="lessThan">
      <formula>0.381068427</formula>
    </cfRule>
    <cfRule type="cellIs" dxfId="15" priority="5" operator="lessThan">
      <formula>2500</formula>
    </cfRule>
    <cfRule type="cellIs" dxfId="14" priority="6" operator="greaterThan">
      <formula>424081.0951</formula>
    </cfRule>
  </conditionalFormatting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3E36A-258F-4C06-9E68-A8A45FDE3F57}">
  <dimension ref="A1:BA549"/>
  <sheetViews>
    <sheetView zoomScale="55" zoomScaleNormal="55" workbookViewId="0">
      <selection activeCell="V37" sqref="V37"/>
    </sheetView>
  </sheetViews>
  <sheetFormatPr baseColWidth="10" defaultColWidth="8.85546875" defaultRowHeight="15" x14ac:dyDescent="0.25"/>
  <cols>
    <col min="4" max="4" width="8.85546875" customWidth="1"/>
    <col min="7" max="7" width="8.85546875" customWidth="1"/>
  </cols>
  <sheetData>
    <row r="1" spans="1:53" x14ac:dyDescent="0.25">
      <c r="A1" s="1">
        <v>9.4599786466645006E-2</v>
      </c>
      <c r="B1" s="1">
        <v>5301.29541015625</v>
      </c>
      <c r="C1">
        <f t="shared" ref="C1:C64" si="0">B1/$V$13</f>
        <v>0.67022423209443482</v>
      </c>
      <c r="D1">
        <v>0.22989999999999999</v>
      </c>
      <c r="E1">
        <v>322.54000000000002</v>
      </c>
      <c r="F1" t="s">
        <v>77</v>
      </c>
      <c r="G1">
        <v>0</v>
      </c>
      <c r="H1">
        <f t="shared" ref="H1:H64" si="1">G1*$K$6</f>
        <v>0</v>
      </c>
      <c r="I1">
        <f t="shared" ref="I1:I64" si="2">H1/$V$13</f>
        <v>0</v>
      </c>
      <c r="K1">
        <f>MIN(B1:B1227)</f>
        <v>3802.49584960937</v>
      </c>
      <c r="M1" s="14" t="s">
        <v>23</v>
      </c>
      <c r="N1" s="14" t="s">
        <v>22</v>
      </c>
      <c r="O1" s="14" t="s">
        <v>21</v>
      </c>
      <c r="P1" s="14"/>
      <c r="Q1" s="14"/>
      <c r="R1" s="14"/>
      <c r="U1" s="18" t="s">
        <v>24</v>
      </c>
      <c r="V1" s="17">
        <v>33</v>
      </c>
      <c r="W1" s="17"/>
      <c r="X1" s="16"/>
      <c r="Y1" s="16" t="s">
        <v>9</v>
      </c>
      <c r="Z1" s="16">
        <f>V1/V2</f>
        <v>330</v>
      </c>
      <c r="AA1" s="15"/>
      <c r="AE1" s="14"/>
      <c r="AF1" s="14"/>
      <c r="AG1" s="14"/>
      <c r="AK1" s="14"/>
      <c r="AL1" s="14"/>
      <c r="AM1" s="14"/>
      <c r="AP1" s="14"/>
      <c r="AQ1" s="14"/>
      <c r="AS1" s="14"/>
      <c r="AY1" s="14" t="s">
        <v>23</v>
      </c>
      <c r="AZ1" s="14" t="s">
        <v>22</v>
      </c>
      <c r="BA1" s="14" t="s">
        <v>21</v>
      </c>
    </row>
    <row r="2" spans="1:53" x14ac:dyDescent="0.25">
      <c r="A2" s="1">
        <v>0.114418117838433</v>
      </c>
      <c r="B2" s="1">
        <v>4615.54248046875</v>
      </c>
      <c r="C2">
        <f t="shared" si="0"/>
        <v>0.58352688830450117</v>
      </c>
      <c r="D2">
        <v>0.71930000000000005</v>
      </c>
      <c r="E2">
        <v>249.51</v>
      </c>
      <c r="F2" t="s">
        <v>77</v>
      </c>
      <c r="G2">
        <v>50</v>
      </c>
      <c r="H2">
        <f t="shared" si="1"/>
        <v>49.435837629947258</v>
      </c>
      <c r="I2">
        <f t="shared" si="2"/>
        <v>6.2500000000000003E-3</v>
      </c>
      <c r="M2">
        <v>0</v>
      </c>
      <c r="N2">
        <v>0</v>
      </c>
      <c r="O2" s="19">
        <v>0</v>
      </c>
      <c r="U2" s="8" t="s">
        <v>11</v>
      </c>
      <c r="V2" s="7">
        <v>0.1</v>
      </c>
      <c r="W2" s="7"/>
      <c r="X2" s="7"/>
      <c r="Y2" s="7" t="s">
        <v>20</v>
      </c>
      <c r="Z2" s="7">
        <f>V3/V1</f>
        <v>1.490909090909091</v>
      </c>
      <c r="AA2" s="6"/>
      <c r="AY2">
        <v>2000</v>
      </c>
      <c r="AZ2">
        <v>0</v>
      </c>
      <c r="BA2">
        <v>0</v>
      </c>
    </row>
    <row r="3" spans="1:53" x14ac:dyDescent="0.25">
      <c r="A3" s="1">
        <v>0.12024417127612</v>
      </c>
      <c r="B3" s="1">
        <v>4143.23046875</v>
      </c>
      <c r="C3">
        <f t="shared" si="0"/>
        <v>0.52381413304911228</v>
      </c>
      <c r="D3">
        <v>0.20899999999999999</v>
      </c>
      <c r="E3">
        <v>139.97</v>
      </c>
      <c r="F3" t="s">
        <v>75</v>
      </c>
      <c r="G3">
        <v>100</v>
      </c>
      <c r="H3">
        <f t="shared" si="1"/>
        <v>98.871675259894516</v>
      </c>
      <c r="I3">
        <f t="shared" si="2"/>
        <v>1.2500000000000001E-2</v>
      </c>
      <c r="K3" t="s">
        <v>26</v>
      </c>
      <c r="M3">
        <v>6.2500000000000003E-3</v>
      </c>
      <c r="N3">
        <v>0</v>
      </c>
      <c r="O3" s="19">
        <v>0</v>
      </c>
      <c r="U3" s="8" t="s">
        <v>19</v>
      </c>
      <c r="V3" s="7">
        <v>49.2</v>
      </c>
      <c r="W3" s="7"/>
      <c r="X3" s="7"/>
      <c r="Y3" s="7" t="s">
        <v>18</v>
      </c>
      <c r="Z3" s="7">
        <f>V3^2*SQRT(1-V6^2)/(V1*V2)</f>
        <v>699.74042076300475</v>
      </c>
      <c r="AA3" s="6"/>
      <c r="AD3" s="13" t="s">
        <v>17</v>
      </c>
      <c r="AY3">
        <v>2050</v>
      </c>
      <c r="AZ3">
        <v>0</v>
      </c>
      <c r="BA3">
        <v>0</v>
      </c>
    </row>
    <row r="4" spans="1:53" x14ac:dyDescent="0.25">
      <c r="A4" s="1">
        <v>0.10225890562606101</v>
      </c>
      <c r="B4" s="1">
        <v>4521.8984375</v>
      </c>
      <c r="C4">
        <f t="shared" si="0"/>
        <v>0.57168779956616977</v>
      </c>
      <c r="D4">
        <v>0.15190000000000001</v>
      </c>
      <c r="E4">
        <v>193.57</v>
      </c>
      <c r="F4" t="s">
        <v>59</v>
      </c>
      <c r="G4">
        <v>150</v>
      </c>
      <c r="H4">
        <f t="shared" si="1"/>
        <v>148.30751288984177</v>
      </c>
      <c r="I4">
        <f t="shared" si="2"/>
        <v>1.8750000000000003E-2</v>
      </c>
      <c r="M4">
        <v>1.2500000000000001E-2</v>
      </c>
      <c r="N4">
        <v>0</v>
      </c>
      <c r="O4" s="19">
        <v>0</v>
      </c>
      <c r="U4" s="8"/>
      <c r="V4" s="7"/>
      <c r="W4" s="7"/>
      <c r="X4" s="7"/>
      <c r="Y4" s="7" t="s">
        <v>17</v>
      </c>
      <c r="Z4" s="7">
        <f>1.23*Z3^-0.138</f>
        <v>0.49808539877832597</v>
      </c>
      <c r="AA4" s="6"/>
      <c r="AD4">
        <f>Z4</f>
        <v>0.49808539877832597</v>
      </c>
      <c r="AE4">
        <v>0</v>
      </c>
      <c r="AY4">
        <v>2100</v>
      </c>
      <c r="AZ4">
        <v>0</v>
      </c>
      <c r="BA4">
        <v>0</v>
      </c>
    </row>
    <row r="5" spans="1:53" x14ac:dyDescent="0.25">
      <c r="A5" s="1">
        <v>0.12599911108412401</v>
      </c>
      <c r="B5" s="1">
        <v>4203.34375</v>
      </c>
      <c r="C5">
        <f t="shared" si="0"/>
        <v>0.53141404489089938</v>
      </c>
      <c r="D5">
        <v>0.27750000000000002</v>
      </c>
      <c r="E5">
        <v>235.51</v>
      </c>
      <c r="F5" t="s">
        <v>68</v>
      </c>
      <c r="G5">
        <v>200</v>
      </c>
      <c r="H5">
        <f t="shared" si="1"/>
        <v>197.74335051978903</v>
      </c>
      <c r="I5">
        <f t="shared" si="2"/>
        <v>2.5000000000000001E-2</v>
      </c>
      <c r="M5">
        <v>1.8750000000000003E-2</v>
      </c>
      <c r="N5">
        <v>0</v>
      </c>
      <c r="O5" s="19">
        <v>0</v>
      </c>
      <c r="U5" s="8" t="s">
        <v>16</v>
      </c>
      <c r="V5" s="7">
        <v>208000</v>
      </c>
      <c r="W5" s="7"/>
      <c r="X5" s="7"/>
      <c r="Y5" s="7"/>
      <c r="Z5" s="7"/>
      <c r="AA5" s="6"/>
      <c r="AD5">
        <f>Z4</f>
        <v>0.49808539877832597</v>
      </c>
      <c r="AE5">
        <v>1</v>
      </c>
      <c r="AY5">
        <v>2150</v>
      </c>
      <c r="AZ5">
        <v>0</v>
      </c>
      <c r="BA5">
        <v>0</v>
      </c>
    </row>
    <row r="6" spans="1:53" x14ac:dyDescent="0.25">
      <c r="A6" s="1">
        <v>0.106117690101191</v>
      </c>
      <c r="B6" s="1">
        <v>4048.00830078125</v>
      </c>
      <c r="C6">
        <f t="shared" si="0"/>
        <v>0.51177552748810995</v>
      </c>
      <c r="D6">
        <v>0.32219999999999999</v>
      </c>
      <c r="E6">
        <v>326.77</v>
      </c>
      <c r="F6" t="s">
        <v>55</v>
      </c>
      <c r="G6">
        <v>250</v>
      </c>
      <c r="H6">
        <f t="shared" si="1"/>
        <v>247.17918814973626</v>
      </c>
      <c r="I6">
        <f t="shared" si="2"/>
        <v>3.125E-2</v>
      </c>
      <c r="K6">
        <f>V13/A700_IW1!G161</f>
        <v>0.98871675259894509</v>
      </c>
      <c r="M6">
        <v>2.5000000000000001E-2</v>
      </c>
      <c r="N6">
        <v>0</v>
      </c>
      <c r="O6" s="19">
        <v>0</v>
      </c>
      <c r="Q6" t="s">
        <v>15</v>
      </c>
      <c r="U6" s="8" t="s">
        <v>14</v>
      </c>
      <c r="V6" s="7">
        <v>0.3</v>
      </c>
      <c r="W6" s="7"/>
      <c r="X6" s="7"/>
      <c r="Y6" s="7"/>
      <c r="Z6" s="7"/>
      <c r="AA6" s="6"/>
      <c r="AY6">
        <v>2200</v>
      </c>
      <c r="AZ6">
        <v>0</v>
      </c>
      <c r="BA6">
        <v>0</v>
      </c>
    </row>
    <row r="7" spans="1:53" x14ac:dyDescent="0.25">
      <c r="A7" s="1">
        <v>0.10060466142402499</v>
      </c>
      <c r="B7" s="1">
        <v>4996.9140625</v>
      </c>
      <c r="C7">
        <f t="shared" si="0"/>
        <v>0.63174236319010102</v>
      </c>
      <c r="D7">
        <v>0.18129999999999999</v>
      </c>
      <c r="E7">
        <v>248.93</v>
      </c>
      <c r="F7" t="s">
        <v>76</v>
      </c>
      <c r="G7">
        <v>300</v>
      </c>
      <c r="H7">
        <f t="shared" si="1"/>
        <v>296.61502577968355</v>
      </c>
      <c r="I7">
        <f t="shared" si="2"/>
        <v>3.7500000000000006E-2</v>
      </c>
      <c r="M7">
        <v>3.125E-2</v>
      </c>
      <c r="N7">
        <v>0</v>
      </c>
      <c r="O7" s="19">
        <v>0</v>
      </c>
      <c r="Q7" t="s">
        <v>13</v>
      </c>
      <c r="U7" s="8" t="s">
        <v>12</v>
      </c>
      <c r="V7" s="7">
        <v>1</v>
      </c>
      <c r="W7" s="7"/>
      <c r="X7" s="7"/>
      <c r="Y7" s="7"/>
      <c r="Z7" s="7" t="s">
        <v>11</v>
      </c>
      <c r="AA7" s="6"/>
      <c r="AD7" s="13" t="s">
        <v>10</v>
      </c>
      <c r="AY7">
        <v>2250</v>
      </c>
      <c r="AZ7">
        <v>0</v>
      </c>
      <c r="BA7">
        <v>0</v>
      </c>
    </row>
    <row r="8" spans="1:53" x14ac:dyDescent="0.25">
      <c r="A8" s="1">
        <v>8.7717907131834499E-2</v>
      </c>
      <c r="B8" s="1">
        <v>5534.94189453125</v>
      </c>
      <c r="C8">
        <f t="shared" si="0"/>
        <v>0.69976333970043469</v>
      </c>
      <c r="D8">
        <v>0.16550000000000001</v>
      </c>
      <c r="E8">
        <v>68.02</v>
      </c>
      <c r="F8" t="s">
        <v>76</v>
      </c>
      <c r="G8">
        <v>350</v>
      </c>
      <c r="H8">
        <f t="shared" si="1"/>
        <v>346.05086340963078</v>
      </c>
      <c r="I8">
        <f t="shared" si="2"/>
        <v>4.3750000000000004E-2</v>
      </c>
      <c r="K8">
        <f>MIN(C:C)</f>
        <v>0.48073624721313174</v>
      </c>
      <c r="M8">
        <v>3.7500000000000006E-2</v>
      </c>
      <c r="N8">
        <v>0</v>
      </c>
      <c r="O8" s="19">
        <v>0</v>
      </c>
      <c r="U8" s="8" t="s">
        <v>3</v>
      </c>
      <c r="V8" s="7">
        <v>345</v>
      </c>
      <c r="W8" s="7"/>
      <c r="X8" s="7" t="s">
        <v>9</v>
      </c>
      <c r="Y8" s="12">
        <v>330</v>
      </c>
      <c r="Z8" s="11">
        <f>Y9/Y8</f>
        <v>0.1</v>
      </c>
      <c r="AA8" s="6"/>
      <c r="AD8">
        <f>_xlfn.PERCENTILE.EXC(C:C,0.01)</f>
        <v>0.48467471083594721</v>
      </c>
      <c r="AE8">
        <v>0</v>
      </c>
      <c r="AY8">
        <v>2300</v>
      </c>
      <c r="AZ8">
        <v>0</v>
      </c>
      <c r="BA8">
        <v>0</v>
      </c>
    </row>
    <row r="9" spans="1:53" x14ac:dyDescent="0.25">
      <c r="A9" s="1">
        <v>9.6445620716216707E-2</v>
      </c>
      <c r="B9" s="1">
        <v>4029.43530273437</v>
      </c>
      <c r="C9">
        <f t="shared" si="0"/>
        <v>0.50942740832278044</v>
      </c>
      <c r="D9">
        <v>0.43519999999999998</v>
      </c>
      <c r="E9">
        <v>347.93</v>
      </c>
      <c r="F9" t="s">
        <v>62</v>
      </c>
      <c r="G9">
        <v>400</v>
      </c>
      <c r="H9">
        <f t="shared" si="1"/>
        <v>395.48670103957807</v>
      </c>
      <c r="I9">
        <f t="shared" si="2"/>
        <v>0.05</v>
      </c>
      <c r="K9">
        <f>MAX(C:C)</f>
        <v>0.73439963296482991</v>
      </c>
      <c r="M9">
        <v>4.3750000000000004E-2</v>
      </c>
      <c r="N9">
        <v>0</v>
      </c>
      <c r="O9" s="19">
        <v>0</v>
      </c>
      <c r="Q9" t="s">
        <v>8</v>
      </c>
      <c r="U9" s="8" t="s">
        <v>7</v>
      </c>
      <c r="V9" s="7">
        <f>(PI()*V5*V2^2*V1)/(SQRT(3*(1-V6^2)))</f>
        <v>130510.61134306075</v>
      </c>
      <c r="W9" s="7" t="s">
        <v>6</v>
      </c>
      <c r="X9" s="7" t="s">
        <v>5</v>
      </c>
      <c r="Y9" s="10">
        <v>33</v>
      </c>
      <c r="Z9" s="9"/>
      <c r="AA9" s="6"/>
      <c r="AD9">
        <f>AD8</f>
        <v>0.48467471083594721</v>
      </c>
      <c r="AE9">
        <v>1</v>
      </c>
      <c r="AY9">
        <v>2350</v>
      </c>
      <c r="AZ9">
        <v>0</v>
      </c>
      <c r="BA9">
        <v>0</v>
      </c>
    </row>
    <row r="10" spans="1:53" x14ac:dyDescent="0.25">
      <c r="A10" s="1">
        <v>9.3628477427400103E-2</v>
      </c>
      <c r="B10" s="1">
        <v>4254.64208984375</v>
      </c>
      <c r="C10">
        <f t="shared" si="0"/>
        <v>0.53789951452981599</v>
      </c>
      <c r="D10">
        <v>0.30449999999999999</v>
      </c>
      <c r="E10">
        <v>198.06</v>
      </c>
      <c r="F10" t="s">
        <v>62</v>
      </c>
      <c r="G10">
        <v>450</v>
      </c>
      <c r="H10">
        <f t="shared" si="1"/>
        <v>444.9225386695253</v>
      </c>
      <c r="I10">
        <f t="shared" si="2"/>
        <v>5.6250000000000001E-2</v>
      </c>
      <c r="M10">
        <v>0.05</v>
      </c>
      <c r="N10">
        <v>0</v>
      </c>
      <c r="O10" s="19">
        <v>0</v>
      </c>
      <c r="U10" s="8"/>
      <c r="V10" s="7"/>
      <c r="W10" s="7"/>
      <c r="X10" s="7"/>
      <c r="Y10" s="7"/>
      <c r="Z10" s="7"/>
      <c r="AA10" s="6"/>
      <c r="AY10">
        <v>2400</v>
      </c>
      <c r="AZ10">
        <v>0</v>
      </c>
      <c r="BA10">
        <v>0</v>
      </c>
    </row>
    <row r="11" spans="1:53" x14ac:dyDescent="0.25">
      <c r="A11" s="1">
        <v>0.106188047903629</v>
      </c>
      <c r="B11" s="1">
        <v>4553.6337890625</v>
      </c>
      <c r="C11">
        <f t="shared" si="0"/>
        <v>0.57569998903791186</v>
      </c>
      <c r="D11">
        <v>0.16839999999999999</v>
      </c>
      <c r="E11">
        <v>328.28</v>
      </c>
      <c r="F11" t="s">
        <v>55</v>
      </c>
      <c r="G11">
        <v>500</v>
      </c>
      <c r="H11">
        <f t="shared" si="1"/>
        <v>494.35837629947252</v>
      </c>
      <c r="I11">
        <f t="shared" si="2"/>
        <v>6.25E-2</v>
      </c>
      <c r="M11">
        <v>5.6250000000000001E-2</v>
      </c>
      <c r="N11">
        <v>0</v>
      </c>
      <c r="O11" s="19">
        <v>0</v>
      </c>
      <c r="U11" s="8"/>
      <c r="V11" s="7">
        <f>V9/1000</f>
        <v>130.51061134306076</v>
      </c>
      <c r="W11" s="7" t="s">
        <v>4</v>
      </c>
      <c r="X11" s="7"/>
      <c r="Y11" s="7"/>
      <c r="Z11" s="7"/>
      <c r="AA11" s="6"/>
      <c r="AY11">
        <v>2450</v>
      </c>
      <c r="AZ11">
        <v>0</v>
      </c>
      <c r="BA11">
        <v>0</v>
      </c>
    </row>
    <row r="12" spans="1:53" x14ac:dyDescent="0.25">
      <c r="A12" s="1">
        <v>0.116675574197319</v>
      </c>
      <c r="B12" s="1">
        <v>4788.2451171875</v>
      </c>
      <c r="C12">
        <f t="shared" si="0"/>
        <v>0.60536107846371301</v>
      </c>
      <c r="D12">
        <v>0.43209999999999998</v>
      </c>
      <c r="E12">
        <v>347.92</v>
      </c>
      <c r="F12" t="s">
        <v>64</v>
      </c>
      <c r="G12">
        <v>550</v>
      </c>
      <c r="H12">
        <f t="shared" si="1"/>
        <v>543.79421392941981</v>
      </c>
      <c r="I12">
        <f t="shared" si="2"/>
        <v>6.8750000000000006E-2</v>
      </c>
      <c r="M12">
        <v>6.25E-2</v>
      </c>
      <c r="N12">
        <v>0</v>
      </c>
      <c r="O12" s="19">
        <v>0</v>
      </c>
      <c r="U12" s="8"/>
      <c r="V12" s="7"/>
      <c r="W12" s="7"/>
      <c r="X12" s="7"/>
      <c r="Y12" s="7"/>
      <c r="Z12" s="7"/>
      <c r="AA12" s="6"/>
      <c r="AY12">
        <v>2500</v>
      </c>
      <c r="AZ12">
        <v>0</v>
      </c>
      <c r="BA12">
        <v>0</v>
      </c>
    </row>
    <row r="13" spans="1:53" x14ac:dyDescent="0.25">
      <c r="A13" s="1">
        <v>0.126304833437344</v>
      </c>
      <c r="B13" s="1">
        <v>4260.02490234375</v>
      </c>
      <c r="C13">
        <f t="shared" si="0"/>
        <v>0.5385800446823914</v>
      </c>
      <c r="D13">
        <v>0.1978</v>
      </c>
      <c r="E13">
        <v>259.58999999999997</v>
      </c>
      <c r="F13" t="s">
        <v>68</v>
      </c>
      <c r="G13">
        <v>600</v>
      </c>
      <c r="H13">
        <f t="shared" si="1"/>
        <v>593.2300515593671</v>
      </c>
      <c r="I13">
        <f t="shared" si="2"/>
        <v>7.5000000000000011E-2</v>
      </c>
      <c r="M13">
        <v>6.8750000000000006E-2</v>
      </c>
      <c r="N13">
        <v>0</v>
      </c>
      <c r="O13" s="19">
        <v>0</v>
      </c>
      <c r="U13" s="8" t="s">
        <v>2</v>
      </c>
      <c r="V13" s="7">
        <f>2*PI()*V5*V2^2/(SQRT(3*(1-V6^2)))</f>
        <v>7909.7340207915604</v>
      </c>
      <c r="W13" s="7" t="s">
        <v>2</v>
      </c>
      <c r="X13" s="7" t="s">
        <v>3</v>
      </c>
      <c r="Y13" s="7">
        <f>V8*V2*V1*2*PI()</f>
        <v>7153.4064722239591</v>
      </c>
      <c r="Z13" s="7" t="s">
        <v>2</v>
      </c>
      <c r="AA13" s="6"/>
      <c r="AY13">
        <v>2550</v>
      </c>
      <c r="AZ13">
        <v>0</v>
      </c>
      <c r="BA13">
        <v>0</v>
      </c>
    </row>
    <row r="14" spans="1:53" x14ac:dyDescent="0.25">
      <c r="A14" s="1">
        <v>0.12857816449183199</v>
      </c>
      <c r="B14" s="1">
        <v>3802.49584960937</v>
      </c>
      <c r="C14">
        <f t="shared" si="0"/>
        <v>0.48073624721313174</v>
      </c>
      <c r="D14">
        <v>0.3473</v>
      </c>
      <c r="E14">
        <v>49.83</v>
      </c>
      <c r="F14" t="s">
        <v>79</v>
      </c>
      <c r="G14">
        <v>650</v>
      </c>
      <c r="H14">
        <f t="shared" si="1"/>
        <v>642.66588918931427</v>
      </c>
      <c r="I14">
        <f t="shared" si="2"/>
        <v>8.1250000000000003E-2</v>
      </c>
      <c r="M14">
        <v>7.5000000000000011E-2</v>
      </c>
      <c r="N14">
        <v>0</v>
      </c>
      <c r="O14" s="19">
        <v>0</v>
      </c>
      <c r="U14" s="8"/>
      <c r="V14" s="7"/>
      <c r="W14" s="7"/>
      <c r="X14" s="7"/>
      <c r="Y14" s="7"/>
      <c r="Z14" s="7"/>
      <c r="AA14" s="6"/>
      <c r="AY14">
        <v>2600</v>
      </c>
      <c r="AZ14">
        <v>0</v>
      </c>
      <c r="BA14">
        <v>0</v>
      </c>
    </row>
    <row r="15" spans="1:53" ht="15.75" thickBot="1" x14ac:dyDescent="0.3">
      <c r="A15" s="1">
        <v>0.12123743732581101</v>
      </c>
      <c r="B15" s="1">
        <v>4234.87353515625</v>
      </c>
      <c r="C15">
        <f t="shared" si="0"/>
        <v>0.53540024532107444</v>
      </c>
      <c r="D15">
        <v>0.2072</v>
      </c>
      <c r="E15">
        <v>83.67</v>
      </c>
      <c r="F15" t="s">
        <v>72</v>
      </c>
      <c r="G15">
        <v>700</v>
      </c>
      <c r="H15">
        <f t="shared" si="1"/>
        <v>692.10172681926156</v>
      </c>
      <c r="I15">
        <f t="shared" si="2"/>
        <v>8.7500000000000008E-2</v>
      </c>
      <c r="M15">
        <v>8.1250000000000003E-2</v>
      </c>
      <c r="N15">
        <v>0</v>
      </c>
      <c r="O15" s="19">
        <v>0</v>
      </c>
      <c r="U15" s="5"/>
      <c r="V15" s="4">
        <f>V13/1000</f>
        <v>7.9097340207915607</v>
      </c>
      <c r="W15" s="4" t="s">
        <v>1</v>
      </c>
      <c r="X15" s="4"/>
      <c r="Y15" s="4"/>
      <c r="Z15" s="4"/>
      <c r="AA15" s="3"/>
      <c r="AY15">
        <v>2650</v>
      </c>
      <c r="AZ15">
        <v>0</v>
      </c>
      <c r="BA15">
        <v>0</v>
      </c>
    </row>
    <row r="16" spans="1:53" x14ac:dyDescent="0.25">
      <c r="A16" s="1">
        <v>8.9265648731974401E-2</v>
      </c>
      <c r="B16" s="1">
        <v>4505.998046875</v>
      </c>
      <c r="C16">
        <f t="shared" si="0"/>
        <v>0.56967756880705656</v>
      </c>
      <c r="D16">
        <v>0.66859999999999997</v>
      </c>
      <c r="E16">
        <v>119.51</v>
      </c>
      <c r="F16" t="s">
        <v>71</v>
      </c>
      <c r="G16">
        <v>750</v>
      </c>
      <c r="H16">
        <f t="shared" si="1"/>
        <v>741.53756444920884</v>
      </c>
      <c r="I16">
        <f t="shared" si="2"/>
        <v>9.3750000000000014E-2</v>
      </c>
      <c r="M16">
        <v>8.7500000000000008E-2</v>
      </c>
      <c r="N16">
        <v>0</v>
      </c>
      <c r="O16" s="19">
        <v>0</v>
      </c>
      <c r="AY16">
        <v>2700</v>
      </c>
      <c r="AZ16">
        <v>0</v>
      </c>
      <c r="BA16">
        <v>0</v>
      </c>
    </row>
    <row r="17" spans="1:53" x14ac:dyDescent="0.25">
      <c r="A17" s="1">
        <v>0.13443011400184601</v>
      </c>
      <c r="B17" s="1">
        <v>4431.63720703125</v>
      </c>
      <c r="C17">
        <f t="shared" si="0"/>
        <v>0.56027638797742496</v>
      </c>
      <c r="D17">
        <v>0.33329999999999999</v>
      </c>
      <c r="E17">
        <v>108.67</v>
      </c>
      <c r="F17" t="s">
        <v>67</v>
      </c>
      <c r="G17">
        <v>800</v>
      </c>
      <c r="H17">
        <f t="shared" si="1"/>
        <v>790.97340207915613</v>
      </c>
      <c r="I17">
        <f t="shared" si="2"/>
        <v>0.1</v>
      </c>
      <c r="M17">
        <v>9.3750000000000014E-2</v>
      </c>
      <c r="N17">
        <v>0</v>
      </c>
      <c r="O17" s="19">
        <v>0</v>
      </c>
      <c r="AY17">
        <v>2750</v>
      </c>
      <c r="AZ17">
        <v>0</v>
      </c>
      <c r="BA17">
        <v>0</v>
      </c>
    </row>
    <row r="18" spans="1:53" x14ac:dyDescent="0.25">
      <c r="A18" s="1">
        <v>0.13483080925190799</v>
      </c>
      <c r="B18" s="1">
        <v>4696.68505859375</v>
      </c>
      <c r="C18">
        <f t="shared" si="0"/>
        <v>0.59378546057908188</v>
      </c>
      <c r="D18">
        <v>0.221</v>
      </c>
      <c r="E18">
        <v>204.29</v>
      </c>
      <c r="F18" t="s">
        <v>73</v>
      </c>
      <c r="G18">
        <v>850</v>
      </c>
      <c r="H18">
        <f t="shared" si="1"/>
        <v>840.4092397091033</v>
      </c>
      <c r="I18">
        <f t="shared" si="2"/>
        <v>0.10625</v>
      </c>
      <c r="M18">
        <v>0.1</v>
      </c>
      <c r="N18">
        <v>0</v>
      </c>
      <c r="O18" s="19">
        <v>0</v>
      </c>
      <c r="AY18">
        <v>2800</v>
      </c>
      <c r="AZ18">
        <v>0</v>
      </c>
      <c r="BA18">
        <v>0</v>
      </c>
    </row>
    <row r="19" spans="1:53" x14ac:dyDescent="0.25">
      <c r="A19" s="1">
        <v>0.132047906478204</v>
      </c>
      <c r="B19" s="1">
        <v>3943.22875976562</v>
      </c>
      <c r="C19">
        <f t="shared" si="0"/>
        <v>0.4985286166893137</v>
      </c>
      <c r="D19">
        <v>0.41</v>
      </c>
      <c r="E19">
        <v>17.41</v>
      </c>
      <c r="F19" t="s">
        <v>68</v>
      </c>
      <c r="G19">
        <v>900</v>
      </c>
      <c r="H19">
        <f t="shared" si="1"/>
        <v>889.84507733905059</v>
      </c>
      <c r="I19">
        <f t="shared" si="2"/>
        <v>0.1125</v>
      </c>
      <c r="M19">
        <v>0.10625</v>
      </c>
      <c r="N19">
        <v>0</v>
      </c>
      <c r="O19" s="19">
        <v>0</v>
      </c>
      <c r="AY19">
        <v>2850</v>
      </c>
      <c r="AZ19">
        <v>0</v>
      </c>
      <c r="BA19">
        <v>0</v>
      </c>
    </row>
    <row r="20" spans="1:53" x14ac:dyDescent="0.25">
      <c r="A20" s="1">
        <v>0.136939348794272</v>
      </c>
      <c r="B20" s="1">
        <v>4648.5771484375</v>
      </c>
      <c r="C20">
        <f t="shared" si="0"/>
        <v>0.58770334580381978</v>
      </c>
      <c r="D20">
        <v>0.99109999999999998</v>
      </c>
      <c r="E20">
        <v>106.23</v>
      </c>
      <c r="F20" t="s">
        <v>59</v>
      </c>
      <c r="G20">
        <v>950</v>
      </c>
      <c r="H20">
        <f t="shared" si="1"/>
        <v>939.28091496899788</v>
      </c>
      <c r="I20">
        <f t="shared" si="2"/>
        <v>0.11875000000000001</v>
      </c>
      <c r="M20">
        <v>0.1125</v>
      </c>
      <c r="N20">
        <v>0</v>
      </c>
      <c r="O20" s="19">
        <v>0</v>
      </c>
      <c r="AY20">
        <v>2900</v>
      </c>
      <c r="AZ20">
        <v>0</v>
      </c>
      <c r="BA20">
        <v>0</v>
      </c>
    </row>
    <row r="21" spans="1:53" x14ac:dyDescent="0.25">
      <c r="A21" s="1">
        <v>0.104201134036059</v>
      </c>
      <c r="B21" s="1">
        <v>3962.69384765625</v>
      </c>
      <c r="C21">
        <f t="shared" si="0"/>
        <v>0.5009895196526073</v>
      </c>
      <c r="D21">
        <v>0.43120000000000003</v>
      </c>
      <c r="E21">
        <v>202.15</v>
      </c>
      <c r="F21" t="s">
        <v>56</v>
      </c>
      <c r="G21">
        <v>1000</v>
      </c>
      <c r="H21">
        <f t="shared" si="1"/>
        <v>988.71675259894505</v>
      </c>
      <c r="I21">
        <f t="shared" si="2"/>
        <v>0.125</v>
      </c>
      <c r="M21">
        <v>0.11875000000000001</v>
      </c>
      <c r="N21">
        <v>0</v>
      </c>
      <c r="O21" s="19">
        <v>0</v>
      </c>
      <c r="AY21">
        <v>2950</v>
      </c>
      <c r="AZ21">
        <v>0</v>
      </c>
      <c r="BA21">
        <v>0</v>
      </c>
    </row>
    <row r="22" spans="1:53" x14ac:dyDescent="0.25">
      <c r="A22" s="1">
        <v>0.10351586894852</v>
      </c>
      <c r="B22" s="1">
        <v>4577.3798828125</v>
      </c>
      <c r="C22">
        <f t="shared" si="0"/>
        <v>0.57870212459488268</v>
      </c>
      <c r="D22">
        <v>9.8500000000000004E-2</v>
      </c>
      <c r="E22">
        <v>186.45</v>
      </c>
      <c r="F22" t="s">
        <v>76</v>
      </c>
      <c r="G22">
        <v>1050</v>
      </c>
      <c r="H22">
        <f t="shared" si="1"/>
        <v>1038.1525902288924</v>
      </c>
      <c r="I22">
        <f t="shared" si="2"/>
        <v>0.13125000000000001</v>
      </c>
      <c r="M22">
        <v>0.125</v>
      </c>
      <c r="N22">
        <v>0</v>
      </c>
      <c r="O22" s="19">
        <v>0</v>
      </c>
      <c r="AY22">
        <v>3000</v>
      </c>
      <c r="AZ22">
        <v>0</v>
      </c>
      <c r="BA22">
        <v>0</v>
      </c>
    </row>
    <row r="23" spans="1:53" x14ac:dyDescent="0.25">
      <c r="A23" s="1">
        <v>8.23043566766615E-2</v>
      </c>
      <c r="B23" s="1">
        <v>4573.22265625</v>
      </c>
      <c r="C23">
        <f t="shared" si="0"/>
        <v>0.5781765409846662</v>
      </c>
      <c r="D23">
        <v>0.2863</v>
      </c>
      <c r="E23">
        <v>217.46</v>
      </c>
      <c r="F23" t="s">
        <v>61</v>
      </c>
      <c r="G23">
        <v>1100</v>
      </c>
      <c r="H23">
        <f t="shared" si="1"/>
        <v>1087.5884278588396</v>
      </c>
      <c r="I23">
        <f t="shared" si="2"/>
        <v>0.13750000000000001</v>
      </c>
      <c r="M23">
        <v>0.13125000000000001</v>
      </c>
      <c r="N23">
        <v>0</v>
      </c>
      <c r="O23" s="19">
        <v>0</v>
      </c>
      <c r="AY23">
        <v>3050</v>
      </c>
      <c r="AZ23">
        <v>0</v>
      </c>
      <c r="BA23">
        <v>0</v>
      </c>
    </row>
    <row r="24" spans="1:53" x14ac:dyDescent="0.25">
      <c r="A24" s="1">
        <v>0.13541208635089699</v>
      </c>
      <c r="B24" s="1">
        <v>4060.11840820312</v>
      </c>
      <c r="C24">
        <f t="shared" si="0"/>
        <v>0.5133065660021785</v>
      </c>
      <c r="D24">
        <v>0.31730000000000003</v>
      </c>
      <c r="E24">
        <v>346.29</v>
      </c>
      <c r="F24" t="s">
        <v>58</v>
      </c>
      <c r="G24">
        <v>1150</v>
      </c>
      <c r="H24">
        <f t="shared" si="1"/>
        <v>1137.0242654887868</v>
      </c>
      <c r="I24">
        <f t="shared" si="2"/>
        <v>0.14374999999999999</v>
      </c>
      <c r="M24">
        <v>0.13750000000000001</v>
      </c>
      <c r="N24">
        <v>0</v>
      </c>
      <c r="O24" s="19">
        <v>0</v>
      </c>
      <c r="AY24">
        <v>3100</v>
      </c>
      <c r="AZ24">
        <v>0</v>
      </c>
      <c r="BA24">
        <v>0</v>
      </c>
    </row>
    <row r="25" spans="1:53" x14ac:dyDescent="0.25">
      <c r="A25" s="1">
        <v>0.123708816779329</v>
      </c>
      <c r="B25" s="1">
        <v>4317.05615234375</v>
      </c>
      <c r="C25">
        <f t="shared" si="0"/>
        <v>0.54579030609574453</v>
      </c>
      <c r="D25">
        <v>0.94920000000000004</v>
      </c>
      <c r="E25">
        <v>144.34</v>
      </c>
      <c r="F25" t="s">
        <v>65</v>
      </c>
      <c r="G25">
        <v>1200</v>
      </c>
      <c r="H25">
        <f t="shared" si="1"/>
        <v>1186.4601031187342</v>
      </c>
      <c r="I25">
        <f t="shared" si="2"/>
        <v>0.15000000000000002</v>
      </c>
      <c r="M25">
        <v>0.14374999999999999</v>
      </c>
      <c r="N25">
        <v>0</v>
      </c>
      <c r="O25" s="19">
        <v>0</v>
      </c>
      <c r="AY25">
        <v>3150</v>
      </c>
      <c r="AZ25">
        <v>0</v>
      </c>
      <c r="BA25">
        <v>0</v>
      </c>
    </row>
    <row r="26" spans="1:53" x14ac:dyDescent="0.25">
      <c r="A26" s="1">
        <v>0.11934911862699001</v>
      </c>
      <c r="B26" s="1">
        <v>4055.2001953125</v>
      </c>
      <c r="C26">
        <f t="shared" si="0"/>
        <v>0.51268477355281272</v>
      </c>
      <c r="D26">
        <v>0.47399999999999998</v>
      </c>
      <c r="E26">
        <v>221.15</v>
      </c>
      <c r="F26" t="s">
        <v>56</v>
      </c>
      <c r="G26">
        <v>1250</v>
      </c>
      <c r="H26">
        <f t="shared" si="1"/>
        <v>1235.8959407486814</v>
      </c>
      <c r="I26">
        <f t="shared" si="2"/>
        <v>0.15625</v>
      </c>
      <c r="M26">
        <v>0.15000000000000002</v>
      </c>
      <c r="N26">
        <v>0</v>
      </c>
      <c r="O26" s="19">
        <v>0</v>
      </c>
      <c r="AY26">
        <v>3200</v>
      </c>
      <c r="AZ26">
        <v>0</v>
      </c>
      <c r="BA26">
        <v>0</v>
      </c>
    </row>
    <row r="27" spans="1:53" x14ac:dyDescent="0.25">
      <c r="A27" s="1">
        <v>9.8911900100225894E-2</v>
      </c>
      <c r="B27" s="1">
        <v>4205.19775390625</v>
      </c>
      <c r="C27">
        <f t="shared" si="0"/>
        <v>0.53164844011852352</v>
      </c>
      <c r="D27">
        <v>0.29099999999999998</v>
      </c>
      <c r="E27">
        <v>155.15</v>
      </c>
      <c r="F27" t="s">
        <v>61</v>
      </c>
      <c r="G27">
        <v>1300</v>
      </c>
      <c r="H27">
        <f t="shared" si="1"/>
        <v>1285.3317783786285</v>
      </c>
      <c r="I27">
        <f t="shared" si="2"/>
        <v>0.16250000000000001</v>
      </c>
      <c r="M27">
        <v>0.15625</v>
      </c>
      <c r="N27">
        <v>0</v>
      </c>
      <c r="O27" s="19">
        <v>0</v>
      </c>
      <c r="AY27">
        <v>3250</v>
      </c>
      <c r="AZ27">
        <v>0</v>
      </c>
      <c r="BA27">
        <v>0</v>
      </c>
    </row>
    <row r="28" spans="1:53" x14ac:dyDescent="0.25">
      <c r="A28" s="1">
        <v>9.5031599056659297E-2</v>
      </c>
      <c r="B28" s="1">
        <v>4403.6416015625</v>
      </c>
      <c r="C28">
        <f t="shared" si="0"/>
        <v>0.55673700152079308</v>
      </c>
      <c r="D28">
        <v>0.22059999999999999</v>
      </c>
      <c r="E28">
        <v>357.23</v>
      </c>
      <c r="F28" t="s">
        <v>53</v>
      </c>
      <c r="G28">
        <v>1350</v>
      </c>
      <c r="H28">
        <f t="shared" si="1"/>
        <v>1334.7676160085759</v>
      </c>
      <c r="I28">
        <f t="shared" si="2"/>
        <v>0.16875000000000001</v>
      </c>
      <c r="M28">
        <v>0.16250000000000001</v>
      </c>
      <c r="N28">
        <v>0</v>
      </c>
      <c r="O28" s="19">
        <v>0</v>
      </c>
      <c r="AY28">
        <v>3300</v>
      </c>
      <c r="AZ28">
        <v>0</v>
      </c>
      <c r="BA28">
        <v>0</v>
      </c>
    </row>
    <row r="29" spans="1:53" x14ac:dyDescent="0.25">
      <c r="A29" s="1">
        <v>9.4992407998055403E-2</v>
      </c>
      <c r="B29" s="1">
        <v>5260.7998046875</v>
      </c>
      <c r="C29">
        <f t="shared" si="0"/>
        <v>0.66510451436912277</v>
      </c>
      <c r="D29">
        <v>0.18740000000000001</v>
      </c>
      <c r="E29">
        <v>115.47</v>
      </c>
      <c r="F29" t="s">
        <v>55</v>
      </c>
      <c r="G29">
        <v>1400</v>
      </c>
      <c r="H29">
        <f t="shared" si="1"/>
        <v>1384.2034536385231</v>
      </c>
      <c r="I29">
        <f t="shared" si="2"/>
        <v>0.17500000000000002</v>
      </c>
      <c r="M29">
        <v>0.16875000000000001</v>
      </c>
      <c r="N29">
        <v>0</v>
      </c>
      <c r="O29" s="19">
        <v>0</v>
      </c>
      <c r="AY29">
        <v>3350</v>
      </c>
      <c r="AZ29">
        <v>0</v>
      </c>
      <c r="BA29">
        <v>0</v>
      </c>
    </row>
    <row r="30" spans="1:53" x14ac:dyDescent="0.25">
      <c r="A30" s="1">
        <v>9.5668653292365499E-2</v>
      </c>
      <c r="B30" s="1">
        <v>4895.32177734375</v>
      </c>
      <c r="C30">
        <f t="shared" si="0"/>
        <v>0.61889840599897372</v>
      </c>
      <c r="D30">
        <v>0.49299999999999999</v>
      </c>
      <c r="E30">
        <v>111.55</v>
      </c>
      <c r="F30" t="s">
        <v>65</v>
      </c>
      <c r="G30">
        <v>1450</v>
      </c>
      <c r="H30">
        <f t="shared" si="1"/>
        <v>1433.6392912684703</v>
      </c>
      <c r="I30">
        <f t="shared" si="2"/>
        <v>0.18124999999999999</v>
      </c>
      <c r="M30">
        <v>0.17500000000000002</v>
      </c>
      <c r="N30">
        <v>0</v>
      </c>
      <c r="O30" s="19">
        <v>0</v>
      </c>
      <c r="AY30">
        <v>3400</v>
      </c>
      <c r="AZ30">
        <v>0</v>
      </c>
      <c r="BA30">
        <v>0</v>
      </c>
    </row>
    <row r="31" spans="1:53" x14ac:dyDescent="0.25">
      <c r="A31" s="1">
        <v>8.3140767483921602E-2</v>
      </c>
      <c r="B31" s="1">
        <v>4962.99560546875</v>
      </c>
      <c r="C31">
        <f t="shared" si="0"/>
        <v>0.62745417133155157</v>
      </c>
      <c r="D31">
        <v>0.15590000000000001</v>
      </c>
      <c r="E31">
        <v>17.62</v>
      </c>
      <c r="F31" t="s">
        <v>65</v>
      </c>
      <c r="G31">
        <v>1500</v>
      </c>
      <c r="H31">
        <f t="shared" si="1"/>
        <v>1483.0751288984177</v>
      </c>
      <c r="I31">
        <f t="shared" si="2"/>
        <v>0.18750000000000003</v>
      </c>
      <c r="M31">
        <v>0.18124999999999999</v>
      </c>
      <c r="N31">
        <v>0</v>
      </c>
      <c r="O31" s="19">
        <v>0</v>
      </c>
      <c r="AY31">
        <v>3450</v>
      </c>
      <c r="AZ31">
        <v>1</v>
      </c>
      <c r="BA31">
        <v>1.001001001001001E-3</v>
      </c>
    </row>
    <row r="32" spans="1:53" x14ac:dyDescent="0.25">
      <c r="A32" s="1">
        <v>8.4255531542262396E-2</v>
      </c>
      <c r="B32" s="1">
        <v>4453.853515625</v>
      </c>
      <c r="C32">
        <f t="shared" si="0"/>
        <v>0.56308511814905304</v>
      </c>
      <c r="D32">
        <v>0.86860000000000004</v>
      </c>
      <c r="E32">
        <v>254.32</v>
      </c>
      <c r="F32" t="s">
        <v>59</v>
      </c>
      <c r="G32">
        <v>1550</v>
      </c>
      <c r="H32">
        <f t="shared" si="1"/>
        <v>1532.5109665283649</v>
      </c>
      <c r="I32">
        <f t="shared" si="2"/>
        <v>0.19375000000000001</v>
      </c>
      <c r="M32">
        <v>0.18750000000000003</v>
      </c>
      <c r="N32">
        <v>0</v>
      </c>
      <c r="O32" s="19">
        <v>0</v>
      </c>
      <c r="AY32">
        <v>3500</v>
      </c>
      <c r="AZ32">
        <v>0</v>
      </c>
      <c r="BA32">
        <v>1.001001001001001E-3</v>
      </c>
    </row>
    <row r="33" spans="1:53" x14ac:dyDescent="0.25">
      <c r="A33" s="1">
        <v>0.122763594197059</v>
      </c>
      <c r="B33" s="1">
        <v>4019.216796875</v>
      </c>
      <c r="C33">
        <f t="shared" si="0"/>
        <v>0.50813551837648008</v>
      </c>
      <c r="D33">
        <v>0.40660000000000002</v>
      </c>
      <c r="E33">
        <v>140.69999999999999</v>
      </c>
      <c r="F33" t="s">
        <v>54</v>
      </c>
      <c r="G33">
        <v>1600</v>
      </c>
      <c r="H33">
        <f t="shared" si="1"/>
        <v>1581.9468041583123</v>
      </c>
      <c r="I33">
        <f t="shared" si="2"/>
        <v>0.2</v>
      </c>
      <c r="M33">
        <v>0.19375000000000001</v>
      </c>
      <c r="N33">
        <v>0</v>
      </c>
      <c r="O33" s="19">
        <v>0</v>
      </c>
      <c r="AY33">
        <v>3550</v>
      </c>
      <c r="AZ33">
        <v>0</v>
      </c>
      <c r="BA33">
        <v>1.001001001001001E-3</v>
      </c>
    </row>
    <row r="34" spans="1:53" x14ac:dyDescent="0.25">
      <c r="A34" s="1">
        <v>0.11299097103290399</v>
      </c>
      <c r="B34" s="1">
        <v>3968.18188476562</v>
      </c>
      <c r="C34">
        <f t="shared" si="0"/>
        <v>0.50168335298441646</v>
      </c>
      <c r="D34">
        <v>0.30430000000000001</v>
      </c>
      <c r="E34">
        <v>330.92</v>
      </c>
      <c r="F34" t="s">
        <v>57</v>
      </c>
      <c r="G34">
        <v>1650</v>
      </c>
      <c r="H34">
        <f t="shared" si="1"/>
        <v>1631.3826417882594</v>
      </c>
      <c r="I34">
        <f t="shared" si="2"/>
        <v>0.20625000000000002</v>
      </c>
      <c r="M34">
        <v>0.2</v>
      </c>
      <c r="N34">
        <v>0</v>
      </c>
      <c r="O34" s="19">
        <v>0</v>
      </c>
      <c r="AY34">
        <v>3600</v>
      </c>
      <c r="AZ34">
        <v>0</v>
      </c>
      <c r="BA34">
        <v>1.001001001001001E-3</v>
      </c>
    </row>
    <row r="35" spans="1:53" x14ac:dyDescent="0.25">
      <c r="A35" s="1">
        <v>8.8708442103670002E-2</v>
      </c>
      <c r="B35" s="1">
        <v>5514.54248046875</v>
      </c>
      <c r="C35">
        <f t="shared" si="0"/>
        <v>0.69718431314797691</v>
      </c>
      <c r="D35">
        <v>0.85470000000000002</v>
      </c>
      <c r="E35">
        <v>80.37</v>
      </c>
      <c r="F35" t="s">
        <v>54</v>
      </c>
      <c r="G35">
        <v>1700</v>
      </c>
      <c r="H35">
        <f t="shared" si="1"/>
        <v>1680.8184794182066</v>
      </c>
      <c r="I35">
        <f t="shared" si="2"/>
        <v>0.21249999999999999</v>
      </c>
      <c r="M35">
        <v>0.20625000000000002</v>
      </c>
      <c r="N35">
        <v>0</v>
      </c>
      <c r="O35" s="19">
        <v>0</v>
      </c>
      <c r="AY35">
        <v>3650</v>
      </c>
      <c r="AZ35">
        <v>0</v>
      </c>
      <c r="BA35">
        <v>1.001001001001001E-3</v>
      </c>
    </row>
    <row r="36" spans="1:53" x14ac:dyDescent="0.25">
      <c r="A36" s="1">
        <v>9.1066612659769106E-2</v>
      </c>
      <c r="B36" s="1">
        <v>4147.42919921875</v>
      </c>
      <c r="C36">
        <f t="shared" si="0"/>
        <v>0.52434496385299434</v>
      </c>
      <c r="D36">
        <v>0.55410000000000004</v>
      </c>
      <c r="E36">
        <v>233.7</v>
      </c>
      <c r="F36" t="s">
        <v>76</v>
      </c>
      <c r="G36">
        <v>1750</v>
      </c>
      <c r="H36">
        <f t="shared" si="1"/>
        <v>1730.254317048154</v>
      </c>
      <c r="I36">
        <f t="shared" si="2"/>
        <v>0.21875000000000003</v>
      </c>
      <c r="M36">
        <v>0.21249999999999999</v>
      </c>
      <c r="N36">
        <v>0</v>
      </c>
      <c r="O36" s="19">
        <v>0</v>
      </c>
      <c r="AY36">
        <v>3700</v>
      </c>
      <c r="AZ36">
        <v>0</v>
      </c>
      <c r="BA36">
        <v>1.001001001001001E-3</v>
      </c>
    </row>
    <row r="37" spans="1:53" x14ac:dyDescent="0.25">
      <c r="A37" s="1">
        <v>0.13210386861218501</v>
      </c>
      <c r="B37" s="1">
        <v>4150.7421875</v>
      </c>
      <c r="C37">
        <f t="shared" si="0"/>
        <v>0.52476381337088474</v>
      </c>
      <c r="D37">
        <v>0.154</v>
      </c>
      <c r="E37">
        <v>291.26</v>
      </c>
      <c r="F37" t="s">
        <v>54</v>
      </c>
      <c r="G37">
        <v>1800</v>
      </c>
      <c r="H37">
        <f t="shared" si="1"/>
        <v>1779.6901546781012</v>
      </c>
      <c r="I37">
        <f t="shared" si="2"/>
        <v>0.22500000000000001</v>
      </c>
      <c r="M37">
        <v>0.21875000000000003</v>
      </c>
      <c r="N37">
        <v>0</v>
      </c>
      <c r="O37" s="19">
        <v>0</v>
      </c>
      <c r="AY37">
        <v>3750</v>
      </c>
      <c r="AZ37">
        <v>3</v>
      </c>
      <c r="BA37">
        <v>4.004004004004004E-3</v>
      </c>
    </row>
    <row r="38" spans="1:53" x14ac:dyDescent="0.25">
      <c r="A38" s="1">
        <v>0.104021028284359</v>
      </c>
      <c r="B38" s="1">
        <v>4980.51708984375</v>
      </c>
      <c r="C38">
        <f t="shared" si="0"/>
        <v>0.6296693513020718</v>
      </c>
      <c r="D38">
        <v>0.93469999999999998</v>
      </c>
      <c r="E38">
        <v>336.99</v>
      </c>
      <c r="F38" t="s">
        <v>54</v>
      </c>
      <c r="G38">
        <v>1850</v>
      </c>
      <c r="H38">
        <f t="shared" si="1"/>
        <v>1829.1259923080484</v>
      </c>
      <c r="I38">
        <f t="shared" si="2"/>
        <v>0.23125000000000001</v>
      </c>
      <c r="M38">
        <v>0.22500000000000001</v>
      </c>
      <c r="N38">
        <v>0</v>
      </c>
      <c r="O38" s="19">
        <v>0</v>
      </c>
      <c r="AY38">
        <v>3800</v>
      </c>
      <c r="AZ38">
        <v>0</v>
      </c>
      <c r="BA38">
        <v>4.004004004004004E-3</v>
      </c>
    </row>
    <row r="39" spans="1:53" x14ac:dyDescent="0.25">
      <c r="A39" s="1">
        <v>8.2036040181166503E-2</v>
      </c>
      <c r="B39" s="1">
        <v>4763.90185546875</v>
      </c>
      <c r="C39">
        <f t="shared" si="0"/>
        <v>0.60228344504964859</v>
      </c>
      <c r="D39">
        <v>0.89739999999999998</v>
      </c>
      <c r="E39">
        <v>342.95</v>
      </c>
      <c r="F39" t="s">
        <v>67</v>
      </c>
      <c r="G39">
        <v>1900</v>
      </c>
      <c r="H39">
        <f t="shared" si="1"/>
        <v>1878.5618299379958</v>
      </c>
      <c r="I39">
        <f t="shared" si="2"/>
        <v>0.23750000000000002</v>
      </c>
      <c r="M39">
        <v>0.23125000000000001</v>
      </c>
      <c r="N39">
        <v>0</v>
      </c>
      <c r="O39" s="19">
        <v>0</v>
      </c>
      <c r="AY39">
        <v>3850</v>
      </c>
      <c r="AZ39">
        <v>0</v>
      </c>
      <c r="BA39">
        <v>4.004004004004004E-3</v>
      </c>
    </row>
    <row r="40" spans="1:53" x14ac:dyDescent="0.25">
      <c r="A40" s="1">
        <v>8.7116859478623396E-2</v>
      </c>
      <c r="B40" s="1">
        <v>5710.3583984375</v>
      </c>
      <c r="C40">
        <f t="shared" si="0"/>
        <v>0.72194063459368263</v>
      </c>
      <c r="D40">
        <v>0.12529999999999999</v>
      </c>
      <c r="E40">
        <v>246.29</v>
      </c>
      <c r="F40" t="s">
        <v>68</v>
      </c>
      <c r="G40">
        <v>1950</v>
      </c>
      <c r="H40">
        <f t="shared" si="1"/>
        <v>1927.9976675679429</v>
      </c>
      <c r="I40">
        <f t="shared" si="2"/>
        <v>0.24375000000000002</v>
      </c>
      <c r="M40">
        <v>0.23750000000000002</v>
      </c>
      <c r="N40">
        <v>0</v>
      </c>
      <c r="O40" s="19">
        <v>0</v>
      </c>
      <c r="AY40">
        <v>3900</v>
      </c>
      <c r="AZ40">
        <v>0</v>
      </c>
      <c r="BA40">
        <v>4.004004004004004E-3</v>
      </c>
    </row>
    <row r="41" spans="1:53" x14ac:dyDescent="0.25">
      <c r="A41" s="1">
        <v>9.2361983492782906E-2</v>
      </c>
      <c r="B41" s="1">
        <v>4196.3017578125</v>
      </c>
      <c r="C41">
        <f t="shared" si="0"/>
        <v>0.53052375045508271</v>
      </c>
      <c r="D41">
        <v>0.81110000000000004</v>
      </c>
      <c r="E41">
        <v>189.5</v>
      </c>
      <c r="F41" t="s">
        <v>70</v>
      </c>
      <c r="G41">
        <v>2000</v>
      </c>
      <c r="H41">
        <f t="shared" si="1"/>
        <v>1977.4335051978901</v>
      </c>
      <c r="I41">
        <f t="shared" si="2"/>
        <v>0.25</v>
      </c>
      <c r="M41">
        <v>0.24375000000000002</v>
      </c>
      <c r="N41">
        <v>0</v>
      </c>
      <c r="O41" s="19">
        <v>0</v>
      </c>
      <c r="AY41">
        <v>3950</v>
      </c>
      <c r="AZ41">
        <v>1</v>
      </c>
      <c r="BA41">
        <v>5.005005005005005E-3</v>
      </c>
    </row>
    <row r="42" spans="1:53" x14ac:dyDescent="0.25">
      <c r="A42" s="1">
        <v>0.11699393099925701</v>
      </c>
      <c r="B42" s="1">
        <v>4121.78857421875</v>
      </c>
      <c r="C42">
        <f t="shared" si="0"/>
        <v>0.52110330933811411</v>
      </c>
      <c r="D42">
        <v>0.80769999999999997</v>
      </c>
      <c r="E42">
        <v>232.31</v>
      </c>
      <c r="F42" t="s">
        <v>61</v>
      </c>
      <c r="G42">
        <v>2050</v>
      </c>
      <c r="H42">
        <f t="shared" si="1"/>
        <v>2026.8693428278375</v>
      </c>
      <c r="I42">
        <f t="shared" si="2"/>
        <v>0.25625000000000003</v>
      </c>
      <c r="M42">
        <v>0.25</v>
      </c>
      <c r="N42">
        <v>0</v>
      </c>
      <c r="O42" s="19">
        <v>0</v>
      </c>
      <c r="AY42">
        <v>4000</v>
      </c>
      <c r="AZ42">
        <v>1</v>
      </c>
      <c r="BA42">
        <v>6.006006006006006E-3</v>
      </c>
    </row>
    <row r="43" spans="1:53" x14ac:dyDescent="0.25">
      <c r="A43" s="1">
        <v>0.10349814475647701</v>
      </c>
      <c r="B43" s="1">
        <v>4943.96337890625</v>
      </c>
      <c r="C43">
        <f t="shared" si="0"/>
        <v>0.62504799351160567</v>
      </c>
      <c r="D43">
        <v>0.1241</v>
      </c>
      <c r="E43">
        <v>34.85</v>
      </c>
      <c r="F43" t="s">
        <v>54</v>
      </c>
      <c r="G43">
        <v>2100</v>
      </c>
      <c r="H43">
        <f t="shared" si="1"/>
        <v>2076.3051804577849</v>
      </c>
      <c r="I43">
        <f t="shared" si="2"/>
        <v>0.26250000000000001</v>
      </c>
      <c r="M43">
        <v>0.25625000000000003</v>
      </c>
      <c r="N43">
        <v>0</v>
      </c>
      <c r="O43" s="19">
        <v>0</v>
      </c>
      <c r="AY43">
        <v>4050</v>
      </c>
      <c r="AZ43">
        <v>0</v>
      </c>
      <c r="BA43">
        <v>6.006006006006006E-3</v>
      </c>
    </row>
    <row r="44" spans="1:53" x14ac:dyDescent="0.25">
      <c r="A44" s="1">
        <v>0.10377438444739</v>
      </c>
      <c r="B44" s="1">
        <v>4772.87109375</v>
      </c>
      <c r="C44">
        <f t="shared" si="0"/>
        <v>0.6034173944666168</v>
      </c>
      <c r="D44">
        <v>0.94799999999999995</v>
      </c>
      <c r="E44">
        <v>58.91</v>
      </c>
      <c r="F44" t="s">
        <v>70</v>
      </c>
      <c r="G44">
        <v>2150</v>
      </c>
      <c r="H44">
        <f t="shared" si="1"/>
        <v>2125.7410180877318</v>
      </c>
      <c r="I44">
        <f t="shared" si="2"/>
        <v>0.26874999999999999</v>
      </c>
      <c r="M44">
        <v>0.26250000000000001</v>
      </c>
      <c r="N44">
        <v>0</v>
      </c>
      <c r="O44" s="19">
        <v>0</v>
      </c>
      <c r="AY44">
        <v>4100</v>
      </c>
      <c r="AZ44">
        <v>2</v>
      </c>
      <c r="BA44">
        <v>8.0080080080080079E-3</v>
      </c>
    </row>
    <row r="45" spans="1:53" x14ac:dyDescent="0.25">
      <c r="A45" s="1">
        <v>0.12747064840459399</v>
      </c>
      <c r="B45" s="1">
        <v>4084.68481445312</v>
      </c>
      <c r="C45">
        <f t="shared" si="0"/>
        <v>0.51641241079865641</v>
      </c>
      <c r="D45">
        <v>0.39369999999999999</v>
      </c>
      <c r="E45">
        <v>81.91</v>
      </c>
      <c r="F45" t="s">
        <v>71</v>
      </c>
      <c r="G45">
        <v>2200</v>
      </c>
      <c r="H45">
        <f t="shared" si="1"/>
        <v>2175.1768557176792</v>
      </c>
      <c r="I45">
        <f t="shared" si="2"/>
        <v>0.27500000000000002</v>
      </c>
      <c r="M45">
        <v>0.26874999999999999</v>
      </c>
      <c r="N45">
        <v>0</v>
      </c>
      <c r="O45" s="19">
        <v>0</v>
      </c>
      <c r="AY45">
        <v>4150</v>
      </c>
      <c r="AZ45">
        <v>0</v>
      </c>
      <c r="BA45">
        <v>8.0080080080080079E-3</v>
      </c>
    </row>
    <row r="46" spans="1:53" x14ac:dyDescent="0.25">
      <c r="A46" s="1">
        <v>9.9666135331116901E-2</v>
      </c>
      <c r="B46" s="1">
        <v>5244.546875</v>
      </c>
      <c r="C46">
        <f t="shared" si="0"/>
        <v>0.66304971332969753</v>
      </c>
      <c r="D46">
        <v>0.13539999999999999</v>
      </c>
      <c r="E46">
        <v>320.22000000000003</v>
      </c>
      <c r="F46" t="s">
        <v>52</v>
      </c>
      <c r="G46">
        <v>2250</v>
      </c>
      <c r="H46">
        <f t="shared" si="1"/>
        <v>2224.6126933476266</v>
      </c>
      <c r="I46">
        <f t="shared" si="2"/>
        <v>0.28125000000000006</v>
      </c>
      <c r="M46">
        <v>0.27500000000000002</v>
      </c>
      <c r="N46">
        <v>0</v>
      </c>
      <c r="O46" s="19">
        <v>0</v>
      </c>
      <c r="AY46">
        <v>4200</v>
      </c>
      <c r="AZ46">
        <v>3</v>
      </c>
      <c r="BA46">
        <v>1.1011011011011011E-2</v>
      </c>
    </row>
    <row r="47" spans="1:53" x14ac:dyDescent="0.25">
      <c r="A47" s="1">
        <v>0.13119153617561699</v>
      </c>
      <c r="B47" s="1">
        <v>3989.83569335937</v>
      </c>
      <c r="C47">
        <f t="shared" si="0"/>
        <v>0.50442096824895388</v>
      </c>
      <c r="D47">
        <v>0.5161</v>
      </c>
      <c r="E47">
        <v>113.81</v>
      </c>
      <c r="F47" t="s">
        <v>65</v>
      </c>
      <c r="G47">
        <v>2300</v>
      </c>
      <c r="H47">
        <f t="shared" si="1"/>
        <v>2274.0485309775736</v>
      </c>
      <c r="I47">
        <f t="shared" si="2"/>
        <v>0.28749999999999998</v>
      </c>
      <c r="M47">
        <v>0.28125000000000006</v>
      </c>
      <c r="N47">
        <v>0</v>
      </c>
      <c r="O47" s="19">
        <v>0</v>
      </c>
      <c r="AY47">
        <v>4250</v>
      </c>
      <c r="AZ47">
        <v>3</v>
      </c>
      <c r="BA47">
        <v>1.4014014014014014E-2</v>
      </c>
    </row>
    <row r="48" spans="1:53" x14ac:dyDescent="0.25">
      <c r="A48" s="1">
        <v>0.10576951478852401</v>
      </c>
      <c r="B48" s="1">
        <v>3966.0205078125</v>
      </c>
      <c r="C48">
        <f t="shared" si="0"/>
        <v>0.50141009765782285</v>
      </c>
      <c r="D48">
        <v>0.64429999999999998</v>
      </c>
      <c r="E48">
        <v>93.9</v>
      </c>
      <c r="F48" t="s">
        <v>79</v>
      </c>
      <c r="G48">
        <v>2350</v>
      </c>
      <c r="H48">
        <f t="shared" si="1"/>
        <v>2323.484368607521</v>
      </c>
      <c r="I48">
        <f t="shared" si="2"/>
        <v>0.29375000000000001</v>
      </c>
      <c r="M48">
        <v>0.28749999999999998</v>
      </c>
      <c r="N48">
        <v>0</v>
      </c>
      <c r="O48" s="19">
        <v>0</v>
      </c>
      <c r="AY48">
        <v>4300</v>
      </c>
      <c r="AZ48">
        <v>3</v>
      </c>
      <c r="BA48">
        <v>1.7017017017017019E-2</v>
      </c>
    </row>
    <row r="49" spans="1:53" x14ac:dyDescent="0.25">
      <c r="A49" s="1">
        <v>0.123734195399889</v>
      </c>
      <c r="B49" s="1">
        <v>4437.1171875</v>
      </c>
      <c r="C49">
        <f t="shared" si="0"/>
        <v>0.56096920273634676</v>
      </c>
      <c r="D49">
        <v>0.124</v>
      </c>
      <c r="E49">
        <v>281.86</v>
      </c>
      <c r="F49" t="s">
        <v>70</v>
      </c>
      <c r="G49">
        <v>2400</v>
      </c>
      <c r="H49">
        <f t="shared" si="1"/>
        <v>2372.9202062374684</v>
      </c>
      <c r="I49">
        <f t="shared" si="2"/>
        <v>0.30000000000000004</v>
      </c>
      <c r="M49">
        <v>0.29375000000000001</v>
      </c>
      <c r="N49">
        <v>0</v>
      </c>
      <c r="O49" s="19">
        <v>0</v>
      </c>
      <c r="AY49">
        <v>4350</v>
      </c>
      <c r="AZ49">
        <v>6</v>
      </c>
      <c r="BA49">
        <v>2.3023023023023025E-2</v>
      </c>
    </row>
    <row r="50" spans="1:53" x14ac:dyDescent="0.25">
      <c r="A50" s="1">
        <v>0.12576381102672499</v>
      </c>
      <c r="B50" s="1">
        <v>4080.67846679687</v>
      </c>
      <c r="C50">
        <f t="shared" si="0"/>
        <v>0.51590590228070643</v>
      </c>
      <c r="D50">
        <v>0.77170000000000005</v>
      </c>
      <c r="E50">
        <v>137.49</v>
      </c>
      <c r="F50" t="s">
        <v>56</v>
      </c>
      <c r="G50">
        <v>2450</v>
      </c>
      <c r="H50">
        <f t="shared" si="1"/>
        <v>2422.3560438674153</v>
      </c>
      <c r="I50">
        <f t="shared" si="2"/>
        <v>0.30625000000000002</v>
      </c>
      <c r="M50">
        <v>0.30000000000000004</v>
      </c>
      <c r="N50">
        <v>0</v>
      </c>
      <c r="O50" s="19">
        <v>0</v>
      </c>
      <c r="AY50">
        <v>4400</v>
      </c>
      <c r="AZ50">
        <v>10</v>
      </c>
      <c r="BA50">
        <v>3.3033033033033031E-2</v>
      </c>
    </row>
    <row r="51" spans="1:53" x14ac:dyDescent="0.25">
      <c r="A51" s="1">
        <v>8.3343815101485405E-2</v>
      </c>
      <c r="B51" s="1">
        <v>4468.63134765625</v>
      </c>
      <c r="C51">
        <f t="shared" si="0"/>
        <v>0.56495342775243595</v>
      </c>
      <c r="D51">
        <v>0.70430000000000004</v>
      </c>
      <c r="E51">
        <v>183.56</v>
      </c>
      <c r="F51" t="s">
        <v>57</v>
      </c>
      <c r="G51">
        <v>2500</v>
      </c>
      <c r="H51">
        <f t="shared" si="1"/>
        <v>2471.7918814973627</v>
      </c>
      <c r="I51">
        <f t="shared" si="2"/>
        <v>0.3125</v>
      </c>
      <c r="M51">
        <v>0.30625000000000002</v>
      </c>
      <c r="N51">
        <v>0</v>
      </c>
      <c r="O51" s="19">
        <v>0</v>
      </c>
      <c r="AY51">
        <v>4450</v>
      </c>
      <c r="AZ51">
        <v>12</v>
      </c>
      <c r="BA51">
        <v>4.5045045045045043E-2</v>
      </c>
    </row>
    <row r="52" spans="1:53" x14ac:dyDescent="0.25">
      <c r="A52" s="1">
        <v>0.12687754174639401</v>
      </c>
      <c r="B52" s="1">
        <v>4094.34814453125</v>
      </c>
      <c r="C52">
        <f t="shared" si="0"/>
        <v>0.51763411181322017</v>
      </c>
      <c r="D52">
        <v>0.39479999999999998</v>
      </c>
      <c r="E52">
        <v>60.47</v>
      </c>
      <c r="F52" t="s">
        <v>74</v>
      </c>
      <c r="G52">
        <v>2550</v>
      </c>
      <c r="H52">
        <f t="shared" si="1"/>
        <v>2521.2277191273101</v>
      </c>
      <c r="I52">
        <f t="shared" si="2"/>
        <v>0.31875000000000003</v>
      </c>
      <c r="M52">
        <v>0.3125</v>
      </c>
      <c r="N52">
        <v>0</v>
      </c>
      <c r="O52" s="19">
        <v>0</v>
      </c>
      <c r="AY52">
        <v>4500</v>
      </c>
      <c r="AZ52">
        <v>10</v>
      </c>
      <c r="BA52">
        <v>5.5055055055055056E-2</v>
      </c>
    </row>
    <row r="53" spans="1:53" x14ac:dyDescent="0.25">
      <c r="A53" s="1">
        <v>0.133323582689342</v>
      </c>
      <c r="B53" s="1">
        <v>3949.32495117187</v>
      </c>
      <c r="C53">
        <f t="shared" si="0"/>
        <v>0.49929933684124622</v>
      </c>
      <c r="D53">
        <v>0.30080000000000001</v>
      </c>
      <c r="E53">
        <v>317.75</v>
      </c>
      <c r="F53" t="s">
        <v>80</v>
      </c>
      <c r="G53">
        <v>2600</v>
      </c>
      <c r="H53">
        <f t="shared" si="1"/>
        <v>2570.6635567572571</v>
      </c>
      <c r="I53">
        <f t="shared" si="2"/>
        <v>0.32500000000000001</v>
      </c>
      <c r="M53">
        <v>0.31875000000000003</v>
      </c>
      <c r="N53">
        <v>0</v>
      </c>
      <c r="O53" s="19">
        <v>0</v>
      </c>
      <c r="AY53">
        <v>4550</v>
      </c>
      <c r="AZ53">
        <v>11</v>
      </c>
      <c r="BA53">
        <v>6.6066066066066062E-2</v>
      </c>
    </row>
    <row r="54" spans="1:53" x14ac:dyDescent="0.25">
      <c r="A54" s="1">
        <v>0.12956789996649901</v>
      </c>
      <c r="B54" s="1">
        <v>4689.71728515625</v>
      </c>
      <c r="C54">
        <f t="shared" si="0"/>
        <v>0.59290454936017312</v>
      </c>
      <c r="D54">
        <v>0.98509999999999998</v>
      </c>
      <c r="E54">
        <v>243.53</v>
      </c>
      <c r="F54" t="s">
        <v>57</v>
      </c>
      <c r="G54">
        <v>2650</v>
      </c>
      <c r="H54">
        <f t="shared" si="1"/>
        <v>2620.0993943872045</v>
      </c>
      <c r="I54">
        <f t="shared" si="2"/>
        <v>0.33124999999999999</v>
      </c>
      <c r="M54">
        <v>0.32500000000000001</v>
      </c>
      <c r="N54">
        <v>0</v>
      </c>
      <c r="O54" s="19">
        <v>0</v>
      </c>
      <c r="AY54">
        <v>4600</v>
      </c>
      <c r="AZ54">
        <v>11</v>
      </c>
      <c r="BA54">
        <v>7.7077077077077075E-2</v>
      </c>
    </row>
    <row r="55" spans="1:53" x14ac:dyDescent="0.25">
      <c r="A55" s="1">
        <v>0.128370920050595</v>
      </c>
      <c r="B55" s="1">
        <v>4497.83349609375</v>
      </c>
      <c r="C55">
        <f t="shared" si="0"/>
        <v>0.56864535321550957</v>
      </c>
      <c r="D55">
        <v>0.45079999999999998</v>
      </c>
      <c r="E55">
        <v>357.83</v>
      </c>
      <c r="F55" t="s">
        <v>74</v>
      </c>
      <c r="G55">
        <v>2700</v>
      </c>
      <c r="H55">
        <f t="shared" si="1"/>
        <v>2669.5352320171519</v>
      </c>
      <c r="I55">
        <f t="shared" si="2"/>
        <v>0.33750000000000002</v>
      </c>
      <c r="M55">
        <v>0.33124999999999999</v>
      </c>
      <c r="N55">
        <v>0</v>
      </c>
      <c r="O55" s="19">
        <v>0</v>
      </c>
      <c r="AY55">
        <v>4650</v>
      </c>
      <c r="AZ55">
        <v>7</v>
      </c>
      <c r="BA55">
        <v>8.408408408408409E-2</v>
      </c>
    </row>
    <row r="56" spans="1:53" x14ac:dyDescent="0.25">
      <c r="A56" s="1">
        <v>0.111239978756546</v>
      </c>
      <c r="B56" s="1">
        <v>3988.70043945312</v>
      </c>
      <c r="C56">
        <f t="shared" si="0"/>
        <v>0.50427744206927883</v>
      </c>
      <c r="D56">
        <v>0.75080000000000002</v>
      </c>
      <c r="E56">
        <v>293.27</v>
      </c>
      <c r="F56" t="s">
        <v>77</v>
      </c>
      <c r="G56">
        <v>2750</v>
      </c>
      <c r="H56">
        <f t="shared" si="1"/>
        <v>2718.9710696470988</v>
      </c>
      <c r="I56">
        <f t="shared" si="2"/>
        <v>0.34375</v>
      </c>
      <c r="M56">
        <v>0.33750000000000002</v>
      </c>
      <c r="N56">
        <v>0</v>
      </c>
      <c r="O56" s="19">
        <v>0</v>
      </c>
      <c r="AY56">
        <v>4700</v>
      </c>
      <c r="AZ56">
        <v>12</v>
      </c>
      <c r="BA56">
        <v>9.6096096096096095E-2</v>
      </c>
    </row>
    <row r="57" spans="1:53" x14ac:dyDescent="0.25">
      <c r="A57" s="1">
        <v>0.131829748301619</v>
      </c>
      <c r="B57" s="1">
        <v>4026.94921875</v>
      </c>
      <c r="C57">
        <f t="shared" si="0"/>
        <v>0.50911310142221522</v>
      </c>
      <c r="D57">
        <v>0.29349999999999998</v>
      </c>
      <c r="E57">
        <v>177.52</v>
      </c>
      <c r="F57" t="s">
        <v>71</v>
      </c>
      <c r="G57">
        <v>2800</v>
      </c>
      <c r="H57">
        <f t="shared" si="1"/>
        <v>2768.4069072770462</v>
      </c>
      <c r="I57">
        <f t="shared" si="2"/>
        <v>0.35000000000000003</v>
      </c>
      <c r="M57">
        <v>0.34375</v>
      </c>
      <c r="N57">
        <v>0</v>
      </c>
      <c r="O57" s="19">
        <v>0</v>
      </c>
      <c r="AY57">
        <v>4750</v>
      </c>
      <c r="AZ57">
        <v>13</v>
      </c>
      <c r="BA57">
        <v>0.10910910910910911</v>
      </c>
    </row>
    <row r="58" spans="1:53" x14ac:dyDescent="0.25">
      <c r="A58" s="1">
        <v>0.10210230773987999</v>
      </c>
      <c r="B58" s="1">
        <v>4101.279296875</v>
      </c>
      <c r="C58">
        <f t="shared" si="0"/>
        <v>0.51851039315536529</v>
      </c>
      <c r="D58">
        <v>0.59960000000000002</v>
      </c>
      <c r="E58">
        <v>249.9</v>
      </c>
      <c r="F58" t="s">
        <v>76</v>
      </c>
      <c r="G58">
        <v>2850</v>
      </c>
      <c r="H58">
        <f t="shared" si="1"/>
        <v>2817.8427449069936</v>
      </c>
      <c r="I58">
        <f t="shared" si="2"/>
        <v>0.35625000000000001</v>
      </c>
      <c r="M58">
        <v>0.35000000000000003</v>
      </c>
      <c r="N58">
        <v>0</v>
      </c>
      <c r="O58" s="19">
        <v>0</v>
      </c>
      <c r="AY58">
        <v>4800</v>
      </c>
      <c r="AZ58">
        <v>10</v>
      </c>
      <c r="BA58">
        <v>0.11911911911911911</v>
      </c>
    </row>
    <row r="59" spans="1:53" x14ac:dyDescent="0.25">
      <c r="A59" s="1">
        <v>0.106723781123824</v>
      </c>
      <c r="B59" s="1">
        <v>4049.06201171875</v>
      </c>
      <c r="C59">
        <f t="shared" si="0"/>
        <v>0.51190874447552448</v>
      </c>
      <c r="D59">
        <v>0.4597</v>
      </c>
      <c r="E59">
        <v>109.63</v>
      </c>
      <c r="F59" t="s">
        <v>60</v>
      </c>
      <c r="G59">
        <v>2900</v>
      </c>
      <c r="H59">
        <f t="shared" si="1"/>
        <v>2867.2785825369406</v>
      </c>
      <c r="I59">
        <f t="shared" si="2"/>
        <v>0.36249999999999999</v>
      </c>
      <c r="M59">
        <v>0.35625000000000001</v>
      </c>
      <c r="N59">
        <v>0</v>
      </c>
      <c r="O59" s="19">
        <v>0</v>
      </c>
      <c r="AY59">
        <v>4850</v>
      </c>
      <c r="AZ59">
        <v>15</v>
      </c>
      <c r="BA59">
        <v>0.13413413413413414</v>
      </c>
    </row>
    <row r="60" spans="1:53" x14ac:dyDescent="0.25">
      <c r="A60" s="1">
        <v>0.12704095635587601</v>
      </c>
      <c r="B60" s="1">
        <v>4058.49853515625</v>
      </c>
      <c r="C60">
        <f t="shared" si="0"/>
        <v>0.51310177111999766</v>
      </c>
      <c r="D60">
        <v>0.42209999999999998</v>
      </c>
      <c r="E60">
        <v>269.5</v>
      </c>
      <c r="F60" t="s">
        <v>51</v>
      </c>
      <c r="G60">
        <v>2950</v>
      </c>
      <c r="H60">
        <f t="shared" si="1"/>
        <v>2916.714420166888</v>
      </c>
      <c r="I60">
        <f t="shared" si="2"/>
        <v>0.36875000000000002</v>
      </c>
      <c r="M60">
        <v>0.36249999999999999</v>
      </c>
      <c r="N60">
        <v>0</v>
      </c>
      <c r="O60" s="19">
        <v>0</v>
      </c>
      <c r="AY60">
        <v>4900</v>
      </c>
      <c r="AZ60">
        <v>13</v>
      </c>
      <c r="BA60">
        <v>0.14714714714714713</v>
      </c>
    </row>
    <row r="61" spans="1:53" x14ac:dyDescent="0.25">
      <c r="A61" s="1">
        <v>0.12407737968100099</v>
      </c>
      <c r="B61" s="1">
        <v>4025.25708007812</v>
      </c>
      <c r="C61">
        <f t="shared" si="0"/>
        <v>0.50889917024988607</v>
      </c>
      <c r="D61">
        <v>0.89490000000000003</v>
      </c>
      <c r="E61">
        <v>329.99</v>
      </c>
      <c r="F61" t="s">
        <v>72</v>
      </c>
      <c r="G61">
        <v>3000</v>
      </c>
      <c r="H61">
        <f t="shared" si="1"/>
        <v>2966.1502577968354</v>
      </c>
      <c r="I61">
        <f t="shared" si="2"/>
        <v>0.37500000000000006</v>
      </c>
      <c r="M61">
        <v>0.36875000000000002</v>
      </c>
      <c r="N61">
        <v>0</v>
      </c>
      <c r="O61" s="19">
        <v>0</v>
      </c>
      <c r="AY61">
        <v>4950</v>
      </c>
      <c r="AZ61">
        <v>8</v>
      </c>
      <c r="BA61">
        <v>0.15515515515515516</v>
      </c>
    </row>
    <row r="62" spans="1:53" x14ac:dyDescent="0.25">
      <c r="A62" s="1">
        <v>0.112124934599379</v>
      </c>
      <c r="B62" s="1">
        <v>5149.50244140625</v>
      </c>
      <c r="C62">
        <f t="shared" si="0"/>
        <v>0.65103357810392182</v>
      </c>
      <c r="D62">
        <v>0.56979999999999997</v>
      </c>
      <c r="E62">
        <v>163.12</v>
      </c>
      <c r="F62" t="s">
        <v>55</v>
      </c>
      <c r="G62">
        <v>3050</v>
      </c>
      <c r="H62">
        <f t="shared" si="1"/>
        <v>3015.5860954267823</v>
      </c>
      <c r="I62">
        <f t="shared" si="2"/>
        <v>0.38124999999999998</v>
      </c>
      <c r="M62">
        <v>0.37500000000000006</v>
      </c>
      <c r="N62">
        <v>0</v>
      </c>
      <c r="O62" s="19">
        <v>0</v>
      </c>
      <c r="AY62">
        <v>5000</v>
      </c>
      <c r="AZ62">
        <v>15</v>
      </c>
      <c r="BA62">
        <v>0.17017017017017017</v>
      </c>
    </row>
    <row r="63" spans="1:53" x14ac:dyDescent="0.25">
      <c r="A63" s="1">
        <v>0.13598745520237601</v>
      </c>
      <c r="B63" s="1">
        <v>4724.65380859375</v>
      </c>
      <c r="C63">
        <f t="shared" si="0"/>
        <v>0.59732145179275375</v>
      </c>
      <c r="D63">
        <v>0.48980000000000001</v>
      </c>
      <c r="E63">
        <v>335.15</v>
      </c>
      <c r="F63" t="s">
        <v>60</v>
      </c>
      <c r="G63">
        <v>3100</v>
      </c>
      <c r="H63">
        <f t="shared" si="1"/>
        <v>3065.0219330567297</v>
      </c>
      <c r="I63">
        <f t="shared" si="2"/>
        <v>0.38750000000000001</v>
      </c>
      <c r="M63">
        <v>0.38124999999999998</v>
      </c>
      <c r="N63">
        <v>0</v>
      </c>
      <c r="O63" s="19">
        <v>0</v>
      </c>
      <c r="AY63">
        <v>5050</v>
      </c>
      <c r="AZ63">
        <v>10</v>
      </c>
      <c r="BA63">
        <v>0.18018018018018017</v>
      </c>
    </row>
    <row r="64" spans="1:53" x14ac:dyDescent="0.25">
      <c r="A64" s="1">
        <v>0.13873717787912901</v>
      </c>
      <c r="B64" s="1">
        <v>4451.29345703125</v>
      </c>
      <c r="C64">
        <f t="shared" si="0"/>
        <v>0.56276145889742446</v>
      </c>
      <c r="D64">
        <v>0.78149999999999997</v>
      </c>
      <c r="E64">
        <v>230.46</v>
      </c>
      <c r="F64" t="s">
        <v>78</v>
      </c>
      <c r="G64">
        <v>3150</v>
      </c>
      <c r="H64">
        <f t="shared" si="1"/>
        <v>3114.4577706866771</v>
      </c>
      <c r="I64">
        <f t="shared" si="2"/>
        <v>0.39375000000000004</v>
      </c>
      <c r="M64">
        <v>0.38750000000000001</v>
      </c>
      <c r="N64">
        <v>0</v>
      </c>
      <c r="O64" s="19">
        <v>0</v>
      </c>
      <c r="AY64">
        <v>5100</v>
      </c>
      <c r="AZ64">
        <v>12</v>
      </c>
      <c r="BA64">
        <v>0.19219219219219219</v>
      </c>
    </row>
    <row r="65" spans="1:53" x14ac:dyDescent="0.25">
      <c r="A65" s="1">
        <v>0.113420344299019</v>
      </c>
      <c r="B65" s="1">
        <v>5308.57470703125</v>
      </c>
      <c r="C65">
        <f t="shared" ref="C65:C128" si="3">B65/$V$13</f>
        <v>0.67114452813168024</v>
      </c>
      <c r="D65">
        <v>0.1216</v>
      </c>
      <c r="E65">
        <v>117.28</v>
      </c>
      <c r="F65" t="s">
        <v>51</v>
      </c>
      <c r="G65">
        <v>3200</v>
      </c>
      <c r="H65">
        <f t="shared" ref="H65:H128" si="4">G65*$K$6</f>
        <v>3163.8936083166245</v>
      </c>
      <c r="I65">
        <f t="shared" ref="I65:I128" si="5">H65/$V$13</f>
        <v>0.4</v>
      </c>
      <c r="M65">
        <v>0.39375000000000004</v>
      </c>
      <c r="N65">
        <v>0</v>
      </c>
      <c r="O65" s="19">
        <v>0</v>
      </c>
      <c r="AY65">
        <v>5150</v>
      </c>
      <c r="AZ65">
        <v>16</v>
      </c>
      <c r="BA65">
        <v>0.20820820820820821</v>
      </c>
    </row>
    <row r="66" spans="1:53" x14ac:dyDescent="0.25">
      <c r="A66" s="1">
        <v>0.134072562733625</v>
      </c>
      <c r="B66" s="1">
        <v>4031.49291992187</v>
      </c>
      <c r="C66">
        <f t="shared" si="3"/>
        <v>0.50968754566521079</v>
      </c>
      <c r="D66">
        <v>0.65859999999999996</v>
      </c>
      <c r="E66">
        <v>97.44</v>
      </c>
      <c r="F66" t="s">
        <v>70</v>
      </c>
      <c r="G66">
        <v>3250</v>
      </c>
      <c r="H66">
        <f t="shared" si="4"/>
        <v>3213.3294459465715</v>
      </c>
      <c r="I66">
        <f t="shared" si="5"/>
        <v>0.40625</v>
      </c>
      <c r="M66">
        <v>0.4</v>
      </c>
      <c r="N66">
        <v>0</v>
      </c>
      <c r="O66" s="19">
        <v>0</v>
      </c>
      <c r="AY66">
        <v>5200</v>
      </c>
      <c r="AZ66">
        <v>18</v>
      </c>
      <c r="BA66">
        <v>0.22622622622622623</v>
      </c>
    </row>
    <row r="67" spans="1:53" x14ac:dyDescent="0.25">
      <c r="A67" s="1">
        <v>0.12944979966231801</v>
      </c>
      <c r="B67" s="1">
        <v>3882.7138671875</v>
      </c>
      <c r="C67">
        <f t="shared" si="3"/>
        <v>0.4908779305323519</v>
      </c>
      <c r="D67">
        <v>0.64080000000000004</v>
      </c>
      <c r="E67">
        <v>78.209999999999994</v>
      </c>
      <c r="F67" t="s">
        <v>73</v>
      </c>
      <c r="G67">
        <v>3300</v>
      </c>
      <c r="H67">
        <f t="shared" si="4"/>
        <v>3262.7652835765189</v>
      </c>
      <c r="I67">
        <f t="shared" si="5"/>
        <v>0.41250000000000003</v>
      </c>
      <c r="M67">
        <v>0.40625</v>
      </c>
      <c r="N67">
        <v>0</v>
      </c>
      <c r="O67" s="19">
        <v>0</v>
      </c>
      <c r="AY67">
        <v>5250</v>
      </c>
      <c r="AZ67">
        <v>11</v>
      </c>
      <c r="BA67">
        <v>0.23723723723723725</v>
      </c>
    </row>
    <row r="68" spans="1:53" x14ac:dyDescent="0.25">
      <c r="A68" s="1">
        <v>0.113063780701969</v>
      </c>
      <c r="B68" s="1">
        <v>4858.96337890625</v>
      </c>
      <c r="C68">
        <f t="shared" si="3"/>
        <v>0.61430174088458078</v>
      </c>
      <c r="D68">
        <v>0.97250000000000003</v>
      </c>
      <c r="E68">
        <v>214.37</v>
      </c>
      <c r="F68" t="s">
        <v>67</v>
      </c>
      <c r="G68">
        <v>3350</v>
      </c>
      <c r="H68">
        <f t="shared" si="4"/>
        <v>3312.2011212064663</v>
      </c>
      <c r="I68">
        <f t="shared" si="5"/>
        <v>0.41875000000000007</v>
      </c>
      <c r="M68">
        <v>0.41250000000000003</v>
      </c>
      <c r="N68">
        <v>0</v>
      </c>
      <c r="O68" s="19">
        <v>0</v>
      </c>
      <c r="AY68">
        <v>5300</v>
      </c>
      <c r="AZ68">
        <v>17</v>
      </c>
      <c r="BA68">
        <v>0.25425425425425424</v>
      </c>
    </row>
    <row r="69" spans="1:53" x14ac:dyDescent="0.25">
      <c r="A69" s="1">
        <v>0.102118340189504</v>
      </c>
      <c r="B69" s="1">
        <v>4103.7978515625</v>
      </c>
      <c r="C69">
        <f t="shared" si="3"/>
        <v>0.51882880521332819</v>
      </c>
      <c r="D69">
        <v>0.43609999999999999</v>
      </c>
      <c r="E69">
        <v>329.57</v>
      </c>
      <c r="F69" t="s">
        <v>76</v>
      </c>
      <c r="G69">
        <v>3400</v>
      </c>
      <c r="H69">
        <f t="shared" si="4"/>
        <v>3361.6369588364132</v>
      </c>
      <c r="I69">
        <f t="shared" si="5"/>
        <v>0.42499999999999999</v>
      </c>
      <c r="M69">
        <v>0.41875000000000007</v>
      </c>
      <c r="N69">
        <v>0</v>
      </c>
      <c r="O69" s="19">
        <v>0</v>
      </c>
      <c r="AY69">
        <v>5350</v>
      </c>
      <c r="AZ69">
        <v>14</v>
      </c>
      <c r="BA69">
        <v>0.26826826826826827</v>
      </c>
    </row>
    <row r="70" spans="1:53" x14ac:dyDescent="0.25">
      <c r="A70" s="1">
        <v>0.13139837775729199</v>
      </c>
      <c r="B70" s="1">
        <v>4483.8916015625</v>
      </c>
      <c r="C70">
        <f t="shared" si="3"/>
        <v>0.56688272826571962</v>
      </c>
      <c r="D70">
        <v>0.95279999999999998</v>
      </c>
      <c r="E70">
        <v>115.37</v>
      </c>
      <c r="F70" t="s">
        <v>50</v>
      </c>
      <c r="G70">
        <v>3450</v>
      </c>
      <c r="H70">
        <f t="shared" si="4"/>
        <v>3411.0727964663606</v>
      </c>
      <c r="I70">
        <f t="shared" si="5"/>
        <v>0.43125000000000002</v>
      </c>
      <c r="M70">
        <v>0.42499999999999999</v>
      </c>
      <c r="N70">
        <v>0</v>
      </c>
      <c r="O70" s="19">
        <v>0</v>
      </c>
      <c r="AY70">
        <v>5400</v>
      </c>
      <c r="AZ70">
        <v>21</v>
      </c>
      <c r="BA70">
        <v>0.28928928928928926</v>
      </c>
    </row>
    <row r="71" spans="1:53" x14ac:dyDescent="0.25">
      <c r="A71" s="1">
        <v>0.123353222867158</v>
      </c>
      <c r="B71" s="1">
        <v>4619.71826171875</v>
      </c>
      <c r="C71">
        <f t="shared" si="3"/>
        <v>0.58405481771894463</v>
      </c>
      <c r="D71">
        <v>0.92</v>
      </c>
      <c r="E71">
        <v>38.72</v>
      </c>
      <c r="F71" t="s">
        <v>63</v>
      </c>
      <c r="G71">
        <v>3500</v>
      </c>
      <c r="H71">
        <f t="shared" si="4"/>
        <v>3460.508634096308</v>
      </c>
      <c r="I71">
        <f t="shared" si="5"/>
        <v>0.43750000000000006</v>
      </c>
      <c r="M71">
        <v>0.43125000000000002</v>
      </c>
      <c r="N71">
        <v>0</v>
      </c>
      <c r="O71" s="19">
        <v>0</v>
      </c>
      <c r="AY71">
        <v>5450</v>
      </c>
      <c r="AZ71">
        <v>22</v>
      </c>
      <c r="BA71">
        <v>0.31131131131131129</v>
      </c>
    </row>
    <row r="72" spans="1:53" x14ac:dyDescent="0.25">
      <c r="A72" s="1">
        <v>9.5114608773760795E-2</v>
      </c>
      <c r="B72" s="1">
        <v>5029.7763671875</v>
      </c>
      <c r="C72">
        <f t="shared" si="3"/>
        <v>0.63589702940278503</v>
      </c>
      <c r="D72">
        <v>0.44119999999999998</v>
      </c>
      <c r="E72">
        <v>271.91000000000003</v>
      </c>
      <c r="F72" t="s">
        <v>61</v>
      </c>
      <c r="G72">
        <v>3550</v>
      </c>
      <c r="H72">
        <f t="shared" si="4"/>
        <v>3509.944471726255</v>
      </c>
      <c r="I72">
        <f t="shared" si="5"/>
        <v>0.44374999999999998</v>
      </c>
      <c r="M72">
        <v>0.43750000000000006</v>
      </c>
      <c r="N72">
        <v>0</v>
      </c>
      <c r="O72" s="19">
        <v>0</v>
      </c>
      <c r="AY72">
        <v>5500</v>
      </c>
      <c r="AZ72">
        <v>22</v>
      </c>
      <c r="BA72">
        <v>0.33333333333333331</v>
      </c>
    </row>
    <row r="73" spans="1:53" x14ac:dyDescent="0.25">
      <c r="A73" s="1">
        <v>0.13319587364201199</v>
      </c>
      <c r="B73" s="1">
        <v>4395.05126953125</v>
      </c>
      <c r="C73">
        <f t="shared" si="3"/>
        <v>0.55565095589540681</v>
      </c>
      <c r="D73">
        <v>0.78820000000000001</v>
      </c>
      <c r="E73">
        <v>43.44</v>
      </c>
      <c r="F73" t="s">
        <v>52</v>
      </c>
      <c r="G73">
        <v>3600</v>
      </c>
      <c r="H73">
        <f t="shared" si="4"/>
        <v>3559.3803093562024</v>
      </c>
      <c r="I73">
        <f t="shared" si="5"/>
        <v>0.45</v>
      </c>
      <c r="M73">
        <v>0.44374999999999998</v>
      </c>
      <c r="N73">
        <v>0</v>
      </c>
      <c r="O73" s="19">
        <v>0</v>
      </c>
      <c r="AY73">
        <v>5550</v>
      </c>
      <c r="AZ73">
        <v>19</v>
      </c>
      <c r="BA73">
        <v>0.35235235235235235</v>
      </c>
    </row>
    <row r="74" spans="1:53" x14ac:dyDescent="0.25">
      <c r="A74" s="1">
        <v>0.103177565775771</v>
      </c>
      <c r="B74" s="1">
        <v>5012.9208984375</v>
      </c>
      <c r="C74">
        <f t="shared" si="3"/>
        <v>0.63376605145767417</v>
      </c>
      <c r="D74">
        <v>0.78720000000000001</v>
      </c>
      <c r="E74">
        <v>340.84</v>
      </c>
      <c r="F74" t="s">
        <v>58</v>
      </c>
      <c r="G74">
        <v>3650</v>
      </c>
      <c r="H74">
        <f t="shared" si="4"/>
        <v>3608.8161469861498</v>
      </c>
      <c r="I74">
        <f t="shared" si="5"/>
        <v>0.45625000000000004</v>
      </c>
      <c r="M74">
        <v>0.45</v>
      </c>
      <c r="N74">
        <v>0</v>
      </c>
      <c r="O74" s="19">
        <v>0</v>
      </c>
      <c r="AY74">
        <v>5600</v>
      </c>
      <c r="AZ74">
        <v>22</v>
      </c>
      <c r="BA74">
        <v>0.37437437437437437</v>
      </c>
    </row>
    <row r="75" spans="1:53" x14ac:dyDescent="0.25">
      <c r="A75" s="1">
        <v>0.13668781489436599</v>
      </c>
      <c r="B75" s="1">
        <v>4058.826171875</v>
      </c>
      <c r="C75">
        <f t="shared" si="3"/>
        <v>0.51314319308411027</v>
      </c>
      <c r="D75">
        <v>0.55459999999999998</v>
      </c>
      <c r="E75">
        <v>124.55</v>
      </c>
      <c r="F75" t="s">
        <v>66</v>
      </c>
      <c r="G75">
        <v>3700</v>
      </c>
      <c r="H75">
        <f t="shared" si="4"/>
        <v>3658.2519846160967</v>
      </c>
      <c r="I75">
        <f t="shared" si="5"/>
        <v>0.46250000000000002</v>
      </c>
      <c r="M75">
        <v>0.45625000000000004</v>
      </c>
      <c r="N75">
        <v>0</v>
      </c>
      <c r="O75" s="19">
        <v>0</v>
      </c>
      <c r="AY75">
        <v>5650</v>
      </c>
      <c r="AZ75">
        <v>27</v>
      </c>
      <c r="BA75">
        <v>0.4014014014014014</v>
      </c>
    </row>
    <row r="76" spans="1:53" x14ac:dyDescent="0.25">
      <c r="A76" s="1">
        <v>0.102260443423241</v>
      </c>
      <c r="B76" s="1">
        <v>5307.5068359375</v>
      </c>
      <c r="C76">
        <f t="shared" si="3"/>
        <v>0.67100952092525046</v>
      </c>
      <c r="D76">
        <v>0.14979999999999999</v>
      </c>
      <c r="E76">
        <v>283.26</v>
      </c>
      <c r="F76" t="s">
        <v>51</v>
      </c>
      <c r="G76">
        <v>3750</v>
      </c>
      <c r="H76">
        <f t="shared" si="4"/>
        <v>3707.6878222460441</v>
      </c>
      <c r="I76">
        <f t="shared" si="5"/>
        <v>0.46875</v>
      </c>
      <c r="M76">
        <v>0.46250000000000002</v>
      </c>
      <c r="N76">
        <v>0</v>
      </c>
      <c r="O76" s="19">
        <v>0</v>
      </c>
      <c r="AY76">
        <v>5700</v>
      </c>
      <c r="AZ76">
        <v>20</v>
      </c>
      <c r="BA76">
        <v>0.42142142142142142</v>
      </c>
    </row>
    <row r="77" spans="1:53" x14ac:dyDescent="0.25">
      <c r="A77" s="1">
        <v>0.11295562964835799</v>
      </c>
      <c r="B77" s="1">
        <v>4030.13500976562</v>
      </c>
      <c r="C77">
        <f t="shared" si="3"/>
        <v>0.50951586983481245</v>
      </c>
      <c r="D77">
        <v>0.19600000000000001</v>
      </c>
      <c r="E77">
        <v>212.46</v>
      </c>
      <c r="F77" t="s">
        <v>52</v>
      </c>
      <c r="G77">
        <v>3800</v>
      </c>
      <c r="H77">
        <f t="shared" si="4"/>
        <v>3757.1236598759915</v>
      </c>
      <c r="I77">
        <f t="shared" si="5"/>
        <v>0.47500000000000003</v>
      </c>
      <c r="M77">
        <v>0.46875</v>
      </c>
      <c r="N77">
        <v>0</v>
      </c>
      <c r="O77" s="19">
        <v>0</v>
      </c>
      <c r="AY77">
        <v>5750</v>
      </c>
      <c r="AZ77">
        <v>32</v>
      </c>
      <c r="BA77">
        <v>0.45345345345345345</v>
      </c>
    </row>
    <row r="78" spans="1:53" x14ac:dyDescent="0.25">
      <c r="A78" s="1">
        <v>8.1828297458186303E-2</v>
      </c>
      <c r="B78" s="1">
        <v>5808.90576171875</v>
      </c>
      <c r="C78">
        <f t="shared" si="3"/>
        <v>0.73439963296482991</v>
      </c>
      <c r="D78">
        <v>0.12709999999999999</v>
      </c>
      <c r="E78">
        <v>30.96</v>
      </c>
      <c r="F78" t="s">
        <v>61</v>
      </c>
      <c r="G78">
        <v>3850</v>
      </c>
      <c r="H78">
        <f t="shared" si="4"/>
        <v>3806.5594975059385</v>
      </c>
      <c r="I78">
        <f t="shared" si="5"/>
        <v>0.48125000000000001</v>
      </c>
      <c r="M78">
        <v>0.47500000000000003</v>
      </c>
      <c r="N78">
        <v>0</v>
      </c>
      <c r="O78" s="19">
        <v>0</v>
      </c>
      <c r="AY78">
        <v>5800</v>
      </c>
      <c r="AZ78">
        <v>37</v>
      </c>
      <c r="BA78">
        <v>0.49049049049049048</v>
      </c>
    </row>
    <row r="79" spans="1:53" x14ac:dyDescent="0.25">
      <c r="A79" s="1">
        <v>8.2169217265908895E-2</v>
      </c>
      <c r="B79" s="1">
        <v>4706.57373046875</v>
      </c>
      <c r="C79">
        <f t="shared" si="3"/>
        <v>0.59503565076866427</v>
      </c>
      <c r="D79">
        <v>0.65769999999999995</v>
      </c>
      <c r="E79">
        <v>312.94</v>
      </c>
      <c r="F79" t="s">
        <v>73</v>
      </c>
      <c r="G79">
        <v>3900</v>
      </c>
      <c r="H79">
        <f t="shared" si="4"/>
        <v>3855.9953351358859</v>
      </c>
      <c r="I79">
        <f t="shared" si="5"/>
        <v>0.48750000000000004</v>
      </c>
      <c r="M79">
        <v>0.48125000000000001</v>
      </c>
      <c r="N79">
        <v>0</v>
      </c>
      <c r="O79" s="19">
        <v>0</v>
      </c>
      <c r="AY79">
        <v>5850</v>
      </c>
      <c r="AZ79">
        <v>41</v>
      </c>
      <c r="BA79">
        <v>0.53153153153153154</v>
      </c>
    </row>
    <row r="80" spans="1:53" x14ac:dyDescent="0.25">
      <c r="A80" s="1">
        <v>0.13585739315638101</v>
      </c>
      <c r="B80" s="1">
        <v>3994.57153320312</v>
      </c>
      <c r="C80">
        <f t="shared" si="3"/>
        <v>0.50501970391203699</v>
      </c>
      <c r="D80">
        <v>0.70509999999999995</v>
      </c>
      <c r="E80">
        <v>340.82</v>
      </c>
      <c r="F80" t="s">
        <v>63</v>
      </c>
      <c r="G80">
        <v>3950</v>
      </c>
      <c r="H80">
        <f t="shared" si="4"/>
        <v>3905.4311727658333</v>
      </c>
      <c r="I80">
        <f t="shared" si="5"/>
        <v>0.49375000000000002</v>
      </c>
      <c r="M80">
        <v>0.48750000000000004</v>
      </c>
      <c r="N80">
        <v>0</v>
      </c>
      <c r="O80" s="19">
        <v>0</v>
      </c>
      <c r="AY80">
        <v>5900</v>
      </c>
      <c r="AZ80">
        <v>48</v>
      </c>
      <c r="BA80">
        <v>0.57957957957957962</v>
      </c>
    </row>
    <row r="81" spans="1:53" x14ac:dyDescent="0.25">
      <c r="A81" s="1">
        <v>0.130651439502359</v>
      </c>
      <c r="B81" s="1">
        <v>4079.71313476562</v>
      </c>
      <c r="C81">
        <f t="shared" si="3"/>
        <v>0.51578385872921506</v>
      </c>
      <c r="D81">
        <v>0.22359999999999999</v>
      </c>
      <c r="E81">
        <v>308.56</v>
      </c>
      <c r="F81" t="s">
        <v>69</v>
      </c>
      <c r="G81">
        <v>4000</v>
      </c>
      <c r="H81">
        <f t="shared" si="4"/>
        <v>3954.8670103957802</v>
      </c>
      <c r="I81">
        <f t="shared" si="5"/>
        <v>0.5</v>
      </c>
      <c r="M81">
        <v>0.49375000000000002</v>
      </c>
      <c r="N81">
        <v>0</v>
      </c>
      <c r="O81" s="19">
        <v>0</v>
      </c>
      <c r="AY81">
        <v>5950</v>
      </c>
      <c r="AZ81">
        <v>48</v>
      </c>
      <c r="BA81">
        <v>0.62762762762762758</v>
      </c>
    </row>
    <row r="82" spans="1:53" x14ac:dyDescent="0.25">
      <c r="A82" s="1">
        <v>9.9878844651464196E-2</v>
      </c>
      <c r="B82" s="1">
        <v>4874.173828125</v>
      </c>
      <c r="C82">
        <f t="shared" si="3"/>
        <v>0.61622474476546574</v>
      </c>
      <c r="D82">
        <v>4.3099999999999999E-2</v>
      </c>
      <c r="E82">
        <v>118.41</v>
      </c>
      <c r="F82" t="s">
        <v>68</v>
      </c>
      <c r="G82">
        <v>4050</v>
      </c>
      <c r="H82">
        <f t="shared" si="4"/>
        <v>4004.3028480257276</v>
      </c>
      <c r="I82">
        <f t="shared" si="5"/>
        <v>0.50624999999999998</v>
      </c>
      <c r="M82">
        <v>0.5</v>
      </c>
      <c r="N82">
        <v>0</v>
      </c>
      <c r="O82" s="19">
        <v>0</v>
      </c>
      <c r="AY82">
        <v>6000</v>
      </c>
      <c r="AZ82">
        <v>48</v>
      </c>
      <c r="BA82">
        <v>0.67567567567567566</v>
      </c>
    </row>
    <row r="83" spans="1:53" x14ac:dyDescent="0.25">
      <c r="A83" s="1">
        <v>8.0448284698496894E-2</v>
      </c>
      <c r="B83" s="1">
        <v>4822.3564453125</v>
      </c>
      <c r="C83">
        <f t="shared" si="3"/>
        <v>0.60967365433988463</v>
      </c>
      <c r="D83">
        <v>0.1799</v>
      </c>
      <c r="E83">
        <v>69.25</v>
      </c>
      <c r="F83" t="s">
        <v>76</v>
      </c>
      <c r="G83">
        <v>4100</v>
      </c>
      <c r="H83">
        <f t="shared" si="4"/>
        <v>4053.738685655675</v>
      </c>
      <c r="I83">
        <f t="shared" si="5"/>
        <v>0.51250000000000007</v>
      </c>
      <c r="M83">
        <v>0.50624999999999998</v>
      </c>
      <c r="N83">
        <v>5</v>
      </c>
      <c r="O83" s="19">
        <v>0.02</v>
      </c>
      <c r="AY83">
        <v>6050</v>
      </c>
      <c r="AZ83">
        <v>52</v>
      </c>
      <c r="BA83">
        <v>0.72772772772772776</v>
      </c>
    </row>
    <row r="84" spans="1:53" x14ac:dyDescent="0.25">
      <c r="A84" s="1">
        <v>0.105313428695276</v>
      </c>
      <c r="B84" s="1">
        <v>4813.07568359375</v>
      </c>
      <c r="C84">
        <f t="shared" si="3"/>
        <v>0.60850032010457988</v>
      </c>
      <c r="D84">
        <v>0.8054</v>
      </c>
      <c r="E84">
        <v>318.14999999999998</v>
      </c>
      <c r="F84" t="s">
        <v>64</v>
      </c>
      <c r="G84">
        <v>4150</v>
      </c>
      <c r="H84">
        <f t="shared" si="4"/>
        <v>4103.1745232856219</v>
      </c>
      <c r="I84">
        <f t="shared" si="5"/>
        <v>0.51875000000000004</v>
      </c>
      <c r="M84">
        <v>0.51250000000000007</v>
      </c>
      <c r="N84">
        <v>7</v>
      </c>
      <c r="O84" s="19">
        <v>4.8000000000000001E-2</v>
      </c>
      <c r="AY84">
        <v>6100</v>
      </c>
      <c r="AZ84">
        <v>231</v>
      </c>
      <c r="BA84">
        <v>0.958958958958959</v>
      </c>
    </row>
    <row r="85" spans="1:53" x14ac:dyDescent="0.25">
      <c r="A85" s="1">
        <v>0.13275551323127199</v>
      </c>
      <c r="B85" s="1">
        <v>3921.50219726562</v>
      </c>
      <c r="C85">
        <f t="shared" si="3"/>
        <v>0.49578180340293904</v>
      </c>
      <c r="D85">
        <v>0.92059999999999997</v>
      </c>
      <c r="E85">
        <v>48.95</v>
      </c>
      <c r="F85" t="s">
        <v>76</v>
      </c>
      <c r="G85">
        <v>4200</v>
      </c>
      <c r="H85">
        <f t="shared" si="4"/>
        <v>4152.6103609155698</v>
      </c>
      <c r="I85">
        <f t="shared" si="5"/>
        <v>0.52500000000000002</v>
      </c>
      <c r="M85">
        <v>0.51875000000000004</v>
      </c>
      <c r="N85">
        <v>9</v>
      </c>
      <c r="O85" s="19">
        <v>8.4000000000000005E-2</v>
      </c>
      <c r="AY85">
        <v>6150</v>
      </c>
      <c r="AZ85">
        <v>17</v>
      </c>
      <c r="BA85">
        <v>0.97597597597597596</v>
      </c>
    </row>
    <row r="86" spans="1:53" x14ac:dyDescent="0.25">
      <c r="A86" s="1">
        <v>8.9683465622971206E-2</v>
      </c>
      <c r="B86" s="1">
        <v>3984.34545898437</v>
      </c>
      <c r="C86">
        <f t="shared" si="3"/>
        <v>0.50372685712453824</v>
      </c>
      <c r="D86">
        <v>0.53859999999999997</v>
      </c>
      <c r="E86">
        <v>344.47</v>
      </c>
      <c r="F86" t="s">
        <v>54</v>
      </c>
      <c r="G86">
        <v>4250</v>
      </c>
      <c r="H86">
        <f t="shared" si="4"/>
        <v>4202.0461985455167</v>
      </c>
      <c r="I86">
        <f t="shared" si="5"/>
        <v>0.53125</v>
      </c>
      <c r="M86">
        <v>0.52500000000000002</v>
      </c>
      <c r="N86">
        <v>10</v>
      </c>
      <c r="O86" s="19">
        <v>0.124</v>
      </c>
      <c r="AY86">
        <v>6200</v>
      </c>
      <c r="AZ86">
        <v>10</v>
      </c>
      <c r="BA86">
        <v>0.98598598598598597</v>
      </c>
    </row>
    <row r="87" spans="1:53" x14ac:dyDescent="0.25">
      <c r="A87" s="1">
        <v>9.2653082918863996E-2</v>
      </c>
      <c r="B87" s="1">
        <v>4040.0517578125</v>
      </c>
      <c r="C87">
        <f t="shared" si="3"/>
        <v>0.51076960959658102</v>
      </c>
      <c r="D87">
        <v>0.5141</v>
      </c>
      <c r="E87">
        <v>39.42</v>
      </c>
      <c r="F87" t="s">
        <v>70</v>
      </c>
      <c r="G87">
        <v>4300</v>
      </c>
      <c r="H87">
        <f t="shared" si="4"/>
        <v>4251.4820361754637</v>
      </c>
      <c r="I87">
        <f t="shared" si="5"/>
        <v>0.53749999999999998</v>
      </c>
      <c r="M87">
        <v>0.53125</v>
      </c>
      <c r="N87">
        <v>11</v>
      </c>
      <c r="O87" s="19">
        <v>0.16800000000000001</v>
      </c>
      <c r="AY87">
        <v>6250</v>
      </c>
      <c r="AZ87">
        <v>3</v>
      </c>
      <c r="BA87">
        <v>0.98898898898898902</v>
      </c>
    </row>
    <row r="88" spans="1:53" x14ac:dyDescent="0.25">
      <c r="A88" s="1">
        <v>0.12266929438015001</v>
      </c>
      <c r="B88" s="1">
        <v>4481.83251953125</v>
      </c>
      <c r="C88">
        <f t="shared" si="3"/>
        <v>0.56662240572821865</v>
      </c>
      <c r="D88">
        <v>0.94779999999999998</v>
      </c>
      <c r="E88">
        <v>355</v>
      </c>
      <c r="F88" t="s">
        <v>56</v>
      </c>
      <c r="G88">
        <v>4350</v>
      </c>
      <c r="H88">
        <f t="shared" si="4"/>
        <v>4300.9178738054115</v>
      </c>
      <c r="I88">
        <f t="shared" si="5"/>
        <v>0.54375000000000007</v>
      </c>
      <c r="M88">
        <v>0.53749999999999998</v>
      </c>
      <c r="N88">
        <v>15</v>
      </c>
      <c r="O88" s="19">
        <v>0.22800000000000001</v>
      </c>
      <c r="AY88">
        <v>6300</v>
      </c>
      <c r="AZ88">
        <v>8</v>
      </c>
      <c r="BA88">
        <v>0.99699699699699695</v>
      </c>
    </row>
    <row r="89" spans="1:53" x14ac:dyDescent="0.25">
      <c r="A89" s="1">
        <v>0.10616215345164801</v>
      </c>
      <c r="B89" s="1">
        <v>4071.2177734375</v>
      </c>
      <c r="C89">
        <f t="shared" si="3"/>
        <v>0.51470981991756992</v>
      </c>
      <c r="D89">
        <v>0.33050000000000002</v>
      </c>
      <c r="E89">
        <v>359.03</v>
      </c>
      <c r="F89" t="s">
        <v>68</v>
      </c>
      <c r="G89">
        <v>4400</v>
      </c>
      <c r="H89">
        <f t="shared" si="4"/>
        <v>4350.3537114353585</v>
      </c>
      <c r="I89">
        <f t="shared" si="5"/>
        <v>0.55000000000000004</v>
      </c>
      <c r="M89">
        <v>0.54375000000000007</v>
      </c>
      <c r="N89">
        <v>20</v>
      </c>
      <c r="O89" s="19">
        <v>0.308</v>
      </c>
      <c r="AY89">
        <v>6350</v>
      </c>
      <c r="AZ89">
        <v>2</v>
      </c>
      <c r="BA89">
        <v>0.99899899899899902</v>
      </c>
    </row>
    <row r="90" spans="1:53" x14ac:dyDescent="0.25">
      <c r="A90" s="1">
        <v>0.12155783197301299</v>
      </c>
      <c r="B90" s="1">
        <v>3914.66528320312</v>
      </c>
      <c r="C90">
        <f t="shared" si="3"/>
        <v>0.49491743627699925</v>
      </c>
      <c r="D90">
        <v>0.46179999999999999</v>
      </c>
      <c r="E90">
        <v>206.24</v>
      </c>
      <c r="F90" t="s">
        <v>56</v>
      </c>
      <c r="G90">
        <v>4450</v>
      </c>
      <c r="H90">
        <f t="shared" si="4"/>
        <v>4399.7895490653054</v>
      </c>
      <c r="I90">
        <f t="shared" si="5"/>
        <v>0.55625000000000002</v>
      </c>
      <c r="M90">
        <v>0.55000000000000004</v>
      </c>
      <c r="N90">
        <v>18</v>
      </c>
      <c r="O90" s="19">
        <v>0.38</v>
      </c>
      <c r="AY90">
        <v>6400</v>
      </c>
      <c r="AZ90">
        <v>0</v>
      </c>
      <c r="BA90">
        <v>0.99899899899899902</v>
      </c>
    </row>
    <row r="91" spans="1:53" x14ac:dyDescent="0.25">
      <c r="A91" s="1">
        <v>0.13064031496414699</v>
      </c>
      <c r="B91" s="1">
        <v>3843.2080078125</v>
      </c>
      <c r="C91">
        <f t="shared" si="3"/>
        <v>0.48588334294304047</v>
      </c>
      <c r="D91">
        <v>0.3795</v>
      </c>
      <c r="E91">
        <v>282.64</v>
      </c>
      <c r="F91" t="s">
        <v>64</v>
      </c>
      <c r="G91">
        <v>4500</v>
      </c>
      <c r="H91">
        <f t="shared" si="4"/>
        <v>4449.2253866952533</v>
      </c>
      <c r="I91">
        <f t="shared" si="5"/>
        <v>0.56250000000000011</v>
      </c>
      <c r="M91">
        <v>0.55625000000000002</v>
      </c>
      <c r="N91">
        <v>19</v>
      </c>
      <c r="O91" s="19">
        <v>0.45600000000000002</v>
      </c>
      <c r="AY91">
        <v>6450</v>
      </c>
      <c r="AZ91">
        <v>0</v>
      </c>
      <c r="BA91">
        <v>0.99899899899899902</v>
      </c>
    </row>
    <row r="92" spans="1:53" x14ac:dyDescent="0.25">
      <c r="A92" s="1">
        <v>9.5320342572520894E-2</v>
      </c>
      <c r="B92" s="1">
        <v>5023.24267578125</v>
      </c>
      <c r="C92">
        <f t="shared" si="3"/>
        <v>0.6350709976564487</v>
      </c>
      <c r="D92">
        <v>0.76060000000000005</v>
      </c>
      <c r="E92">
        <v>17.239999999999998</v>
      </c>
      <c r="F92" t="s">
        <v>60</v>
      </c>
      <c r="G92">
        <v>4550</v>
      </c>
      <c r="H92">
        <f t="shared" si="4"/>
        <v>4498.6612243252002</v>
      </c>
      <c r="I92">
        <f t="shared" si="5"/>
        <v>0.56874999999999998</v>
      </c>
      <c r="M92">
        <v>0.56250000000000011</v>
      </c>
      <c r="N92">
        <v>30</v>
      </c>
      <c r="O92" s="19">
        <v>0.57599999999999996</v>
      </c>
      <c r="AY92">
        <v>6500</v>
      </c>
      <c r="AZ92">
        <v>0</v>
      </c>
      <c r="BA92">
        <v>0.99899899899899902</v>
      </c>
    </row>
    <row r="93" spans="1:53" x14ac:dyDescent="0.25">
      <c r="A93" s="1">
        <v>0.134896143195575</v>
      </c>
      <c r="B93" s="1">
        <v>3989.3583984375</v>
      </c>
      <c r="C93">
        <f t="shared" si="3"/>
        <v>0.50436062552180083</v>
      </c>
      <c r="D93">
        <v>0.45240000000000002</v>
      </c>
      <c r="E93">
        <v>357.43</v>
      </c>
      <c r="F93" t="s">
        <v>50</v>
      </c>
      <c r="G93">
        <v>4600</v>
      </c>
      <c r="H93">
        <f t="shared" si="4"/>
        <v>4548.0970619551472</v>
      </c>
      <c r="I93">
        <f t="shared" si="5"/>
        <v>0.57499999999999996</v>
      </c>
      <c r="M93">
        <v>0.56874999999999998</v>
      </c>
      <c r="N93">
        <v>18</v>
      </c>
      <c r="O93" s="19">
        <v>0.64800000000000002</v>
      </c>
      <c r="AY93">
        <v>6550</v>
      </c>
      <c r="AZ93">
        <v>0</v>
      </c>
      <c r="BA93">
        <v>0.99899899899899902</v>
      </c>
    </row>
    <row r="94" spans="1:53" x14ac:dyDescent="0.25">
      <c r="A94" s="1">
        <v>0.119322581922951</v>
      </c>
      <c r="B94" s="1">
        <v>4264.33251953125</v>
      </c>
      <c r="C94">
        <f t="shared" si="3"/>
        <v>0.53912464165318419</v>
      </c>
      <c r="D94">
        <v>0.20019999999999999</v>
      </c>
      <c r="E94">
        <v>86.24</v>
      </c>
      <c r="F94" t="s">
        <v>61</v>
      </c>
      <c r="G94">
        <v>4650</v>
      </c>
      <c r="H94">
        <f t="shared" si="4"/>
        <v>4597.532899585095</v>
      </c>
      <c r="I94">
        <f t="shared" si="5"/>
        <v>0.58125000000000004</v>
      </c>
      <c r="M94">
        <v>0.57499999999999996</v>
      </c>
      <c r="N94">
        <v>4</v>
      </c>
      <c r="O94" s="19">
        <v>0.66400000000000003</v>
      </c>
      <c r="AY94">
        <v>6600</v>
      </c>
      <c r="AZ94">
        <v>0</v>
      </c>
      <c r="BA94">
        <v>0.99899899899899902</v>
      </c>
    </row>
    <row r="95" spans="1:53" x14ac:dyDescent="0.25">
      <c r="A95" s="1">
        <v>9.8782507738204905E-2</v>
      </c>
      <c r="B95" s="1">
        <v>4150.07080078125</v>
      </c>
      <c r="C95">
        <f t="shared" si="3"/>
        <v>0.52467893229688334</v>
      </c>
      <c r="D95">
        <v>0.34860000000000002</v>
      </c>
      <c r="E95">
        <v>131.08000000000001</v>
      </c>
      <c r="F95" t="s">
        <v>72</v>
      </c>
      <c r="G95">
        <v>4700</v>
      </c>
      <c r="H95">
        <f t="shared" si="4"/>
        <v>4646.968737215042</v>
      </c>
      <c r="I95">
        <f t="shared" si="5"/>
        <v>0.58750000000000002</v>
      </c>
      <c r="M95">
        <v>0.58125000000000004</v>
      </c>
      <c r="N95">
        <v>12</v>
      </c>
      <c r="O95" s="19">
        <v>0.71199999999999997</v>
      </c>
      <c r="AY95">
        <v>6650</v>
      </c>
      <c r="AZ95">
        <v>0</v>
      </c>
      <c r="BA95">
        <v>0.99899899899899902</v>
      </c>
    </row>
    <row r="96" spans="1:53" x14ac:dyDescent="0.25">
      <c r="A96" s="1">
        <v>0.136727585218611</v>
      </c>
      <c r="B96" s="1">
        <v>4411.75146484375</v>
      </c>
      <c r="C96">
        <f t="shared" si="3"/>
        <v>0.55776230316303954</v>
      </c>
      <c r="D96">
        <v>0.1215</v>
      </c>
      <c r="E96">
        <v>46.28</v>
      </c>
      <c r="F96" t="s">
        <v>64</v>
      </c>
      <c r="G96">
        <v>4750</v>
      </c>
      <c r="H96">
        <f t="shared" si="4"/>
        <v>4696.4045748449889</v>
      </c>
      <c r="I96">
        <f t="shared" si="5"/>
        <v>0.59375</v>
      </c>
      <c r="M96">
        <v>0.58750000000000002</v>
      </c>
      <c r="N96">
        <v>5</v>
      </c>
      <c r="O96" s="19">
        <v>0.73199999999999998</v>
      </c>
      <c r="AY96">
        <v>6700</v>
      </c>
      <c r="AZ96">
        <v>0</v>
      </c>
      <c r="BA96">
        <v>0.99899899899899902</v>
      </c>
    </row>
    <row r="97" spans="1:53" x14ac:dyDescent="0.25">
      <c r="A97" s="1">
        <v>0.113597448121808</v>
      </c>
      <c r="B97" s="1">
        <v>5007.58154296875</v>
      </c>
      <c r="C97">
        <f t="shared" si="3"/>
        <v>0.63309101542552504</v>
      </c>
      <c r="D97">
        <v>1.47E-2</v>
      </c>
      <c r="E97">
        <v>273.06</v>
      </c>
      <c r="F97" t="s">
        <v>58</v>
      </c>
      <c r="G97">
        <v>4800</v>
      </c>
      <c r="H97">
        <f t="shared" si="4"/>
        <v>4745.8404124749368</v>
      </c>
      <c r="I97">
        <f t="shared" si="5"/>
        <v>0.60000000000000009</v>
      </c>
      <c r="M97">
        <v>0.59375</v>
      </c>
      <c r="N97">
        <v>9</v>
      </c>
      <c r="O97" s="19">
        <v>0.76800000000000002</v>
      </c>
      <c r="AY97">
        <v>6750</v>
      </c>
      <c r="AZ97">
        <v>0</v>
      </c>
      <c r="BA97">
        <v>0.99899899899899902</v>
      </c>
    </row>
    <row r="98" spans="1:53" x14ac:dyDescent="0.25">
      <c r="A98" s="1">
        <v>8.8552764442238294E-2</v>
      </c>
      <c r="B98" s="1">
        <v>5783.8564453125</v>
      </c>
      <c r="C98">
        <f t="shared" si="3"/>
        <v>0.73123273552676116</v>
      </c>
      <c r="D98">
        <v>2.3699999999999999E-2</v>
      </c>
      <c r="E98">
        <v>38.56</v>
      </c>
      <c r="F98" t="s">
        <v>56</v>
      </c>
      <c r="G98">
        <v>4850</v>
      </c>
      <c r="H98">
        <f t="shared" si="4"/>
        <v>4795.2762501048837</v>
      </c>
      <c r="I98">
        <f t="shared" si="5"/>
        <v>0.60625000000000007</v>
      </c>
      <c r="M98">
        <v>0.60000000000000009</v>
      </c>
      <c r="N98">
        <v>11</v>
      </c>
      <c r="O98" s="19">
        <v>0.81200000000000006</v>
      </c>
      <c r="AY98">
        <v>6800</v>
      </c>
      <c r="AZ98">
        <v>0</v>
      </c>
      <c r="BA98">
        <v>0.99899899899899902</v>
      </c>
    </row>
    <row r="99" spans="1:53" x14ac:dyDescent="0.25">
      <c r="A99" s="1">
        <v>8.8917333045893998E-2</v>
      </c>
      <c r="B99" s="1">
        <v>4151.693359375</v>
      </c>
      <c r="C99">
        <f t="shared" si="3"/>
        <v>0.52488406670336085</v>
      </c>
      <c r="D99">
        <v>0.76790000000000003</v>
      </c>
      <c r="E99">
        <v>3.29</v>
      </c>
      <c r="F99" t="s">
        <v>77</v>
      </c>
      <c r="G99">
        <v>4900</v>
      </c>
      <c r="H99">
        <f t="shared" si="4"/>
        <v>4844.7120877348307</v>
      </c>
      <c r="I99">
        <f t="shared" si="5"/>
        <v>0.61250000000000004</v>
      </c>
      <c r="M99">
        <v>0.60625000000000007</v>
      </c>
      <c r="N99">
        <v>6</v>
      </c>
      <c r="O99" s="19">
        <v>0.83599999999999997</v>
      </c>
      <c r="AY99">
        <v>6850</v>
      </c>
      <c r="AZ99">
        <v>0</v>
      </c>
      <c r="BA99">
        <v>0.99899899899899902</v>
      </c>
    </row>
    <row r="100" spans="1:53" x14ac:dyDescent="0.25">
      <c r="A100" s="1">
        <v>8.4135157830124804E-2</v>
      </c>
      <c r="B100" s="1">
        <v>4349.55224609375</v>
      </c>
      <c r="C100">
        <f t="shared" si="3"/>
        <v>0.54989867354079147</v>
      </c>
      <c r="D100">
        <v>0.37619999999999998</v>
      </c>
      <c r="E100">
        <v>49.48</v>
      </c>
      <c r="F100" t="s">
        <v>63</v>
      </c>
      <c r="G100">
        <v>4950</v>
      </c>
      <c r="H100">
        <f t="shared" si="4"/>
        <v>4894.1479253647785</v>
      </c>
      <c r="I100">
        <f t="shared" si="5"/>
        <v>0.61875000000000002</v>
      </c>
      <c r="M100">
        <v>0.61250000000000004</v>
      </c>
      <c r="N100">
        <v>5</v>
      </c>
      <c r="O100" s="19">
        <v>0.85599999999999998</v>
      </c>
      <c r="AY100">
        <v>6900</v>
      </c>
      <c r="AZ100">
        <v>0</v>
      </c>
      <c r="BA100">
        <v>0.99899899899899902</v>
      </c>
    </row>
    <row r="101" spans="1:53" x14ac:dyDescent="0.25">
      <c r="A101" s="1">
        <v>8.4043021582067404E-2</v>
      </c>
      <c r="B101" s="1">
        <v>5405.74560546875</v>
      </c>
      <c r="C101">
        <f t="shared" si="3"/>
        <v>0.6834295048682022</v>
      </c>
      <c r="D101">
        <v>0.19980000000000001</v>
      </c>
      <c r="E101">
        <v>160.57</v>
      </c>
      <c r="F101" t="s">
        <v>65</v>
      </c>
      <c r="G101">
        <v>5000</v>
      </c>
      <c r="H101">
        <f t="shared" si="4"/>
        <v>4943.5837629947255</v>
      </c>
      <c r="I101">
        <f t="shared" si="5"/>
        <v>0.625</v>
      </c>
      <c r="M101">
        <v>0.61875000000000002</v>
      </c>
      <c r="N101">
        <v>6</v>
      </c>
      <c r="O101" s="19">
        <v>0.88</v>
      </c>
      <c r="AY101">
        <v>6950</v>
      </c>
      <c r="AZ101">
        <v>0</v>
      </c>
      <c r="BA101">
        <v>0.99899899899899902</v>
      </c>
    </row>
    <row r="102" spans="1:53" x14ac:dyDescent="0.25">
      <c r="A102" s="1">
        <v>0.13147365766389901</v>
      </c>
      <c r="B102" s="1">
        <v>4370.4384765625</v>
      </c>
      <c r="C102">
        <f t="shared" si="3"/>
        <v>0.55253924658836151</v>
      </c>
      <c r="D102">
        <v>8.4599999999999995E-2</v>
      </c>
      <c r="E102">
        <v>39.92</v>
      </c>
      <c r="F102" t="s">
        <v>67</v>
      </c>
      <c r="G102">
        <v>5050</v>
      </c>
      <c r="H102">
        <f t="shared" si="4"/>
        <v>4993.0196006246724</v>
      </c>
      <c r="I102">
        <f t="shared" si="5"/>
        <v>0.63124999999999998</v>
      </c>
      <c r="M102">
        <v>0.625</v>
      </c>
      <c r="N102">
        <v>6</v>
      </c>
      <c r="O102" s="19">
        <v>0.90400000000000003</v>
      </c>
      <c r="AY102">
        <v>7000</v>
      </c>
      <c r="AZ102">
        <v>0</v>
      </c>
      <c r="BA102">
        <v>0.99899899899899902</v>
      </c>
    </row>
    <row r="103" spans="1:53" x14ac:dyDescent="0.25">
      <c r="A103" s="1">
        <v>9.8771731711622193E-2</v>
      </c>
      <c r="B103" s="1">
        <v>4361.03125</v>
      </c>
      <c r="C103">
        <f t="shared" si="3"/>
        <v>0.55134992384529935</v>
      </c>
      <c r="D103">
        <v>0.90700000000000003</v>
      </c>
      <c r="E103">
        <v>74.92</v>
      </c>
      <c r="F103" t="s">
        <v>63</v>
      </c>
      <c r="G103">
        <v>5100</v>
      </c>
      <c r="H103">
        <f t="shared" si="4"/>
        <v>5042.4554382546203</v>
      </c>
      <c r="I103">
        <f t="shared" si="5"/>
        <v>0.63750000000000007</v>
      </c>
      <c r="M103">
        <v>0.63124999999999998</v>
      </c>
      <c r="N103">
        <v>2</v>
      </c>
      <c r="O103" s="19">
        <v>0.91200000000000003</v>
      </c>
      <c r="AY103">
        <v>7050</v>
      </c>
      <c r="AZ103">
        <v>0</v>
      </c>
      <c r="BA103">
        <v>0.99899899899899902</v>
      </c>
    </row>
    <row r="104" spans="1:53" x14ac:dyDescent="0.25">
      <c r="A104" s="1">
        <v>0.12298220602543999</v>
      </c>
      <c r="B104" s="1">
        <v>3830.27490234375</v>
      </c>
      <c r="C104">
        <f t="shared" si="3"/>
        <v>0.48424825566516816</v>
      </c>
      <c r="D104">
        <v>0.30070000000000002</v>
      </c>
      <c r="E104">
        <v>332.5</v>
      </c>
      <c r="F104" t="s">
        <v>77</v>
      </c>
      <c r="G104">
        <v>5150</v>
      </c>
      <c r="H104">
        <f t="shared" si="4"/>
        <v>5091.8912758845672</v>
      </c>
      <c r="I104">
        <f t="shared" si="5"/>
        <v>0.64375000000000004</v>
      </c>
      <c r="M104">
        <v>0.63750000000000007</v>
      </c>
      <c r="N104">
        <v>5</v>
      </c>
      <c r="O104" s="19">
        <v>0.93200000000000005</v>
      </c>
      <c r="AY104">
        <v>7100</v>
      </c>
      <c r="AZ104">
        <v>0</v>
      </c>
      <c r="BA104">
        <v>0.99899899899899902</v>
      </c>
    </row>
    <row r="105" spans="1:53" x14ac:dyDescent="0.25">
      <c r="A105" s="1">
        <v>9.3935920602450804E-2</v>
      </c>
      <c r="B105" s="1">
        <v>4302.60498046875</v>
      </c>
      <c r="C105">
        <f t="shared" si="3"/>
        <v>0.54396329499309382</v>
      </c>
      <c r="D105">
        <v>0.83940000000000003</v>
      </c>
      <c r="E105">
        <v>213.15</v>
      </c>
      <c r="F105" t="s">
        <v>66</v>
      </c>
      <c r="G105">
        <v>5200</v>
      </c>
      <c r="H105">
        <f t="shared" si="4"/>
        <v>5141.3271135145142</v>
      </c>
      <c r="I105">
        <f t="shared" si="5"/>
        <v>0.65</v>
      </c>
      <c r="M105">
        <v>0.64375000000000004</v>
      </c>
      <c r="N105">
        <v>6</v>
      </c>
      <c r="O105" s="19">
        <v>0.95599999999999996</v>
      </c>
      <c r="AY105">
        <v>7150</v>
      </c>
      <c r="AZ105">
        <v>0</v>
      </c>
      <c r="BA105">
        <v>0.99899899899899902</v>
      </c>
    </row>
    <row r="106" spans="1:53" x14ac:dyDescent="0.25">
      <c r="A106" s="1">
        <v>0.13039916294565401</v>
      </c>
      <c r="B106" s="1">
        <v>4878.15673828125</v>
      </c>
      <c r="C106">
        <f t="shared" si="3"/>
        <v>0.61672829016228692</v>
      </c>
      <c r="D106">
        <v>0.12559999999999999</v>
      </c>
      <c r="E106">
        <v>322.33</v>
      </c>
      <c r="F106" t="s">
        <v>52</v>
      </c>
      <c r="G106">
        <v>5250</v>
      </c>
      <c r="H106">
        <f t="shared" si="4"/>
        <v>5190.762951144462</v>
      </c>
      <c r="I106">
        <f t="shared" si="5"/>
        <v>0.65625000000000011</v>
      </c>
      <c r="M106">
        <v>0.65</v>
      </c>
      <c r="N106">
        <v>4</v>
      </c>
      <c r="O106" s="19">
        <v>0.97199999999999998</v>
      </c>
      <c r="AY106">
        <v>7200</v>
      </c>
      <c r="AZ106">
        <v>0</v>
      </c>
      <c r="BA106">
        <v>0.99899899899899902</v>
      </c>
    </row>
    <row r="107" spans="1:53" x14ac:dyDescent="0.25">
      <c r="A107" s="1">
        <v>0.11467627182807</v>
      </c>
      <c r="B107" s="1">
        <v>3996.6982421875</v>
      </c>
      <c r="C107">
        <f t="shared" si="3"/>
        <v>0.50528857628862889</v>
      </c>
      <c r="D107">
        <v>0.53290000000000004</v>
      </c>
      <c r="E107">
        <v>48.06</v>
      </c>
      <c r="F107" t="s">
        <v>58</v>
      </c>
      <c r="G107">
        <v>5300</v>
      </c>
      <c r="H107">
        <f t="shared" si="4"/>
        <v>5240.198788774409</v>
      </c>
      <c r="I107">
        <f t="shared" si="5"/>
        <v>0.66249999999999998</v>
      </c>
      <c r="M107">
        <v>0.65625000000000011</v>
      </c>
      <c r="N107">
        <v>0</v>
      </c>
      <c r="O107" s="19">
        <v>0.97199999999999998</v>
      </c>
      <c r="AY107">
        <v>7250</v>
      </c>
      <c r="AZ107">
        <v>0</v>
      </c>
      <c r="BA107">
        <v>0.99899899899899902</v>
      </c>
    </row>
    <row r="108" spans="1:53" x14ac:dyDescent="0.25">
      <c r="A108" s="1">
        <v>0.10833081527623301</v>
      </c>
      <c r="B108" s="1">
        <v>4256.8125</v>
      </c>
      <c r="C108">
        <f t="shared" si="3"/>
        <v>0.5381739118926786</v>
      </c>
      <c r="D108">
        <v>0.88170000000000004</v>
      </c>
      <c r="E108">
        <v>38.1</v>
      </c>
      <c r="F108" t="s">
        <v>74</v>
      </c>
      <c r="G108">
        <v>5350</v>
      </c>
      <c r="H108">
        <f t="shared" si="4"/>
        <v>5289.6346264043559</v>
      </c>
      <c r="I108">
        <f t="shared" si="5"/>
        <v>0.66874999999999996</v>
      </c>
      <c r="M108">
        <v>0.66249999999999998</v>
      </c>
      <c r="N108">
        <v>2</v>
      </c>
      <c r="O108" s="19">
        <v>0.98</v>
      </c>
      <c r="AY108">
        <v>7300</v>
      </c>
      <c r="AZ108">
        <v>0</v>
      </c>
      <c r="BA108">
        <v>0.99899899899899902</v>
      </c>
    </row>
    <row r="109" spans="1:53" x14ac:dyDescent="0.25">
      <c r="A109" s="1">
        <v>8.8338856094844098E-2</v>
      </c>
      <c r="B109" s="1">
        <v>5264.65673828125</v>
      </c>
      <c r="C109">
        <f t="shared" si="3"/>
        <v>0.66559213298987685</v>
      </c>
      <c r="D109">
        <v>0.25619999999999998</v>
      </c>
      <c r="E109">
        <v>330.83</v>
      </c>
      <c r="F109" t="s">
        <v>68</v>
      </c>
      <c r="G109">
        <v>5400</v>
      </c>
      <c r="H109">
        <f t="shared" si="4"/>
        <v>5339.0704640343038</v>
      </c>
      <c r="I109">
        <f t="shared" si="5"/>
        <v>0.67500000000000004</v>
      </c>
      <c r="M109">
        <v>0.66874999999999996</v>
      </c>
      <c r="N109">
        <v>0</v>
      </c>
      <c r="O109" s="19">
        <v>0.98</v>
      </c>
      <c r="AY109">
        <v>7350</v>
      </c>
      <c r="AZ109">
        <v>0</v>
      </c>
      <c r="BA109">
        <v>0.99899899899899902</v>
      </c>
    </row>
    <row r="110" spans="1:53" x14ac:dyDescent="0.25">
      <c r="A110" s="1">
        <v>8.7997621376229296E-2</v>
      </c>
      <c r="B110" s="1">
        <v>5481.48388671875</v>
      </c>
      <c r="C110">
        <f t="shared" si="3"/>
        <v>0.69300483079583941</v>
      </c>
      <c r="D110">
        <v>0.15290000000000001</v>
      </c>
      <c r="E110">
        <v>150.1</v>
      </c>
      <c r="F110" t="s">
        <v>61</v>
      </c>
      <c r="G110">
        <v>5450</v>
      </c>
      <c r="H110">
        <f t="shared" si="4"/>
        <v>5388.5063016642507</v>
      </c>
      <c r="I110">
        <f t="shared" si="5"/>
        <v>0.68125000000000002</v>
      </c>
      <c r="M110">
        <v>0.67500000000000004</v>
      </c>
      <c r="N110">
        <v>1</v>
      </c>
      <c r="O110" s="19">
        <v>0.98399999999999999</v>
      </c>
      <c r="AY110">
        <v>7400</v>
      </c>
      <c r="AZ110">
        <v>0</v>
      </c>
      <c r="BA110">
        <v>0.99899899899899902</v>
      </c>
    </row>
    <row r="111" spans="1:53" x14ac:dyDescent="0.25">
      <c r="A111" s="1">
        <v>0.131706707535757</v>
      </c>
      <c r="B111" s="1">
        <v>4421.91357421875</v>
      </c>
      <c r="C111">
        <f t="shared" si="3"/>
        <v>0.55904706309912433</v>
      </c>
      <c r="D111">
        <v>1.8599999999999998E-2</v>
      </c>
      <c r="E111">
        <v>324.85000000000002</v>
      </c>
      <c r="F111" t="s">
        <v>79</v>
      </c>
      <c r="G111">
        <v>5500</v>
      </c>
      <c r="H111">
        <f t="shared" si="4"/>
        <v>5437.9421392941977</v>
      </c>
      <c r="I111">
        <f t="shared" si="5"/>
        <v>0.6875</v>
      </c>
      <c r="M111">
        <v>0.68125000000000002</v>
      </c>
      <c r="N111">
        <v>3</v>
      </c>
      <c r="O111" s="19">
        <v>0.996</v>
      </c>
      <c r="AY111">
        <v>7450</v>
      </c>
      <c r="AZ111">
        <v>0</v>
      </c>
      <c r="BA111">
        <v>0.99899899899899902</v>
      </c>
    </row>
    <row r="112" spans="1:53" x14ac:dyDescent="0.25">
      <c r="A112" s="1">
        <v>0.10185467442516501</v>
      </c>
      <c r="B112" s="1">
        <v>4183.46435546875</v>
      </c>
      <c r="C112">
        <f t="shared" si="3"/>
        <v>0.52890076258848628</v>
      </c>
      <c r="D112">
        <v>0.81369999999999998</v>
      </c>
      <c r="E112">
        <v>97.34</v>
      </c>
      <c r="F112" t="s">
        <v>72</v>
      </c>
      <c r="G112">
        <v>5550</v>
      </c>
      <c r="H112">
        <f t="shared" si="4"/>
        <v>5487.3779769241455</v>
      </c>
      <c r="I112">
        <f t="shared" si="5"/>
        <v>0.69375000000000009</v>
      </c>
      <c r="M112">
        <v>0.6875</v>
      </c>
      <c r="N112">
        <v>0</v>
      </c>
      <c r="O112" s="19">
        <v>0.996</v>
      </c>
      <c r="AY112">
        <v>7500</v>
      </c>
      <c r="AZ112">
        <v>0</v>
      </c>
      <c r="BA112">
        <v>0.99899899899899902</v>
      </c>
    </row>
    <row r="113" spans="1:53" x14ac:dyDescent="0.25">
      <c r="A113" s="1">
        <v>8.2252413395593693E-2</v>
      </c>
      <c r="B113" s="1">
        <v>5278.99462890625</v>
      </c>
      <c r="C113">
        <f t="shared" si="3"/>
        <v>0.66740482234040521</v>
      </c>
      <c r="D113">
        <v>0.93679999999999997</v>
      </c>
      <c r="E113">
        <v>188.53</v>
      </c>
      <c r="F113" t="s">
        <v>77</v>
      </c>
      <c r="G113">
        <v>5600</v>
      </c>
      <c r="H113">
        <f t="shared" si="4"/>
        <v>5536.8138145540925</v>
      </c>
      <c r="I113">
        <f t="shared" si="5"/>
        <v>0.70000000000000007</v>
      </c>
      <c r="M113">
        <v>0.69375000000000009</v>
      </c>
      <c r="N113">
        <v>0</v>
      </c>
      <c r="O113" s="19">
        <v>0.996</v>
      </c>
      <c r="AY113">
        <v>7550</v>
      </c>
      <c r="AZ113">
        <v>0</v>
      </c>
      <c r="BA113">
        <v>0.99899899899899902</v>
      </c>
    </row>
    <row r="114" spans="1:53" x14ac:dyDescent="0.25">
      <c r="A114" s="1">
        <v>0.13951982714785</v>
      </c>
      <c r="B114" s="1">
        <v>4501.64013671875</v>
      </c>
      <c r="C114">
        <f t="shared" si="3"/>
        <v>0.56912661347217486</v>
      </c>
      <c r="D114">
        <v>0.98440000000000005</v>
      </c>
      <c r="E114">
        <v>81.849999999999994</v>
      </c>
      <c r="F114" t="s">
        <v>70</v>
      </c>
      <c r="G114">
        <v>5650</v>
      </c>
      <c r="H114">
        <f t="shared" si="4"/>
        <v>5586.2496521840394</v>
      </c>
      <c r="I114">
        <f t="shared" si="5"/>
        <v>0.70624999999999993</v>
      </c>
      <c r="M114">
        <v>0.70000000000000007</v>
      </c>
      <c r="N114">
        <v>1</v>
      </c>
      <c r="O114" s="19">
        <v>1</v>
      </c>
      <c r="AY114">
        <v>7600</v>
      </c>
      <c r="AZ114">
        <v>0</v>
      </c>
      <c r="BA114">
        <v>0.99899899899899902</v>
      </c>
    </row>
    <row r="115" spans="1:53" x14ac:dyDescent="0.25">
      <c r="A115" s="1">
        <v>0.102379950502961</v>
      </c>
      <c r="B115" s="1">
        <v>4541.80908203125</v>
      </c>
      <c r="C115">
        <f t="shared" si="3"/>
        <v>0.5742050326967546</v>
      </c>
      <c r="D115">
        <v>0.1759</v>
      </c>
      <c r="E115">
        <v>196.59</v>
      </c>
      <c r="F115" t="s">
        <v>65</v>
      </c>
      <c r="G115">
        <v>5700</v>
      </c>
      <c r="H115">
        <f t="shared" si="4"/>
        <v>5635.6854898139873</v>
      </c>
      <c r="I115">
        <f t="shared" si="5"/>
        <v>0.71250000000000002</v>
      </c>
      <c r="M115">
        <v>0.70624999999999993</v>
      </c>
      <c r="N115">
        <v>0</v>
      </c>
      <c r="O115" s="19">
        <v>1</v>
      </c>
      <c r="AY115">
        <v>7650</v>
      </c>
      <c r="AZ115">
        <v>0</v>
      </c>
      <c r="BA115">
        <v>0.99899899899899902</v>
      </c>
    </row>
    <row r="116" spans="1:53" x14ac:dyDescent="0.25">
      <c r="A116" s="1">
        <v>8.2984013107417098E-2</v>
      </c>
      <c r="B116" s="1">
        <v>4243.67724609375</v>
      </c>
      <c r="C116">
        <f t="shared" si="3"/>
        <v>0.53651326769507068</v>
      </c>
      <c r="D116">
        <v>0.37190000000000001</v>
      </c>
      <c r="E116">
        <v>314.16000000000003</v>
      </c>
      <c r="F116" t="s">
        <v>57</v>
      </c>
      <c r="G116">
        <v>5750</v>
      </c>
      <c r="H116">
        <f t="shared" si="4"/>
        <v>5685.1213274439342</v>
      </c>
      <c r="I116">
        <f t="shared" si="5"/>
        <v>0.71875</v>
      </c>
      <c r="M116">
        <v>0.71250000000000002</v>
      </c>
      <c r="N116">
        <v>0</v>
      </c>
      <c r="O116" s="19">
        <v>1</v>
      </c>
      <c r="AY116">
        <v>7700</v>
      </c>
      <c r="AZ116">
        <v>0</v>
      </c>
      <c r="BA116">
        <v>0.99899899899899902</v>
      </c>
    </row>
    <row r="117" spans="1:53" x14ac:dyDescent="0.25">
      <c r="A117" s="1">
        <v>8.2395079287413103E-2</v>
      </c>
      <c r="B117" s="1">
        <v>5424.615234375</v>
      </c>
      <c r="C117">
        <f t="shared" si="3"/>
        <v>0.68581512603531714</v>
      </c>
      <c r="D117">
        <v>0.78580000000000005</v>
      </c>
      <c r="E117">
        <v>128.47999999999999</v>
      </c>
      <c r="F117" t="s">
        <v>51</v>
      </c>
      <c r="G117">
        <v>5800</v>
      </c>
      <c r="H117">
        <f t="shared" si="4"/>
        <v>5734.5571650738812</v>
      </c>
      <c r="I117">
        <f t="shared" si="5"/>
        <v>0.72499999999999998</v>
      </c>
      <c r="M117">
        <v>0.71875</v>
      </c>
      <c r="N117">
        <v>0</v>
      </c>
      <c r="O117" s="19">
        <v>1</v>
      </c>
      <c r="AY117">
        <v>7750</v>
      </c>
      <c r="AZ117">
        <v>0</v>
      </c>
      <c r="BA117">
        <v>0.99899899899899902</v>
      </c>
    </row>
    <row r="118" spans="1:53" x14ac:dyDescent="0.25">
      <c r="A118" s="1">
        <v>8.81912045812136E-2</v>
      </c>
      <c r="B118" s="1">
        <v>4884.43212890625</v>
      </c>
      <c r="C118">
        <f t="shared" si="3"/>
        <v>0.61752166584451651</v>
      </c>
      <c r="D118">
        <v>0.48630000000000001</v>
      </c>
      <c r="E118">
        <v>264.05</v>
      </c>
      <c r="F118" t="s">
        <v>72</v>
      </c>
      <c r="G118">
        <v>5850</v>
      </c>
      <c r="H118">
        <f t="shared" si="4"/>
        <v>5783.993002703829</v>
      </c>
      <c r="I118">
        <f t="shared" si="5"/>
        <v>0.73125000000000007</v>
      </c>
      <c r="M118">
        <v>0.72499999999999998</v>
      </c>
      <c r="N118">
        <v>0</v>
      </c>
      <c r="O118" s="19">
        <v>1</v>
      </c>
      <c r="AY118">
        <v>7800</v>
      </c>
      <c r="AZ118">
        <v>0</v>
      </c>
      <c r="BA118">
        <v>0.99899899899899902</v>
      </c>
    </row>
    <row r="119" spans="1:53" x14ac:dyDescent="0.25">
      <c r="A119" s="1">
        <v>0.11105696592948</v>
      </c>
      <c r="B119" s="1">
        <v>4439.45263671875</v>
      </c>
      <c r="C119">
        <f t="shared" si="3"/>
        <v>0.56126446541049113</v>
      </c>
      <c r="D119">
        <v>0.19420000000000001</v>
      </c>
      <c r="E119">
        <v>215.37</v>
      </c>
      <c r="F119" t="s">
        <v>51</v>
      </c>
      <c r="G119">
        <v>5900</v>
      </c>
      <c r="H119">
        <f t="shared" si="4"/>
        <v>5833.428840333776</v>
      </c>
      <c r="I119">
        <f t="shared" si="5"/>
        <v>0.73750000000000004</v>
      </c>
      <c r="M119">
        <v>0.73125000000000007</v>
      </c>
      <c r="N119">
        <v>0</v>
      </c>
      <c r="O119" s="19">
        <v>1</v>
      </c>
      <c r="AY119">
        <v>7850</v>
      </c>
      <c r="AZ119">
        <v>0</v>
      </c>
      <c r="BA119">
        <v>0.99899899899899902</v>
      </c>
    </row>
    <row r="120" spans="1:53" x14ac:dyDescent="0.25">
      <c r="A120" s="1">
        <v>0.100177742800237</v>
      </c>
      <c r="B120" s="1">
        <v>3923.60229492187</v>
      </c>
      <c r="C120">
        <f t="shared" si="3"/>
        <v>0.49604731140241537</v>
      </c>
      <c r="D120">
        <v>0.50029999999999997</v>
      </c>
      <c r="E120">
        <v>0.53</v>
      </c>
      <c r="F120" t="s">
        <v>70</v>
      </c>
      <c r="G120">
        <v>5950</v>
      </c>
      <c r="H120">
        <f t="shared" si="4"/>
        <v>5882.8646779637229</v>
      </c>
      <c r="I120">
        <f t="shared" si="5"/>
        <v>0.74375000000000002</v>
      </c>
      <c r="M120">
        <v>0.73750000000000004</v>
      </c>
      <c r="N120">
        <v>0</v>
      </c>
      <c r="O120" s="19">
        <v>1</v>
      </c>
      <c r="AY120">
        <v>7900</v>
      </c>
      <c r="AZ120">
        <v>0</v>
      </c>
      <c r="BA120">
        <v>0.99899899899899902</v>
      </c>
    </row>
    <row r="121" spans="1:53" x14ac:dyDescent="0.25">
      <c r="A121" s="1">
        <v>0.1023939824001</v>
      </c>
      <c r="B121" s="1">
        <v>4640.28271484375</v>
      </c>
      <c r="C121">
        <f t="shared" si="3"/>
        <v>0.58665470958268418</v>
      </c>
      <c r="D121">
        <v>0.6643</v>
      </c>
      <c r="E121">
        <v>359.93</v>
      </c>
      <c r="F121" t="s">
        <v>75</v>
      </c>
      <c r="G121">
        <v>6000</v>
      </c>
      <c r="H121">
        <f t="shared" si="4"/>
        <v>5932.3005155936708</v>
      </c>
      <c r="I121">
        <f t="shared" si="5"/>
        <v>0.75000000000000011</v>
      </c>
      <c r="M121">
        <v>0.74375000000000002</v>
      </c>
      <c r="N121">
        <v>0</v>
      </c>
      <c r="O121" s="19">
        <v>1</v>
      </c>
      <c r="AY121">
        <v>7950</v>
      </c>
      <c r="AZ121">
        <v>0</v>
      </c>
      <c r="BA121">
        <v>0.99899899899899902</v>
      </c>
    </row>
    <row r="122" spans="1:53" x14ac:dyDescent="0.25">
      <c r="A122" s="1">
        <v>0.117902577177283</v>
      </c>
      <c r="B122" s="1">
        <v>4045.30029296875</v>
      </c>
      <c r="C122">
        <f t="shared" si="3"/>
        <v>0.51143316353435608</v>
      </c>
      <c r="D122">
        <v>0.3992</v>
      </c>
      <c r="E122">
        <v>140.51</v>
      </c>
      <c r="F122" t="s">
        <v>66</v>
      </c>
      <c r="G122">
        <v>6050</v>
      </c>
      <c r="H122">
        <f t="shared" si="4"/>
        <v>5981.7363532236177</v>
      </c>
      <c r="I122">
        <f t="shared" si="5"/>
        <v>0.75624999999999998</v>
      </c>
      <c r="M122">
        <v>0.75000000000000011</v>
      </c>
      <c r="N122">
        <v>0</v>
      </c>
      <c r="O122" s="19">
        <v>1</v>
      </c>
      <c r="AY122">
        <v>8000</v>
      </c>
      <c r="AZ122">
        <v>0</v>
      </c>
      <c r="BA122">
        <v>0.99899899899899902</v>
      </c>
    </row>
    <row r="123" spans="1:53" ht="15.75" thickBot="1" x14ac:dyDescent="0.3">
      <c r="A123" s="1">
        <v>0.122483131155866</v>
      </c>
      <c r="B123" s="1">
        <v>3896.92456054687</v>
      </c>
      <c r="C123">
        <f t="shared" si="3"/>
        <v>0.49267453877758688</v>
      </c>
      <c r="D123">
        <v>0.53129999999999999</v>
      </c>
      <c r="E123">
        <v>75</v>
      </c>
      <c r="F123" t="s">
        <v>66</v>
      </c>
      <c r="G123">
        <v>6100</v>
      </c>
      <c r="H123">
        <f t="shared" si="4"/>
        <v>6031.1721908535646</v>
      </c>
      <c r="I123">
        <f t="shared" si="5"/>
        <v>0.76249999999999996</v>
      </c>
      <c r="M123">
        <v>0.75624999999999998</v>
      </c>
      <c r="N123">
        <v>0</v>
      </c>
      <c r="O123" s="19">
        <v>1</v>
      </c>
      <c r="P123" s="2"/>
      <c r="Q123" s="2"/>
      <c r="R123" s="2"/>
      <c r="X123" s="2"/>
      <c r="Y123" s="2"/>
      <c r="Z123" s="2"/>
      <c r="AE123" s="2"/>
      <c r="AF123" s="2"/>
      <c r="AG123" s="2"/>
      <c r="AK123" s="2"/>
      <c r="AL123" s="2"/>
      <c r="AM123" s="2"/>
      <c r="AP123" s="2"/>
      <c r="AQ123" s="2"/>
      <c r="AS123" s="2"/>
      <c r="AY123" s="2" t="s">
        <v>0</v>
      </c>
      <c r="AZ123" s="2">
        <v>1</v>
      </c>
      <c r="BA123" s="2">
        <v>1</v>
      </c>
    </row>
    <row r="124" spans="1:53" x14ac:dyDescent="0.25">
      <c r="A124" s="1">
        <v>0.12915863561268101</v>
      </c>
      <c r="B124" s="1">
        <v>4632.26953125</v>
      </c>
      <c r="C124">
        <f t="shared" si="3"/>
        <v>0.58564163081509402</v>
      </c>
      <c r="D124">
        <v>0.26679999999999998</v>
      </c>
      <c r="E124">
        <v>200.68</v>
      </c>
      <c r="F124" t="s">
        <v>68</v>
      </c>
      <c r="G124">
        <v>6150</v>
      </c>
      <c r="H124">
        <f t="shared" si="4"/>
        <v>6080.6080284835125</v>
      </c>
      <c r="I124">
        <f t="shared" si="5"/>
        <v>0.76875000000000004</v>
      </c>
      <c r="M124">
        <v>0.76249999999999996</v>
      </c>
      <c r="N124">
        <v>0</v>
      </c>
      <c r="O124" s="19">
        <v>1</v>
      </c>
    </row>
    <row r="125" spans="1:53" x14ac:dyDescent="0.25">
      <c r="A125" s="1">
        <v>0.13089389813767499</v>
      </c>
      <c r="B125" s="1">
        <v>4528.57666015625</v>
      </c>
      <c r="C125">
        <f t="shared" si="3"/>
        <v>0.57253210389280018</v>
      </c>
      <c r="D125">
        <v>0.95520000000000005</v>
      </c>
      <c r="E125">
        <v>114.11</v>
      </c>
      <c r="F125" t="s">
        <v>58</v>
      </c>
      <c r="G125">
        <v>6200</v>
      </c>
      <c r="H125">
        <f t="shared" si="4"/>
        <v>6130.0438661134594</v>
      </c>
      <c r="I125">
        <f t="shared" si="5"/>
        <v>0.77500000000000002</v>
      </c>
      <c r="M125">
        <v>0.76875000000000004</v>
      </c>
      <c r="N125">
        <v>0</v>
      </c>
      <c r="O125" s="19">
        <v>1</v>
      </c>
    </row>
    <row r="126" spans="1:53" x14ac:dyDescent="0.25">
      <c r="A126" s="1">
        <v>0.133976483715746</v>
      </c>
      <c r="B126" s="1">
        <v>4580.56884765625</v>
      </c>
      <c r="C126">
        <f t="shared" si="3"/>
        <v>0.57910529426346669</v>
      </c>
      <c r="D126">
        <v>0.7107</v>
      </c>
      <c r="E126">
        <v>1.1499999999999999</v>
      </c>
      <c r="F126" t="s">
        <v>50</v>
      </c>
      <c r="G126">
        <v>6250</v>
      </c>
      <c r="H126">
        <f t="shared" si="4"/>
        <v>6179.4797037434064</v>
      </c>
      <c r="I126">
        <f t="shared" si="5"/>
        <v>0.78125</v>
      </c>
      <c r="M126">
        <v>0.77500000000000002</v>
      </c>
      <c r="N126">
        <v>0</v>
      </c>
      <c r="O126" s="19">
        <v>1</v>
      </c>
    </row>
    <row r="127" spans="1:53" x14ac:dyDescent="0.25">
      <c r="A127" s="1">
        <v>0.11252050929383001</v>
      </c>
      <c r="B127" s="1">
        <v>4605.12255859375</v>
      </c>
      <c r="C127">
        <f t="shared" si="3"/>
        <v>0.58220953403599984</v>
      </c>
      <c r="D127">
        <v>9.1700000000000004E-2</v>
      </c>
      <c r="E127">
        <v>240.46</v>
      </c>
      <c r="F127" t="s">
        <v>66</v>
      </c>
      <c r="G127">
        <v>6300</v>
      </c>
      <c r="H127">
        <f t="shared" si="4"/>
        <v>6228.9155413733542</v>
      </c>
      <c r="I127">
        <f t="shared" si="5"/>
        <v>0.78750000000000009</v>
      </c>
      <c r="M127">
        <v>0.78125</v>
      </c>
      <c r="N127">
        <v>0</v>
      </c>
      <c r="O127" s="19">
        <v>1</v>
      </c>
    </row>
    <row r="128" spans="1:53" x14ac:dyDescent="0.25">
      <c r="A128" s="1">
        <v>8.20460431546816E-2</v>
      </c>
      <c r="B128" s="1">
        <v>4255.96044921875</v>
      </c>
      <c r="C128">
        <f t="shared" si="3"/>
        <v>0.53806619009330958</v>
      </c>
      <c r="D128">
        <v>0.47070000000000001</v>
      </c>
      <c r="E128">
        <v>88.02</v>
      </c>
      <c r="F128" t="s">
        <v>75</v>
      </c>
      <c r="G128">
        <v>6350</v>
      </c>
      <c r="H128">
        <f t="shared" si="4"/>
        <v>6278.3513790033012</v>
      </c>
      <c r="I128">
        <f t="shared" si="5"/>
        <v>0.79375000000000007</v>
      </c>
      <c r="M128">
        <v>0.78750000000000009</v>
      </c>
      <c r="N128">
        <v>0</v>
      </c>
      <c r="O128" s="19">
        <v>1</v>
      </c>
    </row>
    <row r="129" spans="1:15" x14ac:dyDescent="0.25">
      <c r="A129" s="1">
        <v>0.13984335819562499</v>
      </c>
      <c r="B129" s="1">
        <v>4175.3720703125</v>
      </c>
      <c r="C129">
        <f t="shared" ref="C129:C192" si="6">B129/$V$13</f>
        <v>0.5278776832870864</v>
      </c>
      <c r="D129">
        <v>0.19350000000000001</v>
      </c>
      <c r="E129">
        <v>81.53</v>
      </c>
      <c r="F129" t="s">
        <v>50</v>
      </c>
      <c r="G129">
        <v>6400</v>
      </c>
      <c r="H129">
        <f t="shared" ref="H129:H161" si="7">G129*$K$6</f>
        <v>6327.787216633249</v>
      </c>
      <c r="I129">
        <f t="shared" ref="I129:I161" si="8">H129/$V$13</f>
        <v>0.8</v>
      </c>
      <c r="M129">
        <v>0.79375000000000007</v>
      </c>
      <c r="N129">
        <v>0</v>
      </c>
      <c r="O129" s="19">
        <v>1</v>
      </c>
    </row>
    <row r="130" spans="1:15" x14ac:dyDescent="0.25">
      <c r="A130" s="1">
        <v>0.12994988656109099</v>
      </c>
      <c r="B130" s="1">
        <v>4063.185546875</v>
      </c>
      <c r="C130">
        <f t="shared" si="6"/>
        <v>0.51369433361406247</v>
      </c>
      <c r="D130">
        <v>0.42920000000000003</v>
      </c>
      <c r="E130">
        <v>119.76</v>
      </c>
      <c r="F130" t="s">
        <v>58</v>
      </c>
      <c r="G130">
        <v>6450</v>
      </c>
      <c r="H130">
        <f t="shared" si="7"/>
        <v>6377.223054263196</v>
      </c>
      <c r="I130">
        <f t="shared" si="8"/>
        <v>0.80625000000000002</v>
      </c>
      <c r="M130">
        <v>0.8</v>
      </c>
      <c r="N130">
        <v>0</v>
      </c>
      <c r="O130" s="19">
        <v>1</v>
      </c>
    </row>
    <row r="131" spans="1:15" x14ac:dyDescent="0.25">
      <c r="A131" s="1">
        <v>0.12831877874751699</v>
      </c>
      <c r="B131" s="1">
        <v>4298.9560546875</v>
      </c>
      <c r="C131">
        <f t="shared" si="6"/>
        <v>0.54350197407235767</v>
      </c>
      <c r="D131">
        <v>0.31</v>
      </c>
      <c r="E131">
        <v>49.13</v>
      </c>
      <c r="F131" t="s">
        <v>77</v>
      </c>
      <c r="G131">
        <v>6500</v>
      </c>
      <c r="H131">
        <f t="shared" si="7"/>
        <v>6426.6588918931429</v>
      </c>
      <c r="I131">
        <f t="shared" si="8"/>
        <v>0.8125</v>
      </c>
      <c r="M131">
        <v>0.80625000000000002</v>
      </c>
      <c r="N131">
        <v>0</v>
      </c>
      <c r="O131" s="19">
        <v>1</v>
      </c>
    </row>
    <row r="132" spans="1:15" x14ac:dyDescent="0.25">
      <c r="A132" s="1">
        <v>0.12422521885305</v>
      </c>
      <c r="B132" s="1">
        <v>3971.63208007812</v>
      </c>
      <c r="C132">
        <f t="shared" si="6"/>
        <v>0.50211954910724821</v>
      </c>
      <c r="D132">
        <v>0.65449999999999997</v>
      </c>
      <c r="E132">
        <v>234.85</v>
      </c>
      <c r="F132" t="s">
        <v>68</v>
      </c>
      <c r="G132">
        <v>6550</v>
      </c>
      <c r="H132">
        <f t="shared" si="7"/>
        <v>6476.0947295230908</v>
      </c>
      <c r="I132">
        <f t="shared" si="8"/>
        <v>0.81875000000000009</v>
      </c>
      <c r="M132">
        <v>0.8125</v>
      </c>
      <c r="N132">
        <v>0</v>
      </c>
      <c r="O132" s="19">
        <v>1</v>
      </c>
    </row>
    <row r="133" spans="1:15" x14ac:dyDescent="0.25">
      <c r="A133" s="1">
        <v>9.7701298497142403E-2</v>
      </c>
      <c r="B133" s="1">
        <v>5300.91552734375</v>
      </c>
      <c r="C133">
        <f t="shared" si="6"/>
        <v>0.6701762048394726</v>
      </c>
      <c r="D133">
        <v>0.15629999999999999</v>
      </c>
      <c r="E133">
        <v>144.16999999999999</v>
      </c>
      <c r="F133" t="s">
        <v>71</v>
      </c>
      <c r="G133">
        <v>6600</v>
      </c>
      <c r="H133">
        <f t="shared" si="7"/>
        <v>6525.5305671530377</v>
      </c>
      <c r="I133">
        <f t="shared" si="8"/>
        <v>0.82500000000000007</v>
      </c>
      <c r="M133">
        <v>0.81875000000000009</v>
      </c>
      <c r="N133">
        <v>0</v>
      </c>
      <c r="O133" s="19">
        <v>1</v>
      </c>
    </row>
    <row r="134" spans="1:15" x14ac:dyDescent="0.25">
      <c r="A134" s="1">
        <v>8.8387763488395499E-2</v>
      </c>
      <c r="B134" s="1">
        <v>4599.50390625</v>
      </c>
      <c r="C134">
        <f t="shared" si="6"/>
        <v>0.58149918747706619</v>
      </c>
      <c r="D134">
        <v>0.89249999999999996</v>
      </c>
      <c r="E134">
        <v>124.2</v>
      </c>
      <c r="F134" t="s">
        <v>71</v>
      </c>
      <c r="G134">
        <v>6650</v>
      </c>
      <c r="H134">
        <f t="shared" si="7"/>
        <v>6574.9664047829847</v>
      </c>
      <c r="I134">
        <f t="shared" si="8"/>
        <v>0.83125000000000004</v>
      </c>
      <c r="M134">
        <v>0.82500000000000007</v>
      </c>
      <c r="N134">
        <v>0</v>
      </c>
      <c r="O134" s="19">
        <v>1</v>
      </c>
    </row>
    <row r="135" spans="1:15" x14ac:dyDescent="0.25">
      <c r="A135" s="1">
        <v>0.115109557927858</v>
      </c>
      <c r="B135" s="1">
        <v>3836.88891601562</v>
      </c>
      <c r="C135">
        <f t="shared" si="6"/>
        <v>0.4850844422745389</v>
      </c>
      <c r="D135">
        <v>0.79449999999999998</v>
      </c>
      <c r="E135">
        <v>66.569999999999993</v>
      </c>
      <c r="F135" t="s">
        <v>80</v>
      </c>
      <c r="G135">
        <v>6700</v>
      </c>
      <c r="H135">
        <f t="shared" si="7"/>
        <v>6624.4022424129325</v>
      </c>
      <c r="I135">
        <f t="shared" si="8"/>
        <v>0.83750000000000013</v>
      </c>
      <c r="M135">
        <v>0.83125000000000004</v>
      </c>
      <c r="N135">
        <v>0</v>
      </c>
      <c r="O135" s="19">
        <v>1</v>
      </c>
    </row>
    <row r="136" spans="1:15" x14ac:dyDescent="0.25">
      <c r="A136" s="1">
        <v>0.13043260845318699</v>
      </c>
      <c r="B136" s="1">
        <v>3917.5625</v>
      </c>
      <c r="C136">
        <f t="shared" si="6"/>
        <v>0.49528372126069964</v>
      </c>
      <c r="D136">
        <v>0.54900000000000004</v>
      </c>
      <c r="E136">
        <v>359.18</v>
      </c>
      <c r="F136" t="s">
        <v>70</v>
      </c>
      <c r="G136">
        <v>6750</v>
      </c>
      <c r="H136">
        <f t="shared" si="7"/>
        <v>6673.8380800428795</v>
      </c>
      <c r="I136">
        <f t="shared" si="8"/>
        <v>0.84375</v>
      </c>
      <c r="M136">
        <v>0.83750000000000013</v>
      </c>
      <c r="N136">
        <v>0</v>
      </c>
      <c r="O136" s="19">
        <v>1</v>
      </c>
    </row>
    <row r="137" spans="1:15" x14ac:dyDescent="0.25">
      <c r="A137" s="1">
        <v>0.12812349312676599</v>
      </c>
      <c r="B137" s="1">
        <v>4211.80810546875</v>
      </c>
      <c r="C137">
        <f t="shared" si="6"/>
        <v>0.53248416374021845</v>
      </c>
      <c r="D137">
        <v>0.68830000000000002</v>
      </c>
      <c r="E137">
        <v>244.78</v>
      </c>
      <c r="F137" t="s">
        <v>67</v>
      </c>
      <c r="G137">
        <v>6800</v>
      </c>
      <c r="H137">
        <f t="shared" si="7"/>
        <v>6723.2739176728264</v>
      </c>
      <c r="I137">
        <f t="shared" si="8"/>
        <v>0.85</v>
      </c>
      <c r="M137">
        <v>0.84375</v>
      </c>
      <c r="N137">
        <v>0</v>
      </c>
      <c r="O137" s="19">
        <v>1</v>
      </c>
    </row>
    <row r="138" spans="1:15" x14ac:dyDescent="0.25">
      <c r="A138" s="1">
        <v>0.117722038221435</v>
      </c>
      <c r="B138" s="1">
        <v>4253.6923828125</v>
      </c>
      <c r="C138">
        <f t="shared" si="6"/>
        <v>0.53777944639241049</v>
      </c>
      <c r="D138">
        <v>0.24729999999999999</v>
      </c>
      <c r="E138">
        <v>148.85</v>
      </c>
      <c r="F138" t="s">
        <v>80</v>
      </c>
      <c r="G138">
        <v>6850</v>
      </c>
      <c r="H138">
        <f t="shared" si="7"/>
        <v>6772.7097553027743</v>
      </c>
      <c r="I138">
        <f t="shared" si="8"/>
        <v>0.85625000000000007</v>
      </c>
      <c r="M138">
        <v>0.85</v>
      </c>
      <c r="N138">
        <v>0</v>
      </c>
      <c r="O138" s="19">
        <v>1</v>
      </c>
    </row>
    <row r="139" spans="1:15" x14ac:dyDescent="0.25">
      <c r="A139" s="1">
        <v>0.10008204423288999</v>
      </c>
      <c r="B139" s="1">
        <v>4909.8701171875</v>
      </c>
      <c r="C139">
        <f t="shared" si="6"/>
        <v>0.62073770170797082</v>
      </c>
      <c r="D139">
        <v>0.85640000000000005</v>
      </c>
      <c r="E139">
        <v>291.20999999999998</v>
      </c>
      <c r="F139" t="s">
        <v>73</v>
      </c>
      <c r="G139">
        <v>6900</v>
      </c>
      <c r="H139">
        <f t="shared" si="7"/>
        <v>6822.1455929327212</v>
      </c>
      <c r="I139">
        <f t="shared" si="8"/>
        <v>0.86250000000000004</v>
      </c>
      <c r="M139">
        <v>0.85625000000000007</v>
      </c>
      <c r="N139">
        <v>0</v>
      </c>
      <c r="O139" s="19">
        <v>1</v>
      </c>
    </row>
    <row r="140" spans="1:15" x14ac:dyDescent="0.25">
      <c r="A140" s="1">
        <v>0.135390821912797</v>
      </c>
      <c r="B140" s="1">
        <v>4326.3623046875</v>
      </c>
      <c r="C140">
        <f t="shared" si="6"/>
        <v>0.54696685037893888</v>
      </c>
      <c r="D140">
        <v>0.1578</v>
      </c>
      <c r="E140">
        <v>114.01</v>
      </c>
      <c r="F140" t="s">
        <v>75</v>
      </c>
      <c r="G140">
        <v>6950</v>
      </c>
      <c r="H140">
        <f t="shared" si="7"/>
        <v>6871.5814305626682</v>
      </c>
      <c r="I140">
        <f t="shared" si="8"/>
        <v>0.86875000000000002</v>
      </c>
      <c r="M140">
        <v>0.86250000000000004</v>
      </c>
      <c r="N140">
        <v>0</v>
      </c>
      <c r="O140" s="19">
        <v>1</v>
      </c>
    </row>
    <row r="141" spans="1:15" x14ac:dyDescent="0.25">
      <c r="A141" s="1">
        <v>0.12766998974489899</v>
      </c>
      <c r="B141" s="1">
        <v>4573.759765625</v>
      </c>
      <c r="C141">
        <f t="shared" si="6"/>
        <v>0.57824444584386725</v>
      </c>
      <c r="D141">
        <v>0.44819999999999999</v>
      </c>
      <c r="E141">
        <v>132.69</v>
      </c>
      <c r="F141" t="s">
        <v>77</v>
      </c>
      <c r="G141">
        <v>7000</v>
      </c>
      <c r="H141">
        <f t="shared" si="7"/>
        <v>6921.017268192616</v>
      </c>
      <c r="I141">
        <f t="shared" si="8"/>
        <v>0.87500000000000011</v>
      </c>
      <c r="M141">
        <v>0.86875000000000002</v>
      </c>
      <c r="N141">
        <v>0</v>
      </c>
      <c r="O141" s="19">
        <v>1</v>
      </c>
    </row>
    <row r="142" spans="1:15" x14ac:dyDescent="0.25">
      <c r="A142" s="1">
        <v>0.13499251771865001</v>
      </c>
      <c r="B142" s="1">
        <v>3886.37768554687</v>
      </c>
      <c r="C142">
        <f t="shared" si="6"/>
        <v>0.49134113426963805</v>
      </c>
      <c r="D142">
        <v>0.3518</v>
      </c>
      <c r="E142">
        <v>63.94</v>
      </c>
      <c r="F142" t="s">
        <v>79</v>
      </c>
      <c r="G142">
        <v>7050</v>
      </c>
      <c r="H142">
        <f t="shared" si="7"/>
        <v>6970.453105822563</v>
      </c>
      <c r="I142">
        <f t="shared" si="8"/>
        <v>0.88125000000000009</v>
      </c>
      <c r="M142">
        <v>0.87500000000000011</v>
      </c>
      <c r="N142">
        <v>0</v>
      </c>
      <c r="O142" s="19">
        <v>1</v>
      </c>
    </row>
    <row r="143" spans="1:15" x14ac:dyDescent="0.25">
      <c r="A143" s="1">
        <v>8.5101086656671404E-2</v>
      </c>
      <c r="B143" s="1">
        <v>5314.24560546875</v>
      </c>
      <c r="C143">
        <f t="shared" si="6"/>
        <v>0.67186147998146351</v>
      </c>
      <c r="D143">
        <v>0.99619999999999997</v>
      </c>
      <c r="E143">
        <v>64.95</v>
      </c>
      <c r="F143" t="s">
        <v>59</v>
      </c>
      <c r="G143">
        <v>7100</v>
      </c>
      <c r="H143">
        <f t="shared" si="7"/>
        <v>7019.8889434525099</v>
      </c>
      <c r="I143">
        <f t="shared" si="8"/>
        <v>0.88749999999999996</v>
      </c>
      <c r="M143">
        <v>0.88125000000000009</v>
      </c>
      <c r="N143">
        <v>0</v>
      </c>
      <c r="O143" s="19">
        <v>1</v>
      </c>
    </row>
    <row r="144" spans="1:15" x14ac:dyDescent="0.25">
      <c r="A144" s="1">
        <v>0.10688346718463899</v>
      </c>
      <c r="B144" s="1">
        <v>4723.68994140625</v>
      </c>
      <c r="C144">
        <f t="shared" si="6"/>
        <v>0.59719959343633278</v>
      </c>
      <c r="D144">
        <v>0.33750000000000002</v>
      </c>
      <c r="E144">
        <v>357.8</v>
      </c>
      <c r="F144" t="s">
        <v>72</v>
      </c>
      <c r="G144">
        <v>7150</v>
      </c>
      <c r="H144">
        <f t="shared" si="7"/>
        <v>7069.3247810824578</v>
      </c>
      <c r="I144">
        <f t="shared" si="8"/>
        <v>0.89375000000000004</v>
      </c>
      <c r="M144">
        <v>0.88749999999999996</v>
      </c>
      <c r="N144">
        <v>0</v>
      </c>
      <c r="O144" s="19">
        <v>1</v>
      </c>
    </row>
    <row r="145" spans="1:15" x14ac:dyDescent="0.25">
      <c r="A145" s="1">
        <v>0.115675622281544</v>
      </c>
      <c r="B145" s="1">
        <v>5286.7509765625</v>
      </c>
      <c r="C145">
        <f t="shared" si="6"/>
        <v>0.66838543023895924</v>
      </c>
      <c r="D145">
        <v>9.4899999999999998E-2</v>
      </c>
      <c r="E145">
        <v>151.28</v>
      </c>
      <c r="F145" t="s">
        <v>52</v>
      </c>
      <c r="G145">
        <v>7200</v>
      </c>
      <c r="H145">
        <f t="shared" si="7"/>
        <v>7118.7606187124047</v>
      </c>
      <c r="I145">
        <f t="shared" si="8"/>
        <v>0.9</v>
      </c>
      <c r="M145">
        <v>0.89375000000000004</v>
      </c>
      <c r="N145">
        <v>0</v>
      </c>
      <c r="O145" s="19">
        <v>1</v>
      </c>
    </row>
    <row r="146" spans="1:15" x14ac:dyDescent="0.25">
      <c r="A146" s="1">
        <v>0.108175281242731</v>
      </c>
      <c r="B146" s="1">
        <v>3903.18115234375</v>
      </c>
      <c r="C146">
        <f t="shared" si="6"/>
        <v>0.49346553778974506</v>
      </c>
      <c r="D146">
        <v>0.57609999999999995</v>
      </c>
      <c r="E146">
        <v>49.1</v>
      </c>
      <c r="F146" t="s">
        <v>79</v>
      </c>
      <c r="G146">
        <v>7250</v>
      </c>
      <c r="H146">
        <f t="shared" si="7"/>
        <v>7168.1964563423517</v>
      </c>
      <c r="I146">
        <f t="shared" si="8"/>
        <v>0.90625</v>
      </c>
      <c r="M146">
        <v>0.9</v>
      </c>
      <c r="N146">
        <v>0</v>
      </c>
      <c r="O146" s="19">
        <v>1</v>
      </c>
    </row>
    <row r="147" spans="1:15" x14ac:dyDescent="0.25">
      <c r="A147" s="1">
        <v>9.6661607596440199E-2</v>
      </c>
      <c r="B147" s="1">
        <v>4083.11987304687</v>
      </c>
      <c r="C147">
        <f t="shared" si="6"/>
        <v>0.51621456073162053</v>
      </c>
      <c r="D147">
        <v>0.26800000000000002</v>
      </c>
      <c r="E147">
        <v>62.12</v>
      </c>
      <c r="F147" t="s">
        <v>51</v>
      </c>
      <c r="G147">
        <v>7300</v>
      </c>
      <c r="H147">
        <f t="shared" si="7"/>
        <v>7217.6322939722995</v>
      </c>
      <c r="I147">
        <f t="shared" si="8"/>
        <v>0.91250000000000009</v>
      </c>
      <c r="M147">
        <v>0.90625</v>
      </c>
      <c r="N147">
        <v>0</v>
      </c>
      <c r="O147" s="19">
        <v>1</v>
      </c>
    </row>
    <row r="148" spans="1:15" x14ac:dyDescent="0.25">
      <c r="A148" s="1">
        <v>0.115694463699546</v>
      </c>
      <c r="B148" s="1">
        <v>4843.9638671875</v>
      </c>
      <c r="C148">
        <f t="shared" si="6"/>
        <v>0.61240540509385477</v>
      </c>
      <c r="D148">
        <v>0.97309999999999997</v>
      </c>
      <c r="E148">
        <v>227.39</v>
      </c>
      <c r="F148" t="s">
        <v>60</v>
      </c>
      <c r="G148">
        <v>7350</v>
      </c>
      <c r="H148">
        <f t="shared" si="7"/>
        <v>7267.0681316022465</v>
      </c>
      <c r="I148">
        <f t="shared" si="8"/>
        <v>0.91875000000000007</v>
      </c>
      <c r="M148">
        <v>0.91250000000000009</v>
      </c>
      <c r="N148">
        <v>0</v>
      </c>
      <c r="O148" s="19">
        <v>1</v>
      </c>
    </row>
    <row r="149" spans="1:15" x14ac:dyDescent="0.25">
      <c r="A149" s="1">
        <v>8.8350422287674799E-2</v>
      </c>
      <c r="B149" s="1">
        <v>4623.00537109375</v>
      </c>
      <c r="C149">
        <f t="shared" si="6"/>
        <v>0.58447039545725543</v>
      </c>
      <c r="D149">
        <v>0.91290000000000004</v>
      </c>
      <c r="E149">
        <v>312.33</v>
      </c>
      <c r="F149" t="s">
        <v>57</v>
      </c>
      <c r="G149">
        <v>7400</v>
      </c>
      <c r="H149">
        <f t="shared" si="7"/>
        <v>7316.5039692321934</v>
      </c>
      <c r="I149">
        <f t="shared" si="8"/>
        <v>0.92500000000000004</v>
      </c>
      <c r="M149">
        <v>0.91875000000000007</v>
      </c>
      <c r="N149">
        <v>0</v>
      </c>
      <c r="O149" s="19">
        <v>1</v>
      </c>
    </row>
    <row r="150" spans="1:15" x14ac:dyDescent="0.25">
      <c r="A150" s="1">
        <v>0.12887320892687101</v>
      </c>
      <c r="B150" s="1">
        <v>4239.58447265625</v>
      </c>
      <c r="C150">
        <f t="shared" si="6"/>
        <v>0.53599583266795825</v>
      </c>
      <c r="D150">
        <v>0.75649999999999995</v>
      </c>
      <c r="E150">
        <v>16.29</v>
      </c>
      <c r="F150" t="s">
        <v>64</v>
      </c>
      <c r="G150">
        <v>7450</v>
      </c>
      <c r="H150">
        <f t="shared" si="7"/>
        <v>7365.9398068621413</v>
      </c>
      <c r="I150">
        <f t="shared" si="8"/>
        <v>0.93125000000000013</v>
      </c>
      <c r="M150">
        <v>0.92500000000000004</v>
      </c>
      <c r="N150">
        <v>0</v>
      </c>
      <c r="O150" s="19">
        <v>1</v>
      </c>
    </row>
    <row r="151" spans="1:15" x14ac:dyDescent="0.25">
      <c r="A151" s="1">
        <v>9.6565826497129401E-2</v>
      </c>
      <c r="B151" s="1">
        <v>4128.04833984375</v>
      </c>
      <c r="C151">
        <f t="shared" si="6"/>
        <v>0.52189470960625783</v>
      </c>
      <c r="D151">
        <v>0.41930000000000001</v>
      </c>
      <c r="E151">
        <v>37.4</v>
      </c>
      <c r="F151" t="s">
        <v>57</v>
      </c>
      <c r="G151">
        <v>7500</v>
      </c>
      <c r="H151">
        <f t="shared" si="7"/>
        <v>7415.3756444920882</v>
      </c>
      <c r="I151">
        <f t="shared" si="8"/>
        <v>0.9375</v>
      </c>
      <c r="M151">
        <v>0.93125000000000013</v>
      </c>
      <c r="N151">
        <v>0</v>
      </c>
      <c r="O151" s="19">
        <v>1</v>
      </c>
    </row>
    <row r="152" spans="1:15" x14ac:dyDescent="0.25">
      <c r="A152" s="1">
        <v>0.108222600145051</v>
      </c>
      <c r="B152" s="1">
        <v>5072.81982421875</v>
      </c>
      <c r="C152">
        <f t="shared" si="6"/>
        <v>0.64133886308747101</v>
      </c>
      <c r="D152">
        <v>9.7999999999999997E-3</v>
      </c>
      <c r="E152">
        <v>359.55</v>
      </c>
      <c r="F152" t="s">
        <v>51</v>
      </c>
      <c r="G152">
        <v>7550</v>
      </c>
      <c r="H152">
        <f t="shared" si="7"/>
        <v>7464.8114821220352</v>
      </c>
      <c r="I152">
        <f t="shared" si="8"/>
        <v>0.94374999999999998</v>
      </c>
      <c r="M152">
        <v>0.9375</v>
      </c>
      <c r="N152">
        <v>0</v>
      </c>
      <c r="O152" s="19">
        <v>1</v>
      </c>
    </row>
    <row r="153" spans="1:15" x14ac:dyDescent="0.25">
      <c r="A153" s="1">
        <v>0.11905210103242</v>
      </c>
      <c r="B153" s="1">
        <v>3927.87622070312</v>
      </c>
      <c r="C153">
        <f t="shared" si="6"/>
        <v>0.49658764888658558</v>
      </c>
      <c r="D153">
        <v>0.27789999999999998</v>
      </c>
      <c r="E153">
        <v>146.13</v>
      </c>
      <c r="F153" t="s">
        <v>70</v>
      </c>
      <c r="G153">
        <v>7600</v>
      </c>
      <c r="H153">
        <f t="shared" si="7"/>
        <v>7514.247319751983</v>
      </c>
      <c r="I153">
        <f t="shared" si="8"/>
        <v>0.95000000000000007</v>
      </c>
      <c r="M153">
        <v>0.94374999999999998</v>
      </c>
      <c r="N153">
        <v>0</v>
      </c>
      <c r="O153" s="19">
        <v>1</v>
      </c>
    </row>
    <row r="154" spans="1:15" x14ac:dyDescent="0.25">
      <c r="A154" s="1">
        <v>0.102413363909617</v>
      </c>
      <c r="B154" s="1">
        <v>4608.76123046875</v>
      </c>
      <c r="C154">
        <f t="shared" si="6"/>
        <v>0.58266955859124225</v>
      </c>
      <c r="D154">
        <v>0.98740000000000006</v>
      </c>
      <c r="E154">
        <v>254.68</v>
      </c>
      <c r="F154" t="s">
        <v>70</v>
      </c>
      <c r="G154">
        <v>7650</v>
      </c>
      <c r="H154">
        <f t="shared" si="7"/>
        <v>7563.68315738193</v>
      </c>
      <c r="I154">
        <f t="shared" si="8"/>
        <v>0.95625000000000004</v>
      </c>
      <c r="M154">
        <v>0.95000000000000007</v>
      </c>
      <c r="N154">
        <v>0</v>
      </c>
      <c r="O154" s="19">
        <v>1</v>
      </c>
    </row>
    <row r="155" spans="1:15" x14ac:dyDescent="0.25">
      <c r="A155" s="1">
        <v>0.13374804670151899</v>
      </c>
      <c r="B155" s="1">
        <v>4128.73486328125</v>
      </c>
      <c r="C155">
        <f t="shared" si="6"/>
        <v>0.52198150436265489</v>
      </c>
      <c r="D155">
        <v>0.77849999999999997</v>
      </c>
      <c r="E155">
        <v>6.97</v>
      </c>
      <c r="F155" t="s">
        <v>60</v>
      </c>
      <c r="G155">
        <v>7700</v>
      </c>
      <c r="H155">
        <f t="shared" si="7"/>
        <v>7613.1189950118769</v>
      </c>
      <c r="I155">
        <f t="shared" si="8"/>
        <v>0.96250000000000002</v>
      </c>
      <c r="M155">
        <v>0.95625000000000004</v>
      </c>
      <c r="N155">
        <v>0</v>
      </c>
      <c r="O155" s="19">
        <v>1</v>
      </c>
    </row>
    <row r="156" spans="1:15" x14ac:dyDescent="0.25">
      <c r="A156" s="1">
        <v>0.109692323958413</v>
      </c>
      <c r="B156" s="1">
        <v>4549.330078125</v>
      </c>
      <c r="C156">
        <f t="shared" si="6"/>
        <v>0.57515588592064049</v>
      </c>
      <c r="D156">
        <v>0.54510000000000003</v>
      </c>
      <c r="E156">
        <v>272.95999999999998</v>
      </c>
      <c r="F156" t="s">
        <v>68</v>
      </c>
      <c r="G156">
        <v>7750</v>
      </c>
      <c r="H156">
        <f t="shared" si="7"/>
        <v>7662.5548326418248</v>
      </c>
      <c r="I156">
        <f t="shared" si="8"/>
        <v>0.96875000000000011</v>
      </c>
      <c r="M156">
        <v>0.96250000000000002</v>
      </c>
      <c r="N156">
        <v>0</v>
      </c>
      <c r="O156" s="19">
        <v>1</v>
      </c>
    </row>
    <row r="157" spans="1:15" x14ac:dyDescent="0.25">
      <c r="A157" s="1">
        <v>8.8049913040993799E-2</v>
      </c>
      <c r="B157" s="1">
        <v>4054.197265625</v>
      </c>
      <c r="C157">
        <f t="shared" si="6"/>
        <v>0.51255797666117719</v>
      </c>
      <c r="D157">
        <v>0.49780000000000002</v>
      </c>
      <c r="E157">
        <v>343.76</v>
      </c>
      <c r="F157" t="s">
        <v>70</v>
      </c>
      <c r="G157">
        <v>7800</v>
      </c>
      <c r="H157">
        <f t="shared" si="7"/>
        <v>7711.9906702717717</v>
      </c>
      <c r="I157">
        <f t="shared" si="8"/>
        <v>0.97500000000000009</v>
      </c>
      <c r="M157">
        <v>0.96875000000000011</v>
      </c>
      <c r="N157">
        <v>0</v>
      </c>
      <c r="O157" s="19">
        <v>1</v>
      </c>
    </row>
    <row r="158" spans="1:15" x14ac:dyDescent="0.25">
      <c r="A158" s="1">
        <v>9.1290263091582197E-2</v>
      </c>
      <c r="B158" s="1">
        <v>4010.08715820312</v>
      </c>
      <c r="C158">
        <f t="shared" si="6"/>
        <v>0.50698129009928627</v>
      </c>
      <c r="D158">
        <v>0.62050000000000005</v>
      </c>
      <c r="E158">
        <v>70.5</v>
      </c>
      <c r="F158" t="s">
        <v>70</v>
      </c>
      <c r="G158">
        <v>7850</v>
      </c>
      <c r="H158">
        <f t="shared" si="7"/>
        <v>7761.4265079017187</v>
      </c>
      <c r="I158">
        <f t="shared" si="8"/>
        <v>0.98124999999999996</v>
      </c>
      <c r="M158">
        <v>0.97500000000000009</v>
      </c>
      <c r="N158">
        <v>0</v>
      </c>
      <c r="O158" s="19">
        <v>1</v>
      </c>
    </row>
    <row r="159" spans="1:15" x14ac:dyDescent="0.25">
      <c r="A159" s="1">
        <v>0.132754636584513</v>
      </c>
      <c r="B159" s="1">
        <v>4094.12158203125</v>
      </c>
      <c r="C159">
        <f t="shared" si="6"/>
        <v>0.51760546830897536</v>
      </c>
      <c r="D159">
        <v>0.79459999999999997</v>
      </c>
      <c r="E159">
        <v>150.44</v>
      </c>
      <c r="F159" t="s">
        <v>60</v>
      </c>
      <c r="G159">
        <v>7900</v>
      </c>
      <c r="H159">
        <f t="shared" si="7"/>
        <v>7810.8623455316665</v>
      </c>
      <c r="I159">
        <f t="shared" si="8"/>
        <v>0.98750000000000004</v>
      </c>
      <c r="M159">
        <v>0.98124999999999996</v>
      </c>
      <c r="N159">
        <v>0</v>
      </c>
      <c r="O159" s="19">
        <v>1</v>
      </c>
    </row>
    <row r="160" spans="1:15" x14ac:dyDescent="0.25">
      <c r="A160" s="1">
        <v>8.9682273656383094E-2</v>
      </c>
      <c r="B160" s="1">
        <v>4737.919921875</v>
      </c>
      <c r="C160">
        <f t="shared" si="6"/>
        <v>0.5989986400833307</v>
      </c>
      <c r="D160">
        <v>0.63839999999999997</v>
      </c>
      <c r="E160">
        <v>357.01</v>
      </c>
      <c r="F160" t="s">
        <v>61</v>
      </c>
      <c r="G160">
        <v>7950</v>
      </c>
      <c r="H160">
        <f t="shared" si="7"/>
        <v>7860.2981831616135</v>
      </c>
      <c r="I160">
        <f t="shared" si="8"/>
        <v>0.99375000000000002</v>
      </c>
      <c r="M160">
        <v>0.98750000000000004</v>
      </c>
      <c r="N160">
        <v>0</v>
      </c>
      <c r="O160" s="19">
        <v>1</v>
      </c>
    </row>
    <row r="161" spans="1:15" x14ac:dyDescent="0.25">
      <c r="A161" s="1">
        <v>0.102930417270592</v>
      </c>
      <c r="B161" s="1">
        <v>4747.0517578125</v>
      </c>
      <c r="C161">
        <f t="shared" si="6"/>
        <v>0.60015314615312976</v>
      </c>
      <c r="D161">
        <v>0.33079999999999998</v>
      </c>
      <c r="E161">
        <v>254.95</v>
      </c>
      <c r="F161" t="s">
        <v>78</v>
      </c>
      <c r="G161">
        <v>8000</v>
      </c>
      <c r="H161">
        <f t="shared" si="7"/>
        <v>7909.7340207915604</v>
      </c>
      <c r="I161">
        <f t="shared" si="8"/>
        <v>1</v>
      </c>
      <c r="M161">
        <v>0.99375000000000002</v>
      </c>
      <c r="N161">
        <v>0</v>
      </c>
      <c r="O161" s="19">
        <v>1</v>
      </c>
    </row>
    <row r="162" spans="1:15" x14ac:dyDescent="0.25">
      <c r="A162" s="1">
        <v>0.107410713239985</v>
      </c>
      <c r="B162" s="1">
        <v>4055.9365234375</v>
      </c>
      <c r="C162">
        <f t="shared" si="6"/>
        <v>0.51277786494160837</v>
      </c>
      <c r="D162">
        <v>0.43830000000000002</v>
      </c>
      <c r="E162">
        <v>155.91</v>
      </c>
      <c r="F162" t="s">
        <v>65</v>
      </c>
      <c r="M162">
        <v>1</v>
      </c>
      <c r="N162">
        <v>0</v>
      </c>
      <c r="O162" s="19">
        <v>1</v>
      </c>
    </row>
    <row r="163" spans="1:15" ht="15.75" thickBot="1" x14ac:dyDescent="0.3">
      <c r="A163" s="1">
        <v>8.0325365908611293E-2</v>
      </c>
      <c r="B163" s="1">
        <v>4493.67529296875</v>
      </c>
      <c r="C163">
        <f t="shared" si="6"/>
        <v>0.56811964614191279</v>
      </c>
      <c r="D163">
        <v>0.51619999999999999</v>
      </c>
      <c r="E163">
        <v>192.55</v>
      </c>
      <c r="F163" t="s">
        <v>66</v>
      </c>
      <c r="M163" s="2" t="s">
        <v>0</v>
      </c>
      <c r="N163" s="2">
        <v>0</v>
      </c>
      <c r="O163" s="20">
        <v>1</v>
      </c>
    </row>
    <row r="164" spans="1:15" x14ac:dyDescent="0.25">
      <c r="A164" s="1">
        <v>9.6918507388814995E-2</v>
      </c>
      <c r="B164" s="1">
        <v>4097.251953125</v>
      </c>
      <c r="C164">
        <f t="shared" si="6"/>
        <v>0.51800123017473743</v>
      </c>
      <c r="D164">
        <v>0.55089999999999995</v>
      </c>
      <c r="E164">
        <v>335.68</v>
      </c>
      <c r="F164" t="s">
        <v>50</v>
      </c>
    </row>
    <row r="165" spans="1:15" x14ac:dyDescent="0.25">
      <c r="A165" s="1">
        <v>9.2270231916231002E-2</v>
      </c>
      <c r="B165" s="1">
        <v>5228.8564453125</v>
      </c>
      <c r="C165">
        <f t="shared" si="6"/>
        <v>0.66106602719736285</v>
      </c>
      <c r="D165">
        <v>0.81320000000000003</v>
      </c>
      <c r="E165">
        <v>93.74</v>
      </c>
      <c r="F165" t="s">
        <v>63</v>
      </c>
    </row>
    <row r="166" spans="1:15" x14ac:dyDescent="0.25">
      <c r="A166" s="1">
        <v>0.134373670498693</v>
      </c>
      <c r="B166" s="1">
        <v>4050.455078125</v>
      </c>
      <c r="C166">
        <f t="shared" si="6"/>
        <v>0.51208486498761607</v>
      </c>
      <c r="D166">
        <v>0.57050000000000001</v>
      </c>
      <c r="E166">
        <v>259.44</v>
      </c>
      <c r="F166" t="s">
        <v>74</v>
      </c>
    </row>
    <row r="167" spans="1:15" x14ac:dyDescent="0.25">
      <c r="A167" s="1">
        <v>0.11167561474774</v>
      </c>
      <c r="B167" s="1">
        <v>4121.25537109375</v>
      </c>
      <c r="C167">
        <f t="shared" si="6"/>
        <v>0.52103589833243458</v>
      </c>
      <c r="D167">
        <v>0.53979999999999995</v>
      </c>
      <c r="E167">
        <v>165.82</v>
      </c>
      <c r="F167" t="s">
        <v>69</v>
      </c>
    </row>
    <row r="168" spans="1:15" x14ac:dyDescent="0.25">
      <c r="A168" s="1">
        <v>0.11391751403128</v>
      </c>
      <c r="B168" s="1">
        <v>4479.05615234375</v>
      </c>
      <c r="C168">
        <f t="shared" si="6"/>
        <v>0.56627139933783921</v>
      </c>
      <c r="D168">
        <v>0.1086</v>
      </c>
      <c r="E168">
        <v>112.36</v>
      </c>
      <c r="F168" t="s">
        <v>80</v>
      </c>
    </row>
    <row r="169" spans="1:15" x14ac:dyDescent="0.25">
      <c r="A169" s="1">
        <v>0.120173103377424</v>
      </c>
      <c r="B169" s="1">
        <v>4135.42236328125</v>
      </c>
      <c r="C169">
        <f t="shared" si="6"/>
        <v>0.52282698159139884</v>
      </c>
      <c r="D169">
        <v>0.64019999999999999</v>
      </c>
      <c r="E169">
        <v>321.89999999999998</v>
      </c>
      <c r="F169" t="s">
        <v>78</v>
      </c>
    </row>
    <row r="170" spans="1:15" x14ac:dyDescent="0.25">
      <c r="A170" s="1">
        <v>0.106787857375959</v>
      </c>
      <c r="B170" s="1">
        <v>4563.72998046875</v>
      </c>
      <c r="C170">
        <f t="shared" si="6"/>
        <v>0.57697641519582199</v>
      </c>
      <c r="D170">
        <v>0.1229</v>
      </c>
      <c r="E170">
        <v>281.43</v>
      </c>
      <c r="F170" t="s">
        <v>53</v>
      </c>
    </row>
    <row r="171" spans="1:15" x14ac:dyDescent="0.25">
      <c r="A171" s="1">
        <v>9.6719023019926104E-2</v>
      </c>
      <c r="B171" s="1">
        <v>4894.970703125</v>
      </c>
      <c r="C171">
        <f t="shared" si="6"/>
        <v>0.61885402091373232</v>
      </c>
      <c r="D171">
        <v>8.8499999999999995E-2</v>
      </c>
      <c r="E171">
        <v>35.18</v>
      </c>
      <c r="F171" t="s">
        <v>72</v>
      </c>
    </row>
    <row r="172" spans="1:15" x14ac:dyDescent="0.25">
      <c r="A172" s="1">
        <v>9.7155674765700001E-2</v>
      </c>
      <c r="B172" s="1">
        <v>4864.5009765625</v>
      </c>
      <c r="C172">
        <f t="shared" si="6"/>
        <v>0.61500183998294411</v>
      </c>
      <c r="D172">
        <v>0.4083</v>
      </c>
      <c r="E172">
        <v>323.8</v>
      </c>
      <c r="F172" t="s">
        <v>63</v>
      </c>
    </row>
    <row r="173" spans="1:15" x14ac:dyDescent="0.25">
      <c r="A173" s="1">
        <v>8.2847896390799702E-2</v>
      </c>
      <c r="B173" s="1">
        <v>4464.115234375</v>
      </c>
      <c r="C173">
        <f t="shared" si="6"/>
        <v>0.56438247134993513</v>
      </c>
      <c r="D173">
        <v>0.30599999999999999</v>
      </c>
      <c r="E173">
        <v>203.59</v>
      </c>
      <c r="F173" t="s">
        <v>55</v>
      </c>
    </row>
    <row r="174" spans="1:15" x14ac:dyDescent="0.25">
      <c r="A174" s="1">
        <v>0.124974150156397</v>
      </c>
      <c r="B174" s="1">
        <v>4627.61376953125</v>
      </c>
      <c r="C174">
        <f t="shared" si="6"/>
        <v>0.58505301914920083</v>
      </c>
      <c r="D174">
        <v>0.98519999999999996</v>
      </c>
      <c r="E174">
        <v>138.79</v>
      </c>
      <c r="F174" t="s">
        <v>66</v>
      </c>
    </row>
    <row r="175" spans="1:15" x14ac:dyDescent="0.25">
      <c r="A175" s="1">
        <v>0.1075810485935</v>
      </c>
      <c r="B175" s="1">
        <v>3907.85375976562</v>
      </c>
      <c r="C175">
        <f t="shared" si="6"/>
        <v>0.4940562791989489</v>
      </c>
      <c r="D175">
        <v>0.55130000000000001</v>
      </c>
      <c r="E175">
        <v>238.48</v>
      </c>
      <c r="F175" t="s">
        <v>57</v>
      </c>
    </row>
    <row r="176" spans="1:15" x14ac:dyDescent="0.25">
      <c r="A176" s="1">
        <v>9.9231190438826E-2</v>
      </c>
      <c r="B176" s="1">
        <v>5237.59326171875</v>
      </c>
      <c r="C176">
        <f t="shared" si="6"/>
        <v>0.66217059232980402</v>
      </c>
      <c r="D176">
        <v>0.20330000000000001</v>
      </c>
      <c r="E176">
        <v>313.66000000000003</v>
      </c>
      <c r="F176" t="s">
        <v>78</v>
      </c>
    </row>
    <row r="177" spans="1:6" x14ac:dyDescent="0.25">
      <c r="A177" s="1">
        <v>0.118132939538172</v>
      </c>
      <c r="B177" s="1">
        <v>4661.01220703125</v>
      </c>
      <c r="C177">
        <f t="shared" si="6"/>
        <v>0.58927546675770559</v>
      </c>
      <c r="D177">
        <v>0.98019999999999996</v>
      </c>
      <c r="E177">
        <v>278.58999999999997</v>
      </c>
      <c r="F177" t="s">
        <v>70</v>
      </c>
    </row>
    <row r="178" spans="1:6" x14ac:dyDescent="0.25">
      <c r="A178" s="1">
        <v>9.4389868522531103E-2</v>
      </c>
      <c r="B178" s="1">
        <v>4443.55224609375</v>
      </c>
      <c r="C178">
        <f t="shared" si="6"/>
        <v>0.56178276468126609</v>
      </c>
      <c r="D178">
        <v>0.76600000000000001</v>
      </c>
      <c r="E178">
        <v>46.71</v>
      </c>
      <c r="F178" t="s">
        <v>50</v>
      </c>
    </row>
    <row r="179" spans="1:6" x14ac:dyDescent="0.25">
      <c r="A179" s="1">
        <v>0.13762684439283601</v>
      </c>
      <c r="B179" s="1">
        <v>3956.6552734375</v>
      </c>
      <c r="C179">
        <f t="shared" si="6"/>
        <v>0.50022608384011635</v>
      </c>
      <c r="D179">
        <v>0.48420000000000002</v>
      </c>
      <c r="E179">
        <v>230.97</v>
      </c>
      <c r="F179" t="s">
        <v>65</v>
      </c>
    </row>
    <row r="180" spans="1:6" x14ac:dyDescent="0.25">
      <c r="A180" s="1">
        <v>0.129191660923128</v>
      </c>
      <c r="B180" s="1">
        <v>3956.7431640625</v>
      </c>
      <c r="C180">
        <f t="shared" si="6"/>
        <v>0.50023719554434931</v>
      </c>
      <c r="D180">
        <v>0.58440000000000003</v>
      </c>
      <c r="E180">
        <v>87.43</v>
      </c>
      <c r="F180" t="s">
        <v>79</v>
      </c>
    </row>
    <row r="181" spans="1:6" x14ac:dyDescent="0.25">
      <c r="A181" s="1">
        <v>8.83958470102299E-2</v>
      </c>
      <c r="B181" s="1">
        <v>4344.2255859375</v>
      </c>
      <c r="C181">
        <f t="shared" si="6"/>
        <v>0.54922524253258709</v>
      </c>
      <c r="D181">
        <v>0.58930000000000005</v>
      </c>
      <c r="E181">
        <v>314.45</v>
      </c>
      <c r="F181" t="s">
        <v>74</v>
      </c>
    </row>
    <row r="182" spans="1:6" x14ac:dyDescent="0.25">
      <c r="A182" s="1">
        <v>0.12707840351208999</v>
      </c>
      <c r="B182" s="1">
        <v>4292.58056640625</v>
      </c>
      <c r="C182">
        <f t="shared" si="6"/>
        <v>0.54269594339364058</v>
      </c>
      <c r="D182">
        <v>0.1459</v>
      </c>
      <c r="E182">
        <v>245.14</v>
      </c>
      <c r="F182" t="s">
        <v>66</v>
      </c>
    </row>
    <row r="183" spans="1:6" x14ac:dyDescent="0.25">
      <c r="A183" s="1">
        <v>0.12696621218510301</v>
      </c>
      <c r="B183" s="1">
        <v>4368.86865234375</v>
      </c>
      <c r="C183">
        <f t="shared" si="6"/>
        <v>0.5523407792044237</v>
      </c>
      <c r="D183">
        <v>0.1115</v>
      </c>
      <c r="E183">
        <v>289.43</v>
      </c>
      <c r="F183" t="s">
        <v>73</v>
      </c>
    </row>
    <row r="184" spans="1:6" x14ac:dyDescent="0.25">
      <c r="A184" s="1">
        <v>9.2830744990743494E-2</v>
      </c>
      <c r="B184" s="1">
        <v>4028.4248046875</v>
      </c>
      <c r="C184">
        <f t="shared" si="6"/>
        <v>0.50929965458994775</v>
      </c>
      <c r="D184">
        <v>0.85660000000000003</v>
      </c>
      <c r="E184">
        <v>84.5</v>
      </c>
      <c r="F184" t="s">
        <v>73</v>
      </c>
    </row>
    <row r="185" spans="1:6" x14ac:dyDescent="0.25">
      <c r="A185" s="1">
        <v>9.59391160657284E-2</v>
      </c>
      <c r="B185" s="1">
        <v>4201.53564453125</v>
      </c>
      <c r="C185">
        <f t="shared" si="6"/>
        <v>0.53118545244215232</v>
      </c>
      <c r="D185">
        <v>0.55469999999999997</v>
      </c>
      <c r="E185">
        <v>354.56</v>
      </c>
      <c r="F185" t="s">
        <v>68</v>
      </c>
    </row>
    <row r="186" spans="1:6" x14ac:dyDescent="0.25">
      <c r="A186" s="1">
        <v>8.9989988771797105E-2</v>
      </c>
      <c r="B186" s="1">
        <v>4573.09765625</v>
      </c>
      <c r="C186">
        <f t="shared" si="6"/>
        <v>0.5781607376719794</v>
      </c>
      <c r="D186">
        <v>0.15870000000000001</v>
      </c>
      <c r="E186">
        <v>290.04000000000002</v>
      </c>
      <c r="F186" t="s">
        <v>62</v>
      </c>
    </row>
    <row r="187" spans="1:6" x14ac:dyDescent="0.25">
      <c r="A187" s="1">
        <v>0.139550067315835</v>
      </c>
      <c r="B187" s="1">
        <v>4235.92724609375</v>
      </c>
      <c r="C187">
        <f t="shared" si="6"/>
        <v>0.53553346230848897</v>
      </c>
      <c r="D187">
        <v>0.1472</v>
      </c>
      <c r="E187">
        <v>154.54</v>
      </c>
      <c r="F187" t="s">
        <v>59</v>
      </c>
    </row>
    <row r="188" spans="1:6" x14ac:dyDescent="0.25">
      <c r="A188" s="1">
        <v>8.0506842613483995E-2</v>
      </c>
      <c r="B188" s="1">
        <v>4878.39990234375</v>
      </c>
      <c r="C188">
        <f t="shared" si="6"/>
        <v>0.616759032543998</v>
      </c>
      <c r="D188">
        <v>0.48809999999999998</v>
      </c>
      <c r="E188">
        <v>0.81</v>
      </c>
      <c r="F188" t="s">
        <v>67</v>
      </c>
    </row>
    <row r="189" spans="1:6" x14ac:dyDescent="0.25">
      <c r="A189" s="1">
        <v>0.107998189350041</v>
      </c>
      <c r="B189" s="1">
        <v>4893.75244140625</v>
      </c>
      <c r="C189">
        <f t="shared" si="6"/>
        <v>0.61870000034672612</v>
      </c>
      <c r="D189">
        <v>0.24329999999999999</v>
      </c>
      <c r="E189">
        <v>224.67</v>
      </c>
      <c r="F189" t="s">
        <v>74</v>
      </c>
    </row>
    <row r="190" spans="1:6" x14ac:dyDescent="0.25">
      <c r="A190" s="1">
        <v>0.115501637131599</v>
      </c>
      <c r="B190" s="1">
        <v>4569.61083984375</v>
      </c>
      <c r="C190">
        <f t="shared" si="6"/>
        <v>0.5777199116723839</v>
      </c>
      <c r="D190">
        <v>0.50970000000000004</v>
      </c>
      <c r="E190">
        <v>264.60000000000002</v>
      </c>
      <c r="F190" t="s">
        <v>55</v>
      </c>
    </row>
    <row r="191" spans="1:6" x14ac:dyDescent="0.25">
      <c r="A191" s="1">
        <v>0.103817874511652</v>
      </c>
      <c r="B191" s="1">
        <v>4459.3984375</v>
      </c>
      <c r="C191">
        <f t="shared" si="6"/>
        <v>0.5637861432227691</v>
      </c>
      <c r="D191">
        <v>0.87870000000000004</v>
      </c>
      <c r="E191">
        <v>44.01</v>
      </c>
      <c r="F191" t="s">
        <v>78</v>
      </c>
    </row>
    <row r="192" spans="1:6" x14ac:dyDescent="0.25">
      <c r="A192" s="1">
        <v>0.103344283900368</v>
      </c>
      <c r="B192" s="1">
        <v>4524.48974609375</v>
      </c>
      <c r="C192">
        <f t="shared" si="6"/>
        <v>0.57201540964596997</v>
      </c>
      <c r="D192">
        <v>0.6663</v>
      </c>
      <c r="E192">
        <v>288.82</v>
      </c>
      <c r="F192" t="s">
        <v>50</v>
      </c>
    </row>
    <row r="193" spans="1:6" x14ac:dyDescent="0.25">
      <c r="A193" s="1">
        <v>9.3179433865323805E-2</v>
      </c>
      <c r="B193" s="1">
        <v>4358.6044921875</v>
      </c>
      <c r="C193">
        <f t="shared" ref="C193:C250" si="9">B193/$V$13</f>
        <v>0.5510431173450907</v>
      </c>
      <c r="D193">
        <v>0.27700000000000002</v>
      </c>
      <c r="E193">
        <v>181.2</v>
      </c>
      <c r="F193" t="s">
        <v>62</v>
      </c>
    </row>
    <row r="194" spans="1:6" x14ac:dyDescent="0.25">
      <c r="A194" s="1">
        <v>0.11688684757234299</v>
      </c>
      <c r="B194" s="1">
        <v>4369.04541015625</v>
      </c>
      <c r="C194">
        <f t="shared" si="9"/>
        <v>0.55236312607626992</v>
      </c>
      <c r="D194">
        <v>0.74339999999999995</v>
      </c>
      <c r="E194">
        <v>256.89999999999998</v>
      </c>
      <c r="F194" t="s">
        <v>61</v>
      </c>
    </row>
    <row r="195" spans="1:6" x14ac:dyDescent="0.25">
      <c r="A195" s="1">
        <v>0.11607649097370699</v>
      </c>
      <c r="B195" s="1">
        <v>4579.85546875</v>
      </c>
      <c r="C195">
        <f t="shared" si="9"/>
        <v>0.57901510426410963</v>
      </c>
      <c r="D195">
        <v>0.3508</v>
      </c>
      <c r="E195">
        <v>56.15</v>
      </c>
      <c r="F195" t="s">
        <v>70</v>
      </c>
    </row>
    <row r="196" spans="1:6" x14ac:dyDescent="0.25">
      <c r="A196" s="1">
        <v>0.11806854783550599</v>
      </c>
      <c r="B196" s="1">
        <v>4832.103515625</v>
      </c>
      <c r="C196">
        <f t="shared" si="9"/>
        <v>0.61090594233931406</v>
      </c>
      <c r="D196">
        <v>0.79579999999999995</v>
      </c>
      <c r="E196">
        <v>215.3</v>
      </c>
      <c r="F196" t="s">
        <v>59</v>
      </c>
    </row>
    <row r="197" spans="1:6" x14ac:dyDescent="0.25">
      <c r="A197" s="1">
        <v>0.120060911255936</v>
      </c>
      <c r="B197" s="1">
        <v>4109.03369140625</v>
      </c>
      <c r="C197">
        <f t="shared" si="9"/>
        <v>0.51949075412715862</v>
      </c>
      <c r="D197">
        <v>0.68610000000000004</v>
      </c>
      <c r="E197">
        <v>135.18</v>
      </c>
      <c r="F197" t="s">
        <v>68</v>
      </c>
    </row>
    <row r="198" spans="1:6" x14ac:dyDescent="0.25">
      <c r="A198" s="1">
        <v>9.9855462771905795E-2</v>
      </c>
      <c r="B198" s="1">
        <v>3927.62719726562</v>
      </c>
      <c r="C198">
        <f t="shared" si="9"/>
        <v>0.49655616572459232</v>
      </c>
      <c r="D198">
        <v>0.51090000000000002</v>
      </c>
      <c r="E198">
        <v>233.75</v>
      </c>
      <c r="F198" t="s">
        <v>67</v>
      </c>
    </row>
    <row r="199" spans="1:6" x14ac:dyDescent="0.25">
      <c r="A199" s="1">
        <v>0.123774085254184</v>
      </c>
      <c r="B199" s="1">
        <v>4535.53125</v>
      </c>
      <c r="C199">
        <f t="shared" si="9"/>
        <v>0.5734113483560741</v>
      </c>
      <c r="D199">
        <v>0.3327</v>
      </c>
      <c r="E199">
        <v>152.16</v>
      </c>
      <c r="F199" t="s">
        <v>50</v>
      </c>
    </row>
    <row r="200" spans="1:6" x14ac:dyDescent="0.25">
      <c r="A200" s="1">
        <v>0.120215497393852</v>
      </c>
      <c r="B200" s="1">
        <v>3919.17431640625</v>
      </c>
      <c r="C200">
        <f t="shared" si="9"/>
        <v>0.49548749756999311</v>
      </c>
      <c r="D200">
        <v>0.60260000000000002</v>
      </c>
      <c r="E200">
        <v>55.8</v>
      </c>
      <c r="F200" t="s">
        <v>56</v>
      </c>
    </row>
    <row r="201" spans="1:6" x14ac:dyDescent="0.25">
      <c r="A201" s="1">
        <v>0.130338312007414</v>
      </c>
      <c r="B201" s="1">
        <v>4018.24096679687</v>
      </c>
      <c r="C201">
        <f t="shared" si="9"/>
        <v>0.5080121475936491</v>
      </c>
      <c r="D201">
        <v>0.81110000000000004</v>
      </c>
      <c r="E201">
        <v>247</v>
      </c>
      <c r="F201" t="s">
        <v>55</v>
      </c>
    </row>
    <row r="202" spans="1:6" x14ac:dyDescent="0.25">
      <c r="A202" s="1">
        <v>8.2406903583572499E-2</v>
      </c>
      <c r="B202" s="1">
        <v>4425.67236328125</v>
      </c>
      <c r="C202">
        <f t="shared" si="9"/>
        <v>0.55952227365015172</v>
      </c>
      <c r="D202">
        <v>0.32219999999999999</v>
      </c>
      <c r="E202">
        <v>301.33</v>
      </c>
      <c r="F202" t="s">
        <v>69</v>
      </c>
    </row>
    <row r="203" spans="1:6" x14ac:dyDescent="0.25">
      <c r="A203" s="1">
        <v>8.45850925934684E-2</v>
      </c>
      <c r="B203" s="1">
        <v>4337.048828125</v>
      </c>
      <c r="C203">
        <f t="shared" si="9"/>
        <v>0.54831791015027997</v>
      </c>
      <c r="D203">
        <v>0.28570000000000001</v>
      </c>
      <c r="E203">
        <v>322.64999999999998</v>
      </c>
      <c r="F203" t="s">
        <v>67</v>
      </c>
    </row>
    <row r="204" spans="1:6" x14ac:dyDescent="0.25">
      <c r="A204" s="1">
        <v>0.12649011473159</v>
      </c>
      <c r="B204" s="1">
        <v>4030.8310546875</v>
      </c>
      <c r="C204">
        <f t="shared" si="9"/>
        <v>0.5096038683591686</v>
      </c>
      <c r="D204">
        <v>0.73899999999999999</v>
      </c>
      <c r="E204">
        <v>258.10000000000002</v>
      </c>
      <c r="F204" t="s">
        <v>71</v>
      </c>
    </row>
    <row r="205" spans="1:6" x14ac:dyDescent="0.25">
      <c r="A205" s="1">
        <v>0.1098154015268</v>
      </c>
      <c r="B205" s="1">
        <v>4175.82080078125</v>
      </c>
      <c r="C205">
        <f t="shared" si="9"/>
        <v>0.5279344147103644</v>
      </c>
      <c r="D205">
        <v>0.82220000000000004</v>
      </c>
      <c r="E205">
        <v>246.56</v>
      </c>
      <c r="F205" t="s">
        <v>71</v>
      </c>
    </row>
    <row r="206" spans="1:6" x14ac:dyDescent="0.25">
      <c r="A206" s="1">
        <v>0.113993711394932</v>
      </c>
      <c r="B206" s="1">
        <v>3860.12280273437</v>
      </c>
      <c r="C206">
        <f t="shared" si="9"/>
        <v>0.48802182128850791</v>
      </c>
      <c r="D206">
        <v>0.75160000000000005</v>
      </c>
      <c r="E206">
        <v>210.99</v>
      </c>
      <c r="F206" t="s">
        <v>52</v>
      </c>
    </row>
    <row r="207" spans="1:6" x14ac:dyDescent="0.25">
      <c r="A207" s="1">
        <v>8.9355503135161093E-2</v>
      </c>
      <c r="B207" s="1">
        <v>4349.541015625</v>
      </c>
      <c r="C207">
        <f t="shared" si="9"/>
        <v>0.54989725371191722</v>
      </c>
      <c r="D207">
        <v>0.82650000000000001</v>
      </c>
      <c r="E207">
        <v>268.58</v>
      </c>
      <c r="F207" t="s">
        <v>77</v>
      </c>
    </row>
    <row r="208" spans="1:6" x14ac:dyDescent="0.25">
      <c r="A208" s="1">
        <v>0.118644017360579</v>
      </c>
      <c r="B208" s="1">
        <v>5176.05322265625</v>
      </c>
      <c r="C208">
        <f t="shared" si="9"/>
        <v>0.65439030048930269</v>
      </c>
      <c r="D208">
        <v>0.107</v>
      </c>
      <c r="E208">
        <v>356.01</v>
      </c>
      <c r="F208" t="s">
        <v>69</v>
      </c>
    </row>
    <row r="209" spans="1:6" x14ac:dyDescent="0.25">
      <c r="A209" s="1">
        <v>0.100031502504486</v>
      </c>
      <c r="B209" s="1">
        <v>5389.404296875</v>
      </c>
      <c r="C209">
        <f t="shared" si="9"/>
        <v>0.6813635303928538</v>
      </c>
      <c r="D209">
        <v>0.10489999999999999</v>
      </c>
      <c r="E209">
        <v>7.02</v>
      </c>
      <c r="F209" t="s">
        <v>70</v>
      </c>
    </row>
    <row r="210" spans="1:6" x14ac:dyDescent="0.25">
      <c r="A210" s="1">
        <v>0.10126599633236</v>
      </c>
      <c r="B210" s="1">
        <v>4100.34130859375</v>
      </c>
      <c r="C210">
        <f t="shared" si="9"/>
        <v>0.51839180657852402</v>
      </c>
      <c r="D210">
        <v>0.44650000000000001</v>
      </c>
      <c r="E210">
        <v>274.5</v>
      </c>
      <c r="F210" t="s">
        <v>69</v>
      </c>
    </row>
    <row r="211" spans="1:6" x14ac:dyDescent="0.25">
      <c r="A211" s="1">
        <v>0.13147850064161701</v>
      </c>
      <c r="B211" s="1">
        <v>4426.89990234375</v>
      </c>
      <c r="C211">
        <f t="shared" si="9"/>
        <v>0.55967746711927124</v>
      </c>
      <c r="D211">
        <v>0.50029999999999997</v>
      </c>
      <c r="E211">
        <v>319.73</v>
      </c>
      <c r="F211" t="s">
        <v>65</v>
      </c>
    </row>
    <row r="212" spans="1:6" x14ac:dyDescent="0.25">
      <c r="A212" s="1">
        <v>0.121504530367937</v>
      </c>
      <c r="B212" s="1">
        <v>4938.71044921875</v>
      </c>
      <c r="C212">
        <f t="shared" si="9"/>
        <v>0.62438388398861888</v>
      </c>
      <c r="D212">
        <v>0.15</v>
      </c>
      <c r="E212">
        <v>43.4</v>
      </c>
      <c r="F212" t="s">
        <v>73</v>
      </c>
    </row>
    <row r="213" spans="1:6" x14ac:dyDescent="0.25">
      <c r="A213" s="1">
        <v>0.12800044994263499</v>
      </c>
      <c r="B213" s="1">
        <v>4071.41235351562</v>
      </c>
      <c r="C213">
        <f t="shared" si="9"/>
        <v>0.51473441999610714</v>
      </c>
      <c r="D213">
        <v>0.27139999999999997</v>
      </c>
      <c r="E213">
        <v>210.6</v>
      </c>
      <c r="F213" t="s">
        <v>76</v>
      </c>
    </row>
    <row r="214" spans="1:6" x14ac:dyDescent="0.25">
      <c r="A214" s="1">
        <v>0.130233926377056</v>
      </c>
      <c r="B214" s="1">
        <v>4068.63500976562</v>
      </c>
      <c r="C214">
        <f t="shared" si="9"/>
        <v>0.51438329014234718</v>
      </c>
      <c r="D214">
        <v>0.64090000000000003</v>
      </c>
      <c r="E214">
        <v>134.57</v>
      </c>
      <c r="F214" t="s">
        <v>53</v>
      </c>
    </row>
    <row r="215" spans="1:6" x14ac:dyDescent="0.25">
      <c r="A215" s="1">
        <v>0.124871146001108</v>
      </c>
      <c r="B215" s="1">
        <v>3990.19140625</v>
      </c>
      <c r="C215">
        <f t="shared" si="9"/>
        <v>0.50446593978525267</v>
      </c>
      <c r="D215">
        <v>0.79790000000000005</v>
      </c>
      <c r="E215">
        <v>230.37</v>
      </c>
      <c r="F215" t="s">
        <v>70</v>
      </c>
    </row>
    <row r="216" spans="1:6" x14ac:dyDescent="0.25">
      <c r="A216" s="1">
        <v>0.13301787619521999</v>
      </c>
      <c r="B216" s="1">
        <v>4099.9130859375</v>
      </c>
      <c r="C216">
        <f t="shared" si="9"/>
        <v>0.5183376678862337</v>
      </c>
      <c r="D216">
        <v>0.49130000000000001</v>
      </c>
      <c r="E216">
        <v>52.45</v>
      </c>
      <c r="F216" t="s">
        <v>74</v>
      </c>
    </row>
    <row r="217" spans="1:6" x14ac:dyDescent="0.25">
      <c r="A217" s="1">
        <v>0.115281306008529</v>
      </c>
      <c r="B217" s="1">
        <v>4458.20947265625</v>
      </c>
      <c r="C217">
        <f t="shared" si="9"/>
        <v>0.56363582655717392</v>
      </c>
      <c r="D217">
        <v>0.14729999999999999</v>
      </c>
      <c r="E217">
        <v>62.68</v>
      </c>
      <c r="F217" t="s">
        <v>56</v>
      </c>
    </row>
    <row r="218" spans="1:6" x14ac:dyDescent="0.25">
      <c r="A218" s="1">
        <v>0.139454421787021</v>
      </c>
      <c r="B218" s="1">
        <v>4735.55712890625</v>
      </c>
      <c r="C218">
        <f t="shared" si="9"/>
        <v>0.59869992043453601</v>
      </c>
      <c r="D218">
        <v>0.1948</v>
      </c>
      <c r="E218">
        <v>198.07</v>
      </c>
      <c r="F218" t="s">
        <v>69</v>
      </c>
    </row>
    <row r="219" spans="1:6" x14ac:dyDescent="0.25">
      <c r="A219" s="1">
        <v>8.9183264828851597E-2</v>
      </c>
      <c r="B219" s="1">
        <v>4833.66357421875</v>
      </c>
      <c r="C219">
        <f t="shared" si="9"/>
        <v>0.61110317508944823</v>
      </c>
      <c r="D219">
        <v>0.96419999999999995</v>
      </c>
      <c r="E219">
        <v>56.57</v>
      </c>
      <c r="F219" t="s">
        <v>62</v>
      </c>
    </row>
    <row r="220" spans="1:6" x14ac:dyDescent="0.25">
      <c r="A220" s="1">
        <v>0.12660443933698901</v>
      </c>
      <c r="B220" s="1">
        <v>3964.18383789062</v>
      </c>
      <c r="C220">
        <f t="shared" si="9"/>
        <v>0.50117789390519951</v>
      </c>
      <c r="D220">
        <v>0.4874</v>
      </c>
      <c r="E220">
        <v>100.06</v>
      </c>
      <c r="F220" t="s">
        <v>63</v>
      </c>
    </row>
    <row r="221" spans="1:6" x14ac:dyDescent="0.25">
      <c r="A221" s="1">
        <v>0.13810736741367199</v>
      </c>
      <c r="B221" s="1">
        <v>5221.6201171875</v>
      </c>
      <c r="C221">
        <f t="shared" si="9"/>
        <v>0.6601511635488535</v>
      </c>
      <c r="D221">
        <v>1.4800000000000001E-2</v>
      </c>
      <c r="E221">
        <v>272.16000000000003</v>
      </c>
      <c r="F221" t="s">
        <v>70</v>
      </c>
    </row>
    <row r="222" spans="1:6" x14ac:dyDescent="0.25">
      <c r="A222" s="1">
        <v>0.124335147358291</v>
      </c>
      <c r="B222" s="1">
        <v>4067.16064453125</v>
      </c>
      <c r="C222">
        <f t="shared" si="9"/>
        <v>0.51419689130384083</v>
      </c>
      <c r="D222">
        <v>0.54759999999999998</v>
      </c>
      <c r="E222">
        <v>72.260000000000005</v>
      </c>
      <c r="F222" t="s">
        <v>80</v>
      </c>
    </row>
    <row r="223" spans="1:6" x14ac:dyDescent="0.25">
      <c r="A223" s="1">
        <v>9.4124488740725501E-2</v>
      </c>
      <c r="B223" s="1">
        <v>5515.2646484375</v>
      </c>
      <c r="C223">
        <f t="shared" si="9"/>
        <v>0.69727561431775731</v>
      </c>
      <c r="D223">
        <v>0.121</v>
      </c>
      <c r="E223">
        <v>107.53</v>
      </c>
      <c r="F223" t="s">
        <v>53</v>
      </c>
    </row>
    <row r="224" spans="1:6" x14ac:dyDescent="0.25">
      <c r="A224" s="1">
        <v>0.106985429410176</v>
      </c>
      <c r="B224" s="1">
        <v>5548.75830078125</v>
      </c>
      <c r="C224">
        <f t="shared" si="9"/>
        <v>0.70151009960584776</v>
      </c>
      <c r="D224">
        <v>4.0099999999999997E-2</v>
      </c>
      <c r="E224">
        <v>209.65</v>
      </c>
      <c r="F224" t="s">
        <v>53</v>
      </c>
    </row>
    <row r="225" spans="1:6" x14ac:dyDescent="0.25">
      <c r="A225" s="1">
        <v>0.114492681101161</v>
      </c>
      <c r="B225" s="1">
        <v>5078.76171875</v>
      </c>
      <c r="C225">
        <f t="shared" si="9"/>
        <v>0.64209007602530566</v>
      </c>
      <c r="D225">
        <v>0.40749999999999997</v>
      </c>
      <c r="E225">
        <v>144.72999999999999</v>
      </c>
      <c r="F225" t="s">
        <v>56</v>
      </c>
    </row>
    <row r="226" spans="1:6" x14ac:dyDescent="0.25">
      <c r="A226" s="1">
        <v>9.8105702896691502E-2</v>
      </c>
      <c r="B226" s="1">
        <v>4144.28857421875</v>
      </c>
      <c r="C226">
        <f t="shared" si="9"/>
        <v>0.52394790562173843</v>
      </c>
      <c r="D226">
        <v>0.36309999999999998</v>
      </c>
      <c r="E226">
        <v>259.63</v>
      </c>
      <c r="F226" t="s">
        <v>60</v>
      </c>
    </row>
    <row r="227" spans="1:6" x14ac:dyDescent="0.25">
      <c r="A227" s="1">
        <v>9.1787880898961297E-2</v>
      </c>
      <c r="B227" s="1">
        <v>4069.873046875</v>
      </c>
      <c r="C227">
        <f t="shared" si="9"/>
        <v>0.51453981084280642</v>
      </c>
      <c r="D227">
        <v>0.63739999999999997</v>
      </c>
      <c r="E227">
        <v>111.31</v>
      </c>
      <c r="F227" t="s">
        <v>62</v>
      </c>
    </row>
    <row r="228" spans="1:6" x14ac:dyDescent="0.25">
      <c r="A228" s="1">
        <v>8.0457458649629096E-2</v>
      </c>
      <c r="B228" s="1">
        <v>4261.6259765625</v>
      </c>
      <c r="C228">
        <f t="shared" si="9"/>
        <v>0.53878246289450082</v>
      </c>
      <c r="D228">
        <v>0.65400000000000003</v>
      </c>
      <c r="E228">
        <v>0.24</v>
      </c>
      <c r="F228" t="s">
        <v>58</v>
      </c>
    </row>
    <row r="229" spans="1:6" x14ac:dyDescent="0.25">
      <c r="A229" s="1">
        <v>9.2469072393336404E-2</v>
      </c>
      <c r="B229" s="1">
        <v>4368.107421875</v>
      </c>
      <c r="C229">
        <f t="shared" si="9"/>
        <v>0.55224453949942875</v>
      </c>
      <c r="D229">
        <v>0.7913</v>
      </c>
      <c r="E229">
        <v>302.41000000000003</v>
      </c>
      <c r="F229" t="s">
        <v>74</v>
      </c>
    </row>
    <row r="230" spans="1:6" x14ac:dyDescent="0.25">
      <c r="A230" s="1">
        <v>0.109728478686312</v>
      </c>
      <c r="B230" s="1">
        <v>4531.97119140625</v>
      </c>
      <c r="C230">
        <f t="shared" si="9"/>
        <v>0.57296126260295122</v>
      </c>
      <c r="D230">
        <v>0.17499999999999999</v>
      </c>
      <c r="E230">
        <v>133.34</v>
      </c>
      <c r="F230" t="s">
        <v>80</v>
      </c>
    </row>
    <row r="231" spans="1:6" x14ac:dyDescent="0.25">
      <c r="A231" s="1">
        <v>0.138037219843577</v>
      </c>
      <c r="B231" s="1">
        <v>3918.56201171875</v>
      </c>
      <c r="C231">
        <f t="shared" si="9"/>
        <v>0.49541008603050385</v>
      </c>
      <c r="D231">
        <v>0.9194</v>
      </c>
      <c r="E231">
        <v>181.11</v>
      </c>
      <c r="F231" t="s">
        <v>76</v>
      </c>
    </row>
    <row r="232" spans="1:6" x14ac:dyDescent="0.25">
      <c r="A232" s="1">
        <v>0.13711528227832101</v>
      </c>
      <c r="B232" s="1">
        <v>3899.11279296875</v>
      </c>
      <c r="C232">
        <f t="shared" si="9"/>
        <v>0.49295118934714183</v>
      </c>
      <c r="D232">
        <v>0.35730000000000001</v>
      </c>
      <c r="E232">
        <v>2.67</v>
      </c>
      <c r="F232" t="s">
        <v>52</v>
      </c>
    </row>
    <row r="233" spans="1:6" x14ac:dyDescent="0.25">
      <c r="A233" s="1">
        <v>0.124073734679449</v>
      </c>
      <c r="B233" s="1">
        <v>4382.14599609375</v>
      </c>
      <c r="C233">
        <f t="shared" si="9"/>
        <v>0.5540193873238749</v>
      </c>
      <c r="D233">
        <v>0.91649999999999998</v>
      </c>
      <c r="E233">
        <v>59.15</v>
      </c>
      <c r="F233" t="s">
        <v>78</v>
      </c>
    </row>
    <row r="234" spans="1:6" x14ac:dyDescent="0.25">
      <c r="A234" s="1">
        <v>0.13503946970046199</v>
      </c>
      <c r="B234" s="1">
        <v>4022.45092773437</v>
      </c>
      <c r="C234">
        <f t="shared" si="9"/>
        <v>0.5085443982264054</v>
      </c>
      <c r="D234">
        <v>0.38529999999999998</v>
      </c>
      <c r="E234">
        <v>224.94</v>
      </c>
      <c r="F234" t="s">
        <v>60</v>
      </c>
    </row>
    <row r="235" spans="1:6" x14ac:dyDescent="0.25">
      <c r="A235" s="1">
        <v>8.0659235896082995E-2</v>
      </c>
      <c r="B235" s="1">
        <v>5174.49853515625</v>
      </c>
      <c r="C235">
        <f t="shared" si="9"/>
        <v>0.65419374678776065</v>
      </c>
      <c r="D235">
        <v>0.30430000000000001</v>
      </c>
      <c r="E235">
        <v>107.66</v>
      </c>
      <c r="F235" t="s">
        <v>58</v>
      </c>
    </row>
    <row r="236" spans="1:6" x14ac:dyDescent="0.25">
      <c r="A236" s="1">
        <v>0.122812620012223</v>
      </c>
      <c r="B236" s="1">
        <v>4104.47021484375</v>
      </c>
      <c r="C236">
        <f t="shared" si="9"/>
        <v>0.51891380975071</v>
      </c>
      <c r="D236">
        <v>0.3427</v>
      </c>
      <c r="E236">
        <v>98.79</v>
      </c>
      <c r="F236" t="s">
        <v>51</v>
      </c>
    </row>
    <row r="237" spans="1:6" x14ac:dyDescent="0.25">
      <c r="A237" s="1">
        <v>0.132698319825891</v>
      </c>
      <c r="B237" s="1">
        <v>4034.89111328125</v>
      </c>
      <c r="C237">
        <f t="shared" si="9"/>
        <v>0.5101171673630388</v>
      </c>
      <c r="D237">
        <v>0.89559999999999995</v>
      </c>
      <c r="E237">
        <v>300.89</v>
      </c>
      <c r="F237" t="s">
        <v>55</v>
      </c>
    </row>
    <row r="238" spans="1:6" x14ac:dyDescent="0.25">
      <c r="A238" s="1">
        <v>8.7632566612165105E-2</v>
      </c>
      <c r="B238" s="1">
        <v>4228.64404296875</v>
      </c>
      <c r="C238">
        <f t="shared" si="9"/>
        <v>0.53461267241772203</v>
      </c>
      <c r="D238">
        <v>0.40889999999999999</v>
      </c>
      <c r="E238">
        <v>225.91</v>
      </c>
      <c r="F238" t="s">
        <v>50</v>
      </c>
    </row>
    <row r="239" spans="1:6" x14ac:dyDescent="0.25">
      <c r="A239" s="1">
        <v>0.105085306858568</v>
      </c>
      <c r="B239" s="1">
        <v>4131.17333984375</v>
      </c>
      <c r="C239">
        <f t="shared" si="9"/>
        <v>0.52228979242342788</v>
      </c>
      <c r="D239">
        <v>0.31080000000000002</v>
      </c>
      <c r="E239">
        <v>178.37</v>
      </c>
      <c r="F239" t="s">
        <v>72</v>
      </c>
    </row>
    <row r="240" spans="1:6" x14ac:dyDescent="0.25">
      <c r="A240" s="1">
        <v>0.118775916885433</v>
      </c>
      <c r="B240" s="1">
        <v>4985.11376953125</v>
      </c>
      <c r="C240">
        <f t="shared" si="9"/>
        <v>0.63025049343345285</v>
      </c>
      <c r="D240">
        <v>0.97619999999999996</v>
      </c>
      <c r="E240">
        <v>265.58</v>
      </c>
      <c r="F240" t="s">
        <v>54</v>
      </c>
    </row>
    <row r="241" spans="1:6" x14ac:dyDescent="0.25">
      <c r="A241" s="1">
        <v>0.129140681436168</v>
      </c>
      <c r="B241" s="1">
        <v>4505.4501953125</v>
      </c>
      <c r="C241">
        <f t="shared" si="9"/>
        <v>0.56960830585067135</v>
      </c>
      <c r="D241">
        <v>6.9900000000000004E-2</v>
      </c>
      <c r="E241">
        <v>225.16</v>
      </c>
      <c r="F241" t="s">
        <v>62</v>
      </c>
    </row>
    <row r="242" spans="1:6" x14ac:dyDescent="0.25">
      <c r="A242" s="1">
        <v>0.115668271936092</v>
      </c>
      <c r="B242" s="1">
        <v>4547.58544921875</v>
      </c>
      <c r="C242">
        <f t="shared" si="9"/>
        <v>0.57493531859161728</v>
      </c>
      <c r="D242">
        <v>0.1197</v>
      </c>
      <c r="E242">
        <v>24.21</v>
      </c>
      <c r="F242" t="s">
        <v>50</v>
      </c>
    </row>
    <row r="243" spans="1:6" x14ac:dyDescent="0.25">
      <c r="A243" s="1">
        <v>0.13386908846697901</v>
      </c>
      <c r="B243" s="1">
        <v>3956.61572265625</v>
      </c>
      <c r="C243">
        <f t="shared" si="9"/>
        <v>0.5002210835732116</v>
      </c>
      <c r="D243">
        <v>0.36599999999999999</v>
      </c>
      <c r="E243">
        <v>185.4</v>
      </c>
      <c r="F243" t="s">
        <v>61</v>
      </c>
    </row>
    <row r="244" spans="1:6" x14ac:dyDescent="0.25">
      <c r="A244" s="1">
        <v>0.13805790747410901</v>
      </c>
      <c r="B244" s="1">
        <v>4301.46484375</v>
      </c>
      <c r="C244">
        <f t="shared" si="9"/>
        <v>0.54381915149651694</v>
      </c>
      <c r="D244">
        <v>0.64980000000000004</v>
      </c>
      <c r="E244">
        <v>189.07</v>
      </c>
      <c r="F244" t="s">
        <v>56</v>
      </c>
    </row>
    <row r="245" spans="1:6" x14ac:dyDescent="0.25">
      <c r="A245" s="1">
        <v>0.107822882194355</v>
      </c>
      <c r="B245" s="1">
        <v>4872.421875</v>
      </c>
      <c r="C245">
        <f t="shared" si="9"/>
        <v>0.6160032514610897</v>
      </c>
      <c r="D245">
        <v>0.9456</v>
      </c>
      <c r="E245">
        <v>211.58</v>
      </c>
      <c r="F245" t="s">
        <v>64</v>
      </c>
    </row>
    <row r="246" spans="1:6" x14ac:dyDescent="0.25">
      <c r="A246" s="1">
        <v>9.3970780436840803E-2</v>
      </c>
      <c r="B246" s="1">
        <v>5019.76611328125</v>
      </c>
      <c r="C246">
        <f t="shared" si="9"/>
        <v>0.63463146802234705</v>
      </c>
      <c r="D246">
        <v>0.32829999999999998</v>
      </c>
      <c r="E246">
        <v>212.18</v>
      </c>
      <c r="F246" t="s">
        <v>60</v>
      </c>
    </row>
    <row r="247" spans="1:6" x14ac:dyDescent="0.25">
      <c r="A247" s="1">
        <v>9.6019960465341697E-2</v>
      </c>
      <c r="B247" s="1">
        <v>4664.94580078125</v>
      </c>
      <c r="C247">
        <f t="shared" si="9"/>
        <v>0.58977277725381838</v>
      </c>
      <c r="D247">
        <v>0.68420000000000003</v>
      </c>
      <c r="E247">
        <v>142.38</v>
      </c>
      <c r="F247" t="s">
        <v>56</v>
      </c>
    </row>
    <row r="248" spans="1:6" x14ac:dyDescent="0.25">
      <c r="A248" s="1">
        <v>0.10046779959550101</v>
      </c>
      <c r="B248" s="1">
        <v>4615.8203125</v>
      </c>
      <c r="C248">
        <f t="shared" si="9"/>
        <v>0.58356201363621518</v>
      </c>
      <c r="D248">
        <v>0.10979999999999999</v>
      </c>
      <c r="E248">
        <v>170.96</v>
      </c>
      <c r="F248" t="s">
        <v>58</v>
      </c>
    </row>
    <row r="249" spans="1:6" x14ac:dyDescent="0.25">
      <c r="A249" s="1">
        <v>0.11394449700690699</v>
      </c>
      <c r="B249" s="1">
        <v>4672.265625</v>
      </c>
      <c r="C249">
        <f t="shared" si="9"/>
        <v>0.59069819702134896</v>
      </c>
      <c r="D249">
        <v>0.3009</v>
      </c>
      <c r="E249">
        <v>73.16</v>
      </c>
      <c r="F249" t="s">
        <v>59</v>
      </c>
    </row>
    <row r="250" spans="1:6" x14ac:dyDescent="0.25">
      <c r="A250" s="1">
        <v>0.100857691381065</v>
      </c>
      <c r="B250" s="1">
        <v>4044.55346679687</v>
      </c>
      <c r="C250">
        <f t="shared" si="9"/>
        <v>0.51133874491422082</v>
      </c>
      <c r="D250">
        <v>0.55710000000000004</v>
      </c>
      <c r="E250">
        <v>49.67</v>
      </c>
      <c r="F250" t="s">
        <v>76</v>
      </c>
    </row>
    <row r="251" spans="1:6" x14ac:dyDescent="0.25">
      <c r="A251" s="1"/>
      <c r="B251" s="1"/>
    </row>
    <row r="252" spans="1:6" x14ac:dyDescent="0.25">
      <c r="A252" s="1"/>
      <c r="B252" s="1"/>
    </row>
    <row r="253" spans="1:6" x14ac:dyDescent="0.25">
      <c r="A253" s="1"/>
      <c r="B253" s="1"/>
    </row>
    <row r="254" spans="1:6" x14ac:dyDescent="0.25">
      <c r="A254" s="1"/>
      <c r="B254" s="1"/>
    </row>
    <row r="255" spans="1:6" x14ac:dyDescent="0.25">
      <c r="A255" s="1"/>
      <c r="B255" s="1"/>
    </row>
    <row r="256" spans="1:6" x14ac:dyDescent="0.25">
      <c r="A256" s="1"/>
      <c r="B256" s="1"/>
    </row>
    <row r="257" spans="1:2" x14ac:dyDescent="0.25">
      <c r="A257" s="1"/>
      <c r="B257" s="1"/>
    </row>
    <row r="258" spans="1:2" x14ac:dyDescent="0.25">
      <c r="A258" s="1"/>
      <c r="B258" s="1"/>
    </row>
    <row r="259" spans="1:2" x14ac:dyDescent="0.25">
      <c r="A259" s="1"/>
      <c r="B259" s="1"/>
    </row>
    <row r="260" spans="1:2" x14ac:dyDescent="0.25">
      <c r="A260" s="1"/>
      <c r="B260" s="1"/>
    </row>
    <row r="261" spans="1:2" x14ac:dyDescent="0.25">
      <c r="A261" s="1"/>
      <c r="B261" s="1"/>
    </row>
    <row r="262" spans="1:2" x14ac:dyDescent="0.25">
      <c r="A262" s="1"/>
      <c r="B262" s="1"/>
    </row>
    <row r="263" spans="1:2" x14ac:dyDescent="0.25">
      <c r="A263" s="1"/>
      <c r="B263" s="1"/>
    </row>
    <row r="264" spans="1:2" x14ac:dyDescent="0.25">
      <c r="A264" s="1"/>
      <c r="B264" s="1"/>
    </row>
    <row r="265" spans="1:2" x14ac:dyDescent="0.25">
      <c r="A265" s="1"/>
      <c r="B265" s="1"/>
    </row>
    <row r="266" spans="1:2" x14ac:dyDescent="0.25">
      <c r="A266" s="1"/>
      <c r="B266" s="1"/>
    </row>
    <row r="267" spans="1:2" x14ac:dyDescent="0.25">
      <c r="A267" s="1"/>
      <c r="B267" s="1"/>
    </row>
    <row r="268" spans="1:2" x14ac:dyDescent="0.25">
      <c r="A268" s="1"/>
      <c r="B268" s="1"/>
    </row>
    <row r="269" spans="1:2" x14ac:dyDescent="0.25">
      <c r="A269" s="1"/>
      <c r="B269" s="1"/>
    </row>
    <row r="270" spans="1:2" x14ac:dyDescent="0.25">
      <c r="A270" s="1"/>
      <c r="B270" s="1"/>
    </row>
    <row r="271" spans="1:2" x14ac:dyDescent="0.25">
      <c r="A271" s="1"/>
      <c r="B271" s="1"/>
    </row>
    <row r="272" spans="1:2" x14ac:dyDescent="0.25">
      <c r="A272" s="1"/>
      <c r="B272" s="1"/>
    </row>
    <row r="273" spans="1:2" x14ac:dyDescent="0.25">
      <c r="A273" s="1"/>
      <c r="B273" s="1"/>
    </row>
    <row r="274" spans="1:2" x14ac:dyDescent="0.25">
      <c r="A274" s="1"/>
      <c r="B274" s="1"/>
    </row>
    <row r="275" spans="1:2" x14ac:dyDescent="0.25">
      <c r="A275" s="1"/>
      <c r="B275" s="1"/>
    </row>
    <row r="276" spans="1:2" x14ac:dyDescent="0.25">
      <c r="A276" s="1"/>
      <c r="B276" s="1"/>
    </row>
    <row r="277" spans="1:2" x14ac:dyDescent="0.25">
      <c r="A277" s="1"/>
      <c r="B277" s="1"/>
    </row>
    <row r="278" spans="1:2" x14ac:dyDescent="0.25">
      <c r="A278" s="1"/>
      <c r="B278" s="1"/>
    </row>
    <row r="279" spans="1:2" x14ac:dyDescent="0.25">
      <c r="A279" s="1"/>
      <c r="B279" s="1"/>
    </row>
    <row r="280" spans="1:2" x14ac:dyDescent="0.25">
      <c r="A280" s="1"/>
      <c r="B280" s="1"/>
    </row>
    <row r="281" spans="1:2" x14ac:dyDescent="0.25">
      <c r="A281" s="1"/>
      <c r="B281" s="1"/>
    </row>
    <row r="282" spans="1:2" x14ac:dyDescent="0.25">
      <c r="A282" s="1"/>
      <c r="B282" s="1"/>
    </row>
    <row r="283" spans="1:2" x14ac:dyDescent="0.25">
      <c r="A283" s="1"/>
      <c r="B283" s="1"/>
    </row>
    <row r="284" spans="1:2" x14ac:dyDescent="0.25">
      <c r="A284" s="1"/>
      <c r="B284" s="1"/>
    </row>
    <row r="285" spans="1:2" x14ac:dyDescent="0.25">
      <c r="A285" s="1"/>
      <c r="B285" s="1"/>
    </row>
    <row r="286" spans="1:2" x14ac:dyDescent="0.25">
      <c r="A286" s="1"/>
      <c r="B286" s="1"/>
    </row>
    <row r="287" spans="1:2" x14ac:dyDescent="0.25">
      <c r="A287" s="1"/>
      <c r="B287" s="1"/>
    </row>
    <row r="288" spans="1:2" x14ac:dyDescent="0.25">
      <c r="A288" s="1"/>
      <c r="B288" s="1"/>
    </row>
    <row r="289" spans="1:2" x14ac:dyDescent="0.25">
      <c r="A289" s="1"/>
      <c r="B289" s="1"/>
    </row>
    <row r="290" spans="1:2" x14ac:dyDescent="0.25">
      <c r="A290" s="1"/>
      <c r="B290" s="1"/>
    </row>
    <row r="291" spans="1:2" x14ac:dyDescent="0.25">
      <c r="A291" s="1"/>
      <c r="B291" s="1"/>
    </row>
    <row r="292" spans="1:2" x14ac:dyDescent="0.25">
      <c r="A292" s="1"/>
      <c r="B292" s="1"/>
    </row>
    <row r="293" spans="1:2" x14ac:dyDescent="0.25">
      <c r="A293" s="1"/>
      <c r="B293" s="1"/>
    </row>
    <row r="294" spans="1:2" x14ac:dyDescent="0.25">
      <c r="A294" s="1"/>
      <c r="B294" s="1"/>
    </row>
    <row r="295" spans="1:2" x14ac:dyDescent="0.25">
      <c r="A295" s="1"/>
      <c r="B295" s="1"/>
    </row>
    <row r="296" spans="1:2" x14ac:dyDescent="0.25">
      <c r="A296" s="1"/>
      <c r="B296" s="1"/>
    </row>
    <row r="297" spans="1:2" x14ac:dyDescent="0.25">
      <c r="A297" s="1"/>
      <c r="B297" s="1"/>
    </row>
    <row r="298" spans="1:2" x14ac:dyDescent="0.25">
      <c r="A298" s="1"/>
      <c r="B298" s="1"/>
    </row>
    <row r="299" spans="1:2" x14ac:dyDescent="0.25">
      <c r="A299" s="1"/>
      <c r="B299" s="1"/>
    </row>
    <row r="300" spans="1:2" x14ac:dyDescent="0.25">
      <c r="A300" s="1"/>
      <c r="B300" s="1"/>
    </row>
    <row r="301" spans="1:2" x14ac:dyDescent="0.25">
      <c r="A301" s="1"/>
      <c r="B301" s="1"/>
    </row>
    <row r="302" spans="1:2" x14ac:dyDescent="0.25">
      <c r="A302" s="1"/>
      <c r="B302" s="1"/>
    </row>
    <row r="303" spans="1:2" x14ac:dyDescent="0.25">
      <c r="A303" s="1"/>
      <c r="B303" s="1"/>
    </row>
    <row r="304" spans="1:2" x14ac:dyDescent="0.25">
      <c r="A304" s="1"/>
      <c r="B304" s="1"/>
    </row>
    <row r="305" spans="1:2" x14ac:dyDescent="0.25">
      <c r="A305" s="1"/>
      <c r="B305" s="1"/>
    </row>
    <row r="306" spans="1:2" x14ac:dyDescent="0.25">
      <c r="A306" s="1"/>
      <c r="B306" s="1"/>
    </row>
    <row r="307" spans="1:2" x14ac:dyDescent="0.25">
      <c r="A307" s="1"/>
      <c r="B307" s="1"/>
    </row>
    <row r="308" spans="1:2" x14ac:dyDescent="0.25">
      <c r="A308" s="1"/>
      <c r="B308" s="1"/>
    </row>
    <row r="309" spans="1:2" x14ac:dyDescent="0.25">
      <c r="A309" s="1"/>
      <c r="B309" s="1"/>
    </row>
    <row r="310" spans="1:2" x14ac:dyDescent="0.25">
      <c r="A310" s="1"/>
      <c r="B310" s="1"/>
    </row>
    <row r="311" spans="1:2" x14ac:dyDescent="0.25">
      <c r="A311" s="1"/>
      <c r="B311" s="1"/>
    </row>
    <row r="312" spans="1:2" x14ac:dyDescent="0.25">
      <c r="A312" s="1"/>
      <c r="B312" s="1"/>
    </row>
    <row r="313" spans="1:2" x14ac:dyDescent="0.25">
      <c r="A313" s="1"/>
      <c r="B313" s="1"/>
    </row>
    <row r="314" spans="1:2" x14ac:dyDescent="0.25">
      <c r="A314" s="1"/>
      <c r="B314" s="1"/>
    </row>
    <row r="315" spans="1:2" x14ac:dyDescent="0.25">
      <c r="A315" s="1"/>
      <c r="B315" s="1"/>
    </row>
    <row r="316" spans="1:2" x14ac:dyDescent="0.25">
      <c r="A316" s="1"/>
      <c r="B316" s="1"/>
    </row>
    <row r="317" spans="1:2" x14ac:dyDescent="0.25">
      <c r="A317" s="1"/>
      <c r="B317" s="1"/>
    </row>
    <row r="318" spans="1:2" x14ac:dyDescent="0.25">
      <c r="A318" s="1"/>
      <c r="B318" s="1"/>
    </row>
    <row r="319" spans="1:2" x14ac:dyDescent="0.25">
      <c r="A319" s="1"/>
      <c r="B319" s="1"/>
    </row>
    <row r="320" spans="1:2" x14ac:dyDescent="0.25">
      <c r="A320" s="1"/>
      <c r="B320" s="1"/>
    </row>
    <row r="321" spans="1:2" x14ac:dyDescent="0.25">
      <c r="A321" s="1"/>
      <c r="B321" s="1"/>
    </row>
    <row r="322" spans="1:2" x14ac:dyDescent="0.25">
      <c r="A322" s="1"/>
      <c r="B322" s="1"/>
    </row>
    <row r="323" spans="1:2" x14ac:dyDescent="0.25">
      <c r="A323" s="1"/>
      <c r="B323" s="1"/>
    </row>
    <row r="324" spans="1:2" x14ac:dyDescent="0.25">
      <c r="A324" s="1"/>
      <c r="B324" s="1"/>
    </row>
    <row r="325" spans="1:2" x14ac:dyDescent="0.25">
      <c r="A325" s="1"/>
      <c r="B325" s="1"/>
    </row>
    <row r="326" spans="1:2" x14ac:dyDescent="0.25">
      <c r="A326" s="1"/>
      <c r="B326" s="1"/>
    </row>
    <row r="327" spans="1:2" x14ac:dyDescent="0.25">
      <c r="A327" s="1"/>
      <c r="B327" s="1"/>
    </row>
    <row r="328" spans="1:2" x14ac:dyDescent="0.25">
      <c r="A328" s="1"/>
      <c r="B328" s="1"/>
    </row>
    <row r="329" spans="1:2" x14ac:dyDescent="0.25">
      <c r="A329" s="1"/>
      <c r="B329" s="1"/>
    </row>
    <row r="330" spans="1:2" x14ac:dyDescent="0.25">
      <c r="A330" s="1"/>
      <c r="B330" s="1"/>
    </row>
    <row r="331" spans="1:2" x14ac:dyDescent="0.25">
      <c r="A331" s="1"/>
      <c r="B331" s="1"/>
    </row>
    <row r="332" spans="1:2" x14ac:dyDescent="0.25">
      <c r="A332" s="1"/>
      <c r="B332" s="1"/>
    </row>
    <row r="333" spans="1:2" x14ac:dyDescent="0.25">
      <c r="A333" s="1"/>
      <c r="B333" s="1"/>
    </row>
    <row r="334" spans="1:2" x14ac:dyDescent="0.25">
      <c r="A334" s="1"/>
      <c r="B334" s="1"/>
    </row>
    <row r="335" spans="1:2" x14ac:dyDescent="0.25">
      <c r="A335" s="1"/>
      <c r="B335" s="1"/>
    </row>
    <row r="336" spans="1:2" x14ac:dyDescent="0.25">
      <c r="A336" s="1"/>
      <c r="B336" s="1"/>
    </row>
    <row r="337" spans="1:2" x14ac:dyDescent="0.25">
      <c r="A337" s="1"/>
      <c r="B337" s="1"/>
    </row>
    <row r="338" spans="1:2" x14ac:dyDescent="0.25">
      <c r="A338" s="1"/>
      <c r="B338" s="1"/>
    </row>
    <row r="339" spans="1:2" x14ac:dyDescent="0.25">
      <c r="A339" s="1"/>
      <c r="B339" s="1"/>
    </row>
    <row r="340" spans="1:2" x14ac:dyDescent="0.25">
      <c r="A340" s="1"/>
      <c r="B340" s="1"/>
    </row>
    <row r="341" spans="1:2" x14ac:dyDescent="0.25">
      <c r="A341" s="1"/>
      <c r="B341" s="1"/>
    </row>
    <row r="342" spans="1:2" x14ac:dyDescent="0.25">
      <c r="A342" s="1"/>
      <c r="B342" s="1"/>
    </row>
    <row r="343" spans="1:2" x14ac:dyDescent="0.25">
      <c r="A343" s="1"/>
      <c r="B343" s="1"/>
    </row>
    <row r="344" spans="1:2" x14ac:dyDescent="0.25">
      <c r="A344" s="1"/>
      <c r="B344" s="1"/>
    </row>
    <row r="345" spans="1:2" x14ac:dyDescent="0.25">
      <c r="A345" s="1"/>
      <c r="B345" s="1"/>
    </row>
    <row r="346" spans="1:2" x14ac:dyDescent="0.25">
      <c r="A346" s="1"/>
      <c r="B346" s="1"/>
    </row>
    <row r="347" spans="1:2" x14ac:dyDescent="0.25">
      <c r="A347" s="1"/>
      <c r="B347" s="1"/>
    </row>
    <row r="348" spans="1:2" x14ac:dyDescent="0.25">
      <c r="A348" s="1"/>
      <c r="B348" s="1"/>
    </row>
    <row r="349" spans="1:2" x14ac:dyDescent="0.25">
      <c r="A349" s="1"/>
      <c r="B349" s="1"/>
    </row>
    <row r="350" spans="1:2" x14ac:dyDescent="0.25">
      <c r="A350" s="1"/>
      <c r="B350" s="1"/>
    </row>
    <row r="351" spans="1:2" x14ac:dyDescent="0.25">
      <c r="A351" s="1"/>
      <c r="B351" s="1"/>
    </row>
    <row r="352" spans="1:2" x14ac:dyDescent="0.25">
      <c r="A352" s="1"/>
      <c r="B352" s="1"/>
    </row>
    <row r="353" spans="1:2" x14ac:dyDescent="0.25">
      <c r="A353" s="1"/>
      <c r="B353" s="1"/>
    </row>
    <row r="354" spans="1:2" x14ac:dyDescent="0.25">
      <c r="A354" s="1"/>
      <c r="B354" s="1"/>
    </row>
    <row r="355" spans="1:2" x14ac:dyDescent="0.25">
      <c r="A355" s="1"/>
      <c r="B355" s="1"/>
    </row>
    <row r="356" spans="1:2" x14ac:dyDescent="0.25">
      <c r="A356" s="1"/>
      <c r="B356" s="1"/>
    </row>
    <row r="357" spans="1:2" x14ac:dyDescent="0.25">
      <c r="A357" s="1"/>
      <c r="B357" s="1"/>
    </row>
    <row r="358" spans="1:2" x14ac:dyDescent="0.25">
      <c r="A358" s="1"/>
      <c r="B358" s="1"/>
    </row>
    <row r="359" spans="1:2" x14ac:dyDescent="0.25">
      <c r="A359" s="1"/>
      <c r="B359" s="1"/>
    </row>
    <row r="360" spans="1:2" x14ac:dyDescent="0.25">
      <c r="A360" s="1"/>
      <c r="B360" s="1"/>
    </row>
    <row r="361" spans="1:2" x14ac:dyDescent="0.25">
      <c r="A361" s="1"/>
      <c r="B361" s="1"/>
    </row>
    <row r="362" spans="1:2" x14ac:dyDescent="0.25">
      <c r="A362" s="1"/>
      <c r="B362" s="1"/>
    </row>
    <row r="363" spans="1:2" x14ac:dyDescent="0.25">
      <c r="A363" s="1"/>
      <c r="B363" s="1"/>
    </row>
    <row r="364" spans="1:2" x14ac:dyDescent="0.25">
      <c r="A364" s="1"/>
      <c r="B364" s="1"/>
    </row>
    <row r="365" spans="1:2" x14ac:dyDescent="0.25">
      <c r="A365" s="1"/>
      <c r="B365" s="1"/>
    </row>
    <row r="366" spans="1:2" x14ac:dyDescent="0.25">
      <c r="A366" s="1"/>
      <c r="B366" s="1"/>
    </row>
    <row r="367" spans="1:2" x14ac:dyDescent="0.25">
      <c r="A367" s="1"/>
      <c r="B367" s="1"/>
    </row>
    <row r="368" spans="1:2" x14ac:dyDescent="0.25">
      <c r="A368" s="1"/>
      <c r="B368" s="1"/>
    </row>
    <row r="369" spans="1:2" x14ac:dyDescent="0.25">
      <c r="A369" s="1"/>
      <c r="B369" s="1"/>
    </row>
    <row r="370" spans="1:2" x14ac:dyDescent="0.25">
      <c r="A370" s="1"/>
      <c r="B370" s="1"/>
    </row>
    <row r="371" spans="1:2" x14ac:dyDescent="0.25">
      <c r="A371" s="1"/>
      <c r="B371" s="1"/>
    </row>
    <row r="372" spans="1:2" x14ac:dyDescent="0.25">
      <c r="A372" s="1"/>
      <c r="B372" s="1"/>
    </row>
    <row r="373" spans="1:2" x14ac:dyDescent="0.25">
      <c r="A373" s="1"/>
      <c r="B373" s="1"/>
    </row>
    <row r="374" spans="1:2" x14ac:dyDescent="0.25">
      <c r="A374" s="1"/>
      <c r="B374" s="1"/>
    </row>
    <row r="375" spans="1:2" x14ac:dyDescent="0.25">
      <c r="A375" s="1"/>
      <c r="B375" s="1"/>
    </row>
    <row r="376" spans="1:2" x14ac:dyDescent="0.25">
      <c r="A376" s="1"/>
      <c r="B376" s="1"/>
    </row>
    <row r="377" spans="1:2" x14ac:dyDescent="0.25">
      <c r="A377" s="1"/>
      <c r="B377" s="1"/>
    </row>
    <row r="378" spans="1:2" x14ac:dyDescent="0.25">
      <c r="A378" s="1"/>
      <c r="B378" s="1"/>
    </row>
    <row r="379" spans="1:2" x14ac:dyDescent="0.25">
      <c r="A379" s="1"/>
      <c r="B379" s="1"/>
    </row>
    <row r="380" spans="1:2" x14ac:dyDescent="0.25">
      <c r="A380" s="1"/>
      <c r="B380" s="1"/>
    </row>
    <row r="381" spans="1:2" x14ac:dyDescent="0.25">
      <c r="A381" s="1"/>
      <c r="B381" s="1"/>
    </row>
    <row r="382" spans="1:2" x14ac:dyDescent="0.25">
      <c r="A382" s="1"/>
      <c r="B382" s="1"/>
    </row>
    <row r="383" spans="1:2" x14ac:dyDescent="0.25">
      <c r="A383" s="1"/>
      <c r="B383" s="1"/>
    </row>
    <row r="384" spans="1:2" x14ac:dyDescent="0.25">
      <c r="A384" s="1"/>
      <c r="B384" s="1"/>
    </row>
    <row r="385" spans="1:2" x14ac:dyDescent="0.25">
      <c r="A385" s="1"/>
      <c r="B385" s="1"/>
    </row>
    <row r="386" spans="1:2" x14ac:dyDescent="0.25">
      <c r="A386" s="1"/>
      <c r="B386" s="1"/>
    </row>
    <row r="387" spans="1:2" x14ac:dyDescent="0.25">
      <c r="A387" s="1"/>
      <c r="B387" s="1"/>
    </row>
    <row r="388" spans="1:2" x14ac:dyDescent="0.25">
      <c r="A388" s="1"/>
      <c r="B388" s="1"/>
    </row>
    <row r="389" spans="1:2" x14ac:dyDescent="0.25">
      <c r="A389" s="1"/>
      <c r="B389" s="1"/>
    </row>
    <row r="390" spans="1:2" x14ac:dyDescent="0.25">
      <c r="A390" s="1"/>
      <c r="B390" s="1"/>
    </row>
    <row r="391" spans="1:2" x14ac:dyDescent="0.25">
      <c r="A391" s="1"/>
      <c r="B391" s="1"/>
    </row>
    <row r="392" spans="1:2" x14ac:dyDescent="0.25">
      <c r="A392" s="1"/>
      <c r="B392" s="1"/>
    </row>
    <row r="393" spans="1:2" x14ac:dyDescent="0.25">
      <c r="A393" s="1"/>
      <c r="B393" s="1"/>
    </row>
    <row r="394" spans="1:2" x14ac:dyDescent="0.25">
      <c r="A394" s="1"/>
      <c r="B394" s="1"/>
    </row>
    <row r="395" spans="1:2" x14ac:dyDescent="0.25">
      <c r="A395" s="1"/>
      <c r="B395" s="1"/>
    </row>
    <row r="396" spans="1:2" x14ac:dyDescent="0.25">
      <c r="A396" s="1"/>
      <c r="B396" s="1"/>
    </row>
    <row r="397" spans="1:2" x14ac:dyDescent="0.25">
      <c r="A397" s="1"/>
      <c r="B397" s="1"/>
    </row>
    <row r="398" spans="1:2" x14ac:dyDescent="0.25">
      <c r="A398" s="1"/>
      <c r="B398" s="1"/>
    </row>
    <row r="399" spans="1:2" x14ac:dyDescent="0.25">
      <c r="A399" s="1"/>
      <c r="B399" s="1"/>
    </row>
    <row r="400" spans="1:2" x14ac:dyDescent="0.25">
      <c r="A400" s="1"/>
      <c r="B400" s="1"/>
    </row>
    <row r="401" spans="1:2" x14ac:dyDescent="0.25">
      <c r="A401" s="1"/>
      <c r="B401" s="1"/>
    </row>
    <row r="402" spans="1:2" x14ac:dyDescent="0.25">
      <c r="A402" s="1"/>
      <c r="B402" s="1"/>
    </row>
    <row r="403" spans="1:2" x14ac:dyDescent="0.25">
      <c r="A403" s="1"/>
      <c r="B403" s="1"/>
    </row>
    <row r="404" spans="1:2" x14ac:dyDescent="0.25">
      <c r="A404" s="1"/>
      <c r="B404" s="1"/>
    </row>
    <row r="405" spans="1:2" x14ac:dyDescent="0.25">
      <c r="A405" s="1"/>
      <c r="B405" s="1"/>
    </row>
    <row r="406" spans="1:2" x14ac:dyDescent="0.25">
      <c r="A406" s="1"/>
      <c r="B406" s="1"/>
    </row>
    <row r="407" spans="1:2" x14ac:dyDescent="0.25">
      <c r="A407" s="1"/>
      <c r="B407" s="1"/>
    </row>
    <row r="408" spans="1:2" x14ac:dyDescent="0.25">
      <c r="A408" s="1"/>
      <c r="B408" s="1"/>
    </row>
    <row r="409" spans="1:2" x14ac:dyDescent="0.25">
      <c r="A409" s="1"/>
      <c r="B409" s="1"/>
    </row>
    <row r="410" spans="1:2" x14ac:dyDescent="0.25">
      <c r="A410" s="1"/>
      <c r="B410" s="1"/>
    </row>
    <row r="411" spans="1:2" x14ac:dyDescent="0.25">
      <c r="A411" s="1"/>
      <c r="B411" s="1"/>
    </row>
    <row r="412" spans="1:2" x14ac:dyDescent="0.25">
      <c r="A412" s="1"/>
      <c r="B412" s="1"/>
    </row>
    <row r="413" spans="1:2" x14ac:dyDescent="0.25">
      <c r="A413" s="1"/>
      <c r="B413" s="1"/>
    </row>
    <row r="414" spans="1:2" x14ac:dyDescent="0.25">
      <c r="A414" s="1"/>
      <c r="B414" s="1"/>
    </row>
    <row r="415" spans="1:2" x14ac:dyDescent="0.25">
      <c r="A415" s="1"/>
      <c r="B415" s="1"/>
    </row>
    <row r="416" spans="1:2" x14ac:dyDescent="0.25">
      <c r="A416" s="1"/>
      <c r="B416" s="1"/>
    </row>
    <row r="417" spans="1:2" x14ac:dyDescent="0.25">
      <c r="A417" s="1"/>
      <c r="B417" s="1"/>
    </row>
    <row r="418" spans="1:2" x14ac:dyDescent="0.25">
      <c r="A418" s="1"/>
      <c r="B418" s="1"/>
    </row>
    <row r="419" spans="1:2" x14ac:dyDescent="0.25">
      <c r="A419" s="1"/>
      <c r="B419" s="1"/>
    </row>
    <row r="420" spans="1:2" x14ac:dyDescent="0.25">
      <c r="A420" s="1"/>
      <c r="B420" s="1"/>
    </row>
    <row r="421" spans="1:2" x14ac:dyDescent="0.25">
      <c r="A421" s="1"/>
      <c r="B421" s="1"/>
    </row>
    <row r="422" spans="1:2" x14ac:dyDescent="0.25">
      <c r="A422" s="1"/>
      <c r="B422" s="1"/>
    </row>
    <row r="423" spans="1:2" x14ac:dyDescent="0.25">
      <c r="A423" s="1"/>
      <c r="B423" s="1"/>
    </row>
    <row r="424" spans="1:2" x14ac:dyDescent="0.25">
      <c r="A424" s="1"/>
      <c r="B424" s="1"/>
    </row>
    <row r="425" spans="1:2" x14ac:dyDescent="0.25">
      <c r="A425" s="1"/>
      <c r="B425" s="1"/>
    </row>
    <row r="426" spans="1:2" x14ac:dyDescent="0.25">
      <c r="A426" s="1"/>
      <c r="B426" s="1"/>
    </row>
    <row r="427" spans="1:2" x14ac:dyDescent="0.25">
      <c r="A427" s="1"/>
      <c r="B427" s="1"/>
    </row>
    <row r="428" spans="1:2" x14ac:dyDescent="0.25">
      <c r="A428" s="1"/>
      <c r="B428" s="1"/>
    </row>
    <row r="429" spans="1:2" x14ac:dyDescent="0.25">
      <c r="A429" s="1"/>
      <c r="B429" s="1"/>
    </row>
    <row r="430" spans="1:2" x14ac:dyDescent="0.25">
      <c r="A430" s="1"/>
      <c r="B430" s="1"/>
    </row>
    <row r="431" spans="1:2" x14ac:dyDescent="0.25">
      <c r="A431" s="1"/>
      <c r="B431" s="1"/>
    </row>
    <row r="432" spans="1:2" x14ac:dyDescent="0.25">
      <c r="A432" s="1"/>
      <c r="B432" s="1"/>
    </row>
    <row r="433" spans="1:2" x14ac:dyDescent="0.25">
      <c r="A433" s="1"/>
      <c r="B433" s="1"/>
    </row>
    <row r="434" spans="1:2" x14ac:dyDescent="0.25">
      <c r="A434" s="1"/>
      <c r="B434" s="1"/>
    </row>
    <row r="435" spans="1:2" x14ac:dyDescent="0.25">
      <c r="A435" s="1"/>
      <c r="B435" s="1"/>
    </row>
    <row r="436" spans="1:2" x14ac:dyDescent="0.25">
      <c r="A436" s="1"/>
      <c r="B436" s="1"/>
    </row>
    <row r="437" spans="1:2" x14ac:dyDescent="0.25">
      <c r="A437" s="1"/>
      <c r="B437" s="1"/>
    </row>
    <row r="438" spans="1:2" x14ac:dyDescent="0.25">
      <c r="A438" s="1"/>
      <c r="B438" s="1"/>
    </row>
    <row r="439" spans="1:2" x14ac:dyDescent="0.25">
      <c r="A439" s="1"/>
      <c r="B439" s="1"/>
    </row>
    <row r="440" spans="1:2" x14ac:dyDescent="0.25">
      <c r="A440" s="1"/>
      <c r="B440" s="1"/>
    </row>
    <row r="441" spans="1:2" x14ac:dyDescent="0.25">
      <c r="A441" s="1"/>
      <c r="B441" s="1"/>
    </row>
    <row r="442" spans="1:2" x14ac:dyDescent="0.25">
      <c r="A442" s="1"/>
      <c r="B442" s="1"/>
    </row>
    <row r="443" spans="1:2" x14ac:dyDescent="0.25">
      <c r="A443" s="1"/>
      <c r="B443" s="1"/>
    </row>
    <row r="444" spans="1:2" x14ac:dyDescent="0.25">
      <c r="A444" s="1"/>
      <c r="B444" s="1"/>
    </row>
    <row r="445" spans="1:2" x14ac:dyDescent="0.25">
      <c r="A445" s="1"/>
      <c r="B445" s="1"/>
    </row>
    <row r="446" spans="1:2" x14ac:dyDescent="0.25">
      <c r="A446" s="1"/>
      <c r="B446" s="1"/>
    </row>
    <row r="447" spans="1:2" x14ac:dyDescent="0.25">
      <c r="A447" s="1"/>
      <c r="B447" s="1"/>
    </row>
    <row r="448" spans="1:2" x14ac:dyDescent="0.25">
      <c r="A448" s="1"/>
      <c r="B448" s="1"/>
    </row>
    <row r="449" spans="1:2" x14ac:dyDescent="0.25">
      <c r="A449" s="1"/>
      <c r="B449" s="1"/>
    </row>
    <row r="450" spans="1:2" x14ac:dyDescent="0.25">
      <c r="A450" s="1"/>
      <c r="B450" s="1"/>
    </row>
    <row r="451" spans="1:2" x14ac:dyDescent="0.25">
      <c r="A451" s="1"/>
      <c r="B451" s="1"/>
    </row>
    <row r="452" spans="1:2" x14ac:dyDescent="0.25">
      <c r="A452" s="1"/>
      <c r="B452" s="1"/>
    </row>
    <row r="453" spans="1:2" x14ac:dyDescent="0.25">
      <c r="A453" s="1"/>
      <c r="B453" s="1"/>
    </row>
    <row r="454" spans="1:2" x14ac:dyDescent="0.25">
      <c r="A454" s="1"/>
      <c r="B454" s="1"/>
    </row>
    <row r="455" spans="1:2" x14ac:dyDescent="0.25">
      <c r="A455" s="1"/>
      <c r="B455" s="1"/>
    </row>
    <row r="456" spans="1:2" x14ac:dyDescent="0.25">
      <c r="A456" s="1"/>
      <c r="B456" s="1"/>
    </row>
    <row r="457" spans="1:2" x14ac:dyDescent="0.25">
      <c r="A457" s="1"/>
      <c r="B457" s="1"/>
    </row>
    <row r="458" spans="1:2" x14ac:dyDescent="0.25">
      <c r="A458" s="1"/>
      <c r="B458" s="1"/>
    </row>
    <row r="459" spans="1:2" x14ac:dyDescent="0.25">
      <c r="A459" s="1"/>
      <c r="B459" s="1"/>
    </row>
    <row r="460" spans="1:2" x14ac:dyDescent="0.25">
      <c r="A460" s="1"/>
      <c r="B460" s="1"/>
    </row>
    <row r="461" spans="1:2" x14ac:dyDescent="0.25">
      <c r="A461" s="1"/>
      <c r="B461" s="1"/>
    </row>
    <row r="462" spans="1:2" x14ac:dyDescent="0.25">
      <c r="A462" s="1"/>
      <c r="B462" s="1"/>
    </row>
    <row r="463" spans="1:2" x14ac:dyDescent="0.25">
      <c r="A463" s="1"/>
      <c r="B463" s="1"/>
    </row>
    <row r="464" spans="1:2" x14ac:dyDescent="0.25">
      <c r="A464" s="1"/>
      <c r="B464" s="1"/>
    </row>
    <row r="465" spans="1:2" x14ac:dyDescent="0.25">
      <c r="A465" s="1"/>
      <c r="B465" s="1"/>
    </row>
    <row r="466" spans="1:2" x14ac:dyDescent="0.25">
      <c r="A466" s="1"/>
      <c r="B466" s="1"/>
    </row>
    <row r="467" spans="1:2" x14ac:dyDescent="0.25">
      <c r="A467" s="1"/>
      <c r="B467" s="1"/>
    </row>
    <row r="468" spans="1:2" x14ac:dyDescent="0.25">
      <c r="A468" s="1"/>
      <c r="B468" s="1"/>
    </row>
    <row r="469" spans="1:2" x14ac:dyDescent="0.25">
      <c r="A469" s="1"/>
      <c r="B469" s="1"/>
    </row>
    <row r="470" spans="1:2" x14ac:dyDescent="0.25">
      <c r="A470" s="1"/>
      <c r="B470" s="1"/>
    </row>
    <row r="471" spans="1:2" x14ac:dyDescent="0.25">
      <c r="A471" s="1"/>
      <c r="B471" s="1"/>
    </row>
    <row r="472" spans="1:2" x14ac:dyDescent="0.25">
      <c r="A472" s="1"/>
      <c r="B472" s="1"/>
    </row>
    <row r="473" spans="1:2" x14ac:dyDescent="0.25">
      <c r="A473" s="1"/>
      <c r="B473" s="1"/>
    </row>
    <row r="474" spans="1:2" x14ac:dyDescent="0.25">
      <c r="A474" s="1"/>
      <c r="B474" s="1"/>
    </row>
    <row r="475" spans="1:2" x14ac:dyDescent="0.25">
      <c r="A475" s="1"/>
      <c r="B475" s="1"/>
    </row>
    <row r="476" spans="1:2" x14ac:dyDescent="0.25">
      <c r="A476" s="1"/>
      <c r="B476" s="1"/>
    </row>
    <row r="477" spans="1:2" x14ac:dyDescent="0.25">
      <c r="A477" s="1"/>
      <c r="B477" s="1"/>
    </row>
    <row r="478" spans="1:2" x14ac:dyDescent="0.25">
      <c r="A478" s="1"/>
      <c r="B478" s="1"/>
    </row>
    <row r="479" spans="1:2" x14ac:dyDescent="0.25">
      <c r="A479" s="1"/>
      <c r="B479" s="1"/>
    </row>
    <row r="480" spans="1:2" x14ac:dyDescent="0.25">
      <c r="A480" s="1"/>
      <c r="B480" s="1"/>
    </row>
    <row r="481" spans="1:2" x14ac:dyDescent="0.25">
      <c r="A481" s="1"/>
      <c r="B481" s="1"/>
    </row>
    <row r="482" spans="1:2" x14ac:dyDescent="0.25">
      <c r="A482" s="1"/>
      <c r="B482" s="1"/>
    </row>
    <row r="483" spans="1:2" x14ac:dyDescent="0.25">
      <c r="A483" s="1"/>
      <c r="B483" s="1"/>
    </row>
    <row r="484" spans="1:2" x14ac:dyDescent="0.25">
      <c r="A484" s="1"/>
      <c r="B484" s="1"/>
    </row>
    <row r="485" spans="1:2" x14ac:dyDescent="0.25">
      <c r="A485" s="1"/>
      <c r="B485" s="1"/>
    </row>
    <row r="486" spans="1:2" x14ac:dyDescent="0.25">
      <c r="A486" s="1"/>
      <c r="B486" s="1"/>
    </row>
    <row r="487" spans="1:2" x14ac:dyDescent="0.25">
      <c r="A487" s="1"/>
      <c r="B487" s="1"/>
    </row>
    <row r="488" spans="1:2" x14ac:dyDescent="0.25">
      <c r="A488" s="1"/>
      <c r="B488" s="1"/>
    </row>
    <row r="489" spans="1:2" x14ac:dyDescent="0.25">
      <c r="A489" s="1"/>
      <c r="B489" s="1"/>
    </row>
    <row r="490" spans="1:2" x14ac:dyDescent="0.25">
      <c r="A490" s="1"/>
      <c r="B490" s="1"/>
    </row>
    <row r="491" spans="1:2" x14ac:dyDescent="0.25">
      <c r="A491" s="1"/>
      <c r="B491" s="1"/>
    </row>
    <row r="492" spans="1:2" x14ac:dyDescent="0.25">
      <c r="A492" s="1"/>
      <c r="B492" s="1"/>
    </row>
    <row r="493" spans="1:2" x14ac:dyDescent="0.25">
      <c r="A493" s="1"/>
      <c r="B493" s="1"/>
    </row>
    <row r="494" spans="1:2" x14ac:dyDescent="0.25">
      <c r="A494" s="1"/>
      <c r="B494" s="1"/>
    </row>
    <row r="495" spans="1:2" x14ac:dyDescent="0.25">
      <c r="A495" s="1"/>
      <c r="B495" s="1"/>
    </row>
    <row r="496" spans="1:2" x14ac:dyDescent="0.25">
      <c r="A496" s="1"/>
      <c r="B496" s="1"/>
    </row>
    <row r="497" spans="1:2" x14ac:dyDescent="0.25">
      <c r="A497" s="1"/>
      <c r="B497" s="1"/>
    </row>
    <row r="498" spans="1:2" x14ac:dyDescent="0.25">
      <c r="A498" s="1"/>
      <c r="B498" s="1"/>
    </row>
    <row r="499" spans="1:2" x14ac:dyDescent="0.25">
      <c r="A499" s="1"/>
      <c r="B499" s="1"/>
    </row>
    <row r="500" spans="1:2" x14ac:dyDescent="0.25">
      <c r="A500" s="1"/>
      <c r="B500" s="1"/>
    </row>
    <row r="501" spans="1:2" x14ac:dyDescent="0.25">
      <c r="A501" s="1"/>
      <c r="B501" s="1"/>
    </row>
    <row r="502" spans="1:2" x14ac:dyDescent="0.25">
      <c r="A502" s="1"/>
      <c r="B502" s="1"/>
    </row>
    <row r="503" spans="1:2" x14ac:dyDescent="0.25">
      <c r="A503" s="1"/>
      <c r="B503" s="1"/>
    </row>
    <row r="504" spans="1:2" x14ac:dyDescent="0.25">
      <c r="A504" s="1"/>
      <c r="B504" s="1"/>
    </row>
    <row r="505" spans="1:2" x14ac:dyDescent="0.25">
      <c r="A505" s="1"/>
      <c r="B505" s="1"/>
    </row>
    <row r="506" spans="1:2" x14ac:dyDescent="0.25">
      <c r="A506" s="1"/>
      <c r="B506" s="1"/>
    </row>
    <row r="507" spans="1:2" x14ac:dyDescent="0.25">
      <c r="A507" s="1"/>
      <c r="B507" s="1"/>
    </row>
    <row r="508" spans="1:2" x14ac:dyDescent="0.25">
      <c r="A508" s="1"/>
      <c r="B508" s="1"/>
    </row>
    <row r="509" spans="1:2" x14ac:dyDescent="0.25">
      <c r="A509" s="1"/>
      <c r="B509" s="1"/>
    </row>
    <row r="510" spans="1:2" x14ac:dyDescent="0.25">
      <c r="A510" s="1"/>
      <c r="B510" s="1"/>
    </row>
    <row r="511" spans="1:2" x14ac:dyDescent="0.25">
      <c r="A511" s="1"/>
      <c r="B511" s="1"/>
    </row>
    <row r="512" spans="1:2" x14ac:dyDescent="0.25">
      <c r="A512" s="1"/>
      <c r="B512" s="1"/>
    </row>
    <row r="513" spans="1:2" x14ac:dyDescent="0.25">
      <c r="A513" s="1"/>
      <c r="B513" s="1"/>
    </row>
    <row r="514" spans="1:2" x14ac:dyDescent="0.25">
      <c r="A514" s="1"/>
      <c r="B514" s="1"/>
    </row>
    <row r="515" spans="1:2" x14ac:dyDescent="0.25">
      <c r="A515" s="1"/>
      <c r="B515" s="1"/>
    </row>
    <row r="516" spans="1:2" x14ac:dyDescent="0.25">
      <c r="A516" s="1"/>
      <c r="B516" s="1"/>
    </row>
    <row r="517" spans="1:2" x14ac:dyDescent="0.25">
      <c r="A517" s="1"/>
      <c r="B517" s="1"/>
    </row>
    <row r="518" spans="1:2" x14ac:dyDescent="0.25">
      <c r="A518" s="1"/>
      <c r="B518" s="1"/>
    </row>
    <row r="519" spans="1:2" x14ac:dyDescent="0.25">
      <c r="A519" s="1"/>
      <c r="B519" s="1"/>
    </row>
    <row r="520" spans="1:2" x14ac:dyDescent="0.25">
      <c r="A520" s="1"/>
      <c r="B520" s="1"/>
    </row>
    <row r="521" spans="1:2" x14ac:dyDescent="0.25">
      <c r="A521" s="1"/>
      <c r="B521" s="1"/>
    </row>
    <row r="522" spans="1:2" x14ac:dyDescent="0.25">
      <c r="A522" s="1"/>
      <c r="B522" s="1"/>
    </row>
    <row r="523" spans="1:2" x14ac:dyDescent="0.25">
      <c r="A523" s="1"/>
      <c r="B523" s="1"/>
    </row>
    <row r="524" spans="1:2" x14ac:dyDescent="0.25">
      <c r="A524" s="1"/>
      <c r="B524" s="1"/>
    </row>
    <row r="525" spans="1:2" x14ac:dyDescent="0.25">
      <c r="A525" s="1"/>
      <c r="B525" s="1"/>
    </row>
    <row r="526" spans="1:2" x14ac:dyDescent="0.25">
      <c r="A526" s="1"/>
      <c r="B526" s="1"/>
    </row>
    <row r="527" spans="1:2" x14ac:dyDescent="0.25">
      <c r="A527" s="1"/>
      <c r="B527" s="1"/>
    </row>
    <row r="528" spans="1:2" x14ac:dyDescent="0.25">
      <c r="A528" s="1"/>
      <c r="B528" s="1"/>
    </row>
    <row r="529" spans="1:2" x14ac:dyDescent="0.25">
      <c r="A529" s="1"/>
      <c r="B529" s="1"/>
    </row>
    <row r="530" spans="1:2" x14ac:dyDescent="0.25">
      <c r="A530" s="1"/>
      <c r="B530" s="1"/>
    </row>
    <row r="531" spans="1:2" x14ac:dyDescent="0.25">
      <c r="A531" s="1"/>
      <c r="B531" s="1"/>
    </row>
    <row r="532" spans="1:2" x14ac:dyDescent="0.25">
      <c r="A532" s="1"/>
      <c r="B532" s="1"/>
    </row>
    <row r="533" spans="1:2" x14ac:dyDescent="0.25">
      <c r="A533" s="1"/>
      <c r="B533" s="1"/>
    </row>
    <row r="534" spans="1:2" x14ac:dyDescent="0.25">
      <c r="A534" s="1"/>
      <c r="B534" s="1"/>
    </row>
    <row r="535" spans="1:2" x14ac:dyDescent="0.25">
      <c r="A535" s="1"/>
      <c r="B535" s="1"/>
    </row>
    <row r="536" spans="1:2" x14ac:dyDescent="0.25">
      <c r="A536" s="1"/>
      <c r="B536" s="1"/>
    </row>
    <row r="537" spans="1:2" x14ac:dyDescent="0.25">
      <c r="A537" s="1"/>
      <c r="B537" s="1"/>
    </row>
    <row r="538" spans="1:2" x14ac:dyDescent="0.25">
      <c r="A538" s="1"/>
      <c r="B538" s="1"/>
    </row>
    <row r="539" spans="1:2" x14ac:dyDescent="0.25">
      <c r="A539" s="1"/>
      <c r="B539" s="1"/>
    </row>
    <row r="540" spans="1:2" x14ac:dyDescent="0.25">
      <c r="A540" s="1"/>
      <c r="B540" s="1"/>
    </row>
    <row r="541" spans="1:2" x14ac:dyDescent="0.25">
      <c r="A541" s="1"/>
      <c r="B541" s="1"/>
    </row>
    <row r="542" spans="1:2" x14ac:dyDescent="0.25">
      <c r="A542" s="1"/>
      <c r="B542" s="1"/>
    </row>
    <row r="543" spans="1:2" x14ac:dyDescent="0.25">
      <c r="A543" s="1"/>
      <c r="B543" s="1"/>
    </row>
    <row r="544" spans="1:2" x14ac:dyDescent="0.25">
      <c r="A544" s="1"/>
      <c r="B544" s="1"/>
    </row>
    <row r="545" spans="1:2" x14ac:dyDescent="0.25">
      <c r="A545" s="1"/>
      <c r="B545" s="1"/>
    </row>
    <row r="546" spans="1:2" x14ac:dyDescent="0.25">
      <c r="A546" s="1"/>
      <c r="B546" s="1"/>
    </row>
    <row r="547" spans="1:2" x14ac:dyDescent="0.25">
      <c r="A547" s="1"/>
      <c r="B547" s="1"/>
    </row>
    <row r="548" spans="1:2" x14ac:dyDescent="0.25">
      <c r="A548" s="1"/>
      <c r="B548" s="1"/>
    </row>
    <row r="549" spans="1:2" x14ac:dyDescent="0.25">
      <c r="A549" s="1"/>
      <c r="B549" s="1"/>
    </row>
  </sheetData>
  <sortState xmlns:xlrd2="http://schemas.microsoft.com/office/spreadsheetml/2017/richdata2" ref="M2:M162">
    <sortCondition ref="M2"/>
  </sortState>
  <conditionalFormatting sqref="B1:E1048576">
    <cfRule type="cellIs" dxfId="13" priority="1" operator="lessThan">
      <formula>2500</formula>
    </cfRule>
    <cfRule type="cellIs" dxfId="12" priority="2" operator="greaterThan">
      <formula>424081.0951</formula>
    </cfRule>
  </conditionalFormatting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14A4F-F309-40DF-BD10-372C902962C9}">
  <dimension ref="A1:BA359"/>
  <sheetViews>
    <sheetView zoomScale="70" zoomScaleNormal="70" workbookViewId="0">
      <selection activeCell="S36" sqref="S36"/>
    </sheetView>
  </sheetViews>
  <sheetFormatPr baseColWidth="10" defaultColWidth="8.85546875" defaultRowHeight="15" x14ac:dyDescent="0.25"/>
  <cols>
    <col min="4" max="4" width="8.85546875" customWidth="1"/>
    <col min="7" max="7" width="8.85546875" customWidth="1"/>
  </cols>
  <sheetData>
    <row r="1" spans="1:53" x14ac:dyDescent="0.25">
      <c r="A1" s="1">
        <v>0.135116815393865</v>
      </c>
      <c r="B1" s="1">
        <v>3742.81201171875</v>
      </c>
      <c r="C1">
        <f t="shared" ref="C1:C64" si="0">B1/$V$13</f>
        <v>0.47319062839286108</v>
      </c>
      <c r="D1">
        <v>0.53520000000000001</v>
      </c>
      <c r="E1">
        <v>274.93</v>
      </c>
      <c r="F1" t="s">
        <v>59</v>
      </c>
      <c r="G1">
        <v>0</v>
      </c>
      <c r="H1">
        <f t="shared" ref="H1:H64" si="1">G1*$K$6</f>
        <v>0</v>
      </c>
      <c r="I1">
        <f t="shared" ref="I1:I64" si="2">H1/$V$13</f>
        <v>0</v>
      </c>
      <c r="K1">
        <f>MIN(B1:B1227)</f>
        <v>3550.25024414062</v>
      </c>
      <c r="M1" s="14" t="s">
        <v>23</v>
      </c>
      <c r="N1" s="14" t="s">
        <v>22</v>
      </c>
      <c r="O1" s="14" t="s">
        <v>21</v>
      </c>
      <c r="P1" s="14"/>
      <c r="Q1" s="14"/>
      <c r="R1" s="14"/>
      <c r="U1" s="18" t="s">
        <v>24</v>
      </c>
      <c r="V1" s="17">
        <v>33</v>
      </c>
      <c r="W1" s="17"/>
      <c r="X1" s="16"/>
      <c r="Y1" s="16" t="s">
        <v>9</v>
      </c>
      <c r="Z1" s="16">
        <f>V1/V2</f>
        <v>330</v>
      </c>
      <c r="AA1" s="15"/>
      <c r="AE1" s="14"/>
      <c r="AF1" s="14"/>
      <c r="AG1" s="14"/>
      <c r="AK1" s="14"/>
      <c r="AL1" s="14"/>
      <c r="AM1" s="14"/>
      <c r="AQ1" s="14"/>
      <c r="AR1" s="14"/>
      <c r="AS1" s="14"/>
      <c r="AY1" s="14" t="s">
        <v>23</v>
      </c>
      <c r="AZ1" s="14" t="s">
        <v>22</v>
      </c>
      <c r="BA1" s="14" t="s">
        <v>21</v>
      </c>
    </row>
    <row r="2" spans="1:53" x14ac:dyDescent="0.25">
      <c r="A2" s="1">
        <v>9.9405758064860503E-2</v>
      </c>
      <c r="B2" s="1">
        <v>4564.3671875</v>
      </c>
      <c r="C2">
        <f t="shared" si="0"/>
        <v>0.57705697505151055</v>
      </c>
      <c r="D2">
        <v>0.44409999999999999</v>
      </c>
      <c r="E2">
        <v>95.57</v>
      </c>
      <c r="F2" t="s">
        <v>75</v>
      </c>
      <c r="G2">
        <v>50</v>
      </c>
      <c r="H2">
        <f t="shared" si="1"/>
        <v>49.435837629947258</v>
      </c>
      <c r="I2">
        <f t="shared" si="2"/>
        <v>6.2500000000000003E-3</v>
      </c>
      <c r="M2">
        <v>0</v>
      </c>
      <c r="N2">
        <v>0</v>
      </c>
      <c r="O2" s="19">
        <v>0</v>
      </c>
      <c r="U2" s="8" t="s">
        <v>11</v>
      </c>
      <c r="V2" s="7">
        <v>0.1</v>
      </c>
      <c r="W2" s="7"/>
      <c r="X2" s="7"/>
      <c r="Y2" s="7" t="s">
        <v>20</v>
      </c>
      <c r="Z2" s="7">
        <f>V3/V1</f>
        <v>1.490909090909091</v>
      </c>
      <c r="AA2" s="6"/>
      <c r="AY2">
        <v>2000</v>
      </c>
      <c r="AZ2">
        <v>0</v>
      </c>
      <c r="BA2">
        <v>0</v>
      </c>
    </row>
    <row r="3" spans="1:53" x14ac:dyDescent="0.25">
      <c r="A3" s="1">
        <v>9.7945047805986202E-2</v>
      </c>
      <c r="B3" s="1">
        <v>5065.76806640625</v>
      </c>
      <c r="C3">
        <f t="shared" si="0"/>
        <v>0.6404473340178507</v>
      </c>
      <c r="D3">
        <v>0.2084</v>
      </c>
      <c r="E3">
        <v>124.55</v>
      </c>
      <c r="F3" t="s">
        <v>73</v>
      </c>
      <c r="G3">
        <v>100</v>
      </c>
      <c r="H3">
        <f t="shared" si="1"/>
        <v>98.871675259894516</v>
      </c>
      <c r="I3">
        <f t="shared" si="2"/>
        <v>1.2500000000000001E-2</v>
      </c>
      <c r="K3" t="s">
        <v>26</v>
      </c>
      <c r="M3">
        <v>6.2500000000000003E-3</v>
      </c>
      <c r="N3">
        <v>0</v>
      </c>
      <c r="O3" s="19">
        <v>0</v>
      </c>
      <c r="U3" s="8" t="s">
        <v>19</v>
      </c>
      <c r="V3" s="7">
        <v>49.2</v>
      </c>
      <c r="W3" s="7"/>
      <c r="X3" s="7"/>
      <c r="Y3" s="7" t="s">
        <v>18</v>
      </c>
      <c r="Z3" s="7">
        <f>V3^2*SQRT(1-V6^2)/(V1*V2)</f>
        <v>699.74042076300475</v>
      </c>
      <c r="AA3" s="6"/>
      <c r="AD3" s="13" t="s">
        <v>17</v>
      </c>
      <c r="AY3">
        <v>2050</v>
      </c>
      <c r="AZ3">
        <v>0</v>
      </c>
      <c r="BA3">
        <v>0</v>
      </c>
    </row>
    <row r="4" spans="1:53" x14ac:dyDescent="0.25">
      <c r="A4" s="1">
        <v>0.145082412482886</v>
      </c>
      <c r="B4" s="1">
        <v>4168.41064453125</v>
      </c>
      <c r="C4">
        <f t="shared" si="0"/>
        <v>0.52699757458014995</v>
      </c>
      <c r="D4">
        <v>0.52310000000000001</v>
      </c>
      <c r="E4">
        <v>109.77</v>
      </c>
      <c r="F4" t="s">
        <v>62</v>
      </c>
      <c r="G4">
        <v>150</v>
      </c>
      <c r="H4">
        <f t="shared" si="1"/>
        <v>148.30751288984177</v>
      </c>
      <c r="I4">
        <f t="shared" si="2"/>
        <v>1.8750000000000003E-2</v>
      </c>
      <c r="M4">
        <v>1.2500000000000001E-2</v>
      </c>
      <c r="N4">
        <v>0</v>
      </c>
      <c r="O4" s="19">
        <v>0</v>
      </c>
      <c r="U4" s="8"/>
      <c r="V4" s="7"/>
      <c r="W4" s="7"/>
      <c r="X4" s="7"/>
      <c r="Y4" s="7" t="s">
        <v>17</v>
      </c>
      <c r="Z4" s="7">
        <f>1.23*Z3^-0.138</f>
        <v>0.49808539877832597</v>
      </c>
      <c r="AA4" s="6"/>
      <c r="AD4">
        <f>Z4</f>
        <v>0.49808539877832597</v>
      </c>
      <c r="AE4">
        <v>0</v>
      </c>
      <c r="AY4">
        <v>2100</v>
      </c>
      <c r="AZ4">
        <v>0</v>
      </c>
      <c r="BA4">
        <v>0</v>
      </c>
    </row>
    <row r="5" spans="1:53" x14ac:dyDescent="0.25">
      <c r="A5" s="1">
        <v>0.13404625104774101</v>
      </c>
      <c r="B5" s="1">
        <v>3711.39013671875</v>
      </c>
      <c r="C5">
        <f t="shared" si="0"/>
        <v>0.46921807066621635</v>
      </c>
      <c r="D5">
        <v>0.4204</v>
      </c>
      <c r="E5">
        <v>41.9</v>
      </c>
      <c r="F5" t="s">
        <v>59</v>
      </c>
      <c r="G5">
        <v>200</v>
      </c>
      <c r="H5">
        <f t="shared" si="1"/>
        <v>197.74335051978903</v>
      </c>
      <c r="I5">
        <f t="shared" si="2"/>
        <v>2.5000000000000001E-2</v>
      </c>
      <c r="M5">
        <v>1.8750000000000003E-2</v>
      </c>
      <c r="N5">
        <v>0</v>
      </c>
      <c r="O5" s="19">
        <v>0</v>
      </c>
      <c r="U5" s="8" t="s">
        <v>16</v>
      </c>
      <c r="V5" s="7">
        <v>208000</v>
      </c>
      <c r="W5" s="7"/>
      <c r="X5" s="7"/>
      <c r="Y5" s="7"/>
      <c r="Z5" s="7"/>
      <c r="AA5" s="6"/>
      <c r="AD5">
        <f>Z4</f>
        <v>0.49808539877832597</v>
      </c>
      <c r="AE5">
        <v>1</v>
      </c>
      <c r="AY5">
        <v>2150</v>
      </c>
      <c r="AZ5">
        <v>0</v>
      </c>
      <c r="BA5">
        <v>0</v>
      </c>
    </row>
    <row r="6" spans="1:53" x14ac:dyDescent="0.25">
      <c r="A6" s="1">
        <v>0.111831361126288</v>
      </c>
      <c r="B6" s="1">
        <v>3890.12548828125</v>
      </c>
      <c r="C6">
        <f t="shared" si="0"/>
        <v>0.4918149558576369</v>
      </c>
      <c r="D6">
        <v>0.71160000000000001</v>
      </c>
      <c r="E6">
        <v>43.54</v>
      </c>
      <c r="F6" t="s">
        <v>64</v>
      </c>
      <c r="G6">
        <v>250</v>
      </c>
      <c r="H6">
        <f t="shared" si="1"/>
        <v>247.17918814973626</v>
      </c>
      <c r="I6">
        <f t="shared" si="2"/>
        <v>3.125E-2</v>
      </c>
      <c r="K6">
        <f>V13/A1000_IW1!G161</f>
        <v>0.98871675259894509</v>
      </c>
      <c r="M6">
        <v>2.5000000000000001E-2</v>
      </c>
      <c r="N6">
        <v>0</v>
      </c>
      <c r="O6" s="19">
        <v>0</v>
      </c>
      <c r="Q6" t="s">
        <v>15</v>
      </c>
      <c r="U6" s="8" t="s">
        <v>14</v>
      </c>
      <c r="V6" s="7">
        <v>0.3</v>
      </c>
      <c r="W6" s="7"/>
      <c r="X6" s="7"/>
      <c r="Y6" s="7"/>
      <c r="Z6" s="7"/>
      <c r="AA6" s="6"/>
      <c r="AY6">
        <v>2200</v>
      </c>
      <c r="AZ6">
        <v>0</v>
      </c>
      <c r="BA6">
        <v>0</v>
      </c>
    </row>
    <row r="7" spans="1:53" x14ac:dyDescent="0.25">
      <c r="A7" s="1">
        <v>9.3873799008025796E-2</v>
      </c>
      <c r="B7" s="1">
        <v>4364.90673828125</v>
      </c>
      <c r="C7">
        <f t="shared" si="0"/>
        <v>0.5518398882702803</v>
      </c>
      <c r="D7">
        <v>0.2107</v>
      </c>
      <c r="E7">
        <v>202.2</v>
      </c>
      <c r="F7" t="s">
        <v>64</v>
      </c>
      <c r="G7">
        <v>300</v>
      </c>
      <c r="H7">
        <f t="shared" si="1"/>
        <v>296.61502577968355</v>
      </c>
      <c r="I7">
        <f t="shared" si="2"/>
        <v>3.7500000000000006E-2</v>
      </c>
      <c r="M7">
        <v>3.125E-2</v>
      </c>
      <c r="N7">
        <v>0</v>
      </c>
      <c r="O7" s="19">
        <v>0</v>
      </c>
      <c r="Q7" t="s">
        <v>13</v>
      </c>
      <c r="U7" s="8" t="s">
        <v>12</v>
      </c>
      <c r="V7" s="7">
        <v>1</v>
      </c>
      <c r="W7" s="7"/>
      <c r="X7" s="7"/>
      <c r="Y7" s="7"/>
      <c r="Z7" s="7" t="s">
        <v>11</v>
      </c>
      <c r="AA7" s="6"/>
      <c r="AD7" s="13" t="s">
        <v>10</v>
      </c>
      <c r="AY7">
        <v>2250</v>
      </c>
      <c r="AZ7">
        <v>0</v>
      </c>
      <c r="BA7">
        <v>0</v>
      </c>
    </row>
    <row r="8" spans="1:53" x14ac:dyDescent="0.25">
      <c r="A8" s="1">
        <v>9.7081509818711997E-2</v>
      </c>
      <c r="B8" s="1">
        <v>4236.07861328125</v>
      </c>
      <c r="C8">
        <f t="shared" si="0"/>
        <v>0.53555259913244568</v>
      </c>
      <c r="D8">
        <v>0.15340000000000001</v>
      </c>
      <c r="E8">
        <v>346.61</v>
      </c>
      <c r="F8" t="s">
        <v>62</v>
      </c>
      <c r="G8">
        <v>350</v>
      </c>
      <c r="H8">
        <f t="shared" si="1"/>
        <v>346.05086340963078</v>
      </c>
      <c r="I8">
        <f t="shared" si="2"/>
        <v>4.3750000000000004E-2</v>
      </c>
      <c r="K8" s="30">
        <f>MIN(C:C)</f>
        <v>0.44884571779637811</v>
      </c>
      <c r="M8">
        <v>3.7500000000000006E-2</v>
      </c>
      <c r="N8">
        <v>0</v>
      </c>
      <c r="O8" s="19">
        <v>0</v>
      </c>
      <c r="U8" s="8" t="s">
        <v>3</v>
      </c>
      <c r="V8" s="7">
        <v>345</v>
      </c>
      <c r="W8" s="7"/>
      <c r="X8" s="7" t="s">
        <v>9</v>
      </c>
      <c r="Y8" s="12">
        <v>330</v>
      </c>
      <c r="Z8" s="11">
        <f>Y9/Y8</f>
        <v>0.1</v>
      </c>
      <c r="AA8" s="6"/>
      <c r="AD8">
        <f>_xlfn.PERCENTILE.EXC(C:C,0.01)</f>
        <v>0.45850728659910217</v>
      </c>
      <c r="AE8">
        <v>0</v>
      </c>
      <c r="AY8">
        <v>2300</v>
      </c>
      <c r="AZ8">
        <v>0</v>
      </c>
      <c r="BA8">
        <v>0</v>
      </c>
    </row>
    <row r="9" spans="1:53" x14ac:dyDescent="0.25">
      <c r="A9" s="1">
        <v>0.11550927048397699</v>
      </c>
      <c r="B9" s="1">
        <v>3797.66943359375</v>
      </c>
      <c r="C9">
        <f t="shared" si="0"/>
        <v>0.48012606032152028</v>
      </c>
      <c r="D9">
        <v>0.45300000000000001</v>
      </c>
      <c r="E9">
        <v>247.53</v>
      </c>
      <c r="F9" t="s">
        <v>67</v>
      </c>
      <c r="G9">
        <v>400</v>
      </c>
      <c r="H9">
        <f t="shared" si="1"/>
        <v>395.48670103957807</v>
      </c>
      <c r="I9">
        <f t="shared" si="2"/>
        <v>0.05</v>
      </c>
      <c r="K9">
        <f>MAX(C:C)</f>
        <v>0.70893370574047265</v>
      </c>
      <c r="M9">
        <v>4.3750000000000004E-2</v>
      </c>
      <c r="N9">
        <v>0</v>
      </c>
      <c r="O9" s="19">
        <v>0</v>
      </c>
      <c r="Q9" t="s">
        <v>8</v>
      </c>
      <c r="U9" s="8" t="s">
        <v>7</v>
      </c>
      <c r="V9" s="7">
        <f>(PI()*V5*V2^2*V1)/(SQRT(3*(1-V6^2)))</f>
        <v>130510.61134306075</v>
      </c>
      <c r="W9" s="7" t="s">
        <v>6</v>
      </c>
      <c r="X9" s="7" t="s">
        <v>5</v>
      </c>
      <c r="Y9" s="10">
        <v>33</v>
      </c>
      <c r="Z9" s="9"/>
      <c r="AA9" s="6"/>
      <c r="AD9">
        <f>AD8</f>
        <v>0.45850728659910217</v>
      </c>
      <c r="AE9">
        <v>1</v>
      </c>
      <c r="AY9">
        <v>2350</v>
      </c>
      <c r="AZ9">
        <v>0</v>
      </c>
      <c r="BA9">
        <v>0</v>
      </c>
    </row>
    <row r="10" spans="1:53" x14ac:dyDescent="0.25">
      <c r="A10" s="1">
        <v>9.5276780359831503E-2</v>
      </c>
      <c r="B10" s="1">
        <v>3913.22924804687</v>
      </c>
      <c r="C10">
        <f t="shared" si="0"/>
        <v>0.49473588337617158</v>
      </c>
      <c r="D10">
        <v>0.47239999999999999</v>
      </c>
      <c r="E10">
        <v>330.04</v>
      </c>
      <c r="F10" t="s">
        <v>51</v>
      </c>
      <c r="G10">
        <v>450</v>
      </c>
      <c r="H10">
        <f t="shared" si="1"/>
        <v>444.9225386695253</v>
      </c>
      <c r="I10">
        <f t="shared" si="2"/>
        <v>5.6250000000000001E-2</v>
      </c>
      <c r="M10">
        <v>0.05</v>
      </c>
      <c r="N10">
        <v>0</v>
      </c>
      <c r="O10" s="19">
        <v>0</v>
      </c>
      <c r="U10" s="8"/>
      <c r="V10" s="7"/>
      <c r="W10" s="7"/>
      <c r="X10" s="7"/>
      <c r="Y10" s="7"/>
      <c r="Z10" s="7"/>
      <c r="AA10" s="6"/>
      <c r="AY10">
        <v>2400</v>
      </c>
      <c r="AZ10">
        <v>0</v>
      </c>
      <c r="BA10">
        <v>0</v>
      </c>
    </row>
    <row r="11" spans="1:53" x14ac:dyDescent="0.25">
      <c r="A11" s="1">
        <v>9.0446593842506501E-2</v>
      </c>
      <c r="B11" s="1">
        <v>4475.1962890625</v>
      </c>
      <c r="C11">
        <f t="shared" si="0"/>
        <v>0.56578341032694401</v>
      </c>
      <c r="D11">
        <v>0.46389999999999998</v>
      </c>
      <c r="E11">
        <v>253.04</v>
      </c>
      <c r="F11" t="s">
        <v>66</v>
      </c>
      <c r="G11">
        <v>500</v>
      </c>
      <c r="H11">
        <f t="shared" si="1"/>
        <v>494.35837629947252</v>
      </c>
      <c r="I11">
        <f t="shared" si="2"/>
        <v>6.25E-2</v>
      </c>
      <c r="M11">
        <v>5.6250000000000001E-2</v>
      </c>
      <c r="N11">
        <v>0</v>
      </c>
      <c r="O11" s="19">
        <v>0</v>
      </c>
      <c r="U11" s="8"/>
      <c r="V11" s="7">
        <f>V9/1000</f>
        <v>130.51061134306076</v>
      </c>
      <c r="W11" s="7" t="s">
        <v>4</v>
      </c>
      <c r="X11" s="7"/>
      <c r="Y11" s="7"/>
      <c r="Z11" s="7"/>
      <c r="AA11" s="6"/>
      <c r="AY11">
        <v>2450</v>
      </c>
      <c r="AZ11">
        <v>0</v>
      </c>
      <c r="BA11">
        <v>0</v>
      </c>
    </row>
    <row r="12" spans="1:53" x14ac:dyDescent="0.25">
      <c r="A12" s="1">
        <v>0.10889874017222</v>
      </c>
      <c r="B12" s="1">
        <v>4584.36767578125</v>
      </c>
      <c r="C12">
        <f t="shared" si="0"/>
        <v>0.57958556681308904</v>
      </c>
      <c r="D12">
        <v>0.23849999999999999</v>
      </c>
      <c r="E12">
        <v>2.5299999999999998</v>
      </c>
      <c r="F12" t="s">
        <v>57</v>
      </c>
      <c r="G12">
        <v>550</v>
      </c>
      <c r="H12">
        <f t="shared" si="1"/>
        <v>543.79421392941981</v>
      </c>
      <c r="I12">
        <f t="shared" si="2"/>
        <v>6.8750000000000006E-2</v>
      </c>
      <c r="M12">
        <v>6.25E-2</v>
      </c>
      <c r="N12">
        <v>0</v>
      </c>
      <c r="O12" s="19">
        <v>0</v>
      </c>
      <c r="U12" s="8"/>
      <c r="V12" s="7"/>
      <c r="W12" s="7"/>
      <c r="X12" s="7"/>
      <c r="Y12" s="7"/>
      <c r="Z12" s="7"/>
      <c r="AA12" s="6"/>
      <c r="AY12">
        <v>2500</v>
      </c>
      <c r="AZ12">
        <v>0</v>
      </c>
      <c r="BA12">
        <v>0</v>
      </c>
    </row>
    <row r="13" spans="1:53" x14ac:dyDescent="0.25">
      <c r="A13" s="1">
        <v>0.129030817773235</v>
      </c>
      <c r="B13" s="1">
        <v>4811.2548828125</v>
      </c>
      <c r="C13">
        <f t="shared" si="0"/>
        <v>0.60827012263188818</v>
      </c>
      <c r="D13">
        <v>0.16839999999999999</v>
      </c>
      <c r="E13">
        <v>43.59</v>
      </c>
      <c r="F13" t="s">
        <v>74</v>
      </c>
      <c r="G13">
        <v>600</v>
      </c>
      <c r="H13">
        <f t="shared" si="1"/>
        <v>593.2300515593671</v>
      </c>
      <c r="I13">
        <f t="shared" si="2"/>
        <v>7.5000000000000011E-2</v>
      </c>
      <c r="M13">
        <v>6.8750000000000006E-2</v>
      </c>
      <c r="N13">
        <v>0</v>
      </c>
      <c r="O13" s="19">
        <v>0</v>
      </c>
      <c r="U13" s="8" t="s">
        <v>2</v>
      </c>
      <c r="V13" s="7">
        <f>2*PI()*V5*V2^2/(SQRT(3*(1-V6^2)))</f>
        <v>7909.7340207915604</v>
      </c>
      <c r="W13" s="7" t="s">
        <v>2</v>
      </c>
      <c r="X13" s="7" t="s">
        <v>3</v>
      </c>
      <c r="Y13" s="7">
        <f>V8*V2*V1*2*PI()</f>
        <v>7153.4064722239591</v>
      </c>
      <c r="Z13" s="7" t="s">
        <v>2</v>
      </c>
      <c r="AA13" s="6"/>
      <c r="AY13">
        <v>2550</v>
      </c>
      <c r="AZ13">
        <v>0</v>
      </c>
      <c r="BA13">
        <v>0</v>
      </c>
    </row>
    <row r="14" spans="1:53" x14ac:dyDescent="0.25">
      <c r="A14" s="1">
        <v>0.120654774482102</v>
      </c>
      <c r="B14" s="1">
        <v>4239.865234375</v>
      </c>
      <c r="C14">
        <f t="shared" si="0"/>
        <v>0.53603132838981338</v>
      </c>
      <c r="D14">
        <v>0.12770000000000001</v>
      </c>
      <c r="E14">
        <v>333.03</v>
      </c>
      <c r="F14" t="s">
        <v>56</v>
      </c>
      <c r="G14">
        <v>650</v>
      </c>
      <c r="H14">
        <f t="shared" si="1"/>
        <v>642.66588918931427</v>
      </c>
      <c r="I14">
        <f t="shared" si="2"/>
        <v>8.1250000000000003E-2</v>
      </c>
      <c r="M14">
        <v>7.5000000000000011E-2</v>
      </c>
      <c r="N14">
        <v>0</v>
      </c>
      <c r="O14" s="19">
        <v>0</v>
      </c>
      <c r="U14" s="8"/>
      <c r="V14" s="7"/>
      <c r="W14" s="7"/>
      <c r="X14" s="7"/>
      <c r="Y14" s="7"/>
      <c r="Z14" s="7"/>
      <c r="AA14" s="6"/>
      <c r="AY14">
        <v>2600</v>
      </c>
      <c r="AZ14">
        <v>0</v>
      </c>
      <c r="BA14">
        <v>0</v>
      </c>
    </row>
    <row r="15" spans="1:53" ht="15.75" thickBot="1" x14ac:dyDescent="0.3">
      <c r="A15" s="1">
        <v>0.127374818305827</v>
      </c>
      <c r="B15" s="1">
        <v>3800.1767578125</v>
      </c>
      <c r="C15">
        <f t="shared" si="0"/>
        <v>0.48044305255060904</v>
      </c>
      <c r="D15">
        <v>0.62529999999999997</v>
      </c>
      <c r="E15">
        <v>74.13</v>
      </c>
      <c r="F15" t="s">
        <v>75</v>
      </c>
      <c r="G15">
        <v>700</v>
      </c>
      <c r="H15">
        <f t="shared" si="1"/>
        <v>692.10172681926156</v>
      </c>
      <c r="I15">
        <f t="shared" si="2"/>
        <v>8.7500000000000008E-2</v>
      </c>
      <c r="M15">
        <v>8.1250000000000003E-2</v>
      </c>
      <c r="N15">
        <v>0</v>
      </c>
      <c r="O15" s="19">
        <v>0</v>
      </c>
      <c r="U15" s="5"/>
      <c r="V15" s="4">
        <f>V13/1000</f>
        <v>7.9097340207915607</v>
      </c>
      <c r="W15" s="4" t="s">
        <v>1</v>
      </c>
      <c r="X15" s="4"/>
      <c r="Y15" s="4"/>
      <c r="Z15" s="4"/>
      <c r="AA15" s="3"/>
      <c r="AY15">
        <v>2650</v>
      </c>
      <c r="AZ15">
        <v>0</v>
      </c>
      <c r="BA15">
        <v>0</v>
      </c>
    </row>
    <row r="16" spans="1:53" x14ac:dyDescent="0.25">
      <c r="A16" s="1">
        <v>0.131831879952227</v>
      </c>
      <c r="B16" s="1">
        <v>3812.78759765625</v>
      </c>
      <c r="C16">
        <f t="shared" si="0"/>
        <v>0.48203739691296071</v>
      </c>
      <c r="D16">
        <v>0.28399999999999997</v>
      </c>
      <c r="E16">
        <v>52.15</v>
      </c>
      <c r="F16" t="s">
        <v>76</v>
      </c>
      <c r="G16">
        <v>750</v>
      </c>
      <c r="H16">
        <f t="shared" si="1"/>
        <v>741.53756444920884</v>
      </c>
      <c r="I16">
        <f t="shared" si="2"/>
        <v>9.3750000000000014E-2</v>
      </c>
      <c r="M16">
        <v>8.7500000000000008E-2</v>
      </c>
      <c r="N16">
        <v>0</v>
      </c>
      <c r="O16" s="19">
        <v>0</v>
      </c>
      <c r="AY16">
        <v>2700</v>
      </c>
      <c r="AZ16">
        <v>0</v>
      </c>
      <c r="BA16">
        <v>0</v>
      </c>
    </row>
    <row r="17" spans="1:53" x14ac:dyDescent="0.25">
      <c r="A17" s="1">
        <v>0.121440372065087</v>
      </c>
      <c r="B17" s="1">
        <v>3707.48486328125</v>
      </c>
      <c r="C17">
        <f t="shared" si="0"/>
        <v>0.46872434060813417</v>
      </c>
      <c r="D17">
        <v>0.47460000000000002</v>
      </c>
      <c r="E17">
        <v>306.62</v>
      </c>
      <c r="F17" t="s">
        <v>66</v>
      </c>
      <c r="G17">
        <v>800</v>
      </c>
      <c r="H17">
        <f t="shared" si="1"/>
        <v>790.97340207915613</v>
      </c>
      <c r="I17">
        <f t="shared" si="2"/>
        <v>0.1</v>
      </c>
      <c r="M17">
        <v>9.3750000000000014E-2</v>
      </c>
      <c r="N17">
        <v>0</v>
      </c>
      <c r="O17" s="19">
        <v>0</v>
      </c>
      <c r="AY17">
        <v>2750</v>
      </c>
      <c r="AZ17">
        <v>0</v>
      </c>
      <c r="BA17">
        <v>0</v>
      </c>
    </row>
    <row r="18" spans="1:53" x14ac:dyDescent="0.25">
      <c r="A18" s="1">
        <v>0.12906943845456201</v>
      </c>
      <c r="B18" s="1">
        <v>4211.00732421875</v>
      </c>
      <c r="C18">
        <f t="shared" si="0"/>
        <v>0.53238292376831864</v>
      </c>
      <c r="D18">
        <v>0.43440000000000001</v>
      </c>
      <c r="E18">
        <v>74.88</v>
      </c>
      <c r="F18" t="s">
        <v>62</v>
      </c>
      <c r="G18">
        <v>850</v>
      </c>
      <c r="H18">
        <f t="shared" si="1"/>
        <v>840.4092397091033</v>
      </c>
      <c r="I18">
        <f t="shared" si="2"/>
        <v>0.10625</v>
      </c>
      <c r="M18">
        <v>0.1</v>
      </c>
      <c r="N18">
        <v>0</v>
      </c>
      <c r="O18" s="19">
        <v>0</v>
      </c>
      <c r="AY18">
        <v>2800</v>
      </c>
      <c r="AZ18">
        <v>0</v>
      </c>
      <c r="BA18">
        <v>0</v>
      </c>
    </row>
    <row r="19" spans="1:53" x14ac:dyDescent="0.25">
      <c r="A19" s="1">
        <v>0.11020049144796799</v>
      </c>
      <c r="B19" s="1">
        <v>4439.5966796875</v>
      </c>
      <c r="C19">
        <f t="shared" si="0"/>
        <v>0.56128267625909511</v>
      </c>
      <c r="D19">
        <v>0.93310000000000004</v>
      </c>
      <c r="E19">
        <v>92.3</v>
      </c>
      <c r="F19" t="s">
        <v>77</v>
      </c>
      <c r="G19">
        <v>900</v>
      </c>
      <c r="H19">
        <f t="shared" si="1"/>
        <v>889.84507733905059</v>
      </c>
      <c r="I19">
        <f t="shared" si="2"/>
        <v>0.1125</v>
      </c>
      <c r="M19">
        <v>0.10625</v>
      </c>
      <c r="N19">
        <v>0</v>
      </c>
      <c r="O19" s="19">
        <v>0</v>
      </c>
      <c r="AY19">
        <v>2850</v>
      </c>
      <c r="AZ19">
        <v>0</v>
      </c>
      <c r="BA19">
        <v>0</v>
      </c>
    </row>
    <row r="20" spans="1:53" x14ac:dyDescent="0.25">
      <c r="A20" s="1">
        <v>0.145730350760085</v>
      </c>
      <c r="B20" s="1">
        <v>4198.875</v>
      </c>
      <c r="C20">
        <f t="shared" si="0"/>
        <v>0.53084907646234614</v>
      </c>
      <c r="D20">
        <v>0.91500000000000004</v>
      </c>
      <c r="E20">
        <v>273.93</v>
      </c>
      <c r="F20" t="s">
        <v>78</v>
      </c>
      <c r="G20">
        <v>950</v>
      </c>
      <c r="H20">
        <f t="shared" si="1"/>
        <v>939.28091496899788</v>
      </c>
      <c r="I20">
        <f t="shared" si="2"/>
        <v>0.11875000000000001</v>
      </c>
      <c r="M20">
        <v>0.1125</v>
      </c>
      <c r="N20">
        <v>0</v>
      </c>
      <c r="O20" s="19">
        <v>0</v>
      </c>
      <c r="AY20">
        <v>2900</v>
      </c>
      <c r="AZ20">
        <v>0</v>
      </c>
      <c r="BA20">
        <v>0</v>
      </c>
    </row>
    <row r="21" spans="1:53" x14ac:dyDescent="0.25">
      <c r="A21" s="1">
        <v>0.123988382079146</v>
      </c>
      <c r="B21" s="1">
        <v>3763.24780273437</v>
      </c>
      <c r="C21">
        <f t="shared" si="0"/>
        <v>0.47577425395623679</v>
      </c>
      <c r="D21">
        <v>0.39860000000000001</v>
      </c>
      <c r="E21">
        <v>53.08</v>
      </c>
      <c r="F21" t="s">
        <v>54</v>
      </c>
      <c r="G21">
        <v>1000</v>
      </c>
      <c r="H21">
        <f t="shared" si="1"/>
        <v>988.71675259894505</v>
      </c>
      <c r="I21">
        <f t="shared" si="2"/>
        <v>0.125</v>
      </c>
      <c r="M21">
        <v>0.11875000000000001</v>
      </c>
      <c r="N21">
        <v>0</v>
      </c>
      <c r="O21" s="19">
        <v>0</v>
      </c>
      <c r="AY21">
        <v>2950</v>
      </c>
      <c r="AZ21">
        <v>0</v>
      </c>
      <c r="BA21">
        <v>0</v>
      </c>
    </row>
    <row r="22" spans="1:53" x14ac:dyDescent="0.25">
      <c r="A22" s="1">
        <v>0.14442347776169601</v>
      </c>
      <c r="B22" s="1">
        <v>3727.57080078125</v>
      </c>
      <c r="C22">
        <f t="shared" si="0"/>
        <v>0.4712637354154946</v>
      </c>
      <c r="D22">
        <v>0.30759999999999998</v>
      </c>
      <c r="E22">
        <v>212.31</v>
      </c>
      <c r="F22" t="s">
        <v>63</v>
      </c>
      <c r="G22">
        <v>1050</v>
      </c>
      <c r="H22">
        <f t="shared" si="1"/>
        <v>1038.1525902288924</v>
      </c>
      <c r="I22">
        <f t="shared" si="2"/>
        <v>0.13125000000000001</v>
      </c>
      <c r="M22">
        <v>0.125</v>
      </c>
      <c r="N22">
        <v>0</v>
      </c>
      <c r="O22" s="19">
        <v>0</v>
      </c>
      <c r="AY22">
        <v>3000</v>
      </c>
      <c r="AZ22">
        <v>0</v>
      </c>
      <c r="BA22">
        <v>0</v>
      </c>
    </row>
    <row r="23" spans="1:53" x14ac:dyDescent="0.25">
      <c r="A23" s="1">
        <v>0.118807396315843</v>
      </c>
      <c r="B23" s="1">
        <v>3760.42407226562</v>
      </c>
      <c r="C23">
        <f t="shared" si="0"/>
        <v>0.47541725959190956</v>
      </c>
      <c r="D23">
        <v>0.52610000000000001</v>
      </c>
      <c r="E23">
        <v>129.88</v>
      </c>
      <c r="F23" t="s">
        <v>72</v>
      </c>
      <c r="G23">
        <v>1100</v>
      </c>
      <c r="H23">
        <f t="shared" si="1"/>
        <v>1087.5884278588396</v>
      </c>
      <c r="I23">
        <f t="shared" si="2"/>
        <v>0.13750000000000001</v>
      </c>
      <c r="M23">
        <v>0.13125000000000001</v>
      </c>
      <c r="N23">
        <v>0</v>
      </c>
      <c r="O23" s="19">
        <v>0</v>
      </c>
      <c r="AY23">
        <v>3050</v>
      </c>
      <c r="AZ23">
        <v>0</v>
      </c>
      <c r="BA23">
        <v>0</v>
      </c>
    </row>
    <row r="24" spans="1:53" x14ac:dyDescent="0.25">
      <c r="A24" s="1">
        <v>0.14624844996556999</v>
      </c>
      <c r="B24" s="1">
        <v>4050.73876953125</v>
      </c>
      <c r="C24">
        <f t="shared" si="0"/>
        <v>0.51212073109961231</v>
      </c>
      <c r="D24">
        <v>0.53859999999999997</v>
      </c>
      <c r="E24">
        <v>74.08</v>
      </c>
      <c r="F24" t="s">
        <v>63</v>
      </c>
      <c r="G24">
        <v>1150</v>
      </c>
      <c r="H24">
        <f t="shared" si="1"/>
        <v>1137.0242654887868</v>
      </c>
      <c r="I24">
        <f t="shared" si="2"/>
        <v>0.14374999999999999</v>
      </c>
      <c r="M24">
        <v>0.13750000000000001</v>
      </c>
      <c r="N24">
        <v>0</v>
      </c>
      <c r="O24" s="19">
        <v>0</v>
      </c>
      <c r="AY24">
        <v>3100</v>
      </c>
      <c r="AZ24">
        <v>0</v>
      </c>
      <c r="BA24">
        <v>0</v>
      </c>
    </row>
    <row r="25" spans="1:53" x14ac:dyDescent="0.25">
      <c r="A25" s="1">
        <v>0.12598242209521701</v>
      </c>
      <c r="B25" s="1">
        <v>4882.3857421875</v>
      </c>
      <c r="C25">
        <f t="shared" si="0"/>
        <v>0.61726294833096029</v>
      </c>
      <c r="D25">
        <v>0.48780000000000001</v>
      </c>
      <c r="E25">
        <v>64.2</v>
      </c>
      <c r="F25" t="s">
        <v>55</v>
      </c>
      <c r="G25">
        <v>1200</v>
      </c>
      <c r="H25">
        <f t="shared" si="1"/>
        <v>1186.4601031187342</v>
      </c>
      <c r="I25">
        <f t="shared" si="2"/>
        <v>0.15000000000000002</v>
      </c>
      <c r="M25">
        <v>0.14374999999999999</v>
      </c>
      <c r="N25">
        <v>0</v>
      </c>
      <c r="O25" s="19">
        <v>0</v>
      </c>
      <c r="AY25">
        <v>3150</v>
      </c>
      <c r="AZ25">
        <v>0</v>
      </c>
      <c r="BA25">
        <v>0</v>
      </c>
    </row>
    <row r="26" spans="1:53" x14ac:dyDescent="0.25">
      <c r="A26" s="1">
        <v>0.110545951106601</v>
      </c>
      <c r="B26" s="1">
        <v>4443.8095703125</v>
      </c>
      <c r="C26">
        <f t="shared" si="0"/>
        <v>0.56181529728199242</v>
      </c>
      <c r="D26">
        <v>9.4500000000000001E-2</v>
      </c>
      <c r="E26">
        <v>298.88</v>
      </c>
      <c r="F26" t="s">
        <v>59</v>
      </c>
      <c r="G26">
        <v>1250</v>
      </c>
      <c r="H26">
        <f t="shared" si="1"/>
        <v>1235.8959407486814</v>
      </c>
      <c r="I26">
        <f t="shared" si="2"/>
        <v>0.15625</v>
      </c>
      <c r="M26">
        <v>0.15000000000000002</v>
      </c>
      <c r="N26">
        <v>0</v>
      </c>
      <c r="O26" s="19">
        <v>0</v>
      </c>
      <c r="AY26">
        <v>3200</v>
      </c>
      <c r="AZ26">
        <v>0</v>
      </c>
      <c r="BA26">
        <v>0</v>
      </c>
    </row>
    <row r="27" spans="1:53" x14ac:dyDescent="0.25">
      <c r="A27" s="1">
        <v>0.148590538100419</v>
      </c>
      <c r="B27" s="1">
        <v>4884.8369140625</v>
      </c>
      <c r="C27">
        <f t="shared" si="0"/>
        <v>0.61757284141567803</v>
      </c>
      <c r="D27">
        <v>4.5999999999999999E-2</v>
      </c>
      <c r="E27">
        <v>19.55</v>
      </c>
      <c r="F27" t="s">
        <v>64</v>
      </c>
      <c r="G27">
        <v>1300</v>
      </c>
      <c r="H27">
        <f t="shared" si="1"/>
        <v>1285.3317783786285</v>
      </c>
      <c r="I27">
        <f t="shared" si="2"/>
        <v>0.16250000000000001</v>
      </c>
      <c r="M27">
        <v>0.15625</v>
      </c>
      <c r="N27">
        <v>0</v>
      </c>
      <c r="O27" s="19">
        <v>0</v>
      </c>
      <c r="AY27">
        <v>3250</v>
      </c>
      <c r="AZ27">
        <v>0</v>
      </c>
      <c r="BA27">
        <v>0</v>
      </c>
    </row>
    <row r="28" spans="1:53" x14ac:dyDescent="0.25">
      <c r="A28" s="1">
        <v>0.14644137207986599</v>
      </c>
      <c r="B28" s="1">
        <v>4468.5234375</v>
      </c>
      <c r="C28">
        <f t="shared" si="0"/>
        <v>0.56493978504890563</v>
      </c>
      <c r="D28">
        <v>0.2346</v>
      </c>
      <c r="E28">
        <v>289.25</v>
      </c>
      <c r="F28" t="s">
        <v>61</v>
      </c>
      <c r="G28">
        <v>1350</v>
      </c>
      <c r="H28">
        <f t="shared" si="1"/>
        <v>1334.7676160085759</v>
      </c>
      <c r="I28">
        <f t="shared" si="2"/>
        <v>0.16875000000000001</v>
      </c>
      <c r="M28">
        <v>0.16250000000000001</v>
      </c>
      <c r="N28">
        <v>0</v>
      </c>
      <c r="O28" s="19">
        <v>0</v>
      </c>
      <c r="AY28">
        <v>3300</v>
      </c>
      <c r="AZ28">
        <v>0</v>
      </c>
      <c r="BA28">
        <v>0</v>
      </c>
    </row>
    <row r="29" spans="1:53" x14ac:dyDescent="0.25">
      <c r="A29" s="1">
        <v>0.108986204384696</v>
      </c>
      <c r="B29" s="1">
        <v>4330.63671875</v>
      </c>
      <c r="C29">
        <f t="shared" si="0"/>
        <v>0.54750724959479924</v>
      </c>
      <c r="D29">
        <v>0.10349999999999999</v>
      </c>
      <c r="E29">
        <v>43.42</v>
      </c>
      <c r="F29" t="s">
        <v>65</v>
      </c>
      <c r="G29">
        <v>1400</v>
      </c>
      <c r="H29">
        <f t="shared" si="1"/>
        <v>1384.2034536385231</v>
      </c>
      <c r="I29">
        <f t="shared" si="2"/>
        <v>0.17500000000000002</v>
      </c>
      <c r="M29">
        <v>0.16875000000000001</v>
      </c>
      <c r="N29">
        <v>0</v>
      </c>
      <c r="O29" s="19">
        <v>0</v>
      </c>
      <c r="AY29">
        <v>3350</v>
      </c>
      <c r="AZ29">
        <v>0</v>
      </c>
      <c r="BA29">
        <v>0</v>
      </c>
    </row>
    <row r="30" spans="1:53" x14ac:dyDescent="0.25">
      <c r="A30" s="1">
        <v>0.146421125843502</v>
      </c>
      <c r="B30" s="1">
        <v>4057.72900390625</v>
      </c>
      <c r="C30">
        <f t="shared" si="0"/>
        <v>0.51300448197626958</v>
      </c>
      <c r="D30">
        <v>0.73839999999999995</v>
      </c>
      <c r="E30">
        <v>336.62</v>
      </c>
      <c r="F30" t="s">
        <v>76</v>
      </c>
      <c r="G30">
        <v>1450</v>
      </c>
      <c r="H30">
        <f t="shared" si="1"/>
        <v>1433.6392912684703</v>
      </c>
      <c r="I30">
        <f t="shared" si="2"/>
        <v>0.18124999999999999</v>
      </c>
      <c r="M30">
        <v>0.17500000000000002</v>
      </c>
      <c r="N30">
        <v>0</v>
      </c>
      <c r="O30" s="19">
        <v>0</v>
      </c>
      <c r="AY30">
        <v>3400</v>
      </c>
      <c r="AZ30">
        <v>0</v>
      </c>
      <c r="BA30">
        <v>0</v>
      </c>
    </row>
    <row r="31" spans="1:53" x14ac:dyDescent="0.25">
      <c r="A31" s="1">
        <v>0.14673026999539401</v>
      </c>
      <c r="B31" s="1">
        <v>3707.93774414062</v>
      </c>
      <c r="C31">
        <f t="shared" si="0"/>
        <v>0.46878159675077813</v>
      </c>
      <c r="D31">
        <v>0.41270000000000001</v>
      </c>
      <c r="E31">
        <v>14.96</v>
      </c>
      <c r="F31" t="s">
        <v>51</v>
      </c>
      <c r="G31">
        <v>1500</v>
      </c>
      <c r="H31">
        <f t="shared" si="1"/>
        <v>1483.0751288984177</v>
      </c>
      <c r="I31">
        <f t="shared" si="2"/>
        <v>0.18750000000000003</v>
      </c>
      <c r="M31">
        <v>0.18124999999999999</v>
      </c>
      <c r="N31">
        <v>0</v>
      </c>
      <c r="O31" s="19">
        <v>0</v>
      </c>
      <c r="AY31">
        <v>3450</v>
      </c>
      <c r="AZ31">
        <v>1</v>
      </c>
      <c r="BA31">
        <v>1.001001001001001E-3</v>
      </c>
    </row>
    <row r="32" spans="1:53" x14ac:dyDescent="0.25">
      <c r="A32" s="1">
        <v>0.13806341640398301</v>
      </c>
      <c r="B32" s="1">
        <v>3882.88818359375</v>
      </c>
      <c r="C32">
        <f t="shared" si="0"/>
        <v>0.49089996874574715</v>
      </c>
      <c r="D32">
        <v>0.78720000000000001</v>
      </c>
      <c r="E32">
        <v>51.55</v>
      </c>
      <c r="F32" t="s">
        <v>70</v>
      </c>
      <c r="G32">
        <v>1550</v>
      </c>
      <c r="H32">
        <f t="shared" si="1"/>
        <v>1532.5109665283649</v>
      </c>
      <c r="I32">
        <f t="shared" si="2"/>
        <v>0.19375000000000001</v>
      </c>
      <c r="M32">
        <v>0.18750000000000003</v>
      </c>
      <c r="N32">
        <v>0</v>
      </c>
      <c r="O32" s="19">
        <v>0</v>
      </c>
      <c r="AY32">
        <v>3500</v>
      </c>
      <c r="AZ32">
        <v>0</v>
      </c>
      <c r="BA32">
        <v>1.001001001001001E-3</v>
      </c>
    </row>
    <row r="33" spans="1:53" x14ac:dyDescent="0.25">
      <c r="A33" s="1">
        <v>0.13479420686069099</v>
      </c>
      <c r="B33" s="1">
        <v>4166.583984375</v>
      </c>
      <c r="C33">
        <f t="shared" si="0"/>
        <v>0.52676663632717602</v>
      </c>
      <c r="D33">
        <v>0.15640000000000001</v>
      </c>
      <c r="E33">
        <v>163.96</v>
      </c>
      <c r="F33" t="s">
        <v>53</v>
      </c>
      <c r="G33">
        <v>1600</v>
      </c>
      <c r="H33">
        <f t="shared" si="1"/>
        <v>1581.9468041583123</v>
      </c>
      <c r="I33">
        <f t="shared" si="2"/>
        <v>0.2</v>
      </c>
      <c r="M33">
        <v>0.19375000000000001</v>
      </c>
      <c r="N33">
        <v>0</v>
      </c>
      <c r="O33" s="19">
        <v>0</v>
      </c>
      <c r="AY33">
        <v>3550</v>
      </c>
      <c r="AZ33">
        <v>0</v>
      </c>
      <c r="BA33">
        <v>1.001001001001001E-3</v>
      </c>
    </row>
    <row r="34" spans="1:53" x14ac:dyDescent="0.25">
      <c r="A34" s="1">
        <v>0.11721962798570799</v>
      </c>
      <c r="B34" s="1">
        <v>4054.439453125</v>
      </c>
      <c r="C34">
        <f t="shared" si="0"/>
        <v>0.51258859557950787</v>
      </c>
      <c r="D34">
        <v>0.1988</v>
      </c>
      <c r="E34">
        <v>167.03</v>
      </c>
      <c r="F34" t="s">
        <v>53</v>
      </c>
      <c r="G34">
        <v>1650</v>
      </c>
      <c r="H34">
        <f t="shared" si="1"/>
        <v>1631.3826417882594</v>
      </c>
      <c r="I34">
        <f t="shared" si="2"/>
        <v>0.20625000000000002</v>
      </c>
      <c r="M34">
        <v>0.2</v>
      </c>
      <c r="N34">
        <v>0</v>
      </c>
      <c r="O34" s="19">
        <v>0</v>
      </c>
      <c r="AY34">
        <v>3600</v>
      </c>
      <c r="AZ34">
        <v>0</v>
      </c>
      <c r="BA34">
        <v>1.001001001001001E-3</v>
      </c>
    </row>
    <row r="35" spans="1:53" x14ac:dyDescent="0.25">
      <c r="A35" s="1">
        <v>9.7026569420403802E-2</v>
      </c>
      <c r="B35" s="1">
        <v>5258.4208984375</v>
      </c>
      <c r="C35">
        <f t="shared" si="0"/>
        <v>0.66480375757455212</v>
      </c>
      <c r="D35">
        <v>0.90839999999999999</v>
      </c>
      <c r="E35">
        <v>271.44</v>
      </c>
      <c r="F35" t="s">
        <v>56</v>
      </c>
      <c r="G35">
        <v>1700</v>
      </c>
      <c r="H35">
        <f t="shared" si="1"/>
        <v>1680.8184794182066</v>
      </c>
      <c r="I35">
        <f t="shared" si="2"/>
        <v>0.21249999999999999</v>
      </c>
      <c r="M35">
        <v>0.20625000000000002</v>
      </c>
      <c r="N35">
        <v>0</v>
      </c>
      <c r="O35" s="19">
        <v>0</v>
      </c>
      <c r="AY35">
        <v>3650</v>
      </c>
      <c r="AZ35">
        <v>0</v>
      </c>
      <c r="BA35">
        <v>1.001001001001001E-3</v>
      </c>
    </row>
    <row r="36" spans="1:53" x14ac:dyDescent="0.25">
      <c r="A36" s="1">
        <v>0.107837055471851</v>
      </c>
      <c r="B36" s="1">
        <v>4486.373046875</v>
      </c>
      <c r="C36">
        <f t="shared" si="0"/>
        <v>0.56719644871522867</v>
      </c>
      <c r="D36">
        <v>0.70889999999999997</v>
      </c>
      <c r="E36">
        <v>346.22</v>
      </c>
      <c r="F36" t="s">
        <v>59</v>
      </c>
      <c r="G36">
        <v>1750</v>
      </c>
      <c r="H36">
        <f t="shared" si="1"/>
        <v>1730.254317048154</v>
      </c>
      <c r="I36">
        <f t="shared" si="2"/>
        <v>0.21875000000000003</v>
      </c>
      <c r="M36">
        <v>0.21249999999999999</v>
      </c>
      <c r="N36">
        <v>0</v>
      </c>
      <c r="O36" s="19">
        <v>0</v>
      </c>
      <c r="AY36">
        <v>3700</v>
      </c>
      <c r="AZ36">
        <v>0</v>
      </c>
      <c r="BA36">
        <v>1.001001001001001E-3</v>
      </c>
    </row>
    <row r="37" spans="1:53" x14ac:dyDescent="0.25">
      <c r="A37" s="1">
        <v>0.117905652428137</v>
      </c>
      <c r="B37" s="1">
        <v>3658.962890625</v>
      </c>
      <c r="C37">
        <f t="shared" si="0"/>
        <v>0.462589877359597</v>
      </c>
      <c r="D37">
        <v>0.4652</v>
      </c>
      <c r="E37">
        <v>337.21</v>
      </c>
      <c r="F37" t="s">
        <v>80</v>
      </c>
      <c r="G37">
        <v>1800</v>
      </c>
      <c r="H37">
        <f t="shared" si="1"/>
        <v>1779.6901546781012</v>
      </c>
      <c r="I37">
        <f t="shared" si="2"/>
        <v>0.22500000000000001</v>
      </c>
      <c r="M37">
        <v>0.21875000000000003</v>
      </c>
      <c r="N37">
        <v>0</v>
      </c>
      <c r="O37" s="19">
        <v>0</v>
      </c>
      <c r="AY37">
        <v>3750</v>
      </c>
      <c r="AZ37">
        <v>3</v>
      </c>
      <c r="BA37">
        <v>4.004004004004004E-3</v>
      </c>
    </row>
    <row r="38" spans="1:53" x14ac:dyDescent="0.25">
      <c r="A38" s="1">
        <v>9.6735443769663101E-2</v>
      </c>
      <c r="B38" s="1">
        <v>4369.06591796875</v>
      </c>
      <c r="C38">
        <f t="shared" si="0"/>
        <v>0.5523657188072576</v>
      </c>
      <c r="D38">
        <v>0.44140000000000001</v>
      </c>
      <c r="E38">
        <v>5.41</v>
      </c>
      <c r="F38" t="s">
        <v>70</v>
      </c>
      <c r="G38">
        <v>1850</v>
      </c>
      <c r="H38">
        <f t="shared" si="1"/>
        <v>1829.1259923080484</v>
      </c>
      <c r="I38">
        <f t="shared" si="2"/>
        <v>0.23125000000000001</v>
      </c>
      <c r="M38">
        <v>0.22500000000000001</v>
      </c>
      <c r="N38">
        <v>0</v>
      </c>
      <c r="O38" s="19">
        <v>0</v>
      </c>
      <c r="AY38">
        <v>3800</v>
      </c>
      <c r="AZ38">
        <v>0</v>
      </c>
      <c r="BA38">
        <v>4.004004004004004E-3</v>
      </c>
    </row>
    <row r="39" spans="1:53" x14ac:dyDescent="0.25">
      <c r="A39" s="1">
        <v>0.142576106761822</v>
      </c>
      <c r="B39" s="1">
        <v>3778.99145507812</v>
      </c>
      <c r="C39">
        <f t="shared" si="0"/>
        <v>0.47776466884280144</v>
      </c>
      <c r="D39">
        <v>0.4451</v>
      </c>
      <c r="E39">
        <v>210.81</v>
      </c>
      <c r="F39" t="s">
        <v>64</v>
      </c>
      <c r="G39">
        <v>1900</v>
      </c>
      <c r="H39">
        <f t="shared" si="1"/>
        <v>1878.5618299379958</v>
      </c>
      <c r="I39">
        <f t="shared" si="2"/>
        <v>0.23750000000000002</v>
      </c>
      <c r="M39">
        <v>0.23125000000000001</v>
      </c>
      <c r="N39">
        <v>0</v>
      </c>
      <c r="O39" s="19">
        <v>0</v>
      </c>
      <c r="AY39">
        <v>3850</v>
      </c>
      <c r="AZ39">
        <v>0</v>
      </c>
      <c r="BA39">
        <v>4.004004004004004E-3</v>
      </c>
    </row>
    <row r="40" spans="1:53" x14ac:dyDescent="0.25">
      <c r="A40" s="1">
        <v>0.103213025734521</v>
      </c>
      <c r="B40" s="1">
        <v>4013.31274414062</v>
      </c>
      <c r="C40">
        <f t="shared" si="0"/>
        <v>0.50738908964463392</v>
      </c>
      <c r="D40">
        <v>0.29310000000000003</v>
      </c>
      <c r="E40">
        <v>269.52</v>
      </c>
      <c r="F40" t="s">
        <v>65</v>
      </c>
      <c r="G40">
        <v>1950</v>
      </c>
      <c r="H40">
        <f t="shared" si="1"/>
        <v>1927.9976675679429</v>
      </c>
      <c r="I40">
        <f t="shared" si="2"/>
        <v>0.24375000000000002</v>
      </c>
      <c r="M40">
        <v>0.23750000000000002</v>
      </c>
      <c r="N40">
        <v>0</v>
      </c>
      <c r="O40" s="19">
        <v>0</v>
      </c>
      <c r="AY40">
        <v>3900</v>
      </c>
      <c r="AZ40">
        <v>0</v>
      </c>
      <c r="BA40">
        <v>4.004004004004004E-3</v>
      </c>
    </row>
    <row r="41" spans="1:53" x14ac:dyDescent="0.25">
      <c r="A41" s="1">
        <v>0.13777940450262499</v>
      </c>
      <c r="B41" s="1">
        <v>3902.80834960937</v>
      </c>
      <c r="C41">
        <f t="shared" si="0"/>
        <v>0.49341840564428985</v>
      </c>
      <c r="D41">
        <v>0.90469999999999995</v>
      </c>
      <c r="E41">
        <v>60.14</v>
      </c>
      <c r="F41" t="s">
        <v>57</v>
      </c>
      <c r="G41">
        <v>2000</v>
      </c>
      <c r="H41">
        <f t="shared" si="1"/>
        <v>1977.4335051978901</v>
      </c>
      <c r="I41">
        <f t="shared" si="2"/>
        <v>0.25</v>
      </c>
      <c r="M41">
        <v>0.24375000000000002</v>
      </c>
      <c r="N41">
        <v>0</v>
      </c>
      <c r="O41" s="19">
        <v>0</v>
      </c>
      <c r="AY41">
        <v>3950</v>
      </c>
      <c r="AZ41">
        <v>1</v>
      </c>
      <c r="BA41">
        <v>5.005005005005005E-3</v>
      </c>
    </row>
    <row r="42" spans="1:53" x14ac:dyDescent="0.25">
      <c r="A42" s="1">
        <v>0.117447371450774</v>
      </c>
      <c r="B42" s="1">
        <v>3778.65771484375</v>
      </c>
      <c r="C42">
        <f t="shared" si="0"/>
        <v>0.47772247523256212</v>
      </c>
      <c r="D42">
        <v>0.55859999999999999</v>
      </c>
      <c r="E42">
        <v>177.23</v>
      </c>
      <c r="F42" t="s">
        <v>57</v>
      </c>
      <c r="G42">
        <v>2050</v>
      </c>
      <c r="H42">
        <f t="shared" si="1"/>
        <v>2026.8693428278375</v>
      </c>
      <c r="I42">
        <f t="shared" si="2"/>
        <v>0.25625000000000003</v>
      </c>
      <c r="M42">
        <v>0.25</v>
      </c>
      <c r="N42">
        <v>0</v>
      </c>
      <c r="O42" s="19">
        <v>0</v>
      </c>
      <c r="AY42">
        <v>4000</v>
      </c>
      <c r="AZ42">
        <v>1</v>
      </c>
      <c r="BA42">
        <v>6.006006006006006E-3</v>
      </c>
    </row>
    <row r="43" spans="1:53" x14ac:dyDescent="0.25">
      <c r="A43" s="1">
        <v>0.11185148567898499</v>
      </c>
      <c r="B43" s="1">
        <v>3755.005859375</v>
      </c>
      <c r="C43">
        <f t="shared" si="0"/>
        <v>0.47473225389179657</v>
      </c>
      <c r="D43">
        <v>0.36159999999999998</v>
      </c>
      <c r="E43">
        <v>218.81</v>
      </c>
      <c r="F43" t="s">
        <v>67</v>
      </c>
      <c r="G43">
        <v>2100</v>
      </c>
      <c r="H43">
        <f t="shared" si="1"/>
        <v>2076.3051804577849</v>
      </c>
      <c r="I43">
        <f t="shared" si="2"/>
        <v>0.26250000000000001</v>
      </c>
      <c r="M43">
        <v>0.25625000000000003</v>
      </c>
      <c r="N43">
        <v>0</v>
      </c>
      <c r="O43" s="19">
        <v>0</v>
      </c>
      <c r="AY43">
        <v>4050</v>
      </c>
      <c r="AZ43">
        <v>0</v>
      </c>
      <c r="BA43">
        <v>6.006006006006006E-3</v>
      </c>
    </row>
    <row r="44" spans="1:53" x14ac:dyDescent="0.25">
      <c r="A44" s="1">
        <v>0.107550311864753</v>
      </c>
      <c r="B44" s="1">
        <v>4423.83740234375</v>
      </c>
      <c r="C44">
        <f t="shared" si="0"/>
        <v>0.55929028595844466</v>
      </c>
      <c r="D44">
        <v>0.68459999999999999</v>
      </c>
      <c r="E44">
        <v>340.44</v>
      </c>
      <c r="F44" t="s">
        <v>80</v>
      </c>
      <c r="G44">
        <v>2150</v>
      </c>
      <c r="H44">
        <f t="shared" si="1"/>
        <v>2125.7410180877318</v>
      </c>
      <c r="I44">
        <f t="shared" si="2"/>
        <v>0.26874999999999999</v>
      </c>
      <c r="M44">
        <v>0.26250000000000001</v>
      </c>
      <c r="N44">
        <v>0</v>
      </c>
      <c r="O44" s="19">
        <v>0</v>
      </c>
      <c r="AY44">
        <v>4100</v>
      </c>
      <c r="AZ44">
        <v>2</v>
      </c>
      <c r="BA44">
        <v>8.0080080080080079E-3</v>
      </c>
    </row>
    <row r="45" spans="1:53" x14ac:dyDescent="0.25">
      <c r="A45" s="1">
        <v>0.112431667478345</v>
      </c>
      <c r="B45" s="1">
        <v>4483.5654296875</v>
      </c>
      <c r="C45">
        <f t="shared" si="0"/>
        <v>0.56684149149667751</v>
      </c>
      <c r="D45">
        <v>7.8700000000000006E-2</v>
      </c>
      <c r="E45">
        <v>305.60000000000002</v>
      </c>
      <c r="F45" t="s">
        <v>66</v>
      </c>
      <c r="G45">
        <v>2200</v>
      </c>
      <c r="H45">
        <f t="shared" si="1"/>
        <v>2175.1768557176792</v>
      </c>
      <c r="I45">
        <f t="shared" si="2"/>
        <v>0.27500000000000002</v>
      </c>
      <c r="M45">
        <v>0.26874999999999999</v>
      </c>
      <c r="N45">
        <v>0</v>
      </c>
      <c r="O45" s="19">
        <v>0</v>
      </c>
      <c r="AY45">
        <v>4150</v>
      </c>
      <c r="AZ45">
        <v>0</v>
      </c>
      <c r="BA45">
        <v>8.0080080080080079E-3</v>
      </c>
    </row>
    <row r="46" spans="1:53" x14ac:dyDescent="0.25">
      <c r="A46" s="1">
        <v>9.8723059557426093E-2</v>
      </c>
      <c r="B46" s="1">
        <v>4199.40966796875</v>
      </c>
      <c r="C46">
        <f t="shared" si="0"/>
        <v>0.53091667266309639</v>
      </c>
      <c r="D46">
        <v>0.26500000000000001</v>
      </c>
      <c r="E46">
        <v>95.25</v>
      </c>
      <c r="F46" t="s">
        <v>75</v>
      </c>
      <c r="G46">
        <v>2250</v>
      </c>
      <c r="H46">
        <f t="shared" si="1"/>
        <v>2224.6126933476266</v>
      </c>
      <c r="I46">
        <f t="shared" si="2"/>
        <v>0.28125000000000006</v>
      </c>
      <c r="M46">
        <v>0.27500000000000002</v>
      </c>
      <c r="N46">
        <v>0</v>
      </c>
      <c r="O46" s="19">
        <v>0</v>
      </c>
      <c r="AY46">
        <v>4200</v>
      </c>
      <c r="AZ46">
        <v>3</v>
      </c>
      <c r="BA46">
        <v>1.1011011011011011E-2</v>
      </c>
    </row>
    <row r="47" spans="1:53" x14ac:dyDescent="0.25">
      <c r="A47" s="1">
        <v>0.112959770314649</v>
      </c>
      <c r="B47" s="1">
        <v>3761.00073242187</v>
      </c>
      <c r="C47">
        <f t="shared" si="0"/>
        <v>0.47549016471801547</v>
      </c>
      <c r="D47">
        <v>0.42670000000000002</v>
      </c>
      <c r="E47">
        <v>127.23</v>
      </c>
      <c r="F47" t="s">
        <v>54</v>
      </c>
      <c r="G47">
        <v>2300</v>
      </c>
      <c r="H47">
        <f t="shared" si="1"/>
        <v>2274.0485309775736</v>
      </c>
      <c r="I47">
        <f t="shared" si="2"/>
        <v>0.28749999999999998</v>
      </c>
      <c r="M47">
        <v>0.28125000000000006</v>
      </c>
      <c r="N47">
        <v>0</v>
      </c>
      <c r="O47" s="19">
        <v>0</v>
      </c>
      <c r="AY47">
        <v>4250</v>
      </c>
      <c r="AZ47">
        <v>3</v>
      </c>
      <c r="BA47">
        <v>1.4014014014014014E-2</v>
      </c>
    </row>
    <row r="48" spans="1:53" x14ac:dyDescent="0.25">
      <c r="A48" s="1">
        <v>0.112144616410117</v>
      </c>
      <c r="B48" s="1">
        <v>4824.56982421875</v>
      </c>
      <c r="C48">
        <f t="shared" si="0"/>
        <v>0.60995348409148342</v>
      </c>
      <c r="D48">
        <v>0.86339999999999995</v>
      </c>
      <c r="E48">
        <v>180.03</v>
      </c>
      <c r="F48" t="s">
        <v>61</v>
      </c>
      <c r="G48">
        <v>2350</v>
      </c>
      <c r="H48">
        <f t="shared" si="1"/>
        <v>2323.484368607521</v>
      </c>
      <c r="I48">
        <f t="shared" si="2"/>
        <v>0.29375000000000001</v>
      </c>
      <c r="M48">
        <v>0.28749999999999998</v>
      </c>
      <c r="N48">
        <v>0</v>
      </c>
      <c r="O48" s="19">
        <v>0</v>
      </c>
      <c r="AY48">
        <v>4300</v>
      </c>
      <c r="AZ48">
        <v>3</v>
      </c>
      <c r="BA48">
        <v>1.7017017017017019E-2</v>
      </c>
    </row>
    <row r="49" spans="1:53" x14ac:dyDescent="0.25">
      <c r="A49" s="1">
        <v>0.132767824733317</v>
      </c>
      <c r="B49" s="1">
        <v>4343.21240234375</v>
      </c>
      <c r="C49">
        <f t="shared" si="0"/>
        <v>0.54909714927545772</v>
      </c>
      <c r="D49">
        <v>0.13109999999999999</v>
      </c>
      <c r="E49">
        <v>105.23</v>
      </c>
      <c r="F49" t="s">
        <v>63</v>
      </c>
      <c r="G49">
        <v>2400</v>
      </c>
      <c r="H49">
        <f t="shared" si="1"/>
        <v>2372.9202062374684</v>
      </c>
      <c r="I49">
        <f t="shared" si="2"/>
        <v>0.30000000000000004</v>
      </c>
      <c r="M49">
        <v>0.29375000000000001</v>
      </c>
      <c r="N49">
        <v>0</v>
      </c>
      <c r="O49" s="19">
        <v>0</v>
      </c>
      <c r="AY49">
        <v>4350</v>
      </c>
      <c r="AZ49">
        <v>6</v>
      </c>
      <c r="BA49">
        <v>2.3023023023023025E-2</v>
      </c>
    </row>
    <row r="50" spans="1:53" x14ac:dyDescent="0.25">
      <c r="A50" s="1">
        <v>0.13171159678127201</v>
      </c>
      <c r="B50" s="1">
        <v>3799.65307617187</v>
      </c>
      <c r="C50">
        <f t="shared" si="0"/>
        <v>0.48037684531288738</v>
      </c>
      <c r="D50">
        <v>0.82389999999999997</v>
      </c>
      <c r="E50">
        <v>228.27</v>
      </c>
      <c r="F50" t="s">
        <v>70</v>
      </c>
      <c r="G50">
        <v>2450</v>
      </c>
      <c r="H50">
        <f t="shared" si="1"/>
        <v>2422.3560438674153</v>
      </c>
      <c r="I50">
        <f t="shared" si="2"/>
        <v>0.30625000000000002</v>
      </c>
      <c r="M50">
        <v>0.30000000000000004</v>
      </c>
      <c r="N50">
        <v>0</v>
      </c>
      <c r="O50" s="19">
        <v>0</v>
      </c>
      <c r="AY50">
        <v>4400</v>
      </c>
      <c r="AZ50">
        <v>10</v>
      </c>
      <c r="BA50">
        <v>3.3033033033033031E-2</v>
      </c>
    </row>
    <row r="51" spans="1:53" x14ac:dyDescent="0.25">
      <c r="A51" s="1">
        <v>0.12508119822408201</v>
      </c>
      <c r="B51" s="1">
        <v>3723.1513671875</v>
      </c>
      <c r="C51">
        <f t="shared" si="0"/>
        <v>0.47070500188764991</v>
      </c>
      <c r="D51">
        <v>0.33700000000000002</v>
      </c>
      <c r="E51">
        <v>152.32</v>
      </c>
      <c r="F51" t="s">
        <v>78</v>
      </c>
      <c r="G51">
        <v>2500</v>
      </c>
      <c r="H51">
        <f t="shared" si="1"/>
        <v>2471.7918814973627</v>
      </c>
      <c r="I51">
        <f t="shared" si="2"/>
        <v>0.3125</v>
      </c>
      <c r="M51">
        <v>0.30625000000000002</v>
      </c>
      <c r="N51">
        <v>0</v>
      </c>
      <c r="O51" s="19">
        <v>0</v>
      </c>
      <c r="AY51">
        <v>4450</v>
      </c>
      <c r="AZ51">
        <v>12</v>
      </c>
      <c r="BA51">
        <v>4.5045045045045043E-2</v>
      </c>
    </row>
    <row r="52" spans="1:53" x14ac:dyDescent="0.25">
      <c r="A52" s="1">
        <v>0.13346604624846201</v>
      </c>
      <c r="B52" s="1">
        <v>3642.4990234375</v>
      </c>
      <c r="C52">
        <f t="shared" si="0"/>
        <v>0.46050840823001277</v>
      </c>
      <c r="D52">
        <v>0.54239999999999999</v>
      </c>
      <c r="E52">
        <v>255.2</v>
      </c>
      <c r="F52" t="s">
        <v>63</v>
      </c>
      <c r="G52">
        <v>2550</v>
      </c>
      <c r="H52">
        <f t="shared" si="1"/>
        <v>2521.2277191273101</v>
      </c>
      <c r="I52">
        <f t="shared" si="2"/>
        <v>0.31875000000000003</v>
      </c>
      <c r="M52">
        <v>0.3125</v>
      </c>
      <c r="N52">
        <v>0</v>
      </c>
      <c r="O52" s="19">
        <v>0</v>
      </c>
      <c r="AY52">
        <v>4500</v>
      </c>
      <c r="AZ52">
        <v>10</v>
      </c>
      <c r="BA52">
        <v>5.5055055055055056E-2</v>
      </c>
    </row>
    <row r="53" spans="1:53" x14ac:dyDescent="0.25">
      <c r="A53" s="1">
        <v>0.13856871892320299</v>
      </c>
      <c r="B53" s="1">
        <v>3749.47094726562</v>
      </c>
      <c r="C53">
        <f t="shared" si="0"/>
        <v>0.47403249431772859</v>
      </c>
      <c r="D53">
        <v>0.62839999999999996</v>
      </c>
      <c r="E53">
        <v>256.29000000000002</v>
      </c>
      <c r="F53" t="s">
        <v>76</v>
      </c>
      <c r="G53">
        <v>2600</v>
      </c>
      <c r="H53">
        <f t="shared" si="1"/>
        <v>2570.6635567572571</v>
      </c>
      <c r="I53">
        <f t="shared" si="2"/>
        <v>0.32500000000000001</v>
      </c>
      <c r="M53">
        <v>0.31875000000000003</v>
      </c>
      <c r="N53">
        <v>0</v>
      </c>
      <c r="O53" s="19">
        <v>0</v>
      </c>
      <c r="AY53">
        <v>4550</v>
      </c>
      <c r="AZ53">
        <v>11</v>
      </c>
      <c r="BA53">
        <v>6.6066066066066062E-2</v>
      </c>
    </row>
    <row r="54" spans="1:53" x14ac:dyDescent="0.25">
      <c r="A54" s="1">
        <v>9.7300208065618898E-2</v>
      </c>
      <c r="B54" s="1">
        <v>4267.95068359375</v>
      </c>
      <c r="C54">
        <f t="shared" si="0"/>
        <v>0.53958207347743892</v>
      </c>
      <c r="D54">
        <v>0.1789</v>
      </c>
      <c r="E54">
        <v>338.12</v>
      </c>
      <c r="F54" t="s">
        <v>77</v>
      </c>
      <c r="G54">
        <v>2650</v>
      </c>
      <c r="H54">
        <f t="shared" si="1"/>
        <v>2620.0993943872045</v>
      </c>
      <c r="I54">
        <f t="shared" si="2"/>
        <v>0.33124999999999999</v>
      </c>
      <c r="M54">
        <v>0.32500000000000001</v>
      </c>
      <c r="N54">
        <v>0</v>
      </c>
      <c r="O54" s="19">
        <v>0</v>
      </c>
      <c r="AY54">
        <v>4600</v>
      </c>
      <c r="AZ54">
        <v>11</v>
      </c>
      <c r="BA54">
        <v>7.7077077077077075E-2</v>
      </c>
    </row>
    <row r="55" spans="1:53" x14ac:dyDescent="0.25">
      <c r="A55" s="1">
        <v>9.8536885114685002E-2</v>
      </c>
      <c r="B55" s="1">
        <v>4410.78369140625</v>
      </c>
      <c r="C55">
        <f t="shared" si="0"/>
        <v>0.55763995095309715</v>
      </c>
      <c r="D55">
        <v>0.43480000000000002</v>
      </c>
      <c r="E55">
        <v>39.17</v>
      </c>
      <c r="F55" t="s">
        <v>76</v>
      </c>
      <c r="G55">
        <v>2700</v>
      </c>
      <c r="H55">
        <f t="shared" si="1"/>
        <v>2669.5352320171519</v>
      </c>
      <c r="I55">
        <f t="shared" si="2"/>
        <v>0.33750000000000002</v>
      </c>
      <c r="M55">
        <v>0.33124999999999999</v>
      </c>
      <c r="N55">
        <v>0</v>
      </c>
      <c r="O55" s="19">
        <v>0</v>
      </c>
      <c r="AY55">
        <v>4650</v>
      </c>
      <c r="AZ55">
        <v>7</v>
      </c>
      <c r="BA55">
        <v>8.408408408408409E-2</v>
      </c>
    </row>
    <row r="56" spans="1:53" x14ac:dyDescent="0.25">
      <c r="A56" s="1">
        <v>0.115209768650987</v>
      </c>
      <c r="B56" s="1">
        <v>3751.82568359375</v>
      </c>
      <c r="C56">
        <f t="shared" si="0"/>
        <v>0.47433019539363586</v>
      </c>
      <c r="D56">
        <v>0.60340000000000005</v>
      </c>
      <c r="E56">
        <v>32.549999999999997</v>
      </c>
      <c r="F56" t="s">
        <v>80</v>
      </c>
      <c r="G56">
        <v>2750</v>
      </c>
      <c r="H56">
        <f t="shared" si="1"/>
        <v>2718.9710696470988</v>
      </c>
      <c r="I56">
        <f t="shared" si="2"/>
        <v>0.34375</v>
      </c>
      <c r="M56">
        <v>0.33750000000000002</v>
      </c>
      <c r="N56">
        <v>0</v>
      </c>
      <c r="O56" s="19">
        <v>0</v>
      </c>
      <c r="AY56">
        <v>4700</v>
      </c>
      <c r="AZ56">
        <v>12</v>
      </c>
      <c r="BA56">
        <v>9.6096096096096095E-2</v>
      </c>
    </row>
    <row r="57" spans="1:53" x14ac:dyDescent="0.25">
      <c r="A57" s="1">
        <v>0.111380199377706</v>
      </c>
      <c r="B57" s="1">
        <v>4131.56689453125</v>
      </c>
      <c r="C57">
        <f t="shared" si="0"/>
        <v>0.52233954816571526</v>
      </c>
      <c r="D57">
        <v>0.81510000000000005</v>
      </c>
      <c r="E57">
        <v>350.45</v>
      </c>
      <c r="F57" t="s">
        <v>78</v>
      </c>
      <c r="G57">
        <v>2800</v>
      </c>
      <c r="H57">
        <f t="shared" si="1"/>
        <v>2768.4069072770462</v>
      </c>
      <c r="I57">
        <f t="shared" si="2"/>
        <v>0.35000000000000003</v>
      </c>
      <c r="M57">
        <v>0.34375</v>
      </c>
      <c r="N57">
        <v>0</v>
      </c>
      <c r="O57" s="19">
        <v>0</v>
      </c>
      <c r="AY57">
        <v>4750</v>
      </c>
      <c r="AZ57">
        <v>13</v>
      </c>
      <c r="BA57">
        <v>0.10910910910910911</v>
      </c>
    </row>
    <row r="58" spans="1:53" x14ac:dyDescent="0.25">
      <c r="A58" s="1">
        <v>0.115166415203051</v>
      </c>
      <c r="B58" s="1">
        <v>4372.4404296875</v>
      </c>
      <c r="C58">
        <f t="shared" si="0"/>
        <v>0.55279234651811104</v>
      </c>
      <c r="D58">
        <v>0.58550000000000002</v>
      </c>
      <c r="E58">
        <v>194.31</v>
      </c>
      <c r="F58" t="s">
        <v>63</v>
      </c>
      <c r="G58">
        <v>2850</v>
      </c>
      <c r="H58">
        <f t="shared" si="1"/>
        <v>2817.8427449069936</v>
      </c>
      <c r="I58">
        <f t="shared" si="2"/>
        <v>0.35625000000000001</v>
      </c>
      <c r="M58">
        <v>0.35000000000000003</v>
      </c>
      <c r="N58">
        <v>0</v>
      </c>
      <c r="O58" s="19">
        <v>0</v>
      </c>
      <c r="AY58">
        <v>4800</v>
      </c>
      <c r="AZ58">
        <v>10</v>
      </c>
      <c r="BA58">
        <v>0.11911911911911911</v>
      </c>
    </row>
    <row r="59" spans="1:53" x14ac:dyDescent="0.25">
      <c r="A59" s="1">
        <v>0.10525690715937</v>
      </c>
      <c r="B59" s="1">
        <v>3907.93481445312</v>
      </c>
      <c r="C59">
        <f t="shared" si="0"/>
        <v>0.49406652665951928</v>
      </c>
      <c r="D59">
        <v>0.7732</v>
      </c>
      <c r="E59">
        <v>325.95</v>
      </c>
      <c r="F59" t="s">
        <v>56</v>
      </c>
      <c r="G59">
        <v>2900</v>
      </c>
      <c r="H59">
        <f t="shared" si="1"/>
        <v>2867.2785825369406</v>
      </c>
      <c r="I59">
        <f t="shared" si="2"/>
        <v>0.36249999999999999</v>
      </c>
      <c r="M59">
        <v>0.35625000000000001</v>
      </c>
      <c r="N59">
        <v>0</v>
      </c>
      <c r="O59" s="19">
        <v>0</v>
      </c>
      <c r="AY59">
        <v>4850</v>
      </c>
      <c r="AZ59">
        <v>15</v>
      </c>
      <c r="BA59">
        <v>0.13413413413413414</v>
      </c>
    </row>
    <row r="60" spans="1:53" x14ac:dyDescent="0.25">
      <c r="A60" s="1">
        <v>0.10271561980916</v>
      </c>
      <c r="B60" s="1">
        <v>4110.07763671875</v>
      </c>
      <c r="C60">
        <f t="shared" si="0"/>
        <v>0.5196227364807694</v>
      </c>
      <c r="D60">
        <v>0.1988</v>
      </c>
      <c r="E60">
        <v>155.13999999999999</v>
      </c>
      <c r="F60" t="s">
        <v>65</v>
      </c>
      <c r="G60">
        <v>2950</v>
      </c>
      <c r="H60">
        <f t="shared" si="1"/>
        <v>2916.714420166888</v>
      </c>
      <c r="I60">
        <f t="shared" si="2"/>
        <v>0.36875000000000002</v>
      </c>
      <c r="M60">
        <v>0.36249999999999999</v>
      </c>
      <c r="N60">
        <v>0</v>
      </c>
      <c r="O60" s="19">
        <v>0</v>
      </c>
      <c r="AY60">
        <v>4900</v>
      </c>
      <c r="AZ60">
        <v>13</v>
      </c>
      <c r="BA60">
        <v>0.14714714714714713</v>
      </c>
    </row>
    <row r="61" spans="1:53" x14ac:dyDescent="0.25">
      <c r="A61" s="1">
        <v>0.134614575583373</v>
      </c>
      <c r="B61" s="1">
        <v>3675.10205078125</v>
      </c>
      <c r="C61">
        <f t="shared" si="0"/>
        <v>0.46463029491520969</v>
      </c>
      <c r="D61">
        <v>0.74670000000000003</v>
      </c>
      <c r="E61">
        <v>136.91999999999999</v>
      </c>
      <c r="F61" t="s">
        <v>77</v>
      </c>
      <c r="G61">
        <v>3000</v>
      </c>
      <c r="H61">
        <f t="shared" si="1"/>
        <v>2966.1502577968354</v>
      </c>
      <c r="I61">
        <f t="shared" si="2"/>
        <v>0.37500000000000006</v>
      </c>
      <c r="M61">
        <v>0.36875000000000002</v>
      </c>
      <c r="N61">
        <v>0</v>
      </c>
      <c r="O61" s="19">
        <v>0</v>
      </c>
      <c r="AY61">
        <v>4950</v>
      </c>
      <c r="AZ61">
        <v>8</v>
      </c>
      <c r="BA61">
        <v>0.15515515515515516</v>
      </c>
    </row>
    <row r="62" spans="1:53" x14ac:dyDescent="0.25">
      <c r="A62" s="1">
        <v>0.106176600827271</v>
      </c>
      <c r="B62" s="1">
        <v>4625.5849609375</v>
      </c>
      <c r="C62">
        <f t="shared" si="0"/>
        <v>0.58479652397649118</v>
      </c>
      <c r="D62">
        <v>0.72470000000000001</v>
      </c>
      <c r="E62">
        <v>0.51</v>
      </c>
      <c r="F62" t="s">
        <v>75</v>
      </c>
      <c r="G62">
        <v>3050</v>
      </c>
      <c r="H62">
        <f t="shared" si="1"/>
        <v>3015.5860954267823</v>
      </c>
      <c r="I62">
        <f t="shared" si="2"/>
        <v>0.38124999999999998</v>
      </c>
      <c r="M62">
        <v>0.37500000000000006</v>
      </c>
      <c r="N62">
        <v>0</v>
      </c>
      <c r="O62" s="19">
        <v>0</v>
      </c>
      <c r="AY62">
        <v>5000</v>
      </c>
      <c r="AZ62">
        <v>15</v>
      </c>
      <c r="BA62">
        <v>0.17017017017017017</v>
      </c>
    </row>
    <row r="63" spans="1:53" x14ac:dyDescent="0.25">
      <c r="A63" s="1">
        <v>0.13457699458698899</v>
      </c>
      <c r="B63" s="1">
        <v>3958.54809570312</v>
      </c>
      <c r="C63">
        <f t="shared" si="0"/>
        <v>0.5004653867371095</v>
      </c>
      <c r="D63">
        <v>0.21</v>
      </c>
      <c r="E63">
        <v>247.05</v>
      </c>
      <c r="F63" t="s">
        <v>75</v>
      </c>
      <c r="G63">
        <v>3100</v>
      </c>
      <c r="H63">
        <f t="shared" si="1"/>
        <v>3065.0219330567297</v>
      </c>
      <c r="I63">
        <f t="shared" si="2"/>
        <v>0.38750000000000001</v>
      </c>
      <c r="M63">
        <v>0.38124999999999998</v>
      </c>
      <c r="N63">
        <v>0</v>
      </c>
      <c r="O63" s="19">
        <v>0</v>
      </c>
      <c r="AY63">
        <v>5050</v>
      </c>
      <c r="AZ63">
        <v>10</v>
      </c>
      <c r="BA63">
        <v>0.18018018018018017</v>
      </c>
    </row>
    <row r="64" spans="1:53" x14ac:dyDescent="0.25">
      <c r="A64" s="1">
        <v>9.8178874789996096E-2</v>
      </c>
      <c r="B64" s="1">
        <v>3925.56274414062</v>
      </c>
      <c r="C64">
        <f t="shared" si="0"/>
        <v>0.49629516413849939</v>
      </c>
      <c r="D64">
        <v>0.33460000000000001</v>
      </c>
      <c r="E64">
        <v>88.85</v>
      </c>
      <c r="F64" t="s">
        <v>73</v>
      </c>
      <c r="G64">
        <v>3150</v>
      </c>
      <c r="H64">
        <f t="shared" si="1"/>
        <v>3114.4577706866771</v>
      </c>
      <c r="I64">
        <f t="shared" si="2"/>
        <v>0.39375000000000004</v>
      </c>
      <c r="M64">
        <v>0.38750000000000001</v>
      </c>
      <c r="N64">
        <v>0</v>
      </c>
      <c r="O64" s="19">
        <v>0</v>
      </c>
      <c r="AY64">
        <v>5100</v>
      </c>
      <c r="AZ64">
        <v>12</v>
      </c>
      <c r="BA64">
        <v>0.19219219219219219</v>
      </c>
    </row>
    <row r="65" spans="1:53" x14ac:dyDescent="0.25">
      <c r="A65" s="1">
        <v>0.109550046439788</v>
      </c>
      <c r="B65" s="1">
        <v>4066.1806640625</v>
      </c>
      <c r="C65">
        <f t="shared" ref="C65:C128" si="3">B65/$V$13</f>
        <v>0.51407299580164389</v>
      </c>
      <c r="D65">
        <v>0.78159999999999996</v>
      </c>
      <c r="E65">
        <v>295.93</v>
      </c>
      <c r="F65" t="s">
        <v>64</v>
      </c>
      <c r="G65">
        <v>3200</v>
      </c>
      <c r="H65">
        <f t="shared" ref="H65:H128" si="4">G65*$K$6</f>
        <v>3163.8936083166245</v>
      </c>
      <c r="I65">
        <f t="shared" ref="I65:I128" si="5">H65/$V$13</f>
        <v>0.4</v>
      </c>
      <c r="M65">
        <v>0.39375000000000004</v>
      </c>
      <c r="N65">
        <v>0</v>
      </c>
      <c r="O65" s="19">
        <v>0</v>
      </c>
      <c r="AY65">
        <v>5150</v>
      </c>
      <c r="AZ65">
        <v>16</v>
      </c>
      <c r="BA65">
        <v>0.20820820820820821</v>
      </c>
    </row>
    <row r="66" spans="1:53" x14ac:dyDescent="0.25">
      <c r="A66" s="1">
        <v>0.12158291785702</v>
      </c>
      <c r="B66" s="1">
        <v>4637.60302734375</v>
      </c>
      <c r="C66">
        <f t="shared" si="3"/>
        <v>0.58631592606696092</v>
      </c>
      <c r="D66">
        <v>0.72960000000000003</v>
      </c>
      <c r="E66">
        <v>203.9</v>
      </c>
      <c r="F66" t="s">
        <v>80</v>
      </c>
      <c r="G66">
        <v>3250</v>
      </c>
      <c r="H66">
        <f t="shared" si="4"/>
        <v>3213.3294459465715</v>
      </c>
      <c r="I66">
        <f t="shared" si="5"/>
        <v>0.40625</v>
      </c>
      <c r="M66">
        <v>0.4</v>
      </c>
      <c r="N66">
        <v>0</v>
      </c>
      <c r="O66" s="19">
        <v>0</v>
      </c>
      <c r="AY66">
        <v>5200</v>
      </c>
      <c r="AZ66">
        <v>18</v>
      </c>
      <c r="BA66">
        <v>0.22622622622622623</v>
      </c>
    </row>
    <row r="67" spans="1:53" x14ac:dyDescent="0.25">
      <c r="A67" s="1">
        <v>9.9301706519875299E-2</v>
      </c>
      <c r="B67" s="1">
        <v>4554.044921875</v>
      </c>
      <c r="C67">
        <f t="shared" si="3"/>
        <v>0.57575196712104582</v>
      </c>
      <c r="D67">
        <v>0.33250000000000002</v>
      </c>
      <c r="E67">
        <v>241.19</v>
      </c>
      <c r="F67" t="s">
        <v>78</v>
      </c>
      <c r="G67">
        <v>3300</v>
      </c>
      <c r="H67">
        <f t="shared" si="4"/>
        <v>3262.7652835765189</v>
      </c>
      <c r="I67">
        <f t="shared" si="5"/>
        <v>0.41250000000000003</v>
      </c>
      <c r="M67">
        <v>0.40625</v>
      </c>
      <c r="N67">
        <v>0</v>
      </c>
      <c r="O67" s="19">
        <v>0</v>
      </c>
      <c r="AY67">
        <v>5250</v>
      </c>
      <c r="AZ67">
        <v>11</v>
      </c>
      <c r="BA67">
        <v>0.23723723723723725</v>
      </c>
    </row>
    <row r="68" spans="1:53" x14ac:dyDescent="0.25">
      <c r="A68" s="1">
        <v>0.12592018703403801</v>
      </c>
      <c r="B68" s="1">
        <v>3720.41845703125</v>
      </c>
      <c r="C68">
        <f t="shared" si="3"/>
        <v>0.47035948961769664</v>
      </c>
      <c r="D68">
        <v>0.49480000000000002</v>
      </c>
      <c r="E68">
        <v>295.22000000000003</v>
      </c>
      <c r="F68" t="s">
        <v>77</v>
      </c>
      <c r="G68">
        <v>3350</v>
      </c>
      <c r="H68">
        <f t="shared" si="4"/>
        <v>3312.2011212064663</v>
      </c>
      <c r="I68">
        <f t="shared" si="5"/>
        <v>0.41875000000000007</v>
      </c>
      <c r="M68">
        <v>0.41250000000000003</v>
      </c>
      <c r="N68">
        <v>0</v>
      </c>
      <c r="O68" s="19">
        <v>0</v>
      </c>
      <c r="AY68">
        <v>5300</v>
      </c>
      <c r="AZ68">
        <v>17</v>
      </c>
      <c r="BA68">
        <v>0.25425425425425424</v>
      </c>
    </row>
    <row r="69" spans="1:53" x14ac:dyDescent="0.25">
      <c r="A69" s="1">
        <v>0.117198890870146</v>
      </c>
      <c r="B69" s="1">
        <v>5386.19189453125</v>
      </c>
      <c r="C69">
        <f t="shared" si="3"/>
        <v>0.680957397603141</v>
      </c>
      <c r="D69">
        <v>3.1199999999999999E-2</v>
      </c>
      <c r="E69">
        <v>33.79</v>
      </c>
      <c r="F69" t="s">
        <v>55</v>
      </c>
      <c r="G69">
        <v>3400</v>
      </c>
      <c r="H69">
        <f t="shared" si="4"/>
        <v>3361.6369588364132</v>
      </c>
      <c r="I69">
        <f t="shared" si="5"/>
        <v>0.42499999999999999</v>
      </c>
      <c r="M69">
        <v>0.41875000000000007</v>
      </c>
      <c r="N69">
        <v>0</v>
      </c>
      <c r="O69" s="19">
        <v>0</v>
      </c>
      <c r="AY69">
        <v>5350</v>
      </c>
      <c r="AZ69">
        <v>14</v>
      </c>
      <c r="BA69">
        <v>0.26826826826826827</v>
      </c>
    </row>
    <row r="70" spans="1:53" x14ac:dyDescent="0.25">
      <c r="A70" s="1">
        <v>0.102829155348342</v>
      </c>
      <c r="B70" s="1">
        <v>5173.6396484375</v>
      </c>
      <c r="C70">
        <f t="shared" si="3"/>
        <v>0.65408516074472911</v>
      </c>
      <c r="D70">
        <v>0.2432</v>
      </c>
      <c r="E70">
        <v>339.64</v>
      </c>
      <c r="F70" t="s">
        <v>62</v>
      </c>
      <c r="G70">
        <v>3450</v>
      </c>
      <c r="H70">
        <f t="shared" si="4"/>
        <v>3411.0727964663606</v>
      </c>
      <c r="I70">
        <f t="shared" si="5"/>
        <v>0.43125000000000002</v>
      </c>
      <c r="M70">
        <v>0.42499999999999999</v>
      </c>
      <c r="N70">
        <v>0</v>
      </c>
      <c r="O70" s="19">
        <v>0</v>
      </c>
      <c r="AY70">
        <v>5400</v>
      </c>
      <c r="AZ70">
        <v>21</v>
      </c>
      <c r="BA70">
        <v>0.28928928928928926</v>
      </c>
    </row>
    <row r="71" spans="1:53" x14ac:dyDescent="0.25">
      <c r="A71" s="1">
        <v>0.135981538160687</v>
      </c>
      <c r="B71" s="1">
        <v>4413.9052734375</v>
      </c>
      <c r="C71">
        <f t="shared" si="3"/>
        <v>0.55803460164843599</v>
      </c>
      <c r="D71">
        <v>0.99919999999999998</v>
      </c>
      <c r="E71">
        <v>50.4</v>
      </c>
      <c r="F71" t="s">
        <v>51</v>
      </c>
      <c r="G71">
        <v>3500</v>
      </c>
      <c r="H71">
        <f t="shared" si="4"/>
        <v>3460.508634096308</v>
      </c>
      <c r="I71">
        <f t="shared" si="5"/>
        <v>0.43750000000000006</v>
      </c>
      <c r="M71">
        <v>0.43125000000000002</v>
      </c>
      <c r="N71">
        <v>0</v>
      </c>
      <c r="O71" s="19">
        <v>0</v>
      </c>
      <c r="AY71">
        <v>5450</v>
      </c>
      <c r="AZ71">
        <v>22</v>
      </c>
      <c r="BA71">
        <v>0.31131131131131129</v>
      </c>
    </row>
    <row r="72" spans="1:53" x14ac:dyDescent="0.25">
      <c r="A72" s="1">
        <v>0.10732972881401</v>
      </c>
      <c r="B72" s="1">
        <v>3997.63256835937</v>
      </c>
      <c r="C72">
        <f t="shared" si="3"/>
        <v>0.50540669987779308</v>
      </c>
      <c r="D72">
        <v>0.29409999999999997</v>
      </c>
      <c r="E72">
        <v>293.81</v>
      </c>
      <c r="F72" t="s">
        <v>60</v>
      </c>
      <c r="G72">
        <v>3550</v>
      </c>
      <c r="H72">
        <f t="shared" si="4"/>
        <v>3509.944471726255</v>
      </c>
      <c r="I72">
        <f t="shared" si="5"/>
        <v>0.44374999999999998</v>
      </c>
      <c r="M72">
        <v>0.43750000000000006</v>
      </c>
      <c r="N72">
        <v>0</v>
      </c>
      <c r="O72" s="19">
        <v>0</v>
      </c>
      <c r="AY72">
        <v>5500</v>
      </c>
      <c r="AZ72">
        <v>22</v>
      </c>
      <c r="BA72">
        <v>0.33333333333333331</v>
      </c>
    </row>
    <row r="73" spans="1:53" x14ac:dyDescent="0.25">
      <c r="A73" s="1">
        <v>0.121377475655287</v>
      </c>
      <c r="B73" s="1">
        <v>4063.9140625</v>
      </c>
      <c r="C73">
        <f t="shared" si="3"/>
        <v>0.5137864372958153</v>
      </c>
      <c r="D73">
        <v>0.22720000000000001</v>
      </c>
      <c r="E73">
        <v>201.43</v>
      </c>
      <c r="F73" t="s">
        <v>51</v>
      </c>
      <c r="G73">
        <v>3600</v>
      </c>
      <c r="H73">
        <f t="shared" si="4"/>
        <v>3559.3803093562024</v>
      </c>
      <c r="I73">
        <f t="shared" si="5"/>
        <v>0.45</v>
      </c>
      <c r="M73">
        <v>0.44374999999999998</v>
      </c>
      <c r="N73">
        <v>0</v>
      </c>
      <c r="O73" s="19">
        <v>0</v>
      </c>
      <c r="AY73">
        <v>5550</v>
      </c>
      <c r="AZ73">
        <v>19</v>
      </c>
      <c r="BA73">
        <v>0.35235235235235235</v>
      </c>
    </row>
    <row r="74" spans="1:53" x14ac:dyDescent="0.25">
      <c r="A74" s="1">
        <v>9.00880961171414E-2</v>
      </c>
      <c r="B74" s="1">
        <v>4043.521484375</v>
      </c>
      <c r="C74">
        <f t="shared" si="3"/>
        <v>0.51120827498702004</v>
      </c>
      <c r="D74">
        <v>0.38500000000000001</v>
      </c>
      <c r="E74">
        <v>15.69</v>
      </c>
      <c r="F74" t="s">
        <v>51</v>
      </c>
      <c r="G74">
        <v>3650</v>
      </c>
      <c r="H74">
        <f t="shared" si="4"/>
        <v>3608.8161469861498</v>
      </c>
      <c r="I74">
        <f t="shared" si="5"/>
        <v>0.45625000000000004</v>
      </c>
      <c r="M74">
        <v>0.45</v>
      </c>
      <c r="N74">
        <v>0</v>
      </c>
      <c r="O74" s="19">
        <v>0</v>
      </c>
      <c r="AY74">
        <v>5600</v>
      </c>
      <c r="AZ74">
        <v>22</v>
      </c>
      <c r="BA74">
        <v>0.37437437437437437</v>
      </c>
    </row>
    <row r="75" spans="1:53" x14ac:dyDescent="0.25">
      <c r="A75" s="1">
        <v>0.13241950326589699</v>
      </c>
      <c r="B75" s="1">
        <v>3693.54443359375</v>
      </c>
      <c r="C75">
        <f t="shared" si="3"/>
        <v>0.46696190085341471</v>
      </c>
      <c r="D75">
        <v>0.6673</v>
      </c>
      <c r="E75">
        <v>55.9</v>
      </c>
      <c r="F75" t="s">
        <v>56</v>
      </c>
      <c r="G75">
        <v>3700</v>
      </c>
      <c r="H75">
        <f t="shared" si="4"/>
        <v>3658.2519846160967</v>
      </c>
      <c r="I75">
        <f t="shared" si="5"/>
        <v>0.46250000000000002</v>
      </c>
      <c r="M75">
        <v>0.45625000000000004</v>
      </c>
      <c r="N75">
        <v>0</v>
      </c>
      <c r="O75" s="19">
        <v>0</v>
      </c>
      <c r="AY75">
        <v>5650</v>
      </c>
      <c r="AZ75">
        <v>27</v>
      </c>
      <c r="BA75">
        <v>0.4014014014014014</v>
      </c>
    </row>
    <row r="76" spans="1:53" x14ac:dyDescent="0.25">
      <c r="A76" s="1">
        <v>9.4161498257607806E-2</v>
      </c>
      <c r="B76" s="1">
        <v>5607.47705078125</v>
      </c>
      <c r="C76">
        <f t="shared" si="3"/>
        <v>0.70893370574047265</v>
      </c>
      <c r="D76">
        <v>2.9999999999999997E-4</v>
      </c>
      <c r="E76">
        <v>122.56</v>
      </c>
      <c r="F76" t="s">
        <v>80</v>
      </c>
      <c r="G76">
        <v>3750</v>
      </c>
      <c r="H76">
        <f t="shared" si="4"/>
        <v>3707.6878222460441</v>
      </c>
      <c r="I76">
        <f t="shared" si="5"/>
        <v>0.46875</v>
      </c>
      <c r="M76">
        <v>0.46250000000000002</v>
      </c>
      <c r="N76">
        <v>0</v>
      </c>
      <c r="O76" s="19">
        <v>0</v>
      </c>
      <c r="AY76">
        <v>5700</v>
      </c>
      <c r="AZ76">
        <v>20</v>
      </c>
      <c r="BA76">
        <v>0.42142142142142142</v>
      </c>
    </row>
    <row r="77" spans="1:53" x14ac:dyDescent="0.25">
      <c r="A77" s="1">
        <v>9.2910266596907001E-2</v>
      </c>
      <c r="B77" s="1">
        <v>4419.15478515625</v>
      </c>
      <c r="C77">
        <f t="shared" si="3"/>
        <v>0.55869827904959146</v>
      </c>
      <c r="D77">
        <v>0.75649999999999995</v>
      </c>
      <c r="E77">
        <v>116.3</v>
      </c>
      <c r="F77" t="s">
        <v>63</v>
      </c>
      <c r="G77">
        <v>3800</v>
      </c>
      <c r="H77">
        <f t="shared" si="4"/>
        <v>3757.1236598759915</v>
      </c>
      <c r="I77">
        <f t="shared" si="5"/>
        <v>0.47500000000000003</v>
      </c>
      <c r="M77">
        <v>0.46875</v>
      </c>
      <c r="N77">
        <v>7</v>
      </c>
      <c r="O77" s="19">
        <v>2.8000000000000001E-2</v>
      </c>
      <c r="AY77">
        <v>5750</v>
      </c>
      <c r="AZ77">
        <v>32</v>
      </c>
      <c r="BA77">
        <v>0.45345345345345345</v>
      </c>
    </row>
    <row r="78" spans="1:53" x14ac:dyDescent="0.25">
      <c r="A78" s="1">
        <v>0.13278039160094299</v>
      </c>
      <c r="B78" s="1">
        <v>3731.791015625</v>
      </c>
      <c r="C78">
        <f t="shared" si="3"/>
        <v>0.47179728241374469</v>
      </c>
      <c r="D78">
        <v>0.30990000000000001</v>
      </c>
      <c r="E78">
        <v>353.06</v>
      </c>
      <c r="F78" t="s">
        <v>62</v>
      </c>
      <c r="G78">
        <v>3850</v>
      </c>
      <c r="H78">
        <f t="shared" si="4"/>
        <v>3806.5594975059385</v>
      </c>
      <c r="I78">
        <f t="shared" si="5"/>
        <v>0.48125000000000001</v>
      </c>
      <c r="M78">
        <v>0.47500000000000003</v>
      </c>
      <c r="N78">
        <v>9</v>
      </c>
      <c r="O78" s="19">
        <v>6.4000000000000001E-2</v>
      </c>
      <c r="AY78">
        <v>5800</v>
      </c>
      <c r="AZ78">
        <v>37</v>
      </c>
      <c r="BA78">
        <v>0.49049049049049048</v>
      </c>
    </row>
    <row r="79" spans="1:53" x14ac:dyDescent="0.25">
      <c r="A79" s="1">
        <v>0.11333713526235401</v>
      </c>
      <c r="B79" s="1">
        <v>4943.05126953125</v>
      </c>
      <c r="C79">
        <f t="shared" si="3"/>
        <v>0.62493267871434421</v>
      </c>
      <c r="D79">
        <v>9.7000000000000003E-3</v>
      </c>
      <c r="E79">
        <v>309</v>
      </c>
      <c r="F79" t="s">
        <v>57</v>
      </c>
      <c r="G79">
        <v>3900</v>
      </c>
      <c r="H79">
        <f t="shared" si="4"/>
        <v>3855.9953351358859</v>
      </c>
      <c r="I79">
        <f t="shared" si="5"/>
        <v>0.48750000000000004</v>
      </c>
      <c r="M79">
        <v>0.48125000000000001</v>
      </c>
      <c r="N79">
        <v>13</v>
      </c>
      <c r="O79" s="19">
        <v>0.11600000000000001</v>
      </c>
      <c r="AY79">
        <v>5850</v>
      </c>
      <c r="AZ79">
        <v>41</v>
      </c>
      <c r="BA79">
        <v>0.53153153153153154</v>
      </c>
    </row>
    <row r="80" spans="1:53" x14ac:dyDescent="0.25">
      <c r="A80" s="1">
        <v>0.14158166552897899</v>
      </c>
      <c r="B80" s="1">
        <v>3664.16015625</v>
      </c>
      <c r="C80">
        <f t="shared" si="3"/>
        <v>0.46324694946990291</v>
      </c>
      <c r="D80">
        <v>0.5756</v>
      </c>
      <c r="E80">
        <v>353.69</v>
      </c>
      <c r="F80" t="s">
        <v>65</v>
      </c>
      <c r="G80">
        <v>3950</v>
      </c>
      <c r="H80">
        <f t="shared" si="4"/>
        <v>3905.4311727658333</v>
      </c>
      <c r="I80">
        <f t="shared" si="5"/>
        <v>0.49375000000000002</v>
      </c>
      <c r="M80">
        <v>0.48750000000000004</v>
      </c>
      <c r="N80">
        <v>7</v>
      </c>
      <c r="O80" s="19">
        <v>0.14399999999999999</v>
      </c>
      <c r="AY80">
        <v>5900</v>
      </c>
      <c r="AZ80">
        <v>48</v>
      </c>
      <c r="BA80">
        <v>0.57957957957957962</v>
      </c>
    </row>
    <row r="81" spans="1:53" x14ac:dyDescent="0.25">
      <c r="A81" s="1">
        <v>0.110579686170932</v>
      </c>
      <c r="B81" s="1">
        <v>4565.22900390625</v>
      </c>
      <c r="C81">
        <f t="shared" si="3"/>
        <v>0.57716593148468331</v>
      </c>
      <c r="D81">
        <v>0.4365</v>
      </c>
      <c r="E81">
        <v>29.93</v>
      </c>
      <c r="F81" t="s">
        <v>60</v>
      </c>
      <c r="G81">
        <v>4000</v>
      </c>
      <c r="H81">
        <f t="shared" si="4"/>
        <v>3954.8670103957802</v>
      </c>
      <c r="I81">
        <f t="shared" si="5"/>
        <v>0.5</v>
      </c>
      <c r="M81">
        <v>0.49375000000000002</v>
      </c>
      <c r="N81">
        <v>1</v>
      </c>
      <c r="O81" s="19">
        <v>0.14799999999999999</v>
      </c>
      <c r="AY81">
        <v>5950</v>
      </c>
      <c r="AZ81">
        <v>48</v>
      </c>
      <c r="BA81">
        <v>0.62762762762762758</v>
      </c>
    </row>
    <row r="82" spans="1:53" x14ac:dyDescent="0.25">
      <c r="A82" s="1">
        <v>0.12056325488059901</v>
      </c>
      <c r="B82" s="1">
        <v>4732.90380859375</v>
      </c>
      <c r="C82">
        <f t="shared" si="3"/>
        <v>0.59836447043008256</v>
      </c>
      <c r="D82">
        <v>0.89890000000000003</v>
      </c>
      <c r="E82">
        <v>109.42</v>
      </c>
      <c r="F82" t="s">
        <v>69</v>
      </c>
      <c r="G82">
        <v>4050</v>
      </c>
      <c r="H82">
        <f t="shared" si="4"/>
        <v>4004.3028480257276</v>
      </c>
      <c r="I82">
        <f t="shared" si="5"/>
        <v>0.50624999999999998</v>
      </c>
      <c r="M82">
        <v>0.5</v>
      </c>
      <c r="N82">
        <v>6</v>
      </c>
      <c r="O82" s="19">
        <v>0.17199999999999999</v>
      </c>
      <c r="AY82">
        <v>6000</v>
      </c>
      <c r="AZ82">
        <v>48</v>
      </c>
      <c r="BA82">
        <v>0.67567567567567566</v>
      </c>
    </row>
    <row r="83" spans="1:53" x14ac:dyDescent="0.25">
      <c r="A83" s="1">
        <v>0.11775810876770899</v>
      </c>
      <c r="B83" s="1">
        <v>3909.57275390625</v>
      </c>
      <c r="C83">
        <f t="shared" si="3"/>
        <v>0.49427360561423817</v>
      </c>
      <c r="D83">
        <v>0.60140000000000005</v>
      </c>
      <c r="E83">
        <v>148.99</v>
      </c>
      <c r="F83" t="s">
        <v>76</v>
      </c>
      <c r="G83">
        <v>4100</v>
      </c>
      <c r="H83">
        <f t="shared" si="4"/>
        <v>4053.738685655675</v>
      </c>
      <c r="I83">
        <f t="shared" si="5"/>
        <v>0.51250000000000007</v>
      </c>
      <c r="M83">
        <v>0.50624999999999998</v>
      </c>
      <c r="N83">
        <v>6</v>
      </c>
      <c r="O83" s="19">
        <v>0.19600000000000001</v>
      </c>
      <c r="AY83">
        <v>6050</v>
      </c>
      <c r="AZ83">
        <v>52</v>
      </c>
      <c r="BA83">
        <v>0.72772772772772776</v>
      </c>
    </row>
    <row r="84" spans="1:53" x14ac:dyDescent="0.25">
      <c r="A84" s="1">
        <v>0.106750387331599</v>
      </c>
      <c r="B84" s="1">
        <v>4749.4228515625</v>
      </c>
      <c r="C84">
        <f t="shared" si="3"/>
        <v>0.60045291524065747</v>
      </c>
      <c r="D84">
        <v>0.33889999999999998</v>
      </c>
      <c r="E84">
        <v>131.81</v>
      </c>
      <c r="F84" t="s">
        <v>73</v>
      </c>
      <c r="G84">
        <v>4150</v>
      </c>
      <c r="H84">
        <f t="shared" si="4"/>
        <v>4103.1745232856219</v>
      </c>
      <c r="I84">
        <f t="shared" si="5"/>
        <v>0.51875000000000004</v>
      </c>
      <c r="M84">
        <v>0.51250000000000007</v>
      </c>
      <c r="N84">
        <v>10</v>
      </c>
      <c r="O84" s="19">
        <v>0.23599999999999999</v>
      </c>
      <c r="AY84">
        <v>6100</v>
      </c>
      <c r="AZ84">
        <v>231</v>
      </c>
      <c r="BA84">
        <v>0.958958958958959</v>
      </c>
    </row>
    <row r="85" spans="1:53" x14ac:dyDescent="0.25">
      <c r="A85" s="1">
        <v>0.13143739508079899</v>
      </c>
      <c r="B85" s="1">
        <v>4160.25048828125</v>
      </c>
      <c r="C85">
        <f t="shared" si="3"/>
        <v>0.5259659145738147</v>
      </c>
      <c r="D85">
        <v>0.4546</v>
      </c>
      <c r="E85">
        <v>356.01</v>
      </c>
      <c r="F85" t="s">
        <v>74</v>
      </c>
      <c r="G85">
        <v>4200</v>
      </c>
      <c r="H85">
        <f t="shared" si="4"/>
        <v>4152.6103609155698</v>
      </c>
      <c r="I85">
        <f t="shared" si="5"/>
        <v>0.52500000000000002</v>
      </c>
      <c r="M85">
        <v>0.51875000000000004</v>
      </c>
      <c r="N85">
        <v>11</v>
      </c>
      <c r="O85" s="19">
        <v>0.28000000000000003</v>
      </c>
      <c r="AY85">
        <v>6150</v>
      </c>
      <c r="AZ85">
        <v>17</v>
      </c>
      <c r="BA85">
        <v>0.97597597597597596</v>
      </c>
    </row>
    <row r="86" spans="1:53" x14ac:dyDescent="0.25">
      <c r="A86" s="1">
        <v>0.13960530083109299</v>
      </c>
      <c r="B86" s="1">
        <v>3794.03759765625</v>
      </c>
      <c r="C86">
        <f t="shared" si="3"/>
        <v>0.4796669000099405</v>
      </c>
      <c r="D86">
        <v>0.53639999999999999</v>
      </c>
      <c r="E86">
        <v>126.86</v>
      </c>
      <c r="F86" t="s">
        <v>69</v>
      </c>
      <c r="G86">
        <v>4250</v>
      </c>
      <c r="H86">
        <f t="shared" si="4"/>
        <v>4202.0461985455167</v>
      </c>
      <c r="I86">
        <f t="shared" si="5"/>
        <v>0.53125</v>
      </c>
      <c r="M86">
        <v>0.52500000000000002</v>
      </c>
      <c r="N86">
        <v>11</v>
      </c>
      <c r="O86" s="19">
        <v>0.32400000000000001</v>
      </c>
      <c r="AY86">
        <v>6200</v>
      </c>
      <c r="AZ86">
        <v>10</v>
      </c>
      <c r="BA86">
        <v>0.98598598598598597</v>
      </c>
    </row>
    <row r="87" spans="1:53" x14ac:dyDescent="0.25">
      <c r="A87" s="1">
        <v>0.11084774743794699</v>
      </c>
      <c r="B87" s="1">
        <v>3696.12768554687</v>
      </c>
      <c r="C87">
        <f t="shared" si="3"/>
        <v>0.46728849236032627</v>
      </c>
      <c r="D87">
        <v>0.37680000000000002</v>
      </c>
      <c r="E87">
        <v>245.44</v>
      </c>
      <c r="F87" t="s">
        <v>53</v>
      </c>
      <c r="G87">
        <v>4300</v>
      </c>
      <c r="H87">
        <f t="shared" si="4"/>
        <v>4251.4820361754637</v>
      </c>
      <c r="I87">
        <f t="shared" si="5"/>
        <v>0.53749999999999998</v>
      </c>
      <c r="M87">
        <v>0.53125</v>
      </c>
      <c r="N87">
        <v>10</v>
      </c>
      <c r="O87" s="19">
        <v>0.36399999999999999</v>
      </c>
      <c r="AY87">
        <v>6250</v>
      </c>
      <c r="AZ87">
        <v>3</v>
      </c>
      <c r="BA87">
        <v>0.98898898898898902</v>
      </c>
    </row>
    <row r="88" spans="1:53" x14ac:dyDescent="0.25">
      <c r="A88" s="1">
        <v>0.13162724255397701</v>
      </c>
      <c r="B88" s="1">
        <v>3983.97021484375</v>
      </c>
      <c r="C88">
        <f t="shared" si="3"/>
        <v>0.5036794163206334</v>
      </c>
      <c r="D88">
        <v>0.8649</v>
      </c>
      <c r="E88">
        <v>94.09</v>
      </c>
      <c r="F88" t="s">
        <v>51</v>
      </c>
      <c r="G88">
        <v>4350</v>
      </c>
      <c r="H88">
        <f t="shared" si="4"/>
        <v>4300.9178738054115</v>
      </c>
      <c r="I88">
        <f t="shared" si="5"/>
        <v>0.54375000000000007</v>
      </c>
      <c r="M88">
        <v>0.53749999999999998</v>
      </c>
      <c r="N88">
        <v>8</v>
      </c>
      <c r="O88" s="19">
        <v>0.39600000000000002</v>
      </c>
      <c r="AY88">
        <v>6300</v>
      </c>
      <c r="AZ88">
        <v>8</v>
      </c>
      <c r="BA88">
        <v>0.99699699699699695</v>
      </c>
    </row>
    <row r="89" spans="1:53" x14ac:dyDescent="0.25">
      <c r="A89" s="1">
        <v>0.10947755348452</v>
      </c>
      <c r="B89" s="1">
        <v>4998.18017578125</v>
      </c>
      <c r="C89">
        <f t="shared" si="3"/>
        <v>0.63190243346274511</v>
      </c>
      <c r="D89">
        <v>0.98609999999999998</v>
      </c>
      <c r="E89">
        <v>27.48</v>
      </c>
      <c r="F89" t="s">
        <v>76</v>
      </c>
      <c r="G89">
        <v>4400</v>
      </c>
      <c r="H89">
        <f t="shared" si="4"/>
        <v>4350.3537114353585</v>
      </c>
      <c r="I89">
        <f t="shared" si="5"/>
        <v>0.55000000000000004</v>
      </c>
      <c r="M89">
        <v>0.54375000000000007</v>
      </c>
      <c r="N89">
        <v>15</v>
      </c>
      <c r="O89" s="19">
        <v>0.45600000000000002</v>
      </c>
      <c r="AY89">
        <v>6350</v>
      </c>
      <c r="AZ89">
        <v>2</v>
      </c>
      <c r="BA89">
        <v>0.99899899899899902</v>
      </c>
    </row>
    <row r="90" spans="1:53" x14ac:dyDescent="0.25">
      <c r="A90" s="1">
        <v>0.123545667717763</v>
      </c>
      <c r="B90" s="1">
        <v>4245.8095703125</v>
      </c>
      <c r="C90">
        <f t="shared" si="3"/>
        <v>0.53678284998609904</v>
      </c>
      <c r="D90">
        <v>0.40689999999999998</v>
      </c>
      <c r="E90">
        <v>356.28</v>
      </c>
      <c r="F90" t="s">
        <v>58</v>
      </c>
      <c r="G90">
        <v>4450</v>
      </c>
      <c r="H90">
        <f t="shared" si="4"/>
        <v>4399.7895490653054</v>
      </c>
      <c r="I90">
        <f t="shared" si="5"/>
        <v>0.55625000000000002</v>
      </c>
      <c r="M90">
        <v>0.55000000000000004</v>
      </c>
      <c r="N90">
        <v>13</v>
      </c>
      <c r="O90" s="19">
        <v>0.50800000000000001</v>
      </c>
      <c r="AY90">
        <v>6400</v>
      </c>
      <c r="AZ90">
        <v>0</v>
      </c>
      <c r="BA90">
        <v>0.99899899899899902</v>
      </c>
    </row>
    <row r="91" spans="1:53" x14ac:dyDescent="0.25">
      <c r="A91" s="1">
        <v>0.13384433887687899</v>
      </c>
      <c r="B91" s="1">
        <v>3929.775390625</v>
      </c>
      <c r="C91">
        <f t="shared" si="3"/>
        <v>0.49682775429555226</v>
      </c>
      <c r="D91">
        <v>0.90239999999999998</v>
      </c>
      <c r="E91">
        <v>266.85000000000002</v>
      </c>
      <c r="F91" t="s">
        <v>75</v>
      </c>
      <c r="G91">
        <v>4500</v>
      </c>
      <c r="H91">
        <f t="shared" si="4"/>
        <v>4449.2253866952533</v>
      </c>
      <c r="I91">
        <f t="shared" si="5"/>
        <v>0.56250000000000011</v>
      </c>
      <c r="M91">
        <v>0.55625000000000002</v>
      </c>
      <c r="N91">
        <v>12</v>
      </c>
      <c r="O91" s="19">
        <v>0.55600000000000005</v>
      </c>
      <c r="AY91">
        <v>6450</v>
      </c>
      <c r="AZ91">
        <v>0</v>
      </c>
      <c r="BA91">
        <v>0.99899899899899902</v>
      </c>
    </row>
    <row r="92" spans="1:53" x14ac:dyDescent="0.25">
      <c r="A92" s="1">
        <v>0.149219496170511</v>
      </c>
      <c r="B92" s="1">
        <v>4405.57177734375</v>
      </c>
      <c r="C92">
        <f t="shared" si="3"/>
        <v>0.55698102689208584</v>
      </c>
      <c r="D92">
        <v>0.97650000000000003</v>
      </c>
      <c r="E92">
        <v>321.57</v>
      </c>
      <c r="F92" t="s">
        <v>64</v>
      </c>
      <c r="G92">
        <v>4550</v>
      </c>
      <c r="H92">
        <f t="shared" si="4"/>
        <v>4498.6612243252002</v>
      </c>
      <c r="I92">
        <f t="shared" si="5"/>
        <v>0.56874999999999998</v>
      </c>
      <c r="M92">
        <v>0.56250000000000011</v>
      </c>
      <c r="N92">
        <v>19</v>
      </c>
      <c r="O92" s="19">
        <v>0.63200000000000001</v>
      </c>
      <c r="AY92">
        <v>6500</v>
      </c>
      <c r="AZ92">
        <v>0</v>
      </c>
      <c r="BA92">
        <v>0.99899899899899902</v>
      </c>
    </row>
    <row r="93" spans="1:53" x14ac:dyDescent="0.25">
      <c r="A93" s="1">
        <v>0.119597789764027</v>
      </c>
      <c r="B93" s="1">
        <v>4369.1923828125</v>
      </c>
      <c r="C93">
        <f t="shared" si="3"/>
        <v>0.5523817073150149</v>
      </c>
      <c r="D93">
        <v>0.3196</v>
      </c>
      <c r="E93">
        <v>50.37</v>
      </c>
      <c r="F93" t="s">
        <v>61</v>
      </c>
      <c r="G93">
        <v>4600</v>
      </c>
      <c r="H93">
        <f t="shared" si="4"/>
        <v>4548.0970619551472</v>
      </c>
      <c r="I93">
        <f t="shared" si="5"/>
        <v>0.57499999999999996</v>
      </c>
      <c r="M93">
        <v>0.56874999999999998</v>
      </c>
      <c r="N93">
        <v>3</v>
      </c>
      <c r="O93" s="19">
        <v>0.64400000000000002</v>
      </c>
      <c r="AY93">
        <v>6550</v>
      </c>
      <c r="AZ93">
        <v>0</v>
      </c>
      <c r="BA93">
        <v>0.99899899899899902</v>
      </c>
    </row>
    <row r="94" spans="1:53" x14ac:dyDescent="0.25">
      <c r="A94" s="1">
        <v>0.11713580797633601</v>
      </c>
      <c r="B94" s="1">
        <v>3644.66357421875</v>
      </c>
      <c r="C94">
        <f t="shared" si="3"/>
        <v>0.46078206481259315</v>
      </c>
      <c r="D94">
        <v>0.37769999999999998</v>
      </c>
      <c r="E94">
        <v>121.46</v>
      </c>
      <c r="F94" t="s">
        <v>63</v>
      </c>
      <c r="G94">
        <v>4650</v>
      </c>
      <c r="H94">
        <f t="shared" si="4"/>
        <v>4597.532899585095</v>
      </c>
      <c r="I94">
        <f t="shared" si="5"/>
        <v>0.58125000000000004</v>
      </c>
      <c r="M94">
        <v>0.57499999999999996</v>
      </c>
      <c r="N94">
        <v>10</v>
      </c>
      <c r="O94" s="19">
        <v>0.68400000000000005</v>
      </c>
      <c r="AY94">
        <v>6600</v>
      </c>
      <c r="AZ94">
        <v>0</v>
      </c>
      <c r="BA94">
        <v>0.99899899899899902</v>
      </c>
    </row>
    <row r="95" spans="1:53" x14ac:dyDescent="0.25">
      <c r="A95" s="1">
        <v>0.10313644670539</v>
      </c>
      <c r="B95" s="1">
        <v>3805.66577148437</v>
      </c>
      <c r="C95">
        <f t="shared" si="3"/>
        <v>0.48113700934579856</v>
      </c>
      <c r="D95">
        <v>0.35170000000000001</v>
      </c>
      <c r="E95">
        <v>345.41</v>
      </c>
      <c r="F95" t="s">
        <v>56</v>
      </c>
      <c r="G95">
        <v>4700</v>
      </c>
      <c r="H95">
        <f t="shared" si="4"/>
        <v>4646.968737215042</v>
      </c>
      <c r="I95">
        <f t="shared" si="5"/>
        <v>0.58750000000000002</v>
      </c>
      <c r="M95">
        <v>0.58125000000000004</v>
      </c>
      <c r="N95">
        <v>7</v>
      </c>
      <c r="O95" s="19">
        <v>0.71199999999999997</v>
      </c>
      <c r="AY95">
        <v>6650</v>
      </c>
      <c r="AZ95">
        <v>0</v>
      </c>
      <c r="BA95">
        <v>0.99899899899899902</v>
      </c>
    </row>
    <row r="96" spans="1:53" x14ac:dyDescent="0.25">
      <c r="A96" s="1">
        <v>0.114785027028751</v>
      </c>
      <c r="B96" s="1">
        <v>4404.63720703125</v>
      </c>
      <c r="C96">
        <f t="shared" si="3"/>
        <v>0.55686287243707588</v>
      </c>
      <c r="D96">
        <v>0.4239</v>
      </c>
      <c r="E96">
        <v>219.68</v>
      </c>
      <c r="F96" t="s">
        <v>70</v>
      </c>
      <c r="G96">
        <v>4750</v>
      </c>
      <c r="H96">
        <f t="shared" si="4"/>
        <v>4696.4045748449889</v>
      </c>
      <c r="I96">
        <f t="shared" si="5"/>
        <v>0.59375</v>
      </c>
      <c r="M96">
        <v>0.58750000000000002</v>
      </c>
      <c r="N96">
        <v>8</v>
      </c>
      <c r="O96" s="19">
        <v>0.74399999999999999</v>
      </c>
      <c r="AY96">
        <v>6700</v>
      </c>
      <c r="AZ96">
        <v>0</v>
      </c>
      <c r="BA96">
        <v>0.99899899899899902</v>
      </c>
    </row>
    <row r="97" spans="1:53" x14ac:dyDescent="0.25">
      <c r="A97" s="1">
        <v>0.115347254885142</v>
      </c>
      <c r="B97" s="1">
        <v>4061.01342773437</v>
      </c>
      <c r="C97">
        <f t="shared" si="3"/>
        <v>0.51341972019028359</v>
      </c>
      <c r="D97">
        <v>0.17610000000000001</v>
      </c>
      <c r="E97">
        <v>8.5299999999999994</v>
      </c>
      <c r="F97" t="s">
        <v>80</v>
      </c>
      <c r="G97">
        <v>4800</v>
      </c>
      <c r="H97">
        <f t="shared" si="4"/>
        <v>4745.8404124749368</v>
      </c>
      <c r="I97">
        <f t="shared" si="5"/>
        <v>0.60000000000000009</v>
      </c>
      <c r="M97">
        <v>0.59375</v>
      </c>
      <c r="N97">
        <v>11</v>
      </c>
      <c r="O97" s="19">
        <v>0.78800000000000003</v>
      </c>
      <c r="AY97">
        <v>6750</v>
      </c>
      <c r="AZ97">
        <v>0</v>
      </c>
      <c r="BA97">
        <v>0.99899899899899902</v>
      </c>
    </row>
    <row r="98" spans="1:53" x14ac:dyDescent="0.25">
      <c r="A98" s="1">
        <v>0.12747281167576999</v>
      </c>
      <c r="B98" s="1">
        <v>4723.552734375</v>
      </c>
      <c r="C98">
        <f t="shared" si="3"/>
        <v>0.59718224683139143</v>
      </c>
      <c r="D98">
        <v>0.82899999999999996</v>
      </c>
      <c r="E98">
        <v>44.99</v>
      </c>
      <c r="F98" t="s">
        <v>71</v>
      </c>
      <c r="G98">
        <v>4850</v>
      </c>
      <c r="H98">
        <f t="shared" si="4"/>
        <v>4795.2762501048837</v>
      </c>
      <c r="I98">
        <f t="shared" si="5"/>
        <v>0.60625000000000007</v>
      </c>
      <c r="M98">
        <v>0.60000000000000009</v>
      </c>
      <c r="N98">
        <v>7</v>
      </c>
      <c r="O98" s="19">
        <v>0.81599999999999995</v>
      </c>
      <c r="AY98">
        <v>6800</v>
      </c>
      <c r="AZ98">
        <v>0</v>
      </c>
      <c r="BA98">
        <v>0.99899899899899902</v>
      </c>
    </row>
    <row r="99" spans="1:53" x14ac:dyDescent="0.25">
      <c r="A99" s="1">
        <v>9.2651799800465201E-2</v>
      </c>
      <c r="B99" s="1">
        <v>5016.10595703125</v>
      </c>
      <c r="C99">
        <f t="shared" si="3"/>
        <v>0.63416872727273665</v>
      </c>
      <c r="D99">
        <v>0.224</v>
      </c>
      <c r="E99">
        <v>101</v>
      </c>
      <c r="F99" t="s">
        <v>79</v>
      </c>
      <c r="G99">
        <v>4900</v>
      </c>
      <c r="H99">
        <f t="shared" si="4"/>
        <v>4844.7120877348307</v>
      </c>
      <c r="I99">
        <f t="shared" si="5"/>
        <v>0.61250000000000004</v>
      </c>
      <c r="M99">
        <v>0.60625000000000007</v>
      </c>
      <c r="N99">
        <v>6</v>
      </c>
      <c r="O99" s="19">
        <v>0.84</v>
      </c>
      <c r="AY99">
        <v>6850</v>
      </c>
      <c r="AZ99">
        <v>0</v>
      </c>
      <c r="BA99">
        <v>0.99899899899899902</v>
      </c>
    </row>
    <row r="100" spans="1:53" x14ac:dyDescent="0.25">
      <c r="A100" s="1">
        <v>0.124425432250875</v>
      </c>
      <c r="B100" s="1">
        <v>3963.56665039062</v>
      </c>
      <c r="C100">
        <f t="shared" si="3"/>
        <v>0.50109986504880843</v>
      </c>
      <c r="D100">
        <v>0.22120000000000001</v>
      </c>
      <c r="E100">
        <v>14.15</v>
      </c>
      <c r="F100" t="s">
        <v>71</v>
      </c>
      <c r="G100">
        <v>4950</v>
      </c>
      <c r="H100">
        <f t="shared" si="4"/>
        <v>4894.1479253647785</v>
      </c>
      <c r="I100">
        <f t="shared" si="5"/>
        <v>0.61875000000000002</v>
      </c>
      <c r="M100">
        <v>0.61250000000000004</v>
      </c>
      <c r="N100">
        <v>6</v>
      </c>
      <c r="O100" s="19">
        <v>0.86399999999999999</v>
      </c>
      <c r="AY100">
        <v>6900</v>
      </c>
      <c r="AZ100">
        <v>0</v>
      </c>
      <c r="BA100">
        <v>0.99899899899899902</v>
      </c>
    </row>
    <row r="101" spans="1:53" x14ac:dyDescent="0.25">
      <c r="A101" s="1">
        <v>0.13397647538285801</v>
      </c>
      <c r="B101" s="1">
        <v>4165.1884765625</v>
      </c>
      <c r="C101">
        <f t="shared" si="3"/>
        <v>0.52659020715663363</v>
      </c>
      <c r="D101">
        <v>0.53190000000000004</v>
      </c>
      <c r="E101">
        <v>244.46</v>
      </c>
      <c r="F101" t="s">
        <v>58</v>
      </c>
      <c r="G101">
        <v>5000</v>
      </c>
      <c r="H101">
        <f t="shared" si="4"/>
        <v>4943.5837629947255</v>
      </c>
      <c r="I101">
        <f t="shared" si="5"/>
        <v>0.625</v>
      </c>
      <c r="M101">
        <v>0.61875000000000002</v>
      </c>
      <c r="N101">
        <v>4</v>
      </c>
      <c r="O101" s="19">
        <v>0.88</v>
      </c>
      <c r="AY101">
        <v>6950</v>
      </c>
      <c r="AZ101">
        <v>0</v>
      </c>
      <c r="BA101">
        <v>0.99899899899899902</v>
      </c>
    </row>
    <row r="102" spans="1:53" x14ac:dyDescent="0.25">
      <c r="A102" s="1">
        <v>9.9321965049745303E-2</v>
      </c>
      <c r="B102" s="1">
        <v>4061.1474609375</v>
      </c>
      <c r="C102">
        <f t="shared" si="3"/>
        <v>0.51343666553923939</v>
      </c>
      <c r="D102">
        <v>0.69089999999999996</v>
      </c>
      <c r="E102">
        <v>288.73</v>
      </c>
      <c r="F102" t="s">
        <v>75</v>
      </c>
      <c r="G102">
        <v>5050</v>
      </c>
      <c r="H102">
        <f t="shared" si="4"/>
        <v>4993.0196006246724</v>
      </c>
      <c r="I102">
        <f t="shared" si="5"/>
        <v>0.63124999999999998</v>
      </c>
      <c r="M102">
        <v>0.625</v>
      </c>
      <c r="N102">
        <v>5</v>
      </c>
      <c r="O102" s="19">
        <v>0.9</v>
      </c>
      <c r="AY102">
        <v>7000</v>
      </c>
      <c r="AZ102">
        <v>0</v>
      </c>
      <c r="BA102">
        <v>0.99899899899899902</v>
      </c>
    </row>
    <row r="103" spans="1:53" x14ac:dyDescent="0.25">
      <c r="A103" s="1">
        <v>0.104161255287123</v>
      </c>
      <c r="B103" s="1">
        <v>3816.37768554687</v>
      </c>
      <c r="C103">
        <f t="shared" si="3"/>
        <v>0.48249127916502926</v>
      </c>
      <c r="D103">
        <v>0.35899999999999999</v>
      </c>
      <c r="E103">
        <v>103.4</v>
      </c>
      <c r="F103" t="s">
        <v>76</v>
      </c>
      <c r="G103">
        <v>5100</v>
      </c>
      <c r="H103">
        <f t="shared" si="4"/>
        <v>5042.4554382546203</v>
      </c>
      <c r="I103">
        <f t="shared" si="5"/>
        <v>0.63750000000000007</v>
      </c>
      <c r="M103">
        <v>0.63124999999999998</v>
      </c>
      <c r="N103">
        <v>0</v>
      </c>
      <c r="O103" s="19">
        <v>0.9</v>
      </c>
      <c r="AY103">
        <v>7050</v>
      </c>
      <c r="AZ103">
        <v>0</v>
      </c>
      <c r="BA103">
        <v>0.99899899899899902</v>
      </c>
    </row>
    <row r="104" spans="1:53" x14ac:dyDescent="0.25">
      <c r="A104" s="1">
        <v>0.14284771100836799</v>
      </c>
      <c r="B104" s="1">
        <v>3770.3505859375</v>
      </c>
      <c r="C104">
        <f t="shared" si="3"/>
        <v>0.47667223398748182</v>
      </c>
      <c r="D104">
        <v>0.2873</v>
      </c>
      <c r="E104">
        <v>85.67</v>
      </c>
      <c r="F104" t="s">
        <v>59</v>
      </c>
      <c r="G104">
        <v>5150</v>
      </c>
      <c r="H104">
        <f t="shared" si="4"/>
        <v>5091.8912758845672</v>
      </c>
      <c r="I104">
        <f t="shared" si="5"/>
        <v>0.64375000000000004</v>
      </c>
      <c r="M104">
        <v>0.63750000000000007</v>
      </c>
      <c r="N104">
        <v>4</v>
      </c>
      <c r="O104" s="19">
        <v>0.91600000000000004</v>
      </c>
      <c r="AY104">
        <v>7100</v>
      </c>
      <c r="AZ104">
        <v>0</v>
      </c>
      <c r="BA104">
        <v>0.99899899899899902</v>
      </c>
    </row>
    <row r="105" spans="1:53" x14ac:dyDescent="0.25">
      <c r="A105" s="1">
        <v>9.5504916052191496E-2</v>
      </c>
      <c r="B105" s="1">
        <v>4146.533203125</v>
      </c>
      <c r="C105">
        <f t="shared" si="3"/>
        <v>0.52423168620150884</v>
      </c>
      <c r="D105">
        <v>0.2893</v>
      </c>
      <c r="E105">
        <v>145.43</v>
      </c>
      <c r="F105" t="s">
        <v>51</v>
      </c>
      <c r="G105">
        <v>5200</v>
      </c>
      <c r="H105">
        <f t="shared" si="4"/>
        <v>5141.3271135145142</v>
      </c>
      <c r="I105">
        <f t="shared" si="5"/>
        <v>0.65</v>
      </c>
      <c r="M105">
        <v>0.64375000000000004</v>
      </c>
      <c r="N105">
        <v>2</v>
      </c>
      <c r="O105" s="19">
        <v>0.92400000000000004</v>
      </c>
      <c r="AY105">
        <v>7150</v>
      </c>
      <c r="AZ105">
        <v>0</v>
      </c>
      <c r="BA105">
        <v>0.99899899899899902</v>
      </c>
    </row>
    <row r="106" spans="1:53" x14ac:dyDescent="0.25">
      <c r="A106" s="1">
        <v>0.120395801889613</v>
      </c>
      <c r="B106" s="1">
        <v>4617.3642578125</v>
      </c>
      <c r="C106">
        <f t="shared" si="3"/>
        <v>0.58375720924057328</v>
      </c>
      <c r="D106">
        <v>0.92820000000000003</v>
      </c>
      <c r="E106">
        <v>3.11</v>
      </c>
      <c r="F106" t="s">
        <v>52</v>
      </c>
      <c r="G106">
        <v>5250</v>
      </c>
      <c r="H106">
        <f t="shared" si="4"/>
        <v>5190.762951144462</v>
      </c>
      <c r="I106">
        <f t="shared" si="5"/>
        <v>0.65625000000000011</v>
      </c>
      <c r="M106">
        <v>0.65</v>
      </c>
      <c r="N106">
        <v>2</v>
      </c>
      <c r="O106" s="19">
        <v>0.93200000000000005</v>
      </c>
      <c r="AY106">
        <v>7200</v>
      </c>
      <c r="AZ106">
        <v>0</v>
      </c>
      <c r="BA106">
        <v>0.99899899899899902</v>
      </c>
    </row>
    <row r="107" spans="1:53" x14ac:dyDescent="0.25">
      <c r="A107" s="1">
        <v>0.14801539008200201</v>
      </c>
      <c r="B107" s="1">
        <v>3728.353515625</v>
      </c>
      <c r="C107">
        <f t="shared" si="3"/>
        <v>0.47136269131485764</v>
      </c>
      <c r="D107">
        <v>0.3664</v>
      </c>
      <c r="E107">
        <v>59.15</v>
      </c>
      <c r="F107" t="s">
        <v>52</v>
      </c>
      <c r="G107">
        <v>5300</v>
      </c>
      <c r="H107">
        <f t="shared" si="4"/>
        <v>5240.198788774409</v>
      </c>
      <c r="I107">
        <f t="shared" si="5"/>
        <v>0.66249999999999998</v>
      </c>
      <c r="M107">
        <v>0.65625000000000011</v>
      </c>
      <c r="N107">
        <v>1</v>
      </c>
      <c r="O107" s="19">
        <v>0.93600000000000005</v>
      </c>
      <c r="AY107">
        <v>7250</v>
      </c>
      <c r="AZ107">
        <v>0</v>
      </c>
      <c r="BA107">
        <v>0.99899899899899902</v>
      </c>
    </row>
    <row r="108" spans="1:53" x14ac:dyDescent="0.25">
      <c r="A108" s="1">
        <v>0.10866932044845699</v>
      </c>
      <c r="B108" s="1">
        <v>4462.02490234375</v>
      </c>
      <c r="C108">
        <f t="shared" si="3"/>
        <v>0.56411819798426244</v>
      </c>
      <c r="D108">
        <v>0.1313</v>
      </c>
      <c r="E108">
        <v>346.74</v>
      </c>
      <c r="F108" t="s">
        <v>77</v>
      </c>
      <c r="G108">
        <v>5350</v>
      </c>
      <c r="H108">
        <f t="shared" si="4"/>
        <v>5289.6346264043559</v>
      </c>
      <c r="I108">
        <f t="shared" si="5"/>
        <v>0.66874999999999996</v>
      </c>
      <c r="M108">
        <v>0.66249999999999998</v>
      </c>
      <c r="N108">
        <v>1</v>
      </c>
      <c r="O108" s="19">
        <v>0.94</v>
      </c>
      <c r="AY108">
        <v>7300</v>
      </c>
      <c r="AZ108">
        <v>0</v>
      </c>
      <c r="BA108">
        <v>0.99899899899899902</v>
      </c>
    </row>
    <row r="109" spans="1:53" x14ac:dyDescent="0.25">
      <c r="A109" s="1">
        <v>0.114814404258782</v>
      </c>
      <c r="B109" s="1">
        <v>3789.22705078125</v>
      </c>
      <c r="C109">
        <f t="shared" si="3"/>
        <v>0.47905871939825939</v>
      </c>
      <c r="D109">
        <v>0.4047</v>
      </c>
      <c r="E109">
        <v>96.71</v>
      </c>
      <c r="F109" t="s">
        <v>55</v>
      </c>
      <c r="G109">
        <v>5400</v>
      </c>
      <c r="H109">
        <f t="shared" si="4"/>
        <v>5339.0704640343038</v>
      </c>
      <c r="I109">
        <f t="shared" si="5"/>
        <v>0.67500000000000004</v>
      </c>
      <c r="M109">
        <v>0.66874999999999996</v>
      </c>
      <c r="N109">
        <v>3</v>
      </c>
      <c r="O109" s="19">
        <v>0.95199999999999996</v>
      </c>
      <c r="AY109">
        <v>7350</v>
      </c>
      <c r="AZ109">
        <v>0</v>
      </c>
      <c r="BA109">
        <v>0.99899899899899902</v>
      </c>
    </row>
    <row r="110" spans="1:53" x14ac:dyDescent="0.25">
      <c r="A110" s="1">
        <v>0.136109577897774</v>
      </c>
      <c r="B110" s="1">
        <v>3821.93701171875</v>
      </c>
      <c r="C110">
        <f t="shared" si="3"/>
        <v>0.48319412532360634</v>
      </c>
      <c r="D110">
        <v>0.59599999999999997</v>
      </c>
      <c r="E110">
        <v>128.26</v>
      </c>
      <c r="F110" t="s">
        <v>61</v>
      </c>
      <c r="G110">
        <v>5450</v>
      </c>
      <c r="H110">
        <f t="shared" si="4"/>
        <v>5388.5063016642507</v>
      </c>
      <c r="I110">
        <f t="shared" si="5"/>
        <v>0.68125000000000002</v>
      </c>
      <c r="M110">
        <v>0.67500000000000004</v>
      </c>
      <c r="N110">
        <v>4</v>
      </c>
      <c r="O110" s="19">
        <v>0.96799999999999997</v>
      </c>
      <c r="AY110">
        <v>7400</v>
      </c>
      <c r="AZ110">
        <v>0</v>
      </c>
      <c r="BA110">
        <v>0.99899899899899902</v>
      </c>
    </row>
    <row r="111" spans="1:53" x14ac:dyDescent="0.25">
      <c r="A111" s="1">
        <v>0.117574037770873</v>
      </c>
      <c r="B111" s="1">
        <v>4343.07666015625</v>
      </c>
      <c r="C111">
        <f t="shared" si="3"/>
        <v>0.54907998786558687</v>
      </c>
      <c r="D111">
        <v>0.91700000000000004</v>
      </c>
      <c r="E111">
        <v>44.98</v>
      </c>
      <c r="F111" t="s">
        <v>80</v>
      </c>
      <c r="G111">
        <v>5500</v>
      </c>
      <c r="H111">
        <f t="shared" si="4"/>
        <v>5437.9421392941977</v>
      </c>
      <c r="I111">
        <f t="shared" si="5"/>
        <v>0.6875</v>
      </c>
      <c r="M111">
        <v>0.68125000000000002</v>
      </c>
      <c r="N111">
        <v>2</v>
      </c>
      <c r="O111" s="19">
        <v>0.97599999999999998</v>
      </c>
      <c r="AY111">
        <v>7450</v>
      </c>
      <c r="AZ111">
        <v>0</v>
      </c>
      <c r="BA111">
        <v>0.99899899899899902</v>
      </c>
    </row>
    <row r="112" spans="1:53" x14ac:dyDescent="0.25">
      <c r="A112" s="1">
        <v>0.13714901733710999</v>
      </c>
      <c r="B112" s="1">
        <v>4062.02001953125</v>
      </c>
      <c r="C112">
        <f t="shared" si="3"/>
        <v>0.51354698006959609</v>
      </c>
      <c r="D112">
        <v>0.18079999999999999</v>
      </c>
      <c r="E112">
        <v>180.44</v>
      </c>
      <c r="F112" t="s">
        <v>52</v>
      </c>
      <c r="G112">
        <v>5550</v>
      </c>
      <c r="H112">
        <f t="shared" si="4"/>
        <v>5487.3779769241455</v>
      </c>
      <c r="I112">
        <f t="shared" si="5"/>
        <v>0.69375000000000009</v>
      </c>
      <c r="M112">
        <v>0.6875</v>
      </c>
      <c r="N112">
        <v>0</v>
      </c>
      <c r="O112" s="19">
        <v>0.97599999999999998</v>
      </c>
      <c r="AY112">
        <v>7500</v>
      </c>
      <c r="AZ112">
        <v>0</v>
      </c>
      <c r="BA112">
        <v>0.99899899899899902</v>
      </c>
    </row>
    <row r="113" spans="1:53" x14ac:dyDescent="0.25">
      <c r="A113" s="1">
        <v>0.13497579418828401</v>
      </c>
      <c r="B113" s="1">
        <v>3876.99340820312</v>
      </c>
      <c r="C113">
        <f t="shared" si="3"/>
        <v>0.49015471291601448</v>
      </c>
      <c r="D113">
        <v>0.20230000000000001</v>
      </c>
      <c r="E113">
        <v>249.46</v>
      </c>
      <c r="F113" t="s">
        <v>52</v>
      </c>
      <c r="G113">
        <v>5600</v>
      </c>
      <c r="H113">
        <f t="shared" si="4"/>
        <v>5536.8138145540925</v>
      </c>
      <c r="I113">
        <f t="shared" si="5"/>
        <v>0.70000000000000007</v>
      </c>
      <c r="M113">
        <v>0.69375000000000009</v>
      </c>
      <c r="N113">
        <v>3</v>
      </c>
      <c r="O113" s="19">
        <v>0.98799999999999999</v>
      </c>
      <c r="AY113">
        <v>7550</v>
      </c>
      <c r="AZ113">
        <v>0</v>
      </c>
      <c r="BA113">
        <v>0.99899899899899902</v>
      </c>
    </row>
    <row r="114" spans="1:53" x14ac:dyDescent="0.25">
      <c r="A114" s="1">
        <v>9.27714435225208E-2</v>
      </c>
      <c r="B114" s="1">
        <v>4754.97412109375</v>
      </c>
      <c r="C114">
        <f t="shared" si="3"/>
        <v>0.60115474282634596</v>
      </c>
      <c r="D114">
        <v>0.30230000000000001</v>
      </c>
      <c r="E114">
        <v>332.61</v>
      </c>
      <c r="F114" t="s">
        <v>75</v>
      </c>
      <c r="G114">
        <v>5650</v>
      </c>
      <c r="H114">
        <f t="shared" si="4"/>
        <v>5586.2496521840394</v>
      </c>
      <c r="I114">
        <f t="shared" si="5"/>
        <v>0.70624999999999993</v>
      </c>
      <c r="M114">
        <v>0.70000000000000007</v>
      </c>
      <c r="N114">
        <v>1</v>
      </c>
      <c r="O114" s="19">
        <v>0.99199999999999999</v>
      </c>
      <c r="AY114">
        <v>7600</v>
      </c>
      <c r="AZ114">
        <v>0</v>
      </c>
      <c r="BA114">
        <v>0.99899899899899902</v>
      </c>
    </row>
    <row r="115" spans="1:53" x14ac:dyDescent="0.25">
      <c r="A115" s="1">
        <v>0.135267013614151</v>
      </c>
      <c r="B115" s="1">
        <v>4116.54833984375</v>
      </c>
      <c r="C115">
        <f t="shared" si="3"/>
        <v>0.52044080483907218</v>
      </c>
      <c r="D115">
        <v>0.88380000000000003</v>
      </c>
      <c r="E115">
        <v>41.78</v>
      </c>
      <c r="F115" t="s">
        <v>78</v>
      </c>
      <c r="G115">
        <v>5700</v>
      </c>
      <c r="H115">
        <f t="shared" si="4"/>
        <v>5635.6854898139873</v>
      </c>
      <c r="I115">
        <f t="shared" si="5"/>
        <v>0.71250000000000002</v>
      </c>
      <c r="M115">
        <v>0.70624999999999993</v>
      </c>
      <c r="N115">
        <v>1</v>
      </c>
      <c r="O115" s="19">
        <v>0.996</v>
      </c>
      <c r="AY115">
        <v>7650</v>
      </c>
      <c r="AZ115">
        <v>0</v>
      </c>
      <c r="BA115">
        <v>0.99899899899899902</v>
      </c>
    </row>
    <row r="116" spans="1:53" x14ac:dyDescent="0.25">
      <c r="A116" s="1">
        <v>0.119008287681258</v>
      </c>
      <c r="B116" s="1">
        <v>4662.5390625</v>
      </c>
      <c r="C116">
        <f t="shared" si="3"/>
        <v>0.58946850175290721</v>
      </c>
      <c r="D116">
        <v>0.73909999999999998</v>
      </c>
      <c r="E116">
        <v>46.71</v>
      </c>
      <c r="F116" t="s">
        <v>58</v>
      </c>
      <c r="G116">
        <v>5750</v>
      </c>
      <c r="H116">
        <f t="shared" si="4"/>
        <v>5685.1213274439342</v>
      </c>
      <c r="I116">
        <f t="shared" si="5"/>
        <v>0.71875</v>
      </c>
      <c r="M116">
        <v>0.71250000000000002</v>
      </c>
      <c r="N116">
        <v>1</v>
      </c>
      <c r="O116" s="19">
        <v>1</v>
      </c>
      <c r="AY116">
        <v>7700</v>
      </c>
      <c r="AZ116">
        <v>0</v>
      </c>
      <c r="BA116">
        <v>0.99899899899899902</v>
      </c>
    </row>
    <row r="117" spans="1:53" x14ac:dyDescent="0.25">
      <c r="A117" s="1">
        <v>9.7390887944055898E-2</v>
      </c>
      <c r="B117" s="1">
        <v>5064.728515625</v>
      </c>
      <c r="C117">
        <f t="shared" si="3"/>
        <v>0.64031590724945153</v>
      </c>
      <c r="D117">
        <v>0.86519999999999997</v>
      </c>
      <c r="E117">
        <v>323.22000000000003</v>
      </c>
      <c r="F117" t="s">
        <v>50</v>
      </c>
      <c r="G117">
        <v>5800</v>
      </c>
      <c r="H117">
        <f t="shared" si="4"/>
        <v>5734.5571650738812</v>
      </c>
      <c r="I117">
        <f t="shared" si="5"/>
        <v>0.72499999999999998</v>
      </c>
      <c r="M117">
        <v>0.71875</v>
      </c>
      <c r="N117">
        <v>0</v>
      </c>
      <c r="O117" s="19">
        <v>1</v>
      </c>
      <c r="AY117">
        <v>7750</v>
      </c>
      <c r="AZ117">
        <v>0</v>
      </c>
      <c r="BA117">
        <v>0.99899899899899902</v>
      </c>
    </row>
    <row r="118" spans="1:53" x14ac:dyDescent="0.25">
      <c r="A118" s="1">
        <v>0.144741084472471</v>
      </c>
      <c r="B118" s="1">
        <v>3761.7236328125</v>
      </c>
      <c r="C118">
        <f t="shared" si="3"/>
        <v>0.47558155848533179</v>
      </c>
      <c r="D118">
        <v>0.71099999999999997</v>
      </c>
      <c r="E118">
        <v>328.32</v>
      </c>
      <c r="F118" t="s">
        <v>76</v>
      </c>
      <c r="G118">
        <v>5850</v>
      </c>
      <c r="H118">
        <f t="shared" si="4"/>
        <v>5783.993002703829</v>
      </c>
      <c r="I118">
        <f t="shared" si="5"/>
        <v>0.73125000000000007</v>
      </c>
      <c r="M118">
        <v>0.72499999999999998</v>
      </c>
      <c r="N118">
        <v>0</v>
      </c>
      <c r="O118" s="19">
        <v>1</v>
      </c>
      <c r="AY118">
        <v>7800</v>
      </c>
      <c r="AZ118">
        <v>0</v>
      </c>
      <c r="BA118">
        <v>0.99899899899899902</v>
      </c>
    </row>
    <row r="119" spans="1:53" x14ac:dyDescent="0.25">
      <c r="A119" s="1">
        <v>0.123309204240703</v>
      </c>
      <c r="B119" s="1">
        <v>4345.34716796875</v>
      </c>
      <c r="C119">
        <f t="shared" si="3"/>
        <v>0.54936704022493699</v>
      </c>
      <c r="D119">
        <v>2.2200000000000001E-2</v>
      </c>
      <c r="E119">
        <v>30.36</v>
      </c>
      <c r="F119" t="s">
        <v>52</v>
      </c>
      <c r="G119">
        <v>5900</v>
      </c>
      <c r="H119">
        <f t="shared" si="4"/>
        <v>5833.428840333776</v>
      </c>
      <c r="I119">
        <f t="shared" si="5"/>
        <v>0.73750000000000004</v>
      </c>
      <c r="M119">
        <v>0.73125000000000007</v>
      </c>
      <c r="N119">
        <v>0</v>
      </c>
      <c r="O119" s="19">
        <v>1</v>
      </c>
      <c r="AY119">
        <v>7850</v>
      </c>
      <c r="AZ119">
        <v>0</v>
      </c>
      <c r="BA119">
        <v>0.99899899899899902</v>
      </c>
    </row>
    <row r="120" spans="1:53" x14ac:dyDescent="0.25">
      <c r="A120" s="1">
        <v>0.12650201641174499</v>
      </c>
      <c r="B120" s="1">
        <v>4100.572265625</v>
      </c>
      <c r="C120">
        <f t="shared" si="3"/>
        <v>0.51842100566798055</v>
      </c>
      <c r="D120">
        <v>0.2094</v>
      </c>
      <c r="E120">
        <v>293.27</v>
      </c>
      <c r="F120" t="s">
        <v>58</v>
      </c>
      <c r="G120">
        <v>5950</v>
      </c>
      <c r="H120">
        <f t="shared" si="4"/>
        <v>5882.8646779637229</v>
      </c>
      <c r="I120">
        <f t="shared" si="5"/>
        <v>0.74375000000000002</v>
      </c>
      <c r="M120">
        <v>0.73750000000000004</v>
      </c>
      <c r="N120">
        <v>0</v>
      </c>
      <c r="O120" s="19">
        <v>1</v>
      </c>
      <c r="AY120">
        <v>7900</v>
      </c>
      <c r="AZ120">
        <v>0</v>
      </c>
      <c r="BA120">
        <v>0.99899899899899902</v>
      </c>
    </row>
    <row r="121" spans="1:53" x14ac:dyDescent="0.25">
      <c r="A121" s="1">
        <v>0.10689320589040099</v>
      </c>
      <c r="B121" s="1">
        <v>4620.80810546875</v>
      </c>
      <c r="C121">
        <f t="shared" si="3"/>
        <v>0.58419260285143271</v>
      </c>
      <c r="D121">
        <v>4.4699999999999997E-2</v>
      </c>
      <c r="E121">
        <v>265.63</v>
      </c>
      <c r="F121" t="s">
        <v>69</v>
      </c>
      <c r="G121">
        <v>6000</v>
      </c>
      <c r="H121">
        <f t="shared" si="4"/>
        <v>5932.3005155936708</v>
      </c>
      <c r="I121">
        <f t="shared" si="5"/>
        <v>0.75000000000000011</v>
      </c>
      <c r="M121">
        <v>0.74375000000000002</v>
      </c>
      <c r="N121">
        <v>0</v>
      </c>
      <c r="O121" s="19">
        <v>1</v>
      </c>
      <c r="AY121">
        <v>7950</v>
      </c>
      <c r="AZ121">
        <v>0</v>
      </c>
      <c r="BA121">
        <v>0.99899899899899902</v>
      </c>
    </row>
    <row r="122" spans="1:53" x14ac:dyDescent="0.25">
      <c r="A122" s="1">
        <v>0.106343981558095</v>
      </c>
      <c r="B122" s="1">
        <v>3746.85205078125</v>
      </c>
      <c r="C122">
        <f t="shared" si="3"/>
        <v>0.47370139639743369</v>
      </c>
      <c r="D122">
        <v>0.3659</v>
      </c>
      <c r="E122">
        <v>34.25</v>
      </c>
      <c r="F122" t="s">
        <v>54</v>
      </c>
      <c r="G122">
        <v>6050</v>
      </c>
      <c r="H122">
        <f t="shared" si="4"/>
        <v>5981.7363532236177</v>
      </c>
      <c r="I122">
        <f t="shared" si="5"/>
        <v>0.75624999999999998</v>
      </c>
      <c r="M122">
        <v>0.75000000000000011</v>
      </c>
      <c r="N122">
        <v>0</v>
      </c>
      <c r="O122" s="19">
        <v>1</v>
      </c>
      <c r="AY122">
        <v>8000</v>
      </c>
      <c r="AZ122">
        <v>0</v>
      </c>
      <c r="BA122">
        <v>0.99899899899899902</v>
      </c>
    </row>
    <row r="123" spans="1:53" ht="15.75" thickBot="1" x14ac:dyDescent="0.3">
      <c r="A123" s="1">
        <v>0.112204897980537</v>
      </c>
      <c r="B123" s="1">
        <v>4570.3544921875</v>
      </c>
      <c r="C123">
        <f t="shared" si="3"/>
        <v>0.57781392903653228</v>
      </c>
      <c r="D123">
        <v>0.62290000000000001</v>
      </c>
      <c r="E123">
        <v>179.99</v>
      </c>
      <c r="F123" t="s">
        <v>60</v>
      </c>
      <c r="G123">
        <v>6100</v>
      </c>
      <c r="H123">
        <f t="shared" si="4"/>
        <v>6031.1721908535646</v>
      </c>
      <c r="I123">
        <f t="shared" si="5"/>
        <v>0.76249999999999996</v>
      </c>
      <c r="M123">
        <v>0.75624999999999998</v>
      </c>
      <c r="N123">
        <v>0</v>
      </c>
      <c r="O123" s="19">
        <v>1</v>
      </c>
      <c r="P123" s="2"/>
      <c r="Q123" s="2"/>
      <c r="R123" s="2"/>
      <c r="X123" s="2"/>
      <c r="Y123" s="2"/>
      <c r="Z123" s="2"/>
      <c r="AE123" s="2"/>
      <c r="AF123" s="2"/>
      <c r="AG123" s="2"/>
      <c r="AK123" s="2"/>
      <c r="AL123" s="2"/>
      <c r="AM123" s="2"/>
      <c r="AQ123" s="2"/>
      <c r="AR123" s="2"/>
      <c r="AS123" s="2"/>
      <c r="AY123" s="2" t="s">
        <v>0</v>
      </c>
      <c r="AZ123" s="2">
        <v>1</v>
      </c>
      <c r="BA123" s="2">
        <v>1</v>
      </c>
    </row>
    <row r="124" spans="1:53" x14ac:dyDescent="0.25">
      <c r="A124" s="1">
        <v>0.132114039175313</v>
      </c>
      <c r="B124" s="1">
        <v>3898.36352539062</v>
      </c>
      <c r="C124">
        <f t="shared" si="3"/>
        <v>0.49285646206855566</v>
      </c>
      <c r="D124">
        <v>0.73470000000000002</v>
      </c>
      <c r="E124">
        <v>64.7</v>
      </c>
      <c r="F124" t="s">
        <v>74</v>
      </c>
      <c r="G124">
        <v>6150</v>
      </c>
      <c r="H124">
        <f t="shared" si="4"/>
        <v>6080.6080284835125</v>
      </c>
      <c r="I124">
        <f t="shared" si="5"/>
        <v>0.76875000000000004</v>
      </c>
      <c r="M124">
        <v>0.76249999999999996</v>
      </c>
      <c r="N124">
        <v>0</v>
      </c>
      <c r="O124" s="19">
        <v>1</v>
      </c>
    </row>
    <row r="125" spans="1:53" x14ac:dyDescent="0.25">
      <c r="A125" s="1">
        <v>0.10961574908692499</v>
      </c>
      <c r="B125" s="1">
        <v>4395.97314453125</v>
      </c>
      <c r="C125">
        <f t="shared" si="3"/>
        <v>0.55576750532647201</v>
      </c>
      <c r="D125">
        <v>0.1201</v>
      </c>
      <c r="E125">
        <v>35.57</v>
      </c>
      <c r="F125" t="s">
        <v>68</v>
      </c>
      <c r="G125">
        <v>6200</v>
      </c>
      <c r="H125">
        <f t="shared" si="4"/>
        <v>6130.0438661134594</v>
      </c>
      <c r="I125">
        <f t="shared" si="5"/>
        <v>0.77500000000000002</v>
      </c>
      <c r="M125">
        <v>0.76875000000000004</v>
      </c>
      <c r="N125">
        <v>0</v>
      </c>
      <c r="O125" s="19">
        <v>1</v>
      </c>
    </row>
    <row r="126" spans="1:53" x14ac:dyDescent="0.25">
      <c r="A126" s="1">
        <v>0.104544199626041</v>
      </c>
      <c r="B126" s="1">
        <v>4655.412109375</v>
      </c>
      <c r="C126">
        <f t="shared" si="3"/>
        <v>0.58856746600299881</v>
      </c>
      <c r="D126">
        <v>0.73709999999999998</v>
      </c>
      <c r="E126">
        <v>161.93</v>
      </c>
      <c r="F126" t="s">
        <v>65</v>
      </c>
      <c r="G126">
        <v>6250</v>
      </c>
      <c r="H126">
        <f t="shared" si="4"/>
        <v>6179.4797037434064</v>
      </c>
      <c r="I126">
        <f t="shared" si="5"/>
        <v>0.78125</v>
      </c>
      <c r="M126">
        <v>0.77500000000000002</v>
      </c>
      <c r="N126">
        <v>0</v>
      </c>
      <c r="O126" s="19">
        <v>1</v>
      </c>
    </row>
    <row r="127" spans="1:53" x14ac:dyDescent="0.25">
      <c r="A127" s="1">
        <v>0.124719096021127</v>
      </c>
      <c r="B127" s="1">
        <v>3713.5869140625</v>
      </c>
      <c r="C127">
        <f t="shared" si="3"/>
        <v>0.46949580154034887</v>
      </c>
      <c r="D127">
        <v>0.54890000000000005</v>
      </c>
      <c r="E127">
        <v>96.14</v>
      </c>
      <c r="F127" t="s">
        <v>72</v>
      </c>
      <c r="G127">
        <v>6300</v>
      </c>
      <c r="H127">
        <f t="shared" si="4"/>
        <v>6228.9155413733542</v>
      </c>
      <c r="I127">
        <f t="shared" si="5"/>
        <v>0.78750000000000009</v>
      </c>
      <c r="M127">
        <v>0.78125</v>
      </c>
      <c r="N127">
        <v>0</v>
      </c>
      <c r="O127" s="19">
        <v>1</v>
      </c>
    </row>
    <row r="128" spans="1:53" x14ac:dyDescent="0.25">
      <c r="A128" s="1">
        <v>9.2762327406795603E-2</v>
      </c>
      <c r="B128" s="1">
        <v>4080.048828125</v>
      </c>
      <c r="C128">
        <f t="shared" si="3"/>
        <v>0.51582629926621637</v>
      </c>
      <c r="D128">
        <v>0.42759999999999998</v>
      </c>
      <c r="E128">
        <v>172.74</v>
      </c>
      <c r="F128" t="s">
        <v>67</v>
      </c>
      <c r="G128">
        <v>6350</v>
      </c>
      <c r="H128">
        <f t="shared" si="4"/>
        <v>6278.3513790033012</v>
      </c>
      <c r="I128">
        <f t="shared" si="5"/>
        <v>0.79375000000000007</v>
      </c>
      <c r="M128">
        <v>0.78750000000000009</v>
      </c>
      <c r="N128">
        <v>0</v>
      </c>
      <c r="O128" s="19">
        <v>1</v>
      </c>
    </row>
    <row r="129" spans="1:15" x14ac:dyDescent="0.25">
      <c r="A129" s="1">
        <v>9.2502736062576904E-2</v>
      </c>
      <c r="B129" s="1">
        <v>4311.533203125</v>
      </c>
      <c r="C129">
        <f t="shared" ref="C129:C192" si="6">B129/$V$13</f>
        <v>0.54509205894808666</v>
      </c>
      <c r="D129">
        <v>0.2601</v>
      </c>
      <c r="E129">
        <v>196.3</v>
      </c>
      <c r="F129" t="s">
        <v>75</v>
      </c>
      <c r="G129">
        <v>6400</v>
      </c>
      <c r="H129">
        <f t="shared" ref="H129:H161" si="7">G129*$K$6</f>
        <v>6327.787216633249</v>
      </c>
      <c r="I129">
        <f t="shared" ref="I129:I161" si="8">H129/$V$13</f>
        <v>0.8</v>
      </c>
      <c r="M129">
        <v>0.79375000000000007</v>
      </c>
      <c r="N129">
        <v>0</v>
      </c>
      <c r="O129" s="19">
        <v>1</v>
      </c>
    </row>
    <row r="130" spans="1:15" x14ac:dyDescent="0.25">
      <c r="A130" s="1">
        <v>9.8518811520702798E-2</v>
      </c>
      <c r="B130" s="1">
        <v>4799.529296875</v>
      </c>
      <c r="C130">
        <f t="shared" si="6"/>
        <v>0.6067876978238379</v>
      </c>
      <c r="D130">
        <v>0.52339999999999998</v>
      </c>
      <c r="E130">
        <v>220.25</v>
      </c>
      <c r="F130" t="s">
        <v>72</v>
      </c>
      <c r="G130">
        <v>6450</v>
      </c>
      <c r="H130">
        <f t="shared" si="7"/>
        <v>6377.223054263196</v>
      </c>
      <c r="I130">
        <f t="shared" si="8"/>
        <v>0.80625000000000002</v>
      </c>
      <c r="M130">
        <v>0.8</v>
      </c>
      <c r="N130">
        <v>0</v>
      </c>
      <c r="O130" s="19">
        <v>1</v>
      </c>
    </row>
    <row r="131" spans="1:15" x14ac:dyDescent="0.25">
      <c r="A131" s="1">
        <v>0.12600482604746399</v>
      </c>
      <c r="B131" s="1">
        <v>4492.6796875</v>
      </c>
      <c r="C131">
        <f t="shared" si="6"/>
        <v>0.56799377522562999</v>
      </c>
      <c r="D131">
        <v>3.4500000000000003E-2</v>
      </c>
      <c r="E131">
        <v>175.04</v>
      </c>
      <c r="F131" t="s">
        <v>55</v>
      </c>
      <c r="G131">
        <v>6500</v>
      </c>
      <c r="H131">
        <f t="shared" si="7"/>
        <v>6426.6588918931429</v>
      </c>
      <c r="I131">
        <f t="shared" si="8"/>
        <v>0.8125</v>
      </c>
      <c r="M131">
        <v>0.80625000000000002</v>
      </c>
      <c r="N131">
        <v>0</v>
      </c>
      <c r="O131" s="19">
        <v>1</v>
      </c>
    </row>
    <row r="132" spans="1:15" x14ac:dyDescent="0.25">
      <c r="A132" s="1">
        <v>0.117167538052918</v>
      </c>
      <c r="B132" s="1">
        <v>3759.66625976562</v>
      </c>
      <c r="C132">
        <f t="shared" si="6"/>
        <v>0.47532145200874587</v>
      </c>
      <c r="D132">
        <v>0.53410000000000002</v>
      </c>
      <c r="E132">
        <v>316.13</v>
      </c>
      <c r="F132" t="s">
        <v>65</v>
      </c>
      <c r="G132">
        <v>6550</v>
      </c>
      <c r="H132">
        <f t="shared" si="7"/>
        <v>6476.0947295230908</v>
      </c>
      <c r="I132">
        <f t="shared" si="8"/>
        <v>0.81875000000000009</v>
      </c>
      <c r="M132">
        <v>0.8125</v>
      </c>
      <c r="N132">
        <v>0</v>
      </c>
      <c r="O132" s="19">
        <v>1</v>
      </c>
    </row>
    <row r="133" spans="1:15" x14ac:dyDescent="0.25">
      <c r="A133" s="1">
        <v>0.148785425598252</v>
      </c>
      <c r="B133" s="1">
        <v>4007.18408203125</v>
      </c>
      <c r="C133">
        <f t="shared" si="6"/>
        <v>0.50661426433530499</v>
      </c>
      <c r="D133">
        <v>0.7399</v>
      </c>
      <c r="E133">
        <v>186.67</v>
      </c>
      <c r="F133" t="s">
        <v>76</v>
      </c>
      <c r="G133">
        <v>6600</v>
      </c>
      <c r="H133">
        <f t="shared" si="7"/>
        <v>6525.5305671530377</v>
      </c>
      <c r="I133">
        <f t="shared" si="8"/>
        <v>0.82500000000000007</v>
      </c>
      <c r="M133">
        <v>0.81875000000000009</v>
      </c>
      <c r="N133">
        <v>0</v>
      </c>
      <c r="O133" s="19">
        <v>1</v>
      </c>
    </row>
    <row r="134" spans="1:15" x14ac:dyDescent="0.25">
      <c r="A134" s="1">
        <v>0.107832736250504</v>
      </c>
      <c r="B134" s="1">
        <v>5074.81005859375</v>
      </c>
      <c r="C134">
        <f t="shared" si="6"/>
        <v>0.6415904814566562</v>
      </c>
      <c r="D134">
        <v>1.0999999999999999E-2</v>
      </c>
      <c r="E134">
        <v>311.54000000000002</v>
      </c>
      <c r="F134" t="s">
        <v>70</v>
      </c>
      <c r="G134">
        <v>6650</v>
      </c>
      <c r="H134">
        <f t="shared" si="7"/>
        <v>6574.9664047829847</v>
      </c>
      <c r="I134">
        <f t="shared" si="8"/>
        <v>0.83125000000000004</v>
      </c>
      <c r="M134">
        <v>0.82500000000000007</v>
      </c>
      <c r="N134">
        <v>0</v>
      </c>
      <c r="O134" s="19">
        <v>1</v>
      </c>
    </row>
    <row r="135" spans="1:15" x14ac:dyDescent="0.25">
      <c r="A135" s="1">
        <v>0.144210599807544</v>
      </c>
      <c r="B135" s="1">
        <v>4111.70166015625</v>
      </c>
      <c r="C135">
        <f t="shared" si="6"/>
        <v>0.51982805608231752</v>
      </c>
      <c r="D135">
        <v>0.7671</v>
      </c>
      <c r="E135">
        <v>195.35</v>
      </c>
      <c r="F135" t="s">
        <v>51</v>
      </c>
      <c r="G135">
        <v>6700</v>
      </c>
      <c r="H135">
        <f t="shared" si="7"/>
        <v>6624.4022424129325</v>
      </c>
      <c r="I135">
        <f t="shared" si="8"/>
        <v>0.83750000000000013</v>
      </c>
      <c r="M135">
        <v>0.83125000000000004</v>
      </c>
      <c r="N135">
        <v>0</v>
      </c>
      <c r="O135" s="19">
        <v>1</v>
      </c>
    </row>
    <row r="136" spans="1:15" x14ac:dyDescent="0.25">
      <c r="A136" s="1">
        <v>0.12968504366689801</v>
      </c>
      <c r="B136" s="1">
        <v>4358.77587890625</v>
      </c>
      <c r="C136">
        <f t="shared" si="6"/>
        <v>0.5510647851683449</v>
      </c>
      <c r="D136">
        <v>0.27339999999999998</v>
      </c>
      <c r="E136">
        <v>134.69</v>
      </c>
      <c r="F136" t="s">
        <v>60</v>
      </c>
      <c r="G136">
        <v>6750</v>
      </c>
      <c r="H136">
        <f t="shared" si="7"/>
        <v>6673.8380800428795</v>
      </c>
      <c r="I136">
        <f t="shared" si="8"/>
        <v>0.84375</v>
      </c>
      <c r="M136">
        <v>0.83750000000000013</v>
      </c>
      <c r="N136">
        <v>0</v>
      </c>
      <c r="O136" s="19">
        <v>1</v>
      </c>
    </row>
    <row r="137" spans="1:15" x14ac:dyDescent="0.25">
      <c r="A137" s="1">
        <v>0.125291350056707</v>
      </c>
      <c r="B137" s="1">
        <v>3714.1845703125</v>
      </c>
      <c r="C137">
        <f t="shared" si="6"/>
        <v>0.46957136112913261</v>
      </c>
      <c r="D137">
        <v>0.38100000000000001</v>
      </c>
      <c r="E137">
        <v>297.81</v>
      </c>
      <c r="F137" t="s">
        <v>68</v>
      </c>
      <c r="G137">
        <v>6800</v>
      </c>
      <c r="H137">
        <f t="shared" si="7"/>
        <v>6723.2739176728264</v>
      </c>
      <c r="I137">
        <f t="shared" si="8"/>
        <v>0.85</v>
      </c>
      <c r="M137">
        <v>0.84375</v>
      </c>
      <c r="N137">
        <v>0</v>
      </c>
      <c r="O137" s="19">
        <v>1</v>
      </c>
    </row>
    <row r="138" spans="1:15" x14ac:dyDescent="0.25">
      <c r="A138" s="1">
        <v>0.14243028471097099</v>
      </c>
      <c r="B138" s="1">
        <v>4170.64111328125</v>
      </c>
      <c r="C138">
        <f t="shared" si="6"/>
        <v>0.52727956494090511</v>
      </c>
      <c r="D138">
        <v>0.95720000000000005</v>
      </c>
      <c r="E138">
        <v>309.33</v>
      </c>
      <c r="F138" t="s">
        <v>79</v>
      </c>
      <c r="G138">
        <v>6850</v>
      </c>
      <c r="H138">
        <f t="shared" si="7"/>
        <v>6772.7097553027743</v>
      </c>
      <c r="I138">
        <f t="shared" si="8"/>
        <v>0.85625000000000007</v>
      </c>
      <c r="M138">
        <v>0.85</v>
      </c>
      <c r="N138">
        <v>0</v>
      </c>
      <c r="O138" s="19">
        <v>1</v>
      </c>
    </row>
    <row r="139" spans="1:15" x14ac:dyDescent="0.25">
      <c r="A139" s="1">
        <v>0.13453889986182599</v>
      </c>
      <c r="B139" s="1">
        <v>4575.37451171875</v>
      </c>
      <c r="C139">
        <f t="shared" si="6"/>
        <v>0.57844859254330183</v>
      </c>
      <c r="D139">
        <v>0.83789999999999998</v>
      </c>
      <c r="E139">
        <v>212.89</v>
      </c>
      <c r="F139" t="s">
        <v>53</v>
      </c>
      <c r="G139">
        <v>6900</v>
      </c>
      <c r="H139">
        <f t="shared" si="7"/>
        <v>6822.1455929327212</v>
      </c>
      <c r="I139">
        <f t="shared" si="8"/>
        <v>0.86250000000000004</v>
      </c>
      <c r="M139">
        <v>0.85625000000000007</v>
      </c>
      <c r="N139">
        <v>0</v>
      </c>
      <c r="O139" s="19">
        <v>1</v>
      </c>
    </row>
    <row r="140" spans="1:15" x14ac:dyDescent="0.25">
      <c r="A140" s="1">
        <v>0.10596316587004</v>
      </c>
      <c r="B140" s="1">
        <v>4389.2255859375</v>
      </c>
      <c r="C140">
        <f t="shared" si="6"/>
        <v>0.55491443509983562</v>
      </c>
      <c r="D140">
        <v>0.2011</v>
      </c>
      <c r="E140">
        <v>136.47</v>
      </c>
      <c r="F140" t="s">
        <v>76</v>
      </c>
      <c r="G140">
        <v>6950</v>
      </c>
      <c r="H140">
        <f t="shared" si="7"/>
        <v>6871.5814305626682</v>
      </c>
      <c r="I140">
        <f t="shared" si="8"/>
        <v>0.86875000000000002</v>
      </c>
      <c r="M140">
        <v>0.86250000000000004</v>
      </c>
      <c r="N140">
        <v>0</v>
      </c>
      <c r="O140" s="19">
        <v>1</v>
      </c>
    </row>
    <row r="141" spans="1:15" x14ac:dyDescent="0.25">
      <c r="A141" s="1">
        <v>0.11208005186395301</v>
      </c>
      <c r="B141" s="1">
        <v>4343.6025390625</v>
      </c>
      <c r="C141">
        <f t="shared" si="6"/>
        <v>0.54914647289591378</v>
      </c>
      <c r="D141">
        <v>0.57450000000000001</v>
      </c>
      <c r="E141">
        <v>355.34</v>
      </c>
      <c r="F141" t="s">
        <v>58</v>
      </c>
      <c r="G141">
        <v>7000</v>
      </c>
      <c r="H141">
        <f t="shared" si="7"/>
        <v>6921.017268192616</v>
      </c>
      <c r="I141">
        <f t="shared" si="8"/>
        <v>0.87500000000000011</v>
      </c>
      <c r="M141">
        <v>0.86875000000000002</v>
      </c>
      <c r="N141">
        <v>0</v>
      </c>
      <c r="O141" s="19">
        <v>1</v>
      </c>
    </row>
    <row r="142" spans="1:15" x14ac:dyDescent="0.25">
      <c r="A142" s="1">
        <v>0.12136420329143099</v>
      </c>
      <c r="B142" s="1">
        <v>4593.66162109375</v>
      </c>
      <c r="C142">
        <f t="shared" si="6"/>
        <v>0.58076056780402874</v>
      </c>
      <c r="D142">
        <v>0.73850000000000005</v>
      </c>
      <c r="E142">
        <v>257.16000000000003</v>
      </c>
      <c r="F142" t="s">
        <v>58</v>
      </c>
      <c r="G142">
        <v>7050</v>
      </c>
      <c r="H142">
        <f t="shared" si="7"/>
        <v>6970.453105822563</v>
      </c>
      <c r="I142">
        <f t="shared" si="8"/>
        <v>0.88125000000000009</v>
      </c>
      <c r="M142">
        <v>0.87500000000000011</v>
      </c>
      <c r="N142">
        <v>0</v>
      </c>
      <c r="O142" s="19">
        <v>1</v>
      </c>
    </row>
    <row r="143" spans="1:15" x14ac:dyDescent="0.25">
      <c r="A143" s="1">
        <v>9.2092937282889503E-2</v>
      </c>
      <c r="B143" s="1">
        <v>4010.68041992187</v>
      </c>
      <c r="C143">
        <f t="shared" si="6"/>
        <v>0.50705629410285835</v>
      </c>
      <c r="D143">
        <v>0.3201</v>
      </c>
      <c r="E143">
        <v>213.07</v>
      </c>
      <c r="F143" t="s">
        <v>57</v>
      </c>
      <c r="G143">
        <v>7100</v>
      </c>
      <c r="H143">
        <f t="shared" si="7"/>
        <v>7019.8889434525099</v>
      </c>
      <c r="I143">
        <f t="shared" si="8"/>
        <v>0.88749999999999996</v>
      </c>
      <c r="M143">
        <v>0.88125000000000009</v>
      </c>
      <c r="N143">
        <v>0</v>
      </c>
      <c r="O143" s="19">
        <v>1</v>
      </c>
    </row>
    <row r="144" spans="1:15" x14ac:dyDescent="0.25">
      <c r="A144" s="1">
        <v>0.118588629486129</v>
      </c>
      <c r="B144" s="1">
        <v>4468.328125</v>
      </c>
      <c r="C144">
        <f t="shared" si="6"/>
        <v>0.56491509237283244</v>
      </c>
      <c r="D144">
        <v>5.5300000000000002E-2</v>
      </c>
      <c r="E144">
        <v>23.59</v>
      </c>
      <c r="F144" t="s">
        <v>66</v>
      </c>
      <c r="G144">
        <v>7150</v>
      </c>
      <c r="H144">
        <f t="shared" si="7"/>
        <v>7069.3247810824578</v>
      </c>
      <c r="I144">
        <f t="shared" si="8"/>
        <v>0.89375000000000004</v>
      </c>
      <c r="M144">
        <v>0.88749999999999996</v>
      </c>
      <c r="N144">
        <v>0</v>
      </c>
      <c r="O144" s="19">
        <v>1</v>
      </c>
    </row>
    <row r="145" spans="1:15" x14ac:dyDescent="0.25">
      <c r="A145" s="1">
        <v>0.12976968255647001</v>
      </c>
      <c r="B145" s="1">
        <v>4321.3642578125</v>
      </c>
      <c r="C145">
        <f t="shared" si="6"/>
        <v>0.54633496479822752</v>
      </c>
      <c r="D145">
        <v>0.63949999999999996</v>
      </c>
      <c r="E145">
        <v>232.25</v>
      </c>
      <c r="F145" t="s">
        <v>51</v>
      </c>
      <c r="G145">
        <v>7200</v>
      </c>
      <c r="H145">
        <f t="shared" si="7"/>
        <v>7118.7606187124047</v>
      </c>
      <c r="I145">
        <f t="shared" si="8"/>
        <v>0.9</v>
      </c>
      <c r="M145">
        <v>0.89375000000000004</v>
      </c>
      <c r="N145">
        <v>0</v>
      </c>
      <c r="O145" s="19">
        <v>1</v>
      </c>
    </row>
    <row r="146" spans="1:15" x14ac:dyDescent="0.25">
      <c r="A146" s="1">
        <v>0.13407236576244</v>
      </c>
      <c r="B146" s="1">
        <v>3733.4873046875</v>
      </c>
      <c r="C146">
        <f t="shared" si="6"/>
        <v>0.4720117383054398</v>
      </c>
      <c r="D146">
        <v>0.47139999999999999</v>
      </c>
      <c r="E146">
        <v>354.07</v>
      </c>
      <c r="F146" t="s">
        <v>56</v>
      </c>
      <c r="G146">
        <v>7250</v>
      </c>
      <c r="H146">
        <f t="shared" si="7"/>
        <v>7168.1964563423517</v>
      </c>
      <c r="I146">
        <f t="shared" si="8"/>
        <v>0.90625</v>
      </c>
      <c r="M146">
        <v>0.9</v>
      </c>
      <c r="N146">
        <v>0</v>
      </c>
      <c r="O146" s="19">
        <v>1</v>
      </c>
    </row>
    <row r="147" spans="1:15" x14ac:dyDescent="0.25">
      <c r="A147" s="1">
        <v>0.11928518573654801</v>
      </c>
      <c r="B147" s="1">
        <v>3899.63305664062</v>
      </c>
      <c r="C147">
        <f t="shared" si="6"/>
        <v>0.493016964463031</v>
      </c>
      <c r="D147">
        <v>0.2379</v>
      </c>
      <c r="E147">
        <v>232.34</v>
      </c>
      <c r="F147" t="s">
        <v>74</v>
      </c>
      <c r="G147">
        <v>7300</v>
      </c>
      <c r="H147">
        <f t="shared" si="7"/>
        <v>7217.6322939722995</v>
      </c>
      <c r="I147">
        <f t="shared" si="8"/>
        <v>0.91250000000000009</v>
      </c>
      <c r="M147">
        <v>0.90625</v>
      </c>
      <c r="N147">
        <v>0</v>
      </c>
      <c r="O147" s="19">
        <v>1</v>
      </c>
    </row>
    <row r="148" spans="1:15" x14ac:dyDescent="0.25">
      <c r="A148" s="1">
        <v>0.12967020962734299</v>
      </c>
      <c r="B148" s="1">
        <v>4470.25</v>
      </c>
      <c r="C148">
        <f t="shared" si="6"/>
        <v>0.56515806830539206</v>
      </c>
      <c r="D148">
        <v>0.95809999999999995</v>
      </c>
      <c r="E148">
        <v>311.27</v>
      </c>
      <c r="F148" t="s">
        <v>50</v>
      </c>
      <c r="G148">
        <v>7350</v>
      </c>
      <c r="H148">
        <f t="shared" si="7"/>
        <v>7267.0681316022465</v>
      </c>
      <c r="I148">
        <f t="shared" si="8"/>
        <v>0.91875000000000007</v>
      </c>
      <c r="M148">
        <v>0.91250000000000009</v>
      </c>
      <c r="N148">
        <v>0</v>
      </c>
      <c r="O148" s="19">
        <v>1</v>
      </c>
    </row>
    <row r="149" spans="1:15" x14ac:dyDescent="0.25">
      <c r="A149" s="1">
        <v>0.111114731714048</v>
      </c>
      <c r="B149" s="1">
        <v>4895.8740234375</v>
      </c>
      <c r="C149">
        <f t="shared" si="6"/>
        <v>0.61896822454057054</v>
      </c>
      <c r="D149">
        <v>0.99050000000000005</v>
      </c>
      <c r="E149">
        <v>340.92</v>
      </c>
      <c r="F149" t="s">
        <v>58</v>
      </c>
      <c r="G149">
        <v>7400</v>
      </c>
      <c r="H149">
        <f t="shared" si="7"/>
        <v>7316.5039692321934</v>
      </c>
      <c r="I149">
        <f t="shared" si="8"/>
        <v>0.92500000000000004</v>
      </c>
      <c r="M149">
        <v>0.91875000000000007</v>
      </c>
      <c r="N149">
        <v>0</v>
      </c>
      <c r="O149" s="19">
        <v>1</v>
      </c>
    </row>
    <row r="150" spans="1:15" x14ac:dyDescent="0.25">
      <c r="A150" s="1">
        <v>0.122023183563518</v>
      </c>
      <c r="B150" s="1">
        <v>4264.72119140625</v>
      </c>
      <c r="C150">
        <f t="shared" si="6"/>
        <v>0.53917378007856975</v>
      </c>
      <c r="D150">
        <v>0.57969999999999999</v>
      </c>
      <c r="E150">
        <v>267.64</v>
      </c>
      <c r="F150" t="s">
        <v>58</v>
      </c>
      <c r="G150">
        <v>7450</v>
      </c>
      <c r="H150">
        <f t="shared" si="7"/>
        <v>7365.9398068621413</v>
      </c>
      <c r="I150">
        <f t="shared" si="8"/>
        <v>0.93125000000000013</v>
      </c>
      <c r="M150">
        <v>0.92500000000000004</v>
      </c>
      <c r="N150">
        <v>0</v>
      </c>
      <c r="O150" s="19">
        <v>1</v>
      </c>
    </row>
    <row r="151" spans="1:15" x14ac:dyDescent="0.25">
      <c r="A151" s="1">
        <v>0.132566728889492</v>
      </c>
      <c r="B151" s="1">
        <v>3830.02392578125</v>
      </c>
      <c r="C151">
        <f t="shared" si="6"/>
        <v>0.4842165255764142</v>
      </c>
      <c r="D151">
        <v>0.72960000000000003</v>
      </c>
      <c r="E151">
        <v>215.94</v>
      </c>
      <c r="F151" t="s">
        <v>75</v>
      </c>
      <c r="G151">
        <v>7500</v>
      </c>
      <c r="H151">
        <f t="shared" si="7"/>
        <v>7415.3756444920882</v>
      </c>
      <c r="I151">
        <f t="shared" si="8"/>
        <v>0.9375</v>
      </c>
      <c r="M151">
        <v>0.93125000000000013</v>
      </c>
      <c r="N151">
        <v>0</v>
      </c>
      <c r="O151" s="19">
        <v>1</v>
      </c>
    </row>
    <row r="152" spans="1:15" x14ac:dyDescent="0.25">
      <c r="A152" s="1">
        <v>0.138927314323601</v>
      </c>
      <c r="B152" s="1">
        <v>4059.73510742187</v>
      </c>
      <c r="C152">
        <f t="shared" si="6"/>
        <v>0.51325810662538496</v>
      </c>
      <c r="D152">
        <v>0.16400000000000001</v>
      </c>
      <c r="E152">
        <v>270.39999999999998</v>
      </c>
      <c r="F152" t="s">
        <v>54</v>
      </c>
      <c r="G152">
        <v>7550</v>
      </c>
      <c r="H152">
        <f t="shared" si="7"/>
        <v>7464.8114821220352</v>
      </c>
      <c r="I152">
        <f t="shared" si="8"/>
        <v>0.94374999999999998</v>
      </c>
      <c r="M152">
        <v>0.9375</v>
      </c>
      <c r="N152">
        <v>0</v>
      </c>
      <c r="O152" s="19">
        <v>1</v>
      </c>
    </row>
    <row r="153" spans="1:15" x14ac:dyDescent="0.25">
      <c r="A153" s="1">
        <v>0.10194773472895501</v>
      </c>
      <c r="B153" s="1">
        <v>5059.2939453125</v>
      </c>
      <c r="C153">
        <f t="shared" si="6"/>
        <v>0.63962883353771671</v>
      </c>
      <c r="D153">
        <v>0.89810000000000001</v>
      </c>
      <c r="E153">
        <v>187.13</v>
      </c>
      <c r="F153" t="s">
        <v>57</v>
      </c>
      <c r="G153">
        <v>7600</v>
      </c>
      <c r="H153">
        <f t="shared" si="7"/>
        <v>7514.247319751983</v>
      </c>
      <c r="I153">
        <f t="shared" si="8"/>
        <v>0.95000000000000007</v>
      </c>
      <c r="M153">
        <v>0.94374999999999998</v>
      </c>
      <c r="N153">
        <v>0</v>
      </c>
      <c r="O153" s="19">
        <v>1</v>
      </c>
    </row>
    <row r="154" spans="1:15" x14ac:dyDescent="0.25">
      <c r="A154" s="1">
        <v>0.120440003576353</v>
      </c>
      <c r="B154" s="1">
        <v>4366.54150390625</v>
      </c>
      <c r="C154">
        <f t="shared" si="6"/>
        <v>0.55204656596901247</v>
      </c>
      <c r="D154">
        <v>0.92549999999999999</v>
      </c>
      <c r="E154">
        <v>61.9</v>
      </c>
      <c r="F154" t="s">
        <v>53</v>
      </c>
      <c r="G154">
        <v>7650</v>
      </c>
      <c r="H154">
        <f t="shared" si="7"/>
        <v>7563.68315738193</v>
      </c>
      <c r="I154">
        <f t="shared" si="8"/>
        <v>0.95625000000000004</v>
      </c>
      <c r="M154">
        <v>0.95000000000000007</v>
      </c>
      <c r="N154">
        <v>0</v>
      </c>
      <c r="O154" s="19">
        <v>1</v>
      </c>
    </row>
    <row r="155" spans="1:15" x14ac:dyDescent="0.25">
      <c r="A155" s="1">
        <v>0.13973870157361001</v>
      </c>
      <c r="B155" s="1">
        <v>3698.69946289062</v>
      </c>
      <c r="C155">
        <f t="shared" si="6"/>
        <v>0.46761363317251919</v>
      </c>
      <c r="D155">
        <v>0.56059999999999999</v>
      </c>
      <c r="E155">
        <v>27.33</v>
      </c>
      <c r="F155" t="s">
        <v>74</v>
      </c>
      <c r="G155">
        <v>7700</v>
      </c>
      <c r="H155">
        <f t="shared" si="7"/>
        <v>7613.1189950118769</v>
      </c>
      <c r="I155">
        <f t="shared" si="8"/>
        <v>0.96250000000000002</v>
      </c>
      <c r="M155">
        <v>0.95625000000000004</v>
      </c>
      <c r="N155">
        <v>0</v>
      </c>
      <c r="O155" s="19">
        <v>1</v>
      </c>
    </row>
    <row r="156" spans="1:15" x14ac:dyDescent="0.25">
      <c r="A156" s="1">
        <v>0.13974781781453999</v>
      </c>
      <c r="B156" s="1">
        <v>3701.51489257812</v>
      </c>
      <c r="C156">
        <f t="shared" si="6"/>
        <v>0.46796957809811329</v>
      </c>
      <c r="D156">
        <v>0.45500000000000002</v>
      </c>
      <c r="E156">
        <v>26.6</v>
      </c>
      <c r="F156" t="s">
        <v>70</v>
      </c>
      <c r="G156">
        <v>7750</v>
      </c>
      <c r="H156">
        <f t="shared" si="7"/>
        <v>7662.5548326418248</v>
      </c>
      <c r="I156">
        <f t="shared" si="8"/>
        <v>0.96875000000000011</v>
      </c>
      <c r="M156">
        <v>0.96250000000000002</v>
      </c>
      <c r="N156">
        <v>0</v>
      </c>
      <c r="O156" s="19">
        <v>1</v>
      </c>
    </row>
    <row r="157" spans="1:15" x14ac:dyDescent="0.25">
      <c r="A157" s="1">
        <v>0.122597209272611</v>
      </c>
      <c r="B157" s="1">
        <v>3617.67944335937</v>
      </c>
      <c r="C157">
        <f t="shared" si="6"/>
        <v>0.45737055555217437</v>
      </c>
      <c r="D157">
        <v>0.65280000000000005</v>
      </c>
      <c r="E157">
        <v>42.07</v>
      </c>
      <c r="F157" t="s">
        <v>80</v>
      </c>
      <c r="G157">
        <v>7800</v>
      </c>
      <c r="H157">
        <f t="shared" si="7"/>
        <v>7711.9906702717717</v>
      </c>
      <c r="I157">
        <f t="shared" si="8"/>
        <v>0.97500000000000009</v>
      </c>
      <c r="M157">
        <v>0.96875000000000011</v>
      </c>
      <c r="N157">
        <v>0</v>
      </c>
      <c r="O157" s="19">
        <v>1</v>
      </c>
    </row>
    <row r="158" spans="1:15" x14ac:dyDescent="0.25">
      <c r="A158" s="1">
        <v>0.13469341851889399</v>
      </c>
      <c r="B158" s="1">
        <v>3925.59887695312</v>
      </c>
      <c r="C158">
        <f t="shared" si="6"/>
        <v>0.49629973228357288</v>
      </c>
      <c r="D158">
        <v>0.2364</v>
      </c>
      <c r="E158">
        <v>340.91</v>
      </c>
      <c r="F158" t="s">
        <v>77</v>
      </c>
      <c r="G158">
        <v>7850</v>
      </c>
      <c r="H158">
        <f t="shared" si="7"/>
        <v>7761.4265079017187</v>
      </c>
      <c r="I158">
        <f t="shared" si="8"/>
        <v>0.98124999999999996</v>
      </c>
      <c r="M158">
        <v>0.97500000000000009</v>
      </c>
      <c r="N158">
        <v>0</v>
      </c>
      <c r="O158" s="19">
        <v>1</v>
      </c>
    </row>
    <row r="159" spans="1:15" x14ac:dyDescent="0.25">
      <c r="A159" s="1">
        <v>0.12846806389878199</v>
      </c>
      <c r="B159" s="1">
        <v>4411.38916015625</v>
      </c>
      <c r="C159">
        <f t="shared" si="6"/>
        <v>0.55771649824892389</v>
      </c>
      <c r="D159">
        <v>0.21920000000000001</v>
      </c>
      <c r="E159">
        <v>214.34</v>
      </c>
      <c r="F159" t="s">
        <v>63</v>
      </c>
      <c r="G159">
        <v>7900</v>
      </c>
      <c r="H159">
        <f t="shared" si="7"/>
        <v>7810.8623455316665</v>
      </c>
      <c r="I159">
        <f t="shared" si="8"/>
        <v>0.98750000000000004</v>
      </c>
      <c r="M159">
        <v>0.98124999999999996</v>
      </c>
      <c r="N159">
        <v>0</v>
      </c>
      <c r="O159" s="19">
        <v>1</v>
      </c>
    </row>
    <row r="160" spans="1:15" x14ac:dyDescent="0.25">
      <c r="A160" s="1">
        <v>0.12286595372624901</v>
      </c>
      <c r="B160" s="1">
        <v>4611.7666015625</v>
      </c>
      <c r="C160">
        <f t="shared" si="6"/>
        <v>0.58304951714431741</v>
      </c>
      <c r="D160">
        <v>0.97009999999999996</v>
      </c>
      <c r="E160">
        <v>80.14</v>
      </c>
      <c r="F160" t="s">
        <v>72</v>
      </c>
      <c r="G160">
        <v>7950</v>
      </c>
      <c r="H160">
        <f t="shared" si="7"/>
        <v>7860.2981831616135</v>
      </c>
      <c r="I160">
        <f t="shared" si="8"/>
        <v>0.99375000000000002</v>
      </c>
      <c r="M160">
        <v>0.98750000000000004</v>
      </c>
      <c r="N160">
        <v>0</v>
      </c>
      <c r="O160" s="19">
        <v>1</v>
      </c>
    </row>
    <row r="161" spans="1:15" x14ac:dyDescent="0.25">
      <c r="A161" s="1">
        <v>0.13473487747889201</v>
      </c>
      <c r="B161" s="1">
        <v>4965.97216796875</v>
      </c>
      <c r="C161">
        <f t="shared" si="6"/>
        <v>0.62783048771490602</v>
      </c>
      <c r="D161">
        <v>9.4999999999999998E-3</v>
      </c>
      <c r="E161">
        <v>329.52</v>
      </c>
      <c r="F161" t="s">
        <v>57</v>
      </c>
      <c r="G161">
        <v>8000</v>
      </c>
      <c r="H161">
        <f t="shared" si="7"/>
        <v>7909.7340207915604</v>
      </c>
      <c r="I161">
        <f t="shared" si="8"/>
        <v>1</v>
      </c>
      <c r="M161">
        <v>0.99375000000000002</v>
      </c>
      <c r="N161">
        <v>0</v>
      </c>
      <c r="O161" s="19">
        <v>1</v>
      </c>
    </row>
    <row r="162" spans="1:15" x14ac:dyDescent="0.25">
      <c r="A162" s="1">
        <v>0.149669543559833</v>
      </c>
      <c r="B162" s="1">
        <v>4374.400390625</v>
      </c>
      <c r="C162">
        <f t="shared" si="6"/>
        <v>0.55304013752250492</v>
      </c>
      <c r="D162">
        <v>0.40060000000000001</v>
      </c>
      <c r="E162">
        <v>3.71</v>
      </c>
      <c r="F162" t="s">
        <v>76</v>
      </c>
      <c r="M162">
        <v>1</v>
      </c>
      <c r="N162">
        <v>0</v>
      </c>
      <c r="O162" s="19">
        <v>1</v>
      </c>
    </row>
    <row r="163" spans="1:15" ht="15.75" thickBot="1" x14ac:dyDescent="0.3">
      <c r="A163" s="1">
        <v>0.13904864033310599</v>
      </c>
      <c r="B163" s="1">
        <v>4375.7255859375</v>
      </c>
      <c r="C163">
        <f t="shared" si="6"/>
        <v>0.55320767732966103</v>
      </c>
      <c r="D163">
        <v>3.2099999999999997E-2</v>
      </c>
      <c r="E163">
        <v>70.540000000000006</v>
      </c>
      <c r="F163" t="s">
        <v>66</v>
      </c>
      <c r="M163" s="2" t="s">
        <v>0</v>
      </c>
      <c r="N163" s="2">
        <v>0</v>
      </c>
      <c r="O163" s="20">
        <v>1</v>
      </c>
    </row>
    <row r="164" spans="1:15" x14ac:dyDescent="0.25">
      <c r="A164" s="1">
        <v>0.10215440053433</v>
      </c>
      <c r="B164" s="1">
        <v>4638.4970703125</v>
      </c>
      <c r="C164">
        <f t="shared" si="6"/>
        <v>0.58642895679168561</v>
      </c>
      <c r="D164">
        <v>0.78500000000000003</v>
      </c>
      <c r="E164">
        <v>17.63</v>
      </c>
      <c r="F164" t="s">
        <v>77</v>
      </c>
    </row>
    <row r="165" spans="1:15" x14ac:dyDescent="0.25">
      <c r="A165" s="1">
        <v>0.13007114463641001</v>
      </c>
      <c r="B165" s="1">
        <v>3843.28759765625</v>
      </c>
      <c r="C165">
        <f t="shared" si="6"/>
        <v>0.48589340520854024</v>
      </c>
      <c r="D165">
        <v>0.69510000000000005</v>
      </c>
      <c r="E165">
        <v>67.31</v>
      </c>
      <c r="F165" t="s">
        <v>74</v>
      </c>
    </row>
    <row r="166" spans="1:15" x14ac:dyDescent="0.25">
      <c r="A166" s="1">
        <v>0.11213347977539501</v>
      </c>
      <c r="B166" s="1">
        <v>4047.65600585937</v>
      </c>
      <c r="C166">
        <f t="shared" si="6"/>
        <v>0.51173098807364248</v>
      </c>
      <c r="D166">
        <v>0.76539999999999997</v>
      </c>
      <c r="E166">
        <v>211.63</v>
      </c>
      <c r="F166" t="s">
        <v>76</v>
      </c>
    </row>
    <row r="167" spans="1:15" x14ac:dyDescent="0.25">
      <c r="A167" s="1">
        <v>0.14496688759050699</v>
      </c>
      <c r="B167" s="1">
        <v>3710.17309570312</v>
      </c>
      <c r="C167">
        <f t="shared" si="6"/>
        <v>0.46906420442843505</v>
      </c>
      <c r="D167">
        <v>0.68400000000000005</v>
      </c>
      <c r="E167">
        <v>196.84</v>
      </c>
      <c r="F167" t="s">
        <v>63</v>
      </c>
    </row>
    <row r="168" spans="1:15" x14ac:dyDescent="0.25">
      <c r="A168" s="1">
        <v>0.138769588980514</v>
      </c>
      <c r="B168" s="1">
        <v>3896.42211914062</v>
      </c>
      <c r="C168">
        <f t="shared" si="6"/>
        <v>0.49261101686838876</v>
      </c>
      <c r="D168">
        <v>0.22040000000000001</v>
      </c>
      <c r="E168">
        <v>318.5</v>
      </c>
      <c r="F168" t="s">
        <v>75</v>
      </c>
    </row>
    <row r="169" spans="1:15" x14ac:dyDescent="0.25">
      <c r="A169" s="1">
        <v>0.118341875123444</v>
      </c>
      <c r="B169" s="1">
        <v>4279.1220703125</v>
      </c>
      <c r="C169">
        <f t="shared" si="6"/>
        <v>0.54099443281713155</v>
      </c>
      <c r="D169">
        <v>0.92320000000000002</v>
      </c>
      <c r="E169">
        <v>276.05</v>
      </c>
      <c r="F169" t="s">
        <v>77</v>
      </c>
    </row>
    <row r="170" spans="1:15" x14ac:dyDescent="0.25">
      <c r="A170" s="1">
        <v>0.14348942831557901</v>
      </c>
      <c r="B170" s="1">
        <v>3802.9970703125</v>
      </c>
      <c r="C170">
        <f t="shared" si="6"/>
        <v>0.48079961479310501</v>
      </c>
      <c r="D170">
        <v>0.45660000000000001</v>
      </c>
      <c r="E170">
        <v>59.5</v>
      </c>
      <c r="F170" t="s">
        <v>54</v>
      </c>
    </row>
    <row r="171" spans="1:15" x14ac:dyDescent="0.25">
      <c r="A171" s="1">
        <v>0.11059726363441399</v>
      </c>
      <c r="B171" s="1">
        <v>4549.1806640625</v>
      </c>
      <c r="C171">
        <f t="shared" si="6"/>
        <v>0.57513699602344459</v>
      </c>
      <c r="D171">
        <v>0.70569999999999999</v>
      </c>
      <c r="E171">
        <v>1.1200000000000001</v>
      </c>
      <c r="F171" t="s">
        <v>58</v>
      </c>
    </row>
    <row r="172" spans="1:15" x14ac:dyDescent="0.25">
      <c r="A172" s="1">
        <v>0.115889455415405</v>
      </c>
      <c r="B172" s="1">
        <v>4090.81201171875</v>
      </c>
      <c r="C172">
        <f t="shared" si="6"/>
        <v>0.51718705091291617</v>
      </c>
      <c r="D172">
        <v>0.23219999999999999</v>
      </c>
      <c r="E172">
        <v>26.57</v>
      </c>
      <c r="F172" t="s">
        <v>77</v>
      </c>
    </row>
    <row r="173" spans="1:15" x14ac:dyDescent="0.25">
      <c r="A173" s="1">
        <v>0.123921422492398</v>
      </c>
      <c r="B173" s="1">
        <v>5007.27783203125</v>
      </c>
      <c r="C173">
        <f t="shared" si="6"/>
        <v>0.63305261831423132</v>
      </c>
      <c r="D173">
        <v>0.98509999999999998</v>
      </c>
      <c r="E173">
        <v>269.73</v>
      </c>
      <c r="F173" t="s">
        <v>79</v>
      </c>
    </row>
    <row r="174" spans="1:15" x14ac:dyDescent="0.25">
      <c r="A174" s="1">
        <v>9.40999619732628E-2</v>
      </c>
      <c r="B174" s="1">
        <v>4157.8330078125</v>
      </c>
      <c r="C174">
        <f t="shared" si="6"/>
        <v>0.5256602809757196</v>
      </c>
      <c r="D174">
        <v>0.65529999999999999</v>
      </c>
      <c r="E174">
        <v>109.13</v>
      </c>
      <c r="F174" t="s">
        <v>57</v>
      </c>
    </row>
    <row r="175" spans="1:15" x14ac:dyDescent="0.25">
      <c r="A175" s="1">
        <v>0.109074069107032</v>
      </c>
      <c r="B175" s="1">
        <v>5099.97998046875</v>
      </c>
      <c r="C175">
        <f t="shared" si="6"/>
        <v>0.64477262662220003</v>
      </c>
      <c r="D175">
        <v>1.5100000000000001E-2</v>
      </c>
      <c r="E175">
        <v>283.99</v>
      </c>
      <c r="F175" t="s">
        <v>56</v>
      </c>
    </row>
    <row r="176" spans="1:15" x14ac:dyDescent="0.25">
      <c r="A176" s="1">
        <v>9.8145429674684606E-2</v>
      </c>
      <c r="B176" s="1">
        <v>5237.09912109375</v>
      </c>
      <c r="C176">
        <f t="shared" si="6"/>
        <v>0.66210811985933904</v>
      </c>
      <c r="D176">
        <v>0.1457</v>
      </c>
      <c r="E176">
        <v>229.95</v>
      </c>
      <c r="F176" t="s">
        <v>53</v>
      </c>
    </row>
    <row r="177" spans="1:6" x14ac:dyDescent="0.25">
      <c r="A177" s="1">
        <v>0.12594696053403301</v>
      </c>
      <c r="B177" s="1">
        <v>4617.8544921875</v>
      </c>
      <c r="C177">
        <f t="shared" si="6"/>
        <v>0.58381918785751685</v>
      </c>
      <c r="D177">
        <v>8.8999999999999999E-3</v>
      </c>
      <c r="E177">
        <v>96.87</v>
      </c>
      <c r="F177" t="s">
        <v>59</v>
      </c>
    </row>
    <row r="178" spans="1:6" x14ac:dyDescent="0.25">
      <c r="A178" s="1">
        <v>0.14806690521275201</v>
      </c>
      <c r="B178" s="1">
        <v>4352.22509765625</v>
      </c>
      <c r="C178">
        <f t="shared" si="6"/>
        <v>0.5502365928128522</v>
      </c>
      <c r="D178">
        <v>0.48759999999999998</v>
      </c>
      <c r="E178">
        <v>243.07</v>
      </c>
      <c r="F178" t="s">
        <v>61</v>
      </c>
    </row>
    <row r="179" spans="1:6" x14ac:dyDescent="0.25">
      <c r="A179" s="1">
        <v>0.10010658085895301</v>
      </c>
      <c r="B179" s="1">
        <v>5196.82861328125</v>
      </c>
      <c r="C179">
        <f t="shared" si="6"/>
        <v>0.65701686044320129</v>
      </c>
      <c r="D179">
        <v>0.13850000000000001</v>
      </c>
      <c r="E179">
        <v>150.88</v>
      </c>
      <c r="F179" t="s">
        <v>56</v>
      </c>
    </row>
    <row r="180" spans="1:6" x14ac:dyDescent="0.25">
      <c r="A180" s="1">
        <v>0.14343103420617001</v>
      </c>
      <c r="B180" s="1">
        <v>3949.46044921875</v>
      </c>
      <c r="C180">
        <f t="shared" si="6"/>
        <v>0.49931646738527258</v>
      </c>
      <c r="D180">
        <v>0.78200000000000003</v>
      </c>
      <c r="E180">
        <v>215.69</v>
      </c>
      <c r="F180" t="s">
        <v>59</v>
      </c>
    </row>
    <row r="181" spans="1:6" x14ac:dyDescent="0.25">
      <c r="A181" s="1">
        <v>0.109877425108472</v>
      </c>
      <c r="B181" s="1">
        <v>5496.4794921875</v>
      </c>
      <c r="C181">
        <f t="shared" si="6"/>
        <v>0.6949006727330439</v>
      </c>
      <c r="D181">
        <v>3.5999999999999999E-3</v>
      </c>
      <c r="E181">
        <v>86.88</v>
      </c>
      <c r="F181" t="s">
        <v>63</v>
      </c>
    </row>
    <row r="182" spans="1:6" x14ac:dyDescent="0.25">
      <c r="A182" s="1">
        <v>0.103244812934687</v>
      </c>
      <c r="B182" s="1">
        <v>3844.89038085937</v>
      </c>
      <c r="C182">
        <f t="shared" si="6"/>
        <v>0.48609603948156471</v>
      </c>
      <c r="D182">
        <v>0.78339999999999999</v>
      </c>
      <c r="E182">
        <v>145.03</v>
      </c>
      <c r="F182" t="s">
        <v>70</v>
      </c>
    </row>
    <row r="183" spans="1:6" x14ac:dyDescent="0.25">
      <c r="A183" s="1">
        <v>0.13677098325683701</v>
      </c>
      <c r="B183" s="1">
        <v>3767.81298828125</v>
      </c>
      <c r="C183">
        <f t="shared" si="6"/>
        <v>0.47635141439360168</v>
      </c>
      <c r="D183">
        <v>0.63770000000000004</v>
      </c>
      <c r="E183">
        <v>354.54</v>
      </c>
      <c r="F183" t="s">
        <v>73</v>
      </c>
    </row>
    <row r="184" spans="1:6" x14ac:dyDescent="0.25">
      <c r="A184" s="1">
        <v>9.9328310649309803E-2</v>
      </c>
      <c r="B184" s="1">
        <v>5045.357421875</v>
      </c>
      <c r="C184">
        <f t="shared" si="6"/>
        <v>0.63786688763651878</v>
      </c>
      <c r="D184">
        <v>0.19800000000000001</v>
      </c>
      <c r="E184">
        <v>300.92</v>
      </c>
      <c r="F184" t="s">
        <v>53</v>
      </c>
    </row>
    <row r="185" spans="1:6" x14ac:dyDescent="0.25">
      <c r="A185" s="1">
        <v>9.4424920159834502E-2</v>
      </c>
      <c r="B185" s="1">
        <v>5342.3564453125</v>
      </c>
      <c r="C185">
        <f t="shared" si="6"/>
        <v>0.67541543511697855</v>
      </c>
      <c r="D185">
        <v>1.46E-2</v>
      </c>
      <c r="E185">
        <v>236.19</v>
      </c>
      <c r="F185" t="s">
        <v>53</v>
      </c>
    </row>
    <row r="186" spans="1:6" x14ac:dyDescent="0.25">
      <c r="A186" s="1">
        <v>9.9725517846455003E-2</v>
      </c>
      <c r="B186" s="1">
        <v>4858.0693359375</v>
      </c>
      <c r="C186">
        <f t="shared" si="6"/>
        <v>0.61418871015985599</v>
      </c>
      <c r="D186">
        <v>5.2400000000000002E-2</v>
      </c>
      <c r="E186">
        <v>134.41999999999999</v>
      </c>
      <c r="F186" t="s">
        <v>65</v>
      </c>
    </row>
    <row r="187" spans="1:6" x14ac:dyDescent="0.25">
      <c r="A187" s="1">
        <v>9.6930543317538406E-2</v>
      </c>
      <c r="B187" s="1">
        <v>4142.12744140625</v>
      </c>
      <c r="C187">
        <f t="shared" si="6"/>
        <v>0.52367468116098925</v>
      </c>
      <c r="D187">
        <v>0.27129999999999999</v>
      </c>
      <c r="E187">
        <v>188.07</v>
      </c>
      <c r="F187" t="s">
        <v>64</v>
      </c>
    </row>
    <row r="188" spans="1:6" x14ac:dyDescent="0.25">
      <c r="A188" s="1">
        <v>0.120373635365581</v>
      </c>
      <c r="B188" s="1">
        <v>4326.779296875</v>
      </c>
      <c r="C188">
        <f t="shared" si="6"/>
        <v>0.54701956924235495</v>
      </c>
      <c r="D188">
        <v>0.12790000000000001</v>
      </c>
      <c r="E188">
        <v>243.1</v>
      </c>
      <c r="F188" t="s">
        <v>72</v>
      </c>
    </row>
    <row r="189" spans="1:6" x14ac:dyDescent="0.25">
      <c r="A189" s="1">
        <v>0.10997512813662901</v>
      </c>
      <c r="B189" s="1">
        <v>4996.72265625</v>
      </c>
      <c r="C189">
        <f t="shared" si="6"/>
        <v>0.63171816436754935</v>
      </c>
      <c r="D189">
        <v>2.4199999999999999E-2</v>
      </c>
      <c r="E189">
        <v>36.86</v>
      </c>
      <c r="F189" t="s">
        <v>80</v>
      </c>
    </row>
    <row r="190" spans="1:6" x14ac:dyDescent="0.25">
      <c r="A190" s="1">
        <v>0.14314557030552599</v>
      </c>
      <c r="B190" s="1">
        <v>3761.81982421875</v>
      </c>
      <c r="C190">
        <f t="shared" si="6"/>
        <v>0.47559371962829777</v>
      </c>
      <c r="D190">
        <v>0.33169999999999999</v>
      </c>
      <c r="E190">
        <v>42.17</v>
      </c>
      <c r="F190" t="s">
        <v>58</v>
      </c>
    </row>
    <row r="191" spans="1:6" x14ac:dyDescent="0.25">
      <c r="A191" s="1">
        <v>9.1754450768273293E-2</v>
      </c>
      <c r="B191" s="1">
        <v>4917.6552734375</v>
      </c>
      <c r="C191">
        <f t="shared" si="6"/>
        <v>0.62172195177624567</v>
      </c>
      <c r="D191">
        <v>0.79710000000000003</v>
      </c>
      <c r="E191">
        <v>109.96</v>
      </c>
      <c r="F191" t="s">
        <v>68</v>
      </c>
    </row>
    <row r="192" spans="1:6" x14ac:dyDescent="0.25">
      <c r="A192" s="1">
        <v>0.12480748053021901</v>
      </c>
      <c r="B192" s="1">
        <v>4579.46875</v>
      </c>
      <c r="C192">
        <f t="shared" si="6"/>
        <v>0.57896621276548477</v>
      </c>
      <c r="D192">
        <v>4.0500000000000001E-2</v>
      </c>
      <c r="E192">
        <v>85.22</v>
      </c>
      <c r="F192" t="s">
        <v>52</v>
      </c>
    </row>
    <row r="193" spans="1:6" x14ac:dyDescent="0.25">
      <c r="A193" s="1">
        <v>0.14348012762569601</v>
      </c>
      <c r="B193" s="1">
        <v>4808.69287109375</v>
      </c>
      <c r="C193">
        <f t="shared" ref="C193:C250" si="9">B193/$V$13</f>
        <v>0.60794621645349889</v>
      </c>
      <c r="D193">
        <v>0.11360000000000001</v>
      </c>
      <c r="E193">
        <v>358.72</v>
      </c>
      <c r="F193" t="s">
        <v>60</v>
      </c>
    </row>
    <row r="194" spans="1:6" x14ac:dyDescent="0.25">
      <c r="A194" s="1">
        <v>0.10052265307986</v>
      </c>
      <c r="B194" s="1">
        <v>4479.6474609375</v>
      </c>
      <c r="C194">
        <f t="shared" si="9"/>
        <v>0.56634615641465058</v>
      </c>
      <c r="D194">
        <v>0.58960000000000001</v>
      </c>
      <c r="E194">
        <v>201.56</v>
      </c>
      <c r="F194" t="s">
        <v>59</v>
      </c>
    </row>
    <row r="195" spans="1:6" x14ac:dyDescent="0.25">
      <c r="A195" s="1">
        <v>0.132733874693894</v>
      </c>
      <c r="B195" s="1">
        <v>3812.01342773437</v>
      </c>
      <c r="C195">
        <f t="shared" si="9"/>
        <v>0.48193952131817519</v>
      </c>
      <c r="D195">
        <v>0.79349999999999998</v>
      </c>
      <c r="E195">
        <v>181.22</v>
      </c>
      <c r="F195" t="s">
        <v>52</v>
      </c>
    </row>
    <row r="196" spans="1:6" x14ac:dyDescent="0.25">
      <c r="A196" s="1">
        <v>0.148787717958618</v>
      </c>
      <c r="B196" s="1">
        <v>4288.42578125</v>
      </c>
      <c r="C196">
        <f t="shared" si="9"/>
        <v>0.542170668441875</v>
      </c>
      <c r="D196">
        <v>0.29099999999999998</v>
      </c>
      <c r="E196">
        <v>175.53</v>
      </c>
      <c r="F196" t="s">
        <v>54</v>
      </c>
    </row>
    <row r="197" spans="1:6" x14ac:dyDescent="0.25">
      <c r="A197" s="1">
        <v>9.8490092299062498E-2</v>
      </c>
      <c r="B197" s="1">
        <v>3964.94262695312</v>
      </c>
      <c r="C197">
        <f t="shared" si="9"/>
        <v>0.50127382495174366</v>
      </c>
      <c r="D197">
        <v>0.67649999999999999</v>
      </c>
      <c r="E197">
        <v>220.32</v>
      </c>
      <c r="F197" t="s">
        <v>80</v>
      </c>
    </row>
    <row r="198" spans="1:6" x14ac:dyDescent="0.25">
      <c r="A198" s="1">
        <v>0.14866198843893499</v>
      </c>
      <c r="B198" s="1">
        <v>3998.42211914062</v>
      </c>
      <c r="C198">
        <f t="shared" si="9"/>
        <v>0.50550652002081875</v>
      </c>
      <c r="D198">
        <v>0.90890000000000004</v>
      </c>
      <c r="E198">
        <v>5.76</v>
      </c>
      <c r="F198" t="s">
        <v>54</v>
      </c>
    </row>
    <row r="199" spans="1:6" x14ac:dyDescent="0.25">
      <c r="A199" s="1">
        <v>0.111301035438859</v>
      </c>
      <c r="B199" s="1">
        <v>3771.96850585937</v>
      </c>
      <c r="C199">
        <f t="shared" si="9"/>
        <v>0.47687678194290195</v>
      </c>
      <c r="D199">
        <v>0.39179999999999998</v>
      </c>
      <c r="E199">
        <v>204.34</v>
      </c>
      <c r="F199" t="s">
        <v>63</v>
      </c>
    </row>
    <row r="200" spans="1:6" x14ac:dyDescent="0.25">
      <c r="A200" s="1">
        <v>9.7254214538998296E-2</v>
      </c>
      <c r="B200" s="1">
        <v>4361.142578125</v>
      </c>
      <c r="C200">
        <f t="shared" si="9"/>
        <v>0.55136399867066099</v>
      </c>
      <c r="D200">
        <v>0.191</v>
      </c>
      <c r="E200">
        <v>55.25</v>
      </c>
      <c r="F200" t="s">
        <v>56</v>
      </c>
    </row>
    <row r="201" spans="1:6" x14ac:dyDescent="0.25">
      <c r="A201" s="1">
        <v>0.13149317961554399</v>
      </c>
      <c r="B201" s="1">
        <v>3831.68627929687</v>
      </c>
      <c r="C201">
        <f t="shared" si="9"/>
        <v>0.48442669111564096</v>
      </c>
      <c r="D201">
        <v>0.2994</v>
      </c>
      <c r="E201">
        <v>275.64</v>
      </c>
      <c r="F201" t="s">
        <v>76</v>
      </c>
    </row>
    <row r="202" spans="1:6" x14ac:dyDescent="0.25">
      <c r="A202" s="1">
        <v>0.12943155389351299</v>
      </c>
      <c r="B202" s="1">
        <v>4774.7138671875</v>
      </c>
      <c r="C202">
        <f t="shared" si="9"/>
        <v>0.6036503698653668</v>
      </c>
      <c r="D202">
        <v>1.3299999999999999E-2</v>
      </c>
      <c r="E202">
        <v>1.2</v>
      </c>
      <c r="F202" t="s">
        <v>79</v>
      </c>
    </row>
    <row r="203" spans="1:6" x14ac:dyDescent="0.25">
      <c r="A203" s="1">
        <v>0.121552092412769</v>
      </c>
      <c r="B203" s="1">
        <v>3735.75512695312</v>
      </c>
      <c r="C203">
        <f t="shared" si="9"/>
        <v>0.47229845114049324</v>
      </c>
      <c r="D203">
        <v>0.3674</v>
      </c>
      <c r="E203">
        <v>109.27</v>
      </c>
      <c r="F203" t="s">
        <v>50</v>
      </c>
    </row>
    <row r="204" spans="1:6" x14ac:dyDescent="0.25">
      <c r="A204" s="1">
        <v>0.14619979573803599</v>
      </c>
      <c r="B204" s="1">
        <v>3859.134765625</v>
      </c>
      <c r="C204">
        <f t="shared" si="9"/>
        <v>0.4878969072134236</v>
      </c>
      <c r="D204">
        <v>0.8821</v>
      </c>
      <c r="E204">
        <v>204.07</v>
      </c>
      <c r="F204" t="s">
        <v>64</v>
      </c>
    </row>
    <row r="205" spans="1:6" x14ac:dyDescent="0.25">
      <c r="A205" s="1">
        <v>0.13606586868564499</v>
      </c>
      <c r="B205" s="1">
        <v>3748.30810546875</v>
      </c>
      <c r="C205">
        <f t="shared" si="9"/>
        <v>0.47388548029755884</v>
      </c>
      <c r="D205">
        <v>0.88109999999999999</v>
      </c>
      <c r="E205">
        <v>127.86</v>
      </c>
      <c r="F205" t="s">
        <v>66</v>
      </c>
    </row>
    <row r="206" spans="1:6" x14ac:dyDescent="0.25">
      <c r="A206" s="1">
        <v>9.99738593179679E-2</v>
      </c>
      <c r="B206" s="1">
        <v>4168.0517578125</v>
      </c>
      <c r="C206">
        <f t="shared" si="9"/>
        <v>0.52695220178786562</v>
      </c>
      <c r="D206">
        <v>0.26690000000000003</v>
      </c>
      <c r="E206">
        <v>321.17</v>
      </c>
      <c r="F206" t="s">
        <v>78</v>
      </c>
    </row>
    <row r="207" spans="1:6" x14ac:dyDescent="0.25">
      <c r="A207" s="1">
        <v>0.10039667184445</v>
      </c>
      <c r="B207" s="1">
        <v>4881.66650390625</v>
      </c>
      <c r="C207">
        <f t="shared" si="9"/>
        <v>0.61717201755132101</v>
      </c>
      <c r="D207">
        <v>4.24E-2</v>
      </c>
      <c r="E207">
        <v>247.51</v>
      </c>
      <c r="F207" t="s">
        <v>50</v>
      </c>
    </row>
    <row r="208" spans="1:6" x14ac:dyDescent="0.25">
      <c r="A208" s="1">
        <v>0.14011046882974099</v>
      </c>
      <c r="B208" s="1">
        <v>3773.17553710937</v>
      </c>
      <c r="C208">
        <f t="shared" si="9"/>
        <v>0.4770293826810339</v>
      </c>
      <c r="D208">
        <v>0.67869999999999997</v>
      </c>
      <c r="E208">
        <v>267.95</v>
      </c>
      <c r="F208" t="s">
        <v>71</v>
      </c>
    </row>
    <row r="209" spans="1:6" x14ac:dyDescent="0.25">
      <c r="A209" s="1">
        <v>0.14278981248118799</v>
      </c>
      <c r="B209" s="1">
        <v>4320.42724609375</v>
      </c>
      <c r="C209">
        <f t="shared" si="9"/>
        <v>0.54621650168476676</v>
      </c>
      <c r="D209">
        <v>0.94359999999999999</v>
      </c>
      <c r="E209">
        <v>113.86</v>
      </c>
      <c r="F209" t="s">
        <v>69</v>
      </c>
    </row>
    <row r="210" spans="1:6" x14ac:dyDescent="0.25">
      <c r="A210" s="1">
        <v>0.13219470394928201</v>
      </c>
      <c r="B210" s="1">
        <v>3986.283203125</v>
      </c>
      <c r="C210">
        <f t="shared" si="9"/>
        <v>0.50397183933702938</v>
      </c>
      <c r="D210">
        <v>0.88480000000000003</v>
      </c>
      <c r="E210">
        <v>226.85</v>
      </c>
      <c r="F210" t="s">
        <v>51</v>
      </c>
    </row>
    <row r="211" spans="1:6" x14ac:dyDescent="0.25">
      <c r="A211" s="1">
        <v>9.0899693264645101E-2</v>
      </c>
      <c r="B211" s="1">
        <v>4459.4228515625</v>
      </c>
      <c r="C211">
        <f t="shared" si="9"/>
        <v>0.56378922980727819</v>
      </c>
      <c r="D211">
        <v>0.63300000000000001</v>
      </c>
      <c r="E211">
        <v>33.049999999999997</v>
      </c>
      <c r="F211" t="s">
        <v>55</v>
      </c>
    </row>
    <row r="212" spans="1:6" x14ac:dyDescent="0.25">
      <c r="A212" s="1">
        <v>0.137924293855019</v>
      </c>
      <c r="B212" s="1">
        <v>3828.650390625</v>
      </c>
      <c r="C212">
        <f t="shared" si="9"/>
        <v>0.48404287433192994</v>
      </c>
      <c r="D212">
        <v>0.67710000000000004</v>
      </c>
      <c r="E212">
        <v>246.9</v>
      </c>
      <c r="F212" t="s">
        <v>53</v>
      </c>
    </row>
    <row r="213" spans="1:6" x14ac:dyDescent="0.25">
      <c r="A213" s="1">
        <v>0.118067054824362</v>
      </c>
      <c r="B213" s="1">
        <v>4472.77783203125</v>
      </c>
      <c r="C213">
        <f t="shared" si="9"/>
        <v>0.56547765326546851</v>
      </c>
      <c r="D213">
        <v>0.93169999999999997</v>
      </c>
      <c r="E213">
        <v>268.52999999999997</v>
      </c>
      <c r="F213" t="s">
        <v>66</v>
      </c>
    </row>
    <row r="214" spans="1:6" x14ac:dyDescent="0.25">
      <c r="A214" s="1">
        <v>0.11121514117853799</v>
      </c>
      <c r="B214" s="1">
        <v>4314.1845703125</v>
      </c>
      <c r="C214">
        <f t="shared" si="9"/>
        <v>0.5454272620257794</v>
      </c>
      <c r="D214">
        <v>0.3952</v>
      </c>
      <c r="E214">
        <v>200.22</v>
      </c>
      <c r="F214" t="s">
        <v>64</v>
      </c>
    </row>
    <row r="215" spans="1:6" x14ac:dyDescent="0.25">
      <c r="A215" s="1">
        <v>0.14985910501653299</v>
      </c>
      <c r="B215" s="1">
        <v>3837.97509765625</v>
      </c>
      <c r="C215">
        <f t="shared" si="9"/>
        <v>0.48522176441935116</v>
      </c>
      <c r="D215">
        <v>0.39600000000000002</v>
      </c>
      <c r="E215">
        <v>58.99</v>
      </c>
      <c r="F215" t="s">
        <v>70</v>
      </c>
    </row>
    <row r="216" spans="1:6" x14ac:dyDescent="0.25">
      <c r="A216" s="1">
        <v>0.10283170945032299</v>
      </c>
      <c r="B216" s="1">
        <v>4696.94921875</v>
      </c>
      <c r="C216">
        <f t="shared" si="9"/>
        <v>0.59381885742347085</v>
      </c>
      <c r="D216">
        <v>4.6399999999999997E-2</v>
      </c>
      <c r="E216">
        <v>250.33</v>
      </c>
      <c r="F216" t="s">
        <v>61</v>
      </c>
    </row>
    <row r="217" spans="1:6" x14ac:dyDescent="0.25">
      <c r="A217" s="1">
        <v>0.102350974883627</v>
      </c>
      <c r="B217" s="1">
        <v>4785.80322265625</v>
      </c>
      <c r="C217">
        <f t="shared" si="9"/>
        <v>0.6050523582811087</v>
      </c>
      <c r="D217">
        <v>0.9355</v>
      </c>
      <c r="E217">
        <v>91.29</v>
      </c>
      <c r="F217" t="s">
        <v>75</v>
      </c>
    </row>
    <row r="218" spans="1:6" x14ac:dyDescent="0.25">
      <c r="A218" s="1">
        <v>9.6627338075550198E-2</v>
      </c>
      <c r="B218" s="1">
        <v>4185.8837890625</v>
      </c>
      <c r="C218">
        <f t="shared" si="9"/>
        <v>0.52920664311334209</v>
      </c>
      <c r="D218">
        <v>0.78190000000000004</v>
      </c>
      <c r="E218">
        <v>160.32</v>
      </c>
      <c r="F218" t="s">
        <v>68</v>
      </c>
    </row>
    <row r="219" spans="1:6" x14ac:dyDescent="0.25">
      <c r="A219" s="1">
        <v>0.14917089887281401</v>
      </c>
      <c r="B219" s="1">
        <v>3983.32763671875</v>
      </c>
      <c r="C219">
        <f t="shared" si="9"/>
        <v>0.50359817741635282</v>
      </c>
      <c r="D219">
        <v>0.75270000000000004</v>
      </c>
      <c r="E219">
        <v>205.33</v>
      </c>
      <c r="F219" t="s">
        <v>65</v>
      </c>
    </row>
    <row r="220" spans="1:6" x14ac:dyDescent="0.25">
      <c r="A220" s="1">
        <v>0.135523517986404</v>
      </c>
      <c r="B220" s="1">
        <v>4455.52001953125</v>
      </c>
      <c r="C220">
        <f t="shared" si="9"/>
        <v>0.56329580840764693</v>
      </c>
      <c r="D220">
        <v>1.7500000000000002E-2</v>
      </c>
      <c r="E220">
        <v>326.26</v>
      </c>
      <c r="F220" t="s">
        <v>73</v>
      </c>
    </row>
    <row r="221" spans="1:6" x14ac:dyDescent="0.25">
      <c r="A221" s="1">
        <v>0.12684812750937599</v>
      </c>
      <c r="B221" s="1">
        <v>3738.2998046875</v>
      </c>
      <c r="C221">
        <f t="shared" si="9"/>
        <v>0.47262016584388161</v>
      </c>
      <c r="D221">
        <v>0.79669999999999996</v>
      </c>
      <c r="E221">
        <v>303.49</v>
      </c>
      <c r="F221" t="s">
        <v>68</v>
      </c>
    </row>
    <row r="222" spans="1:6" x14ac:dyDescent="0.25">
      <c r="A222" s="1">
        <v>0.104902248633148</v>
      </c>
      <c r="B222" s="1">
        <v>4111.66259765625</v>
      </c>
      <c r="C222">
        <f t="shared" si="9"/>
        <v>0.51982311754710286</v>
      </c>
      <c r="D222">
        <v>0.23810000000000001</v>
      </c>
      <c r="E222">
        <v>136.35</v>
      </c>
      <c r="F222" t="s">
        <v>51</v>
      </c>
    </row>
    <row r="223" spans="1:6" x14ac:dyDescent="0.25">
      <c r="A223" s="1">
        <v>0.14747030998693</v>
      </c>
      <c r="B223" s="1">
        <v>3715.162109375</v>
      </c>
      <c r="C223">
        <f t="shared" si="9"/>
        <v>0.46969494797287864</v>
      </c>
      <c r="D223">
        <v>0.31409999999999999</v>
      </c>
      <c r="E223">
        <v>193.32</v>
      </c>
      <c r="F223" t="s">
        <v>54</v>
      </c>
    </row>
    <row r="224" spans="1:6" x14ac:dyDescent="0.25">
      <c r="A224" s="1">
        <v>0.11781708163174499</v>
      </c>
      <c r="B224" s="1">
        <v>4009.05712890625</v>
      </c>
      <c r="C224">
        <f t="shared" si="9"/>
        <v>0.5068510670988462</v>
      </c>
      <c r="D224">
        <v>0.2591</v>
      </c>
      <c r="E224">
        <v>125.47</v>
      </c>
      <c r="F224" t="s">
        <v>60</v>
      </c>
    </row>
    <row r="225" spans="1:6" x14ac:dyDescent="0.25">
      <c r="A225" s="1">
        <v>0.138539667872043</v>
      </c>
      <c r="B225" s="1">
        <v>3674.30322265625</v>
      </c>
      <c r="C225">
        <f t="shared" si="9"/>
        <v>0.46452930187007058</v>
      </c>
      <c r="D225">
        <v>0.3574</v>
      </c>
      <c r="E225">
        <v>121.82</v>
      </c>
      <c r="F225" t="s">
        <v>66</v>
      </c>
    </row>
    <row r="226" spans="1:6" x14ac:dyDescent="0.25">
      <c r="A226" s="1">
        <v>0.143964355801799</v>
      </c>
      <c r="B226" s="1">
        <v>3810.93627929687</v>
      </c>
      <c r="C226">
        <f t="shared" si="9"/>
        <v>0.48180334120963192</v>
      </c>
      <c r="D226">
        <v>0.67479999999999996</v>
      </c>
      <c r="E226">
        <v>96.17</v>
      </c>
      <c r="F226" t="s">
        <v>60</v>
      </c>
    </row>
    <row r="227" spans="1:6" x14ac:dyDescent="0.25">
      <c r="A227" s="1">
        <v>0.139234066326097</v>
      </c>
      <c r="B227" s="1">
        <v>4157.69873046875</v>
      </c>
      <c r="C227">
        <f t="shared" si="9"/>
        <v>0.52564330476091936</v>
      </c>
      <c r="D227">
        <v>0.1273</v>
      </c>
      <c r="E227">
        <v>241.69</v>
      </c>
      <c r="F227" t="s">
        <v>60</v>
      </c>
    </row>
    <row r="228" spans="1:6" x14ac:dyDescent="0.25">
      <c r="A228" s="1">
        <v>0.13979514963949699</v>
      </c>
      <c r="B228" s="1">
        <v>3635.30932617187</v>
      </c>
      <c r="C228">
        <f t="shared" si="9"/>
        <v>0.45959943995791519</v>
      </c>
      <c r="D228">
        <v>0.53959999999999997</v>
      </c>
      <c r="E228">
        <v>6.55</v>
      </c>
      <c r="F228" t="s">
        <v>55</v>
      </c>
    </row>
    <row r="229" spans="1:6" x14ac:dyDescent="0.25">
      <c r="A229" s="1">
        <v>0.14693584018120101</v>
      </c>
      <c r="B229" s="1">
        <v>3688.11865234375</v>
      </c>
      <c r="C229">
        <f t="shared" si="9"/>
        <v>0.46627593831210323</v>
      </c>
      <c r="D229">
        <v>0.41560000000000002</v>
      </c>
      <c r="E229">
        <v>149.47</v>
      </c>
      <c r="F229" t="s">
        <v>78</v>
      </c>
    </row>
    <row r="230" spans="1:6" x14ac:dyDescent="0.25">
      <c r="A230" s="1">
        <v>0.11714949608121</v>
      </c>
      <c r="B230" s="1">
        <v>4046.099609375</v>
      </c>
      <c r="C230">
        <f t="shared" si="9"/>
        <v>0.5115342183111854</v>
      </c>
      <c r="D230">
        <v>0.85729999999999995</v>
      </c>
      <c r="E230">
        <v>7.52</v>
      </c>
      <c r="F230" t="s">
        <v>72</v>
      </c>
    </row>
    <row r="231" spans="1:6" x14ac:dyDescent="0.25">
      <c r="A231" s="1">
        <v>0.12989896839788601</v>
      </c>
      <c r="B231" s="1">
        <v>3550.25024414062</v>
      </c>
      <c r="C231">
        <f t="shared" si="9"/>
        <v>0.44884571779637811</v>
      </c>
      <c r="D231">
        <v>0.54139999999999999</v>
      </c>
      <c r="E231">
        <v>91.17</v>
      </c>
      <c r="F231" t="s">
        <v>52</v>
      </c>
    </row>
    <row r="232" spans="1:6" x14ac:dyDescent="0.25">
      <c r="A232" s="1">
        <v>0.1217365319978</v>
      </c>
      <c r="B232" s="1">
        <v>4482.63427734375</v>
      </c>
      <c r="C232">
        <f t="shared" si="9"/>
        <v>0.56672376916349887</v>
      </c>
      <c r="D232">
        <v>7.3099999999999998E-2</v>
      </c>
      <c r="E232">
        <v>57.99</v>
      </c>
      <c r="F232" t="s">
        <v>71</v>
      </c>
    </row>
    <row r="233" spans="1:6" x14ac:dyDescent="0.25">
      <c r="A233" s="1">
        <v>0.14451075746248501</v>
      </c>
      <c r="B233" s="1">
        <v>3762.1259765625</v>
      </c>
      <c r="C233">
        <f t="shared" si="9"/>
        <v>0.4756324253980424</v>
      </c>
      <c r="D233">
        <v>0.63109999999999999</v>
      </c>
      <c r="E233">
        <v>131.63</v>
      </c>
      <c r="F233" t="s">
        <v>66</v>
      </c>
    </row>
    <row r="234" spans="1:6" x14ac:dyDescent="0.25">
      <c r="A234" s="1">
        <v>0.12172883717275</v>
      </c>
      <c r="B234" s="1">
        <v>3854.22143554687</v>
      </c>
      <c r="C234">
        <f t="shared" si="9"/>
        <v>0.48727573208095837</v>
      </c>
      <c r="D234">
        <v>0.64590000000000003</v>
      </c>
      <c r="E234">
        <v>159.63999999999999</v>
      </c>
      <c r="F234" t="s">
        <v>71</v>
      </c>
    </row>
    <row r="235" spans="1:6" x14ac:dyDescent="0.25">
      <c r="A235" s="1">
        <v>0.121036834332967</v>
      </c>
      <c r="B235" s="1">
        <v>3846.89013671875</v>
      </c>
      <c r="C235">
        <f t="shared" si="9"/>
        <v>0.48634886161870911</v>
      </c>
      <c r="D235">
        <v>0.78510000000000002</v>
      </c>
      <c r="E235">
        <v>340.63</v>
      </c>
      <c r="F235" t="s">
        <v>67</v>
      </c>
    </row>
    <row r="236" spans="1:6" x14ac:dyDescent="0.25">
      <c r="A236" s="1">
        <v>0.13222473443160199</v>
      </c>
      <c r="B236" s="1">
        <v>4558.22216796875</v>
      </c>
      <c r="C236">
        <f t="shared" si="9"/>
        <v>0.57628008173055978</v>
      </c>
      <c r="D236">
        <v>0.22170000000000001</v>
      </c>
      <c r="E236">
        <v>103.36</v>
      </c>
      <c r="F236" t="s">
        <v>71</v>
      </c>
    </row>
    <row r="237" spans="1:6" x14ac:dyDescent="0.25">
      <c r="A237" s="1">
        <v>0.13277105258728</v>
      </c>
      <c r="B237" s="1">
        <v>4153.05712890625</v>
      </c>
      <c r="C237">
        <f t="shared" si="9"/>
        <v>0.52505648331404142</v>
      </c>
      <c r="D237">
        <v>0.35970000000000002</v>
      </c>
      <c r="E237">
        <v>85.94</v>
      </c>
      <c r="F237" t="s">
        <v>66</v>
      </c>
    </row>
    <row r="238" spans="1:6" x14ac:dyDescent="0.25">
      <c r="A238" s="1">
        <v>0.14857327774180901</v>
      </c>
      <c r="B238" s="1">
        <v>4089.548828125</v>
      </c>
      <c r="C238">
        <f t="shared" si="9"/>
        <v>0.5170273510304132</v>
      </c>
      <c r="D238">
        <v>0.76100000000000001</v>
      </c>
      <c r="E238">
        <v>283.75</v>
      </c>
      <c r="F238" t="s">
        <v>76</v>
      </c>
    </row>
    <row r="239" spans="1:6" x14ac:dyDescent="0.25">
      <c r="A239" s="1">
        <v>9.95856396752752E-2</v>
      </c>
      <c r="B239" s="1">
        <v>4368.09619140625</v>
      </c>
      <c r="C239">
        <f t="shared" si="9"/>
        <v>0.55224311967055451</v>
      </c>
      <c r="D239">
        <v>0.54310000000000003</v>
      </c>
      <c r="E239">
        <v>294.92</v>
      </c>
      <c r="F239" t="s">
        <v>67</v>
      </c>
    </row>
    <row r="240" spans="1:6" x14ac:dyDescent="0.25">
      <c r="A240" s="1">
        <v>0.13557121569092001</v>
      </c>
      <c r="B240" s="1">
        <v>3834.47509765625</v>
      </c>
      <c r="C240">
        <f t="shared" si="9"/>
        <v>0.48477927166412077</v>
      </c>
      <c r="D240">
        <v>0.77049999999999996</v>
      </c>
      <c r="E240">
        <v>133.94</v>
      </c>
      <c r="F240" t="s">
        <v>61</v>
      </c>
    </row>
    <row r="241" spans="1:6" x14ac:dyDescent="0.25">
      <c r="A241" s="1">
        <v>0.14181838527493901</v>
      </c>
      <c r="B241" s="1">
        <v>4476.47265625</v>
      </c>
      <c r="C241">
        <f t="shared" si="9"/>
        <v>0.56594477696508183</v>
      </c>
      <c r="D241">
        <v>0.86780000000000002</v>
      </c>
      <c r="E241">
        <v>91.57</v>
      </c>
      <c r="F241" t="s">
        <v>62</v>
      </c>
    </row>
    <row r="242" spans="1:6" x14ac:dyDescent="0.25">
      <c r="A242" s="1">
        <v>0.104510046194673</v>
      </c>
      <c r="B242" s="1">
        <v>4527.15966796875</v>
      </c>
      <c r="C242">
        <f t="shared" si="9"/>
        <v>0.5723529585278897</v>
      </c>
      <c r="D242">
        <v>0.91220000000000001</v>
      </c>
      <c r="E242">
        <v>120.54</v>
      </c>
      <c r="F242" t="s">
        <v>71</v>
      </c>
    </row>
    <row r="243" spans="1:6" x14ac:dyDescent="0.25">
      <c r="A243" s="1">
        <v>0.14374603613918899</v>
      </c>
      <c r="B243" s="1">
        <v>3799.70190429687</v>
      </c>
      <c r="C243">
        <f t="shared" si="9"/>
        <v>0.48038301848190562</v>
      </c>
      <c r="D243">
        <v>0.79920000000000002</v>
      </c>
      <c r="E243">
        <v>254.13</v>
      </c>
      <c r="F243" t="s">
        <v>66</v>
      </c>
    </row>
    <row r="244" spans="1:6" x14ac:dyDescent="0.25">
      <c r="A244" s="1">
        <v>0.101008331769214</v>
      </c>
      <c r="B244" s="1">
        <v>3814.10986328125</v>
      </c>
      <c r="C244">
        <f t="shared" si="9"/>
        <v>0.48220456632997577</v>
      </c>
      <c r="D244">
        <v>0.3276</v>
      </c>
      <c r="E244">
        <v>63.13</v>
      </c>
      <c r="F244" t="s">
        <v>77</v>
      </c>
    </row>
    <row r="245" spans="1:6" x14ac:dyDescent="0.25">
      <c r="A245" s="1">
        <v>0.12566630094287501</v>
      </c>
      <c r="B245" s="1">
        <v>3984.890625</v>
      </c>
      <c r="C245">
        <f t="shared" si="9"/>
        <v>0.50379578055662799</v>
      </c>
      <c r="D245">
        <v>0.21629999999999999</v>
      </c>
      <c r="E245">
        <v>62.54</v>
      </c>
      <c r="F245" t="s">
        <v>67</v>
      </c>
    </row>
    <row r="246" spans="1:6" x14ac:dyDescent="0.25">
      <c r="A246" s="1">
        <v>9.2017977722187005E-2</v>
      </c>
      <c r="B246" s="1">
        <v>4137.7685546875</v>
      </c>
      <c r="C246">
        <f t="shared" si="9"/>
        <v>0.52312360236272726</v>
      </c>
      <c r="D246">
        <v>0.3705</v>
      </c>
      <c r="E246">
        <v>176.42</v>
      </c>
      <c r="F246" t="s">
        <v>50</v>
      </c>
    </row>
    <row r="247" spans="1:6" x14ac:dyDescent="0.25">
      <c r="A247" s="1">
        <v>0.109395592153804</v>
      </c>
      <c r="B247" s="1">
        <v>3828.775390625</v>
      </c>
      <c r="C247">
        <f t="shared" si="9"/>
        <v>0.48405867764461674</v>
      </c>
      <c r="D247">
        <v>0.83879999999999999</v>
      </c>
      <c r="E247">
        <v>163.77000000000001</v>
      </c>
      <c r="F247" t="s">
        <v>59</v>
      </c>
    </row>
    <row r="248" spans="1:6" x14ac:dyDescent="0.25">
      <c r="A248" s="1">
        <v>0.12730452432436101</v>
      </c>
      <c r="B248" s="1">
        <v>3881.82202148437</v>
      </c>
      <c r="C248">
        <f t="shared" si="9"/>
        <v>0.49076517760023236</v>
      </c>
      <c r="D248">
        <v>0.22770000000000001</v>
      </c>
      <c r="E248">
        <v>191.27</v>
      </c>
      <c r="F248" t="s">
        <v>79</v>
      </c>
    </row>
    <row r="249" spans="1:6" x14ac:dyDescent="0.25">
      <c r="A249" s="1">
        <v>9.5158699463930199E-2</v>
      </c>
      <c r="B249" s="1">
        <v>4776.314453125</v>
      </c>
      <c r="C249">
        <f t="shared" si="9"/>
        <v>0.60385272634578602</v>
      </c>
      <c r="D249">
        <v>0.74519999999999997</v>
      </c>
      <c r="E249">
        <v>250.37</v>
      </c>
      <c r="F249" t="s">
        <v>67</v>
      </c>
    </row>
    <row r="250" spans="1:6" x14ac:dyDescent="0.25">
      <c r="A250" s="1">
        <v>9.3225450226052997E-2</v>
      </c>
      <c r="B250" s="1">
        <v>4062.447265625</v>
      </c>
      <c r="C250">
        <f t="shared" si="9"/>
        <v>0.51360099529850611</v>
      </c>
      <c r="D250">
        <v>0.46889999999999998</v>
      </c>
      <c r="E250">
        <v>104.18</v>
      </c>
      <c r="F250" t="s">
        <v>59</v>
      </c>
    </row>
    <row r="251" spans="1:6" x14ac:dyDescent="0.25">
      <c r="A251" s="1"/>
      <c r="B251" s="1"/>
    </row>
    <row r="252" spans="1:6" x14ac:dyDescent="0.25">
      <c r="A252" s="1"/>
      <c r="B252" s="1"/>
    </row>
    <row r="253" spans="1:6" x14ac:dyDescent="0.25">
      <c r="A253" s="1"/>
      <c r="B253" s="1"/>
    </row>
    <row r="254" spans="1:6" x14ac:dyDescent="0.25">
      <c r="A254" s="1"/>
      <c r="B254" s="1"/>
    </row>
    <row r="255" spans="1:6" x14ac:dyDescent="0.25">
      <c r="A255" s="1"/>
      <c r="B255" s="1"/>
    </row>
    <row r="256" spans="1:6" x14ac:dyDescent="0.25">
      <c r="A256" s="1"/>
      <c r="B256" s="1"/>
    </row>
    <row r="257" spans="1:2" x14ac:dyDescent="0.25">
      <c r="A257" s="1"/>
      <c r="B257" s="1"/>
    </row>
    <row r="258" spans="1:2" x14ac:dyDescent="0.25">
      <c r="A258" s="1"/>
      <c r="B258" s="1"/>
    </row>
    <row r="259" spans="1:2" x14ac:dyDescent="0.25">
      <c r="A259" s="1"/>
      <c r="B259" s="1"/>
    </row>
    <row r="260" spans="1:2" x14ac:dyDescent="0.25">
      <c r="A260" s="1"/>
      <c r="B260" s="1"/>
    </row>
    <row r="261" spans="1:2" x14ac:dyDescent="0.25">
      <c r="A261" s="1"/>
      <c r="B261" s="1"/>
    </row>
    <row r="262" spans="1:2" x14ac:dyDescent="0.25">
      <c r="A262" s="1"/>
      <c r="B262" s="1"/>
    </row>
    <row r="263" spans="1:2" x14ac:dyDescent="0.25">
      <c r="A263" s="1"/>
      <c r="B263" s="1"/>
    </row>
    <row r="264" spans="1:2" x14ac:dyDescent="0.25">
      <c r="A264" s="1"/>
      <c r="B264" s="1"/>
    </row>
    <row r="265" spans="1:2" x14ac:dyDescent="0.25">
      <c r="A265" s="1"/>
      <c r="B265" s="1"/>
    </row>
    <row r="266" spans="1:2" x14ac:dyDescent="0.25">
      <c r="A266" s="1"/>
      <c r="B266" s="1"/>
    </row>
    <row r="267" spans="1:2" x14ac:dyDescent="0.25">
      <c r="A267" s="1"/>
      <c r="B267" s="1"/>
    </row>
    <row r="268" spans="1:2" x14ac:dyDescent="0.25">
      <c r="A268" s="1"/>
      <c r="B268" s="1"/>
    </row>
    <row r="269" spans="1:2" x14ac:dyDescent="0.25">
      <c r="A269" s="1"/>
      <c r="B269" s="1"/>
    </row>
    <row r="270" spans="1:2" x14ac:dyDescent="0.25">
      <c r="A270" s="1"/>
      <c r="B270" s="1"/>
    </row>
    <row r="271" spans="1:2" x14ac:dyDescent="0.25">
      <c r="A271" s="1"/>
      <c r="B271" s="1"/>
    </row>
    <row r="272" spans="1:2" x14ac:dyDescent="0.25">
      <c r="A272" s="1"/>
      <c r="B272" s="1"/>
    </row>
    <row r="273" spans="1:2" x14ac:dyDescent="0.25">
      <c r="A273" s="1"/>
      <c r="B273" s="1"/>
    </row>
    <row r="274" spans="1:2" x14ac:dyDescent="0.25">
      <c r="A274" s="1"/>
      <c r="B274" s="1"/>
    </row>
    <row r="275" spans="1:2" x14ac:dyDescent="0.25">
      <c r="A275" s="1"/>
      <c r="B275" s="1"/>
    </row>
    <row r="276" spans="1:2" x14ac:dyDescent="0.25">
      <c r="A276" s="1"/>
      <c r="B276" s="1"/>
    </row>
    <row r="277" spans="1:2" x14ac:dyDescent="0.25">
      <c r="A277" s="1"/>
      <c r="B277" s="1"/>
    </row>
    <row r="278" spans="1:2" x14ac:dyDescent="0.25">
      <c r="A278" s="1"/>
      <c r="B278" s="1"/>
    </row>
    <row r="279" spans="1:2" x14ac:dyDescent="0.25">
      <c r="A279" s="1"/>
      <c r="B279" s="1"/>
    </row>
    <row r="280" spans="1:2" x14ac:dyDescent="0.25">
      <c r="A280" s="1"/>
      <c r="B280" s="1"/>
    </row>
    <row r="281" spans="1:2" x14ac:dyDescent="0.25">
      <c r="A281" s="1"/>
      <c r="B281" s="1"/>
    </row>
    <row r="282" spans="1:2" x14ac:dyDescent="0.25">
      <c r="A282" s="1"/>
      <c r="B282" s="1"/>
    </row>
    <row r="283" spans="1:2" x14ac:dyDescent="0.25">
      <c r="A283" s="1"/>
      <c r="B283" s="1"/>
    </row>
    <row r="284" spans="1:2" x14ac:dyDescent="0.25">
      <c r="A284" s="1"/>
      <c r="B284" s="1"/>
    </row>
    <row r="285" spans="1:2" x14ac:dyDescent="0.25">
      <c r="A285" s="1"/>
      <c r="B285" s="1"/>
    </row>
    <row r="286" spans="1:2" x14ac:dyDescent="0.25">
      <c r="A286" s="1"/>
      <c r="B286" s="1"/>
    </row>
    <row r="287" spans="1:2" x14ac:dyDescent="0.25">
      <c r="A287" s="1"/>
      <c r="B287" s="1"/>
    </row>
    <row r="288" spans="1:2" x14ac:dyDescent="0.25">
      <c r="A288" s="1"/>
      <c r="B288" s="1"/>
    </row>
    <row r="289" spans="1:2" x14ac:dyDescent="0.25">
      <c r="A289" s="1"/>
      <c r="B289" s="1"/>
    </row>
    <row r="290" spans="1:2" x14ac:dyDescent="0.25">
      <c r="A290" s="1"/>
      <c r="B290" s="1"/>
    </row>
    <row r="291" spans="1:2" x14ac:dyDescent="0.25">
      <c r="A291" s="1"/>
      <c r="B291" s="1"/>
    </row>
    <row r="292" spans="1:2" x14ac:dyDescent="0.25">
      <c r="A292" s="1"/>
      <c r="B292" s="1"/>
    </row>
    <row r="293" spans="1:2" x14ac:dyDescent="0.25">
      <c r="A293" s="1"/>
      <c r="B293" s="1"/>
    </row>
    <row r="294" spans="1:2" x14ac:dyDescent="0.25">
      <c r="A294" s="1"/>
      <c r="B294" s="1"/>
    </row>
    <row r="295" spans="1:2" x14ac:dyDescent="0.25">
      <c r="A295" s="1"/>
      <c r="B295" s="1"/>
    </row>
    <row r="296" spans="1:2" x14ac:dyDescent="0.25">
      <c r="A296" s="1"/>
      <c r="B296" s="1"/>
    </row>
    <row r="297" spans="1:2" x14ac:dyDescent="0.25">
      <c r="A297" s="1"/>
      <c r="B297" s="1"/>
    </row>
    <row r="298" spans="1:2" x14ac:dyDescent="0.25">
      <c r="A298" s="1"/>
      <c r="B298" s="1"/>
    </row>
    <row r="299" spans="1:2" x14ac:dyDescent="0.25">
      <c r="A299" s="1"/>
      <c r="B299" s="1"/>
    </row>
    <row r="300" spans="1:2" x14ac:dyDescent="0.25">
      <c r="A300" s="1"/>
      <c r="B300" s="1"/>
    </row>
    <row r="301" spans="1:2" x14ac:dyDescent="0.25">
      <c r="A301" s="1"/>
      <c r="B301" s="1"/>
    </row>
    <row r="302" spans="1:2" x14ac:dyDescent="0.25">
      <c r="A302" s="1"/>
      <c r="B302" s="1"/>
    </row>
    <row r="303" spans="1:2" x14ac:dyDescent="0.25">
      <c r="A303" s="1"/>
      <c r="B303" s="1"/>
    </row>
    <row r="304" spans="1:2" x14ac:dyDescent="0.25">
      <c r="A304" s="1"/>
      <c r="B304" s="1"/>
    </row>
    <row r="305" spans="1:2" x14ac:dyDescent="0.25">
      <c r="A305" s="1"/>
      <c r="B305" s="1"/>
    </row>
    <row r="306" spans="1:2" x14ac:dyDescent="0.25">
      <c r="A306" s="1"/>
      <c r="B306" s="1"/>
    </row>
    <row r="307" spans="1:2" x14ac:dyDescent="0.25">
      <c r="A307" s="1"/>
      <c r="B307" s="1"/>
    </row>
    <row r="308" spans="1:2" x14ac:dyDescent="0.25">
      <c r="A308" s="1"/>
      <c r="B308" s="1"/>
    </row>
    <row r="309" spans="1:2" x14ac:dyDescent="0.25">
      <c r="A309" s="1"/>
      <c r="B309" s="1"/>
    </row>
    <row r="310" spans="1:2" x14ac:dyDescent="0.25">
      <c r="A310" s="1"/>
      <c r="B310" s="1"/>
    </row>
    <row r="311" spans="1:2" x14ac:dyDescent="0.25">
      <c r="A311" s="1"/>
      <c r="B311" s="1"/>
    </row>
    <row r="312" spans="1:2" x14ac:dyDescent="0.25">
      <c r="A312" s="1"/>
      <c r="B312" s="1"/>
    </row>
    <row r="313" spans="1:2" x14ac:dyDescent="0.25">
      <c r="A313" s="1"/>
      <c r="B313" s="1"/>
    </row>
    <row r="314" spans="1:2" x14ac:dyDescent="0.25">
      <c r="A314" s="1"/>
      <c r="B314" s="1"/>
    </row>
    <row r="315" spans="1:2" x14ac:dyDescent="0.25">
      <c r="A315" s="1"/>
      <c r="B315" s="1"/>
    </row>
    <row r="316" spans="1:2" x14ac:dyDescent="0.25">
      <c r="A316" s="1"/>
      <c r="B316" s="1"/>
    </row>
    <row r="317" spans="1:2" x14ac:dyDescent="0.25">
      <c r="A317" s="1"/>
      <c r="B317" s="1"/>
    </row>
    <row r="318" spans="1:2" x14ac:dyDescent="0.25">
      <c r="A318" s="1"/>
      <c r="B318" s="1"/>
    </row>
    <row r="319" spans="1:2" x14ac:dyDescent="0.25">
      <c r="A319" s="1"/>
      <c r="B319" s="1"/>
    </row>
    <row r="320" spans="1:2" x14ac:dyDescent="0.25">
      <c r="A320" s="1"/>
      <c r="B320" s="1"/>
    </row>
    <row r="321" spans="1:2" x14ac:dyDescent="0.25">
      <c r="A321" s="1"/>
      <c r="B321" s="1"/>
    </row>
    <row r="322" spans="1:2" x14ac:dyDescent="0.25">
      <c r="A322" s="1"/>
      <c r="B322" s="1"/>
    </row>
    <row r="323" spans="1:2" x14ac:dyDescent="0.25">
      <c r="A323" s="1"/>
      <c r="B323" s="1"/>
    </row>
    <row r="324" spans="1:2" x14ac:dyDescent="0.25">
      <c r="A324" s="1"/>
      <c r="B324" s="1"/>
    </row>
    <row r="325" spans="1:2" x14ac:dyDescent="0.25">
      <c r="A325" s="1"/>
      <c r="B325" s="1"/>
    </row>
    <row r="326" spans="1:2" x14ac:dyDescent="0.25">
      <c r="A326" s="1"/>
      <c r="B326" s="1"/>
    </row>
    <row r="327" spans="1:2" x14ac:dyDescent="0.25">
      <c r="A327" s="1"/>
      <c r="B327" s="1"/>
    </row>
    <row r="328" spans="1:2" x14ac:dyDescent="0.25">
      <c r="A328" s="1"/>
      <c r="B328" s="1"/>
    </row>
    <row r="329" spans="1:2" x14ac:dyDescent="0.25">
      <c r="A329" s="1"/>
      <c r="B329" s="1"/>
    </row>
    <row r="330" spans="1:2" x14ac:dyDescent="0.25">
      <c r="A330" s="1"/>
      <c r="B330" s="1"/>
    </row>
    <row r="331" spans="1:2" x14ac:dyDescent="0.25">
      <c r="A331" s="1"/>
      <c r="B331" s="1"/>
    </row>
    <row r="332" spans="1:2" x14ac:dyDescent="0.25">
      <c r="A332" s="1"/>
      <c r="B332" s="1"/>
    </row>
    <row r="333" spans="1:2" x14ac:dyDescent="0.25">
      <c r="A333" s="1"/>
      <c r="B333" s="1"/>
    </row>
    <row r="334" spans="1:2" x14ac:dyDescent="0.25">
      <c r="A334" s="1"/>
      <c r="B334" s="1"/>
    </row>
    <row r="335" spans="1:2" x14ac:dyDescent="0.25">
      <c r="A335" s="1"/>
      <c r="B335" s="1"/>
    </row>
    <row r="336" spans="1:2" x14ac:dyDescent="0.25">
      <c r="A336" s="1"/>
      <c r="B336" s="1"/>
    </row>
    <row r="337" spans="1:2" x14ac:dyDescent="0.25">
      <c r="A337" s="1"/>
      <c r="B337" s="1"/>
    </row>
    <row r="338" spans="1:2" x14ac:dyDescent="0.25">
      <c r="A338" s="1"/>
      <c r="B338" s="1"/>
    </row>
    <row r="339" spans="1:2" x14ac:dyDescent="0.25">
      <c r="A339" s="1"/>
      <c r="B339" s="1"/>
    </row>
    <row r="340" spans="1:2" x14ac:dyDescent="0.25">
      <c r="A340" s="1"/>
      <c r="B340" s="1"/>
    </row>
    <row r="341" spans="1:2" x14ac:dyDescent="0.25">
      <c r="A341" s="1"/>
      <c r="B341" s="1"/>
    </row>
    <row r="342" spans="1:2" x14ac:dyDescent="0.25">
      <c r="A342" s="1"/>
      <c r="B342" s="1"/>
    </row>
    <row r="343" spans="1:2" x14ac:dyDescent="0.25">
      <c r="A343" s="1"/>
      <c r="B343" s="1"/>
    </row>
    <row r="344" spans="1:2" x14ac:dyDescent="0.25">
      <c r="A344" s="1"/>
      <c r="B344" s="1"/>
    </row>
    <row r="345" spans="1:2" x14ac:dyDescent="0.25">
      <c r="A345" s="1"/>
      <c r="B345" s="1"/>
    </row>
    <row r="346" spans="1:2" x14ac:dyDescent="0.25">
      <c r="A346" s="1"/>
      <c r="B346" s="1"/>
    </row>
    <row r="347" spans="1:2" x14ac:dyDescent="0.25">
      <c r="A347" s="1"/>
      <c r="B347" s="1"/>
    </row>
    <row r="348" spans="1:2" x14ac:dyDescent="0.25">
      <c r="A348" s="1"/>
      <c r="B348" s="1"/>
    </row>
    <row r="349" spans="1:2" x14ac:dyDescent="0.25">
      <c r="A349" s="1"/>
      <c r="B349" s="1"/>
    </row>
    <row r="350" spans="1:2" x14ac:dyDescent="0.25">
      <c r="A350" s="1"/>
      <c r="B350" s="1"/>
    </row>
    <row r="351" spans="1:2" x14ac:dyDescent="0.25">
      <c r="A351" s="1"/>
      <c r="B351" s="1"/>
    </row>
    <row r="352" spans="1:2" x14ac:dyDescent="0.25">
      <c r="A352" s="1"/>
      <c r="B352" s="1"/>
    </row>
    <row r="353" spans="1:2" x14ac:dyDescent="0.25">
      <c r="A353" s="1"/>
      <c r="B353" s="1"/>
    </row>
    <row r="354" spans="1:2" x14ac:dyDescent="0.25">
      <c r="A354" s="1"/>
      <c r="B354" s="1"/>
    </row>
    <row r="355" spans="1:2" x14ac:dyDescent="0.25">
      <c r="A355" s="1"/>
      <c r="B355" s="1"/>
    </row>
    <row r="356" spans="1:2" x14ac:dyDescent="0.25">
      <c r="A356" s="1"/>
      <c r="B356" s="1"/>
    </row>
    <row r="357" spans="1:2" x14ac:dyDescent="0.25">
      <c r="A357" s="1"/>
      <c r="B357" s="1"/>
    </row>
    <row r="358" spans="1:2" x14ac:dyDescent="0.25">
      <c r="A358" s="1"/>
      <c r="B358" s="1"/>
    </row>
    <row r="359" spans="1:2" x14ac:dyDescent="0.25">
      <c r="A359" s="1"/>
      <c r="B359" s="1"/>
    </row>
  </sheetData>
  <sortState xmlns:xlrd2="http://schemas.microsoft.com/office/spreadsheetml/2017/richdata2" ref="M2:M162">
    <sortCondition ref="M2"/>
  </sortState>
  <conditionalFormatting sqref="B1:D1048576">
    <cfRule type="cellIs" dxfId="11" priority="1" operator="lessThan">
      <formula>2500</formula>
    </cfRule>
    <cfRule type="cellIs" dxfId="10" priority="2" operator="greaterThan">
      <formula>424081.0951</formula>
    </cfRule>
  </conditionalFormatting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4A5CD6-92F5-413F-81DA-F749B5E10F19}">
  <dimension ref="A1:BA431"/>
  <sheetViews>
    <sheetView zoomScale="55" zoomScaleNormal="55" workbookViewId="0">
      <selection activeCell="U37" sqref="U37"/>
    </sheetView>
  </sheetViews>
  <sheetFormatPr baseColWidth="10" defaultColWidth="8.85546875" defaultRowHeight="15" x14ac:dyDescent="0.25"/>
  <cols>
    <col min="7" max="7" width="8.85546875" customWidth="1"/>
  </cols>
  <sheetData>
    <row r="1" spans="1:53" x14ac:dyDescent="0.25">
      <c r="A1" s="1">
        <v>0.111332500107532</v>
      </c>
      <c r="B1" s="1">
        <v>4455.42724609375</v>
      </c>
      <c r="C1">
        <f t="shared" ref="C1:C64" si="0">B1/$V$13</f>
        <v>0.56328407938651226</v>
      </c>
      <c r="D1">
        <v>0.78710000000000002</v>
      </c>
      <c r="E1">
        <v>35.61</v>
      </c>
      <c r="F1" t="s">
        <v>53</v>
      </c>
      <c r="G1">
        <v>0</v>
      </c>
      <c r="H1">
        <f t="shared" ref="H1:H64" si="1">G1*$K$6</f>
        <v>0</v>
      </c>
      <c r="I1">
        <f t="shared" ref="I1:I64" si="2">H1/$V$13</f>
        <v>0</v>
      </c>
      <c r="K1">
        <f>MIN(B1:B1227)</f>
        <v>3351.45190429687</v>
      </c>
      <c r="M1" s="14" t="s">
        <v>23</v>
      </c>
      <c r="N1" s="14" t="s">
        <v>22</v>
      </c>
      <c r="O1" s="14" t="s">
        <v>21</v>
      </c>
      <c r="P1" s="14"/>
      <c r="Q1" s="14"/>
      <c r="R1" s="14"/>
      <c r="U1" s="18" t="s">
        <v>24</v>
      </c>
      <c r="V1" s="17">
        <v>33</v>
      </c>
      <c r="W1" s="17"/>
      <c r="X1" s="16"/>
      <c r="Y1" s="16" t="s">
        <v>9</v>
      </c>
      <c r="Z1" s="16">
        <f>V1/V2</f>
        <v>330</v>
      </c>
      <c r="AA1" s="15"/>
      <c r="AE1" s="14"/>
      <c r="AF1" s="14"/>
      <c r="AG1" s="14"/>
      <c r="AK1" s="14"/>
      <c r="AL1" s="14"/>
      <c r="AM1" s="14"/>
      <c r="AQ1" s="14"/>
      <c r="AR1" s="14"/>
      <c r="AS1" s="14"/>
      <c r="AY1" s="14" t="s">
        <v>23</v>
      </c>
      <c r="AZ1" s="14" t="s">
        <v>22</v>
      </c>
      <c r="BA1" s="14" t="s">
        <v>21</v>
      </c>
    </row>
    <row r="2" spans="1:53" x14ac:dyDescent="0.25">
      <c r="A2" s="1">
        <v>0.117408006565307</v>
      </c>
      <c r="B2" s="1">
        <v>3476.34326171875</v>
      </c>
      <c r="C2">
        <f t="shared" si="0"/>
        <v>0.43950191657277216</v>
      </c>
      <c r="D2">
        <v>0.49099999999999999</v>
      </c>
      <c r="E2">
        <v>319.8</v>
      </c>
      <c r="F2" t="s">
        <v>72</v>
      </c>
      <c r="G2">
        <v>50</v>
      </c>
      <c r="H2">
        <f t="shared" si="1"/>
        <v>49.435837629947258</v>
      </c>
      <c r="I2">
        <f t="shared" si="2"/>
        <v>6.2500000000000003E-3</v>
      </c>
      <c r="M2">
        <v>0</v>
      </c>
      <c r="N2">
        <v>0</v>
      </c>
      <c r="O2" s="19">
        <v>0</v>
      </c>
      <c r="U2" s="8" t="s">
        <v>11</v>
      </c>
      <c r="V2" s="7">
        <v>0.1</v>
      </c>
      <c r="W2" s="7"/>
      <c r="X2" s="7"/>
      <c r="Y2" s="7" t="s">
        <v>20</v>
      </c>
      <c r="Z2" s="7">
        <f>V3/V1</f>
        <v>2.1827272727272726</v>
      </c>
      <c r="AA2" s="6"/>
      <c r="AY2">
        <v>2000</v>
      </c>
      <c r="AZ2">
        <v>0</v>
      </c>
      <c r="BA2">
        <v>0</v>
      </c>
    </row>
    <row r="3" spans="1:53" x14ac:dyDescent="0.25">
      <c r="A3" s="1">
        <v>0.13677883845590699</v>
      </c>
      <c r="B3" s="1">
        <v>4046.40307617187</v>
      </c>
      <c r="C3">
        <f t="shared" si="0"/>
        <v>0.51157258455663335</v>
      </c>
      <c r="D3">
        <v>5.9200000000000003E-2</v>
      </c>
      <c r="E3">
        <v>314.23</v>
      </c>
      <c r="F3" t="s">
        <v>53</v>
      </c>
      <c r="G3">
        <v>100</v>
      </c>
      <c r="H3">
        <f t="shared" si="1"/>
        <v>98.871675259894516</v>
      </c>
      <c r="I3">
        <f t="shared" si="2"/>
        <v>1.2500000000000001E-2</v>
      </c>
      <c r="K3" t="s">
        <v>26</v>
      </c>
      <c r="M3">
        <v>6.2500000000000003E-3</v>
      </c>
      <c r="N3">
        <v>0</v>
      </c>
      <c r="O3" s="19">
        <v>0</v>
      </c>
      <c r="U3" s="8" t="s">
        <v>19</v>
      </c>
      <c r="V3" s="7">
        <v>72.03</v>
      </c>
      <c r="W3" s="7"/>
      <c r="X3" s="7"/>
      <c r="Y3" s="7" t="s">
        <v>18</v>
      </c>
      <c r="Z3" s="7">
        <f>V3^2*SQRT(1-V6^2)/(V1*V2)</f>
        <v>1499.8008169820753</v>
      </c>
      <c r="AA3" s="6"/>
      <c r="AD3" s="13" t="s">
        <v>17</v>
      </c>
      <c r="AY3">
        <v>2050</v>
      </c>
      <c r="AZ3">
        <v>0</v>
      </c>
      <c r="BA3">
        <v>0</v>
      </c>
    </row>
    <row r="4" spans="1:53" x14ac:dyDescent="0.25">
      <c r="A4" s="1">
        <v>0.15705118980145499</v>
      </c>
      <c r="B4" s="1">
        <v>3754.595703125</v>
      </c>
      <c r="C4">
        <f t="shared" si="0"/>
        <v>0.47468039927204303</v>
      </c>
      <c r="D4">
        <v>0.1013</v>
      </c>
      <c r="E4">
        <v>11.29</v>
      </c>
      <c r="F4" t="s">
        <v>62</v>
      </c>
      <c r="G4">
        <v>150</v>
      </c>
      <c r="H4">
        <f t="shared" si="1"/>
        <v>148.30751288984177</v>
      </c>
      <c r="I4">
        <f t="shared" si="2"/>
        <v>1.8750000000000003E-2</v>
      </c>
      <c r="M4">
        <v>1.2500000000000001E-2</v>
      </c>
      <c r="N4">
        <v>0</v>
      </c>
      <c r="O4" s="19">
        <v>0</v>
      </c>
      <c r="U4" s="8"/>
      <c r="V4" s="7"/>
      <c r="W4" s="7"/>
      <c r="X4" s="7"/>
      <c r="Y4" s="7" t="s">
        <v>17</v>
      </c>
      <c r="Z4" s="7">
        <f>1.23*Z3^-0.138</f>
        <v>0.44834515049524515</v>
      </c>
      <c r="AA4" s="6"/>
      <c r="AD4">
        <f>Z4</f>
        <v>0.44834515049524515</v>
      </c>
      <c r="AE4">
        <v>0</v>
      </c>
      <c r="AY4">
        <v>2100</v>
      </c>
      <c r="AZ4">
        <v>0</v>
      </c>
      <c r="BA4">
        <v>0</v>
      </c>
    </row>
    <row r="5" spans="1:53" x14ac:dyDescent="0.25">
      <c r="A5" s="1">
        <v>0.15276418023516999</v>
      </c>
      <c r="B5" s="1">
        <v>3671.15625</v>
      </c>
      <c r="C5">
        <f t="shared" si="0"/>
        <v>0.46413144112684235</v>
      </c>
      <c r="D5">
        <v>0.77539999999999998</v>
      </c>
      <c r="E5">
        <v>285.41000000000003</v>
      </c>
      <c r="F5" t="s">
        <v>61</v>
      </c>
      <c r="G5">
        <v>200</v>
      </c>
      <c r="H5">
        <f t="shared" si="1"/>
        <v>197.74335051978903</v>
      </c>
      <c r="I5">
        <f t="shared" si="2"/>
        <v>2.5000000000000001E-2</v>
      </c>
      <c r="M5">
        <v>1.8750000000000003E-2</v>
      </c>
      <c r="N5">
        <v>0</v>
      </c>
      <c r="O5" s="19">
        <v>0</v>
      </c>
      <c r="U5" s="8" t="s">
        <v>16</v>
      </c>
      <c r="V5" s="7">
        <v>208000</v>
      </c>
      <c r="W5" s="7"/>
      <c r="X5" s="7"/>
      <c r="Y5" s="7"/>
      <c r="Z5" s="7"/>
      <c r="AA5" s="6"/>
      <c r="AD5">
        <f>Z4</f>
        <v>0.44834515049524515</v>
      </c>
      <c r="AE5">
        <v>1</v>
      </c>
      <c r="AY5">
        <v>2150</v>
      </c>
      <c r="AZ5">
        <v>0</v>
      </c>
      <c r="BA5">
        <v>0</v>
      </c>
    </row>
    <row r="6" spans="1:53" x14ac:dyDescent="0.25">
      <c r="A6" s="1">
        <v>0.125536609304116</v>
      </c>
      <c r="B6" s="1">
        <v>4269.279296875</v>
      </c>
      <c r="C6">
        <f t="shared" si="0"/>
        <v>0.53975004540642635</v>
      </c>
      <c r="D6">
        <v>6.4899999999999999E-2</v>
      </c>
      <c r="E6">
        <v>197.71</v>
      </c>
      <c r="F6" t="s">
        <v>67</v>
      </c>
      <c r="G6">
        <v>250</v>
      </c>
      <c r="H6">
        <f t="shared" si="1"/>
        <v>247.17918814973626</v>
      </c>
      <c r="I6">
        <f t="shared" si="2"/>
        <v>3.125E-2</v>
      </c>
      <c r="K6">
        <f>V13/A1500_IW1!G161</f>
        <v>0.98871675259894509</v>
      </c>
      <c r="M6">
        <v>2.5000000000000001E-2</v>
      </c>
      <c r="N6">
        <v>0</v>
      </c>
      <c r="O6" s="19">
        <v>0</v>
      </c>
      <c r="Q6" t="s">
        <v>15</v>
      </c>
      <c r="U6" s="8" t="s">
        <v>14</v>
      </c>
      <c r="V6" s="7">
        <v>0.3</v>
      </c>
      <c r="W6" s="7"/>
      <c r="X6" s="7"/>
      <c r="Y6" s="7"/>
      <c r="Z6" s="7"/>
      <c r="AA6" s="6"/>
      <c r="AY6">
        <v>2200</v>
      </c>
      <c r="AZ6">
        <v>0</v>
      </c>
      <c r="BA6">
        <v>0</v>
      </c>
    </row>
    <row r="7" spans="1:53" x14ac:dyDescent="0.25">
      <c r="A7" s="1">
        <v>0.135194667160835</v>
      </c>
      <c r="B7" s="1">
        <v>3419.87915039062</v>
      </c>
      <c r="C7">
        <f t="shared" si="0"/>
        <v>0.43236335651756574</v>
      </c>
      <c r="D7">
        <v>0.47739999999999999</v>
      </c>
      <c r="E7">
        <v>7.81</v>
      </c>
      <c r="F7" t="s">
        <v>72</v>
      </c>
      <c r="G7">
        <v>300</v>
      </c>
      <c r="H7">
        <f t="shared" si="1"/>
        <v>296.61502577968355</v>
      </c>
      <c r="I7">
        <f t="shared" si="2"/>
        <v>3.7500000000000006E-2</v>
      </c>
      <c r="M7">
        <v>3.125E-2</v>
      </c>
      <c r="N7">
        <v>0</v>
      </c>
      <c r="O7" s="19">
        <v>0</v>
      </c>
      <c r="Q7" t="s">
        <v>13</v>
      </c>
      <c r="U7" s="8" t="s">
        <v>12</v>
      </c>
      <c r="V7" s="7">
        <v>1</v>
      </c>
      <c r="W7" s="7"/>
      <c r="X7" s="7"/>
      <c r="Y7" s="7"/>
      <c r="Z7" s="7" t="s">
        <v>11</v>
      </c>
      <c r="AA7" s="6"/>
      <c r="AD7" s="13" t="s">
        <v>10</v>
      </c>
      <c r="AY7">
        <v>2250</v>
      </c>
      <c r="AZ7">
        <v>0</v>
      </c>
      <c r="BA7">
        <v>0</v>
      </c>
    </row>
    <row r="8" spans="1:53" x14ac:dyDescent="0.25">
      <c r="A8" s="1">
        <v>0.147186353825949</v>
      </c>
      <c r="B8" s="1">
        <v>3843.14306640625</v>
      </c>
      <c r="C8">
        <f t="shared" si="0"/>
        <v>0.48587513262824616</v>
      </c>
      <c r="D8">
        <v>0.36299999999999999</v>
      </c>
      <c r="E8">
        <v>100.02</v>
      </c>
      <c r="F8" t="s">
        <v>60</v>
      </c>
      <c r="G8">
        <v>350</v>
      </c>
      <c r="H8">
        <f t="shared" si="1"/>
        <v>346.05086340963078</v>
      </c>
      <c r="I8">
        <f t="shared" si="2"/>
        <v>4.3750000000000004E-2</v>
      </c>
      <c r="K8">
        <f>MIN(C:C)</f>
        <v>0.42371233918703577</v>
      </c>
      <c r="M8">
        <v>3.7500000000000006E-2</v>
      </c>
      <c r="N8">
        <v>0</v>
      </c>
      <c r="O8" s="19">
        <v>0</v>
      </c>
      <c r="U8" s="8" t="s">
        <v>3</v>
      </c>
      <c r="V8" s="7">
        <v>345</v>
      </c>
      <c r="W8" s="7"/>
      <c r="X8" s="7" t="s">
        <v>9</v>
      </c>
      <c r="Y8" s="12">
        <v>330</v>
      </c>
      <c r="Z8" s="11">
        <f>Y9/Y8</f>
        <v>0.1</v>
      </c>
      <c r="AA8" s="6"/>
      <c r="AD8" s="30">
        <f>_xlfn.PERCENTILE.EXC(C:C,0.01)</f>
        <v>0.42425743618451911</v>
      </c>
      <c r="AE8">
        <v>0</v>
      </c>
      <c r="AY8">
        <v>2300</v>
      </c>
      <c r="AZ8">
        <v>0</v>
      </c>
      <c r="BA8">
        <v>0</v>
      </c>
    </row>
    <row r="9" spans="1:53" x14ac:dyDescent="0.25">
      <c r="A9" s="1">
        <v>0.110097795683524</v>
      </c>
      <c r="B9" s="1">
        <v>3728.24487304687</v>
      </c>
      <c r="C9">
        <f t="shared" si="0"/>
        <v>0.47134895601379134</v>
      </c>
      <c r="D9">
        <v>0.67930000000000001</v>
      </c>
      <c r="E9">
        <v>236.35</v>
      </c>
      <c r="F9" t="s">
        <v>63</v>
      </c>
      <c r="G9">
        <v>400</v>
      </c>
      <c r="H9">
        <f t="shared" si="1"/>
        <v>395.48670103957807</v>
      </c>
      <c r="I9">
        <f t="shared" si="2"/>
        <v>0.05</v>
      </c>
      <c r="K9">
        <f>MAX(C:C)</f>
        <v>0.65447888546471511</v>
      </c>
      <c r="M9">
        <v>4.3750000000000004E-2</v>
      </c>
      <c r="N9">
        <v>0</v>
      </c>
      <c r="O9" s="19">
        <v>0</v>
      </c>
      <c r="Q9" t="s">
        <v>8</v>
      </c>
      <c r="U9" s="8" t="s">
        <v>7</v>
      </c>
      <c r="V9" s="7">
        <f>(PI()*V5*V2^2*V1)/(SQRT(3*(1-V6^2)))</f>
        <v>130510.61134306075</v>
      </c>
      <c r="W9" s="7" t="s">
        <v>6</v>
      </c>
      <c r="X9" s="7" t="s">
        <v>5</v>
      </c>
      <c r="Y9" s="10">
        <v>33</v>
      </c>
      <c r="Z9" s="9"/>
      <c r="AA9" s="6"/>
      <c r="AD9" s="30">
        <f>AD8</f>
        <v>0.42425743618451911</v>
      </c>
      <c r="AE9">
        <v>1</v>
      </c>
      <c r="AY9">
        <v>2350</v>
      </c>
      <c r="AZ9">
        <v>0</v>
      </c>
      <c r="BA9">
        <v>0</v>
      </c>
    </row>
    <row r="10" spans="1:53" x14ac:dyDescent="0.25">
      <c r="A10" s="1">
        <v>0.14615077620401201</v>
      </c>
      <c r="B10" s="1">
        <v>3639.83178710937</v>
      </c>
      <c r="C10">
        <f t="shared" si="0"/>
        <v>0.46017119887238844</v>
      </c>
      <c r="D10">
        <v>0.76290000000000002</v>
      </c>
      <c r="E10">
        <v>265.33999999999997</v>
      </c>
      <c r="F10" t="s">
        <v>76</v>
      </c>
      <c r="G10">
        <v>450</v>
      </c>
      <c r="H10">
        <f t="shared" si="1"/>
        <v>444.9225386695253</v>
      </c>
      <c r="I10">
        <f t="shared" si="2"/>
        <v>5.6250000000000001E-2</v>
      </c>
      <c r="M10">
        <v>0.05</v>
      </c>
      <c r="N10">
        <v>0</v>
      </c>
      <c r="O10" s="19">
        <v>0</v>
      </c>
      <c r="U10" s="8"/>
      <c r="V10" s="7"/>
      <c r="W10" s="7"/>
      <c r="X10" s="7"/>
      <c r="Y10" s="7"/>
      <c r="Z10" s="7"/>
      <c r="AA10" s="6"/>
      <c r="AY10">
        <v>2400</v>
      </c>
      <c r="AZ10">
        <v>0</v>
      </c>
      <c r="BA10">
        <v>0</v>
      </c>
    </row>
    <row r="11" spans="1:53" x14ac:dyDescent="0.25">
      <c r="A11" s="1">
        <v>0.15991347136435399</v>
      </c>
      <c r="B11" s="1">
        <v>3493.35034179687</v>
      </c>
      <c r="C11">
        <f t="shared" si="0"/>
        <v>0.44165206220768416</v>
      </c>
      <c r="D11">
        <v>0.80559999999999998</v>
      </c>
      <c r="E11">
        <v>313.20999999999998</v>
      </c>
      <c r="F11" t="s">
        <v>76</v>
      </c>
      <c r="G11">
        <v>500</v>
      </c>
      <c r="H11">
        <f t="shared" si="1"/>
        <v>494.35837629947252</v>
      </c>
      <c r="I11">
        <f t="shared" si="2"/>
        <v>6.25E-2</v>
      </c>
      <c r="M11">
        <v>5.6250000000000001E-2</v>
      </c>
      <c r="N11">
        <v>0</v>
      </c>
      <c r="O11" s="19">
        <v>0</v>
      </c>
      <c r="U11" s="8"/>
      <c r="V11" s="7">
        <f>V9/1000</f>
        <v>130.51061134306076</v>
      </c>
      <c r="W11" s="7" t="s">
        <v>4</v>
      </c>
      <c r="X11" s="7"/>
      <c r="Y11" s="7"/>
      <c r="Z11" s="7"/>
      <c r="AA11" s="6"/>
      <c r="AY11">
        <v>2450</v>
      </c>
      <c r="AZ11">
        <v>0</v>
      </c>
      <c r="BA11">
        <v>0</v>
      </c>
    </row>
    <row r="12" spans="1:53" x14ac:dyDescent="0.25">
      <c r="A12" s="1">
        <v>0.139554399588983</v>
      </c>
      <c r="B12" s="1">
        <v>3588.55346679687</v>
      </c>
      <c r="C12">
        <f t="shared" si="0"/>
        <v>0.45368826023276926</v>
      </c>
      <c r="D12">
        <v>0.71009999999999995</v>
      </c>
      <c r="E12">
        <v>313.29000000000002</v>
      </c>
      <c r="F12" t="s">
        <v>67</v>
      </c>
      <c r="G12">
        <v>550</v>
      </c>
      <c r="H12">
        <f t="shared" si="1"/>
        <v>543.79421392941981</v>
      </c>
      <c r="I12">
        <f t="shared" si="2"/>
        <v>6.8750000000000006E-2</v>
      </c>
      <c r="M12">
        <v>6.25E-2</v>
      </c>
      <c r="N12">
        <v>0</v>
      </c>
      <c r="O12" s="19">
        <v>0</v>
      </c>
      <c r="U12" s="8"/>
      <c r="V12" s="7"/>
      <c r="W12" s="7"/>
      <c r="X12" s="7"/>
      <c r="Y12" s="7"/>
      <c r="Z12" s="7"/>
      <c r="AA12" s="6"/>
      <c r="AY12">
        <v>2500</v>
      </c>
      <c r="AZ12">
        <v>0</v>
      </c>
      <c r="BA12">
        <v>0</v>
      </c>
    </row>
    <row r="13" spans="1:53" x14ac:dyDescent="0.25">
      <c r="A13" s="1">
        <v>0.15947543197650199</v>
      </c>
      <c r="B13" s="1">
        <v>3661.28686523437</v>
      </c>
      <c r="C13">
        <f t="shared" si="0"/>
        <v>0.46288368933902146</v>
      </c>
      <c r="D13">
        <v>0.25159999999999999</v>
      </c>
      <c r="E13">
        <v>192.59</v>
      </c>
      <c r="F13" t="s">
        <v>52</v>
      </c>
      <c r="G13">
        <v>600</v>
      </c>
      <c r="H13">
        <f t="shared" si="1"/>
        <v>593.2300515593671</v>
      </c>
      <c r="I13">
        <f t="shared" si="2"/>
        <v>7.5000000000000011E-2</v>
      </c>
      <c r="M13">
        <v>6.8750000000000006E-2</v>
      </c>
      <c r="N13">
        <v>0</v>
      </c>
      <c r="O13" s="19">
        <v>0</v>
      </c>
      <c r="U13" s="8" t="s">
        <v>2</v>
      </c>
      <c r="V13" s="7">
        <f>2*PI()*V5*V2^2/(SQRT(3*(1-V6^2)))</f>
        <v>7909.7340207915604</v>
      </c>
      <c r="W13" s="7" t="s">
        <v>2</v>
      </c>
      <c r="X13" s="7" t="s">
        <v>3</v>
      </c>
      <c r="Y13" s="7">
        <f>V8*V2*V1*2*PI()</f>
        <v>7153.4064722239591</v>
      </c>
      <c r="Z13" s="7" t="s">
        <v>2</v>
      </c>
      <c r="AA13" s="6"/>
      <c r="AY13">
        <v>2550</v>
      </c>
      <c r="AZ13">
        <v>0</v>
      </c>
      <c r="BA13">
        <v>0</v>
      </c>
    </row>
    <row r="14" spans="1:53" x14ac:dyDescent="0.25">
      <c r="A14" s="1">
        <v>0.13404969168393199</v>
      </c>
      <c r="B14" s="1">
        <v>3799.98095703125</v>
      </c>
      <c r="C14">
        <f t="shared" si="0"/>
        <v>0.48041829814284576</v>
      </c>
      <c r="D14">
        <v>0.85650000000000004</v>
      </c>
      <c r="E14">
        <v>270.94</v>
      </c>
      <c r="F14" t="s">
        <v>76</v>
      </c>
      <c r="G14">
        <v>650</v>
      </c>
      <c r="H14">
        <f t="shared" si="1"/>
        <v>642.66588918931427</v>
      </c>
      <c r="I14">
        <f t="shared" si="2"/>
        <v>8.1250000000000003E-2</v>
      </c>
      <c r="M14">
        <v>7.5000000000000011E-2</v>
      </c>
      <c r="N14">
        <v>0</v>
      </c>
      <c r="O14" s="19">
        <v>0</v>
      </c>
      <c r="U14" s="8"/>
      <c r="V14" s="7"/>
      <c r="W14" s="7"/>
      <c r="X14" s="7"/>
      <c r="Y14" s="7"/>
      <c r="Z14" s="7"/>
      <c r="AA14" s="6"/>
      <c r="AY14">
        <v>2600</v>
      </c>
      <c r="AZ14">
        <v>0</v>
      </c>
      <c r="BA14">
        <v>0</v>
      </c>
    </row>
    <row r="15" spans="1:53" ht="15.75" thickBot="1" x14ac:dyDescent="0.3">
      <c r="A15" s="1">
        <v>0.129935070314524</v>
      </c>
      <c r="B15" s="1">
        <v>3600.46313476562</v>
      </c>
      <c r="C15">
        <f t="shared" si="0"/>
        <v>0.45519395788801842</v>
      </c>
      <c r="D15">
        <v>0.60470000000000002</v>
      </c>
      <c r="E15">
        <v>318.66000000000003</v>
      </c>
      <c r="F15" t="s">
        <v>63</v>
      </c>
      <c r="G15">
        <v>700</v>
      </c>
      <c r="H15">
        <f t="shared" si="1"/>
        <v>692.10172681926156</v>
      </c>
      <c r="I15">
        <f t="shared" si="2"/>
        <v>8.7500000000000008E-2</v>
      </c>
      <c r="M15">
        <v>8.1250000000000003E-2</v>
      </c>
      <c r="N15">
        <v>0</v>
      </c>
      <c r="O15" s="19">
        <v>0</v>
      </c>
      <c r="U15" s="5"/>
      <c r="V15" s="4">
        <f>V13/1000</f>
        <v>7.9097340207915607</v>
      </c>
      <c r="W15" s="4" t="s">
        <v>1</v>
      </c>
      <c r="X15" s="4"/>
      <c r="Y15" s="4"/>
      <c r="Z15" s="4"/>
      <c r="AA15" s="3"/>
      <c r="AY15">
        <v>2650</v>
      </c>
      <c r="AZ15">
        <v>0</v>
      </c>
      <c r="BA15">
        <v>0</v>
      </c>
    </row>
    <row r="16" spans="1:53" x14ac:dyDescent="0.25">
      <c r="A16" s="1">
        <v>0.129573856844165</v>
      </c>
      <c r="B16" s="1">
        <v>4308.93408203125</v>
      </c>
      <c r="C16">
        <f t="shared" si="0"/>
        <v>0.54476346116124352</v>
      </c>
      <c r="D16">
        <v>0.40970000000000001</v>
      </c>
      <c r="E16">
        <v>294.64999999999998</v>
      </c>
      <c r="F16" t="s">
        <v>80</v>
      </c>
      <c r="G16">
        <v>750</v>
      </c>
      <c r="H16">
        <f t="shared" si="1"/>
        <v>741.53756444920884</v>
      </c>
      <c r="I16">
        <f t="shared" si="2"/>
        <v>9.3750000000000014E-2</v>
      </c>
      <c r="M16">
        <v>8.7500000000000008E-2</v>
      </c>
      <c r="N16">
        <v>0</v>
      </c>
      <c r="O16" s="19">
        <v>0</v>
      </c>
      <c r="AY16">
        <v>2700</v>
      </c>
      <c r="AZ16">
        <v>0</v>
      </c>
      <c r="BA16">
        <v>0</v>
      </c>
    </row>
    <row r="17" spans="1:53" x14ac:dyDescent="0.25">
      <c r="A17" s="1">
        <v>0.125220226000756</v>
      </c>
      <c r="B17" s="1">
        <v>3723.92529296875</v>
      </c>
      <c r="C17">
        <f t="shared" si="0"/>
        <v>0.47080284661658967</v>
      </c>
      <c r="D17">
        <v>0.2767</v>
      </c>
      <c r="E17">
        <v>150.53</v>
      </c>
      <c r="F17" t="s">
        <v>76</v>
      </c>
      <c r="G17">
        <v>800</v>
      </c>
      <c r="H17">
        <f t="shared" si="1"/>
        <v>790.97340207915613</v>
      </c>
      <c r="I17">
        <f t="shared" si="2"/>
        <v>0.1</v>
      </c>
      <c r="M17">
        <v>9.3750000000000014E-2</v>
      </c>
      <c r="N17">
        <v>0</v>
      </c>
      <c r="O17" s="19">
        <v>0</v>
      </c>
      <c r="AY17">
        <v>2750</v>
      </c>
      <c r="AZ17">
        <v>0</v>
      </c>
      <c r="BA17">
        <v>0</v>
      </c>
    </row>
    <row r="18" spans="1:53" x14ac:dyDescent="0.25">
      <c r="A18" s="1">
        <v>0.14926526748362101</v>
      </c>
      <c r="B18" s="1">
        <v>4075.15283203125</v>
      </c>
      <c r="C18">
        <f t="shared" si="0"/>
        <v>0.51520731560875321</v>
      </c>
      <c r="D18">
        <v>0.9869</v>
      </c>
      <c r="E18">
        <v>165.37</v>
      </c>
      <c r="F18" t="s">
        <v>76</v>
      </c>
      <c r="G18">
        <v>850</v>
      </c>
      <c r="H18">
        <f t="shared" si="1"/>
        <v>840.4092397091033</v>
      </c>
      <c r="I18">
        <f t="shared" si="2"/>
        <v>0.10625</v>
      </c>
      <c r="M18">
        <v>0.1</v>
      </c>
      <c r="N18">
        <v>0</v>
      </c>
      <c r="O18" s="19">
        <v>0</v>
      </c>
      <c r="AY18">
        <v>2800</v>
      </c>
      <c r="AZ18">
        <v>0</v>
      </c>
      <c r="BA18">
        <v>0</v>
      </c>
    </row>
    <row r="19" spans="1:53" x14ac:dyDescent="0.25">
      <c r="A19" s="1">
        <v>0.12244006291541699</v>
      </c>
      <c r="B19" s="1">
        <v>4113.35546875</v>
      </c>
      <c r="C19">
        <f t="shared" si="0"/>
        <v>0.52003714131696666</v>
      </c>
      <c r="D19">
        <v>0.1148</v>
      </c>
      <c r="E19">
        <v>64.959999999999994</v>
      </c>
      <c r="F19" t="s">
        <v>69</v>
      </c>
      <c r="G19">
        <v>900</v>
      </c>
      <c r="H19">
        <f t="shared" si="1"/>
        <v>889.84507733905059</v>
      </c>
      <c r="I19">
        <f t="shared" si="2"/>
        <v>0.1125</v>
      </c>
      <c r="M19">
        <v>0.10625</v>
      </c>
      <c r="N19">
        <v>0</v>
      </c>
      <c r="O19" s="19">
        <v>0</v>
      </c>
      <c r="AY19">
        <v>2850</v>
      </c>
      <c r="AZ19">
        <v>0</v>
      </c>
      <c r="BA19">
        <v>0</v>
      </c>
    </row>
    <row r="20" spans="1:53" x14ac:dyDescent="0.25">
      <c r="A20" s="1">
        <v>0.15962741873837499</v>
      </c>
      <c r="B20" s="1">
        <v>3587.51025390625</v>
      </c>
      <c r="C20">
        <f t="shared" si="0"/>
        <v>0.45355637047669434</v>
      </c>
      <c r="D20">
        <v>0.70950000000000002</v>
      </c>
      <c r="E20">
        <v>226.98</v>
      </c>
      <c r="F20" t="s">
        <v>52</v>
      </c>
      <c r="G20">
        <v>950</v>
      </c>
      <c r="H20">
        <f t="shared" si="1"/>
        <v>939.28091496899788</v>
      </c>
      <c r="I20">
        <f t="shared" si="2"/>
        <v>0.11875000000000001</v>
      </c>
      <c r="M20">
        <v>0.1125</v>
      </c>
      <c r="N20">
        <v>0</v>
      </c>
      <c r="O20" s="19">
        <v>0</v>
      </c>
      <c r="AY20">
        <v>2900</v>
      </c>
      <c r="AZ20">
        <v>0</v>
      </c>
      <c r="BA20">
        <v>0</v>
      </c>
    </row>
    <row r="21" spans="1:53" x14ac:dyDescent="0.25">
      <c r="A21" s="1">
        <v>0.13605578229037199</v>
      </c>
      <c r="B21" s="1">
        <v>3801.44775390625</v>
      </c>
      <c r="C21">
        <f t="shared" si="0"/>
        <v>0.48060374014015494</v>
      </c>
      <c r="D21">
        <v>0.45140000000000002</v>
      </c>
      <c r="E21">
        <v>26.02</v>
      </c>
      <c r="F21" t="s">
        <v>71</v>
      </c>
      <c r="G21">
        <v>1000</v>
      </c>
      <c r="H21">
        <f t="shared" si="1"/>
        <v>988.71675259894505</v>
      </c>
      <c r="I21">
        <f t="shared" si="2"/>
        <v>0.125</v>
      </c>
      <c r="M21">
        <v>0.11875000000000001</v>
      </c>
      <c r="N21">
        <v>0</v>
      </c>
      <c r="O21" s="19">
        <v>0</v>
      </c>
      <c r="AY21">
        <v>2950</v>
      </c>
      <c r="AZ21">
        <v>0</v>
      </c>
      <c r="BA21">
        <v>0</v>
      </c>
    </row>
    <row r="22" spans="1:53" x14ac:dyDescent="0.25">
      <c r="A22" s="1">
        <v>0.15407701033540899</v>
      </c>
      <c r="B22" s="1">
        <v>4074.94970703125</v>
      </c>
      <c r="C22">
        <f t="shared" si="0"/>
        <v>0.5151816352256372</v>
      </c>
      <c r="D22">
        <v>0.71279999999999999</v>
      </c>
      <c r="E22">
        <v>11.03</v>
      </c>
      <c r="F22" t="s">
        <v>66</v>
      </c>
      <c r="G22">
        <v>1050</v>
      </c>
      <c r="H22">
        <f t="shared" si="1"/>
        <v>1038.1525902288924</v>
      </c>
      <c r="I22">
        <f t="shared" si="2"/>
        <v>0.13125000000000001</v>
      </c>
      <c r="M22">
        <v>0.125</v>
      </c>
      <c r="N22">
        <v>0</v>
      </c>
      <c r="O22" s="19">
        <v>0</v>
      </c>
      <c r="AY22">
        <v>3000</v>
      </c>
      <c r="AZ22">
        <v>0</v>
      </c>
      <c r="BA22">
        <v>0</v>
      </c>
    </row>
    <row r="23" spans="1:53" x14ac:dyDescent="0.25">
      <c r="A23" s="1">
        <v>0.12146160698976199</v>
      </c>
      <c r="B23" s="1">
        <v>4101.36669921875</v>
      </c>
      <c r="C23">
        <f t="shared" si="0"/>
        <v>0.51852144312790793</v>
      </c>
      <c r="D23">
        <v>0.94740000000000002</v>
      </c>
      <c r="E23">
        <v>4.8899999999999997</v>
      </c>
      <c r="F23" t="s">
        <v>51</v>
      </c>
      <c r="G23">
        <v>1100</v>
      </c>
      <c r="H23">
        <f t="shared" si="1"/>
        <v>1087.5884278588396</v>
      </c>
      <c r="I23">
        <f t="shared" si="2"/>
        <v>0.13750000000000001</v>
      </c>
      <c r="M23">
        <v>0.13125000000000001</v>
      </c>
      <c r="N23">
        <v>0</v>
      </c>
      <c r="O23" s="19">
        <v>0</v>
      </c>
      <c r="AY23">
        <v>3050</v>
      </c>
      <c r="AZ23">
        <v>0</v>
      </c>
      <c r="BA23">
        <v>0</v>
      </c>
    </row>
    <row r="24" spans="1:53" x14ac:dyDescent="0.25">
      <c r="A24" s="1">
        <v>0.12765810889066201</v>
      </c>
      <c r="B24" s="1">
        <v>4994.90673828125</v>
      </c>
      <c r="C24">
        <f t="shared" si="0"/>
        <v>0.63148858421175946</v>
      </c>
      <c r="D24">
        <v>5.28E-2</v>
      </c>
      <c r="E24">
        <v>326.66000000000003</v>
      </c>
      <c r="F24" t="s">
        <v>69</v>
      </c>
      <c r="G24">
        <v>1150</v>
      </c>
      <c r="H24">
        <f t="shared" si="1"/>
        <v>1137.0242654887868</v>
      </c>
      <c r="I24">
        <f t="shared" si="2"/>
        <v>0.14374999999999999</v>
      </c>
      <c r="M24">
        <v>0.13750000000000001</v>
      </c>
      <c r="N24">
        <v>0</v>
      </c>
      <c r="O24" s="19">
        <v>0</v>
      </c>
      <c r="AY24">
        <v>3100</v>
      </c>
      <c r="AZ24">
        <v>0</v>
      </c>
      <c r="BA24">
        <v>0</v>
      </c>
    </row>
    <row r="25" spans="1:53" x14ac:dyDescent="0.25">
      <c r="A25" s="1">
        <v>0.15168261677353601</v>
      </c>
      <c r="B25" s="1">
        <v>4223.53125</v>
      </c>
      <c r="C25">
        <f t="shared" si="0"/>
        <v>0.53396627988981782</v>
      </c>
      <c r="D25">
        <v>4.4299999999999999E-2</v>
      </c>
      <c r="E25">
        <v>304.06</v>
      </c>
      <c r="F25" t="s">
        <v>51</v>
      </c>
      <c r="G25">
        <v>1200</v>
      </c>
      <c r="H25">
        <f t="shared" si="1"/>
        <v>1186.4601031187342</v>
      </c>
      <c r="I25">
        <f t="shared" si="2"/>
        <v>0.15000000000000002</v>
      </c>
      <c r="M25">
        <v>0.14374999999999999</v>
      </c>
      <c r="N25">
        <v>0</v>
      </c>
      <c r="O25" s="19">
        <v>0</v>
      </c>
      <c r="AY25">
        <v>3150</v>
      </c>
      <c r="AZ25">
        <v>0</v>
      </c>
      <c r="BA25">
        <v>0</v>
      </c>
    </row>
    <row r="26" spans="1:53" x14ac:dyDescent="0.25">
      <c r="A26" s="1">
        <v>0.12544579279688201</v>
      </c>
      <c r="B26" s="1">
        <v>4301.64892578125</v>
      </c>
      <c r="C26">
        <f t="shared" si="0"/>
        <v>0.54384242434371588</v>
      </c>
      <c r="D26">
        <v>0.11899999999999999</v>
      </c>
      <c r="E26">
        <v>30.57</v>
      </c>
      <c r="F26" t="s">
        <v>75</v>
      </c>
      <c r="G26">
        <v>1250</v>
      </c>
      <c r="H26">
        <f t="shared" si="1"/>
        <v>1235.8959407486814</v>
      </c>
      <c r="I26">
        <f t="shared" si="2"/>
        <v>0.15625</v>
      </c>
      <c r="M26">
        <v>0.15000000000000002</v>
      </c>
      <c r="N26">
        <v>0</v>
      </c>
      <c r="O26" s="19">
        <v>0</v>
      </c>
      <c r="AY26">
        <v>3200</v>
      </c>
      <c r="AZ26">
        <v>0</v>
      </c>
      <c r="BA26">
        <v>0</v>
      </c>
    </row>
    <row r="27" spans="1:53" x14ac:dyDescent="0.25">
      <c r="A27" s="1">
        <v>0.119748286575996</v>
      </c>
      <c r="B27" s="1">
        <v>3493.53076171875</v>
      </c>
      <c r="C27">
        <f t="shared" si="0"/>
        <v>0.44167487206720735</v>
      </c>
      <c r="D27">
        <v>0.41349999999999998</v>
      </c>
      <c r="E27">
        <v>1.99</v>
      </c>
      <c r="F27" t="s">
        <v>59</v>
      </c>
      <c r="G27">
        <v>1300</v>
      </c>
      <c r="H27">
        <f t="shared" si="1"/>
        <v>1285.3317783786285</v>
      </c>
      <c r="I27">
        <f t="shared" si="2"/>
        <v>0.16250000000000001</v>
      </c>
      <c r="M27">
        <v>0.15625</v>
      </c>
      <c r="N27">
        <v>0</v>
      </c>
      <c r="O27" s="19">
        <v>0</v>
      </c>
      <c r="AY27">
        <v>3250</v>
      </c>
      <c r="AZ27">
        <v>0</v>
      </c>
      <c r="BA27">
        <v>0</v>
      </c>
    </row>
    <row r="28" spans="1:53" x14ac:dyDescent="0.25">
      <c r="A28" s="1">
        <v>0.14086225604278399</v>
      </c>
      <c r="B28" s="1">
        <v>3373.4443359375</v>
      </c>
      <c r="C28">
        <f t="shared" si="0"/>
        <v>0.42649276537871561</v>
      </c>
      <c r="D28">
        <v>0.3377</v>
      </c>
      <c r="E28">
        <v>244.89</v>
      </c>
      <c r="F28" t="s">
        <v>67</v>
      </c>
      <c r="G28">
        <v>1350</v>
      </c>
      <c r="H28">
        <f t="shared" si="1"/>
        <v>1334.7676160085759</v>
      </c>
      <c r="I28">
        <f t="shared" si="2"/>
        <v>0.16875000000000001</v>
      </c>
      <c r="M28">
        <v>0.16250000000000001</v>
      </c>
      <c r="N28">
        <v>0</v>
      </c>
      <c r="O28" s="19">
        <v>0</v>
      </c>
      <c r="AY28">
        <v>3300</v>
      </c>
      <c r="AZ28">
        <v>0</v>
      </c>
      <c r="BA28">
        <v>0</v>
      </c>
    </row>
    <row r="29" spans="1:53" x14ac:dyDescent="0.25">
      <c r="A29" s="1">
        <v>0.15245979349446201</v>
      </c>
      <c r="B29" s="1">
        <v>3619.72387695312</v>
      </c>
      <c r="C29">
        <f t="shared" si="0"/>
        <v>0.45762902613896983</v>
      </c>
      <c r="D29">
        <v>0.80600000000000005</v>
      </c>
      <c r="E29">
        <v>145.22999999999999</v>
      </c>
      <c r="F29" t="s">
        <v>75</v>
      </c>
      <c r="G29">
        <v>1400</v>
      </c>
      <c r="H29">
        <f t="shared" si="1"/>
        <v>1384.2034536385231</v>
      </c>
      <c r="I29">
        <f t="shared" si="2"/>
        <v>0.17500000000000002</v>
      </c>
      <c r="M29">
        <v>0.16875000000000001</v>
      </c>
      <c r="N29">
        <v>0</v>
      </c>
      <c r="O29" s="19">
        <v>0</v>
      </c>
      <c r="AY29">
        <v>3350</v>
      </c>
      <c r="AZ29">
        <v>0</v>
      </c>
      <c r="BA29">
        <v>0</v>
      </c>
    </row>
    <row r="30" spans="1:53" x14ac:dyDescent="0.25">
      <c r="A30" s="1">
        <v>0.121549660228218</v>
      </c>
      <c r="B30" s="1">
        <v>4311.8369140625</v>
      </c>
      <c r="C30">
        <f t="shared" si="0"/>
        <v>0.54513045605938037</v>
      </c>
      <c r="D30">
        <v>0.67859999999999998</v>
      </c>
      <c r="E30">
        <v>311.64999999999998</v>
      </c>
      <c r="F30" t="s">
        <v>55</v>
      </c>
      <c r="G30">
        <v>1450</v>
      </c>
      <c r="H30">
        <f t="shared" si="1"/>
        <v>1433.6392912684703</v>
      </c>
      <c r="I30">
        <f t="shared" si="2"/>
        <v>0.18124999999999999</v>
      </c>
      <c r="M30">
        <v>0.17500000000000002</v>
      </c>
      <c r="N30">
        <v>0</v>
      </c>
      <c r="O30" s="19">
        <v>0</v>
      </c>
      <c r="AY30">
        <v>3400</v>
      </c>
      <c r="AZ30">
        <v>0</v>
      </c>
      <c r="BA30">
        <v>0</v>
      </c>
    </row>
    <row r="31" spans="1:53" x14ac:dyDescent="0.25">
      <c r="A31" s="1">
        <v>0.145675149061812</v>
      </c>
      <c r="B31" s="1">
        <v>4337.5068359375</v>
      </c>
      <c r="C31">
        <f t="shared" si="0"/>
        <v>0.54837581447567152</v>
      </c>
      <c r="D31">
        <v>0.48730000000000001</v>
      </c>
      <c r="E31">
        <v>157.99</v>
      </c>
      <c r="F31" t="s">
        <v>50</v>
      </c>
      <c r="G31">
        <v>1500</v>
      </c>
      <c r="H31">
        <f t="shared" si="1"/>
        <v>1483.0751288984177</v>
      </c>
      <c r="I31">
        <f t="shared" si="2"/>
        <v>0.18750000000000003</v>
      </c>
      <c r="M31">
        <v>0.18124999999999999</v>
      </c>
      <c r="N31">
        <v>0</v>
      </c>
      <c r="O31" s="19">
        <v>0</v>
      </c>
      <c r="AY31">
        <v>3450</v>
      </c>
      <c r="AZ31">
        <v>1</v>
      </c>
      <c r="BA31">
        <v>1.001001001001001E-3</v>
      </c>
    </row>
    <row r="32" spans="1:53" x14ac:dyDescent="0.25">
      <c r="A32" s="1">
        <v>0.15890636753936099</v>
      </c>
      <c r="B32" s="1">
        <v>4211.1484375</v>
      </c>
      <c r="C32">
        <f t="shared" si="0"/>
        <v>0.53240076422678151</v>
      </c>
      <c r="D32">
        <v>0.86080000000000001</v>
      </c>
      <c r="E32">
        <v>33.96</v>
      </c>
      <c r="F32" t="s">
        <v>69</v>
      </c>
      <c r="G32">
        <v>1550</v>
      </c>
      <c r="H32">
        <f t="shared" si="1"/>
        <v>1532.5109665283649</v>
      </c>
      <c r="I32">
        <f t="shared" si="2"/>
        <v>0.19375000000000001</v>
      </c>
      <c r="M32">
        <v>0.18750000000000003</v>
      </c>
      <c r="N32">
        <v>0</v>
      </c>
      <c r="O32" s="19">
        <v>0</v>
      </c>
      <c r="AY32">
        <v>3500</v>
      </c>
      <c r="AZ32">
        <v>0</v>
      </c>
      <c r="BA32">
        <v>1.001001001001001E-3</v>
      </c>
    </row>
    <row r="33" spans="1:53" x14ac:dyDescent="0.25">
      <c r="A33" s="1">
        <v>0.11037815592476501</v>
      </c>
      <c r="B33" s="1">
        <v>4439.05029296875</v>
      </c>
      <c r="C33">
        <f t="shared" si="0"/>
        <v>0.56121359849778052</v>
      </c>
      <c r="D33">
        <v>0.29849999999999999</v>
      </c>
      <c r="E33">
        <v>76.540000000000006</v>
      </c>
      <c r="F33" t="s">
        <v>61</v>
      </c>
      <c r="G33">
        <v>1600</v>
      </c>
      <c r="H33">
        <f t="shared" si="1"/>
        <v>1581.9468041583123</v>
      </c>
      <c r="I33">
        <f t="shared" si="2"/>
        <v>0.2</v>
      </c>
      <c r="M33">
        <v>0.19375000000000001</v>
      </c>
      <c r="N33">
        <v>0</v>
      </c>
      <c r="O33" s="19">
        <v>0</v>
      </c>
      <c r="AY33">
        <v>3550</v>
      </c>
      <c r="AZ33">
        <v>0</v>
      </c>
      <c r="BA33">
        <v>1.001001001001001E-3</v>
      </c>
    </row>
    <row r="34" spans="1:53" x14ac:dyDescent="0.25">
      <c r="A34" s="1">
        <v>0.13264626185478001</v>
      </c>
      <c r="B34" s="1">
        <v>4228.82080078125</v>
      </c>
      <c r="C34">
        <f t="shared" si="0"/>
        <v>0.53463501928956825</v>
      </c>
      <c r="D34">
        <v>0.81159999999999999</v>
      </c>
      <c r="E34">
        <v>111.99</v>
      </c>
      <c r="F34" t="s">
        <v>65</v>
      </c>
      <c r="G34">
        <v>1650</v>
      </c>
      <c r="H34">
        <f t="shared" si="1"/>
        <v>1631.3826417882594</v>
      </c>
      <c r="I34">
        <f t="shared" si="2"/>
        <v>0.20625000000000002</v>
      </c>
      <c r="M34">
        <v>0.2</v>
      </c>
      <c r="N34">
        <v>0</v>
      </c>
      <c r="O34" s="19">
        <v>0</v>
      </c>
      <c r="AY34">
        <v>3600</v>
      </c>
      <c r="AZ34">
        <v>0</v>
      </c>
      <c r="BA34">
        <v>1.001001001001001E-3</v>
      </c>
    </row>
    <row r="35" spans="1:53" x14ac:dyDescent="0.25">
      <c r="A35" s="1">
        <v>0.124178776326814</v>
      </c>
      <c r="B35" s="1">
        <v>4467.109375</v>
      </c>
      <c r="C35">
        <f t="shared" si="0"/>
        <v>0.56476101007413615</v>
      </c>
      <c r="D35">
        <v>0.9617</v>
      </c>
      <c r="E35">
        <v>142.83000000000001</v>
      </c>
      <c r="F35" t="s">
        <v>56</v>
      </c>
      <c r="G35">
        <v>1700</v>
      </c>
      <c r="H35">
        <f t="shared" si="1"/>
        <v>1680.8184794182066</v>
      </c>
      <c r="I35">
        <f t="shared" si="2"/>
        <v>0.21249999999999999</v>
      </c>
      <c r="M35">
        <v>0.20625000000000002</v>
      </c>
      <c r="N35">
        <v>0</v>
      </c>
      <c r="O35" s="19">
        <v>0</v>
      </c>
      <c r="AY35">
        <v>3650</v>
      </c>
      <c r="AZ35">
        <v>0</v>
      </c>
      <c r="BA35">
        <v>1.001001001001001E-3</v>
      </c>
    </row>
    <row r="36" spans="1:53" x14ac:dyDescent="0.25">
      <c r="A36" s="1">
        <v>0.128026517941602</v>
      </c>
      <c r="B36" s="1">
        <v>3650.92358398437</v>
      </c>
      <c r="C36">
        <f t="shared" si="0"/>
        <v>0.46157349594658137</v>
      </c>
      <c r="D36">
        <v>0.84930000000000005</v>
      </c>
      <c r="E36">
        <v>168.15</v>
      </c>
      <c r="F36" t="s">
        <v>76</v>
      </c>
      <c r="G36">
        <v>1750</v>
      </c>
      <c r="H36">
        <f t="shared" si="1"/>
        <v>1730.254317048154</v>
      </c>
      <c r="I36">
        <f t="shared" si="2"/>
        <v>0.21875000000000003</v>
      </c>
      <c r="M36">
        <v>0.21249999999999999</v>
      </c>
      <c r="N36">
        <v>0</v>
      </c>
      <c r="O36" s="19">
        <v>0</v>
      </c>
      <c r="AY36">
        <v>3700</v>
      </c>
      <c r="AZ36">
        <v>0</v>
      </c>
      <c r="BA36">
        <v>1.001001001001001E-3</v>
      </c>
    </row>
    <row r="37" spans="1:53" x14ac:dyDescent="0.25">
      <c r="A37" s="1">
        <v>0.14927364910070601</v>
      </c>
      <c r="B37" s="1">
        <v>3949.26782226562</v>
      </c>
      <c r="C37">
        <f t="shared" si="0"/>
        <v>0.49929211423349479</v>
      </c>
      <c r="D37">
        <v>0.1585</v>
      </c>
      <c r="E37">
        <v>66.89</v>
      </c>
      <c r="F37" t="s">
        <v>67</v>
      </c>
      <c r="G37">
        <v>1800</v>
      </c>
      <c r="H37">
        <f t="shared" si="1"/>
        <v>1779.6901546781012</v>
      </c>
      <c r="I37">
        <f t="shared" si="2"/>
        <v>0.22500000000000001</v>
      </c>
      <c r="M37">
        <v>0.21875000000000003</v>
      </c>
      <c r="N37">
        <v>0</v>
      </c>
      <c r="O37" s="19">
        <v>0</v>
      </c>
      <c r="AY37">
        <v>3750</v>
      </c>
      <c r="AZ37">
        <v>3</v>
      </c>
      <c r="BA37">
        <v>4.004004004004004E-3</v>
      </c>
    </row>
    <row r="38" spans="1:53" x14ac:dyDescent="0.25">
      <c r="A38" s="1">
        <v>0.120875525645155</v>
      </c>
      <c r="B38" s="21">
        <v>4377.291015625</v>
      </c>
      <c r="C38">
        <f t="shared" si="0"/>
        <v>0.55340558912838711</v>
      </c>
      <c r="D38">
        <v>0.24829999999999999</v>
      </c>
      <c r="E38">
        <v>316.99</v>
      </c>
      <c r="F38" t="s">
        <v>60</v>
      </c>
      <c r="G38">
        <v>1850</v>
      </c>
      <c r="H38">
        <f t="shared" si="1"/>
        <v>1829.1259923080484</v>
      </c>
      <c r="I38">
        <f t="shared" si="2"/>
        <v>0.23125000000000001</v>
      </c>
      <c r="M38">
        <v>0.22500000000000001</v>
      </c>
      <c r="N38">
        <v>0</v>
      </c>
      <c r="O38" s="19">
        <v>0</v>
      </c>
      <c r="AY38">
        <v>3800</v>
      </c>
      <c r="AZ38">
        <v>0</v>
      </c>
      <c r="BA38">
        <v>4.004004004004004E-3</v>
      </c>
    </row>
    <row r="39" spans="1:53" x14ac:dyDescent="0.25">
      <c r="A39" s="1">
        <v>0.130225558524034</v>
      </c>
      <c r="B39" s="1">
        <v>3910.71875</v>
      </c>
      <c r="C39">
        <f t="shared" si="0"/>
        <v>0.49441848989109721</v>
      </c>
      <c r="D39">
        <v>0.19139999999999999</v>
      </c>
      <c r="E39">
        <v>220.13</v>
      </c>
      <c r="F39" t="s">
        <v>52</v>
      </c>
      <c r="G39">
        <v>1900</v>
      </c>
      <c r="H39">
        <f t="shared" si="1"/>
        <v>1878.5618299379958</v>
      </c>
      <c r="I39">
        <f t="shared" si="2"/>
        <v>0.23750000000000002</v>
      </c>
      <c r="M39">
        <v>0.23125000000000001</v>
      </c>
      <c r="N39">
        <v>0</v>
      </c>
      <c r="O39" s="19">
        <v>0</v>
      </c>
      <c r="AY39">
        <v>3850</v>
      </c>
      <c r="AZ39">
        <v>0</v>
      </c>
      <c r="BA39">
        <v>4.004004004004004E-3</v>
      </c>
    </row>
    <row r="40" spans="1:53" x14ac:dyDescent="0.25">
      <c r="A40" s="21">
        <v>0.145279367037176</v>
      </c>
      <c r="B40" s="1">
        <v>3437.8671875</v>
      </c>
      <c r="C40">
        <f t="shared" si="0"/>
        <v>0.43463752111805626</v>
      </c>
      <c r="D40">
        <v>0.4325</v>
      </c>
      <c r="E40">
        <v>3.23</v>
      </c>
      <c r="F40" t="s">
        <v>77</v>
      </c>
      <c r="G40">
        <v>1950</v>
      </c>
      <c r="H40">
        <f t="shared" si="1"/>
        <v>1927.9976675679429</v>
      </c>
      <c r="I40">
        <f t="shared" si="2"/>
        <v>0.24375000000000002</v>
      </c>
      <c r="M40">
        <v>0.23750000000000002</v>
      </c>
      <c r="N40">
        <v>1</v>
      </c>
      <c r="O40" s="19">
        <v>4.0000000000000001E-3</v>
      </c>
      <c r="AY40">
        <v>3900</v>
      </c>
      <c r="AZ40">
        <v>0</v>
      </c>
      <c r="BA40">
        <v>4.004004004004004E-3</v>
      </c>
    </row>
    <row r="41" spans="1:53" x14ac:dyDescent="0.25">
      <c r="A41" s="1">
        <v>0.134139103923829</v>
      </c>
      <c r="B41" s="1">
        <v>3517.90112304687</v>
      </c>
      <c r="C41">
        <f t="shared" si="0"/>
        <v>0.44475593159007626</v>
      </c>
      <c r="D41">
        <v>0.42</v>
      </c>
      <c r="E41">
        <v>86.9</v>
      </c>
      <c r="F41" t="s">
        <v>70</v>
      </c>
      <c r="G41">
        <v>2000</v>
      </c>
      <c r="H41">
        <f t="shared" si="1"/>
        <v>1977.4335051978901</v>
      </c>
      <c r="I41">
        <f t="shared" si="2"/>
        <v>0.25</v>
      </c>
      <c r="M41">
        <v>0.24375000000000002</v>
      </c>
      <c r="N41">
        <v>6</v>
      </c>
      <c r="O41" s="19">
        <v>2.8000000000000001E-2</v>
      </c>
      <c r="AY41">
        <v>3950</v>
      </c>
      <c r="AZ41">
        <v>1</v>
      </c>
      <c r="BA41">
        <v>5.005005005005005E-3</v>
      </c>
    </row>
    <row r="42" spans="1:53" x14ac:dyDescent="0.25">
      <c r="A42" s="1">
        <v>0.140990394735026</v>
      </c>
      <c r="B42" s="1">
        <v>3351.45190429687</v>
      </c>
      <c r="C42">
        <f t="shared" si="0"/>
        <v>0.42371233918703577</v>
      </c>
      <c r="D42">
        <v>0.46410000000000001</v>
      </c>
      <c r="E42">
        <v>226.44</v>
      </c>
      <c r="F42" t="s">
        <v>50</v>
      </c>
      <c r="G42">
        <v>2050</v>
      </c>
      <c r="H42">
        <f t="shared" si="1"/>
        <v>2026.8693428278375</v>
      </c>
      <c r="I42">
        <f t="shared" si="2"/>
        <v>0.25625000000000003</v>
      </c>
      <c r="M42">
        <v>0.25</v>
      </c>
      <c r="N42">
        <v>23</v>
      </c>
      <c r="O42" s="19">
        <v>0.12</v>
      </c>
      <c r="AY42">
        <v>4000</v>
      </c>
      <c r="AZ42">
        <v>1</v>
      </c>
      <c r="BA42">
        <v>6.006006006006006E-3</v>
      </c>
    </row>
    <row r="43" spans="1:53" x14ac:dyDescent="0.25">
      <c r="A43" s="1">
        <v>0.13372905327257401</v>
      </c>
      <c r="B43" s="1">
        <v>3470.02465820312</v>
      </c>
      <c r="C43">
        <f t="shared" si="0"/>
        <v>0.43870307763596078</v>
      </c>
      <c r="D43">
        <v>0.67659999999999998</v>
      </c>
      <c r="E43">
        <v>227.1</v>
      </c>
      <c r="F43" t="s">
        <v>73</v>
      </c>
      <c r="G43">
        <v>2100</v>
      </c>
      <c r="H43">
        <f t="shared" si="1"/>
        <v>2076.3051804577849</v>
      </c>
      <c r="I43">
        <f t="shared" si="2"/>
        <v>0.26250000000000001</v>
      </c>
      <c r="M43">
        <v>0.25625000000000003</v>
      </c>
      <c r="N43">
        <v>20</v>
      </c>
      <c r="O43" s="19">
        <v>0.2</v>
      </c>
      <c r="AY43">
        <v>4050</v>
      </c>
      <c r="AZ43">
        <v>0</v>
      </c>
      <c r="BA43">
        <v>6.006006006006006E-3</v>
      </c>
    </row>
    <row r="44" spans="1:53" x14ac:dyDescent="0.25">
      <c r="A44" s="1">
        <v>0.13457983516197899</v>
      </c>
      <c r="B44" s="1">
        <v>3520.3310546875</v>
      </c>
      <c r="C44">
        <f t="shared" si="0"/>
        <v>0.44506313934627167</v>
      </c>
      <c r="D44">
        <v>0.36609999999999998</v>
      </c>
      <c r="E44">
        <v>190.19</v>
      </c>
      <c r="F44" t="s">
        <v>58</v>
      </c>
      <c r="G44">
        <v>2150</v>
      </c>
      <c r="H44">
        <f t="shared" si="1"/>
        <v>2125.7410180877318</v>
      </c>
      <c r="I44">
        <f t="shared" si="2"/>
        <v>0.26874999999999999</v>
      </c>
      <c r="M44">
        <v>0.26250000000000001</v>
      </c>
      <c r="N44">
        <v>23</v>
      </c>
      <c r="O44" s="19">
        <v>0.29199999999999998</v>
      </c>
      <c r="AY44">
        <v>4100</v>
      </c>
      <c r="AZ44">
        <v>2</v>
      </c>
      <c r="BA44">
        <v>8.0080080080080079E-3</v>
      </c>
    </row>
    <row r="45" spans="1:53" x14ac:dyDescent="0.25">
      <c r="A45" s="1">
        <v>0.11158736742502599</v>
      </c>
      <c r="B45" s="1">
        <v>3655.25830078125</v>
      </c>
      <c r="C45">
        <f t="shared" si="0"/>
        <v>0.46212151902617998</v>
      </c>
      <c r="D45">
        <v>0.58389999999999997</v>
      </c>
      <c r="E45">
        <v>335.37</v>
      </c>
      <c r="F45" t="s">
        <v>68</v>
      </c>
      <c r="G45">
        <v>2200</v>
      </c>
      <c r="H45">
        <f t="shared" si="1"/>
        <v>2175.1768557176792</v>
      </c>
      <c r="I45">
        <f t="shared" si="2"/>
        <v>0.27500000000000002</v>
      </c>
      <c r="M45">
        <v>0.26874999999999999</v>
      </c>
      <c r="N45">
        <v>25</v>
      </c>
      <c r="O45" s="19">
        <v>0.39200000000000002</v>
      </c>
      <c r="AY45">
        <v>4150</v>
      </c>
      <c r="AZ45">
        <v>0</v>
      </c>
      <c r="BA45">
        <v>8.0080080080080079E-3</v>
      </c>
    </row>
    <row r="46" spans="1:53" x14ac:dyDescent="0.25">
      <c r="A46" s="1">
        <v>0.158808019984259</v>
      </c>
      <c r="B46" s="1">
        <v>3405.59790039062</v>
      </c>
      <c r="C46">
        <f t="shared" si="0"/>
        <v>0.43055782804309867</v>
      </c>
      <c r="D46">
        <v>0.39329999999999998</v>
      </c>
      <c r="E46">
        <v>122.58</v>
      </c>
      <c r="F46" t="s">
        <v>52</v>
      </c>
      <c r="G46">
        <v>2250</v>
      </c>
      <c r="H46">
        <f t="shared" si="1"/>
        <v>2224.6126933476266</v>
      </c>
      <c r="I46">
        <f t="shared" si="2"/>
        <v>0.28125000000000006</v>
      </c>
      <c r="M46">
        <v>0.27500000000000002</v>
      </c>
      <c r="N46">
        <v>23</v>
      </c>
      <c r="O46" s="19">
        <v>0.48399999999999999</v>
      </c>
      <c r="AY46">
        <v>4200</v>
      </c>
      <c r="AZ46">
        <v>3</v>
      </c>
      <c r="BA46">
        <v>1.1011011011011011E-2</v>
      </c>
    </row>
    <row r="47" spans="1:53" x14ac:dyDescent="0.25">
      <c r="A47" s="1">
        <v>0.13147030820877401</v>
      </c>
      <c r="B47" s="1">
        <v>3869.52856445312</v>
      </c>
      <c r="C47">
        <f t="shared" si="0"/>
        <v>0.48921095883649951</v>
      </c>
      <c r="D47">
        <v>0.55630000000000002</v>
      </c>
      <c r="E47">
        <v>141.63999999999999</v>
      </c>
      <c r="F47" t="s">
        <v>61</v>
      </c>
      <c r="G47">
        <v>2300</v>
      </c>
      <c r="H47">
        <f t="shared" si="1"/>
        <v>2274.0485309775736</v>
      </c>
      <c r="I47">
        <f t="shared" si="2"/>
        <v>0.28749999999999998</v>
      </c>
      <c r="M47">
        <v>0.28125000000000006</v>
      </c>
      <c r="N47">
        <v>16</v>
      </c>
      <c r="O47" s="19">
        <v>0.54800000000000004</v>
      </c>
      <c r="AY47">
        <v>4250</v>
      </c>
      <c r="AZ47">
        <v>3</v>
      </c>
      <c r="BA47">
        <v>1.4014014014014014E-2</v>
      </c>
    </row>
    <row r="48" spans="1:53" x14ac:dyDescent="0.25">
      <c r="A48" s="1">
        <v>0.13013763625892399</v>
      </c>
      <c r="B48" s="1">
        <v>3477.48413085937</v>
      </c>
      <c r="C48">
        <f t="shared" si="0"/>
        <v>0.43964615266688367</v>
      </c>
      <c r="D48">
        <v>0.72770000000000001</v>
      </c>
      <c r="E48">
        <v>119.23</v>
      </c>
      <c r="F48" t="s">
        <v>54</v>
      </c>
      <c r="G48">
        <v>2350</v>
      </c>
      <c r="H48">
        <f t="shared" si="1"/>
        <v>2323.484368607521</v>
      </c>
      <c r="I48">
        <f t="shared" si="2"/>
        <v>0.29375000000000001</v>
      </c>
      <c r="M48">
        <v>0.28749999999999998</v>
      </c>
      <c r="N48">
        <v>7</v>
      </c>
      <c r="O48" s="19">
        <v>0.57599999999999996</v>
      </c>
      <c r="AY48">
        <v>4300</v>
      </c>
      <c r="AZ48">
        <v>3</v>
      </c>
      <c r="BA48">
        <v>1.7017017017017019E-2</v>
      </c>
    </row>
    <row r="49" spans="1:53" x14ac:dyDescent="0.25">
      <c r="A49" s="1">
        <v>0.150195195812244</v>
      </c>
      <c r="B49" s="1">
        <v>4306.599609375</v>
      </c>
      <c r="C49">
        <f t="shared" si="0"/>
        <v>0.54446832195047945</v>
      </c>
      <c r="D49">
        <v>4.4299999999999999E-2</v>
      </c>
      <c r="E49">
        <v>156.99</v>
      </c>
      <c r="F49" t="s">
        <v>80</v>
      </c>
      <c r="G49">
        <v>2400</v>
      </c>
      <c r="H49">
        <f t="shared" si="1"/>
        <v>2372.9202062374684</v>
      </c>
      <c r="I49">
        <f t="shared" si="2"/>
        <v>0.30000000000000004</v>
      </c>
      <c r="M49">
        <v>0.29375000000000001</v>
      </c>
      <c r="N49">
        <v>20</v>
      </c>
      <c r="O49" s="19">
        <v>0.65600000000000003</v>
      </c>
      <c r="AY49">
        <v>4350</v>
      </c>
      <c r="AZ49">
        <v>6</v>
      </c>
      <c r="BA49">
        <v>2.3023023023023025E-2</v>
      </c>
    </row>
    <row r="50" spans="1:53" x14ac:dyDescent="0.25">
      <c r="A50" s="1">
        <v>0.11537385929336</v>
      </c>
      <c r="B50" s="1">
        <v>3729.80786132812</v>
      </c>
      <c r="C50">
        <f t="shared" si="0"/>
        <v>0.47154655915406651</v>
      </c>
      <c r="D50">
        <v>0.26029999999999998</v>
      </c>
      <c r="E50">
        <v>78.63</v>
      </c>
      <c r="F50" t="s">
        <v>78</v>
      </c>
      <c r="G50">
        <v>2450</v>
      </c>
      <c r="H50">
        <f t="shared" si="1"/>
        <v>2422.3560438674153</v>
      </c>
      <c r="I50">
        <f t="shared" si="2"/>
        <v>0.30625000000000002</v>
      </c>
      <c r="M50">
        <v>0.30000000000000004</v>
      </c>
      <c r="N50">
        <v>18</v>
      </c>
      <c r="O50" s="19">
        <v>0.72799999999999998</v>
      </c>
      <c r="AY50">
        <v>4400</v>
      </c>
      <c r="AZ50">
        <v>10</v>
      </c>
      <c r="BA50">
        <v>3.3033033033033031E-2</v>
      </c>
    </row>
    <row r="51" spans="1:53" x14ac:dyDescent="0.25">
      <c r="A51" s="1">
        <v>0.14428448130712199</v>
      </c>
      <c r="B51" s="1">
        <v>3520.708984375</v>
      </c>
      <c r="C51">
        <f t="shared" si="0"/>
        <v>0.44511091967447319</v>
      </c>
      <c r="D51">
        <v>0.30780000000000002</v>
      </c>
      <c r="E51">
        <v>5.52</v>
      </c>
      <c r="F51" t="s">
        <v>69</v>
      </c>
      <c r="G51">
        <v>2500</v>
      </c>
      <c r="H51">
        <f t="shared" si="1"/>
        <v>2471.7918814973627</v>
      </c>
      <c r="I51">
        <f t="shared" si="2"/>
        <v>0.3125</v>
      </c>
      <c r="M51">
        <v>0.30625000000000002</v>
      </c>
      <c r="N51">
        <v>10</v>
      </c>
      <c r="O51" s="19">
        <v>0.76800000000000002</v>
      </c>
      <c r="AY51">
        <v>4450</v>
      </c>
      <c r="AZ51">
        <v>12</v>
      </c>
      <c r="BA51">
        <v>4.5045045045045043E-2</v>
      </c>
    </row>
    <row r="52" spans="1:53" x14ac:dyDescent="0.25">
      <c r="A52" s="1">
        <v>0.135235330530113</v>
      </c>
      <c r="B52" s="1">
        <v>4189.9384765625</v>
      </c>
      <c r="C52">
        <f t="shared" si="0"/>
        <v>0.52971926306862027</v>
      </c>
      <c r="D52">
        <v>0.50649999999999995</v>
      </c>
      <c r="E52">
        <v>58.33</v>
      </c>
      <c r="F52" t="s">
        <v>64</v>
      </c>
      <c r="G52">
        <v>2550</v>
      </c>
      <c r="H52">
        <f t="shared" si="1"/>
        <v>2521.2277191273101</v>
      </c>
      <c r="I52">
        <f t="shared" si="2"/>
        <v>0.31875000000000003</v>
      </c>
      <c r="M52">
        <v>0.3125</v>
      </c>
      <c r="N52">
        <v>15</v>
      </c>
      <c r="O52" s="19">
        <v>0.82799999999999996</v>
      </c>
      <c r="AY52">
        <v>4500</v>
      </c>
      <c r="AZ52">
        <v>10</v>
      </c>
      <c r="BA52">
        <v>5.5055055055055056E-2</v>
      </c>
    </row>
    <row r="53" spans="1:53" x14ac:dyDescent="0.25">
      <c r="A53" s="1">
        <v>0.15554498486669699</v>
      </c>
      <c r="B53" s="1">
        <v>3768.712890625</v>
      </c>
      <c r="C53">
        <f t="shared" si="0"/>
        <v>0.47646518589860865</v>
      </c>
      <c r="D53">
        <v>0.52329999999999999</v>
      </c>
      <c r="E53">
        <v>165.99</v>
      </c>
      <c r="F53" t="s">
        <v>64</v>
      </c>
      <c r="G53">
        <v>2600</v>
      </c>
      <c r="H53">
        <f t="shared" si="1"/>
        <v>2570.6635567572571</v>
      </c>
      <c r="I53">
        <f t="shared" si="2"/>
        <v>0.32500000000000001</v>
      </c>
      <c r="M53">
        <v>0.31875000000000003</v>
      </c>
      <c r="N53">
        <v>6</v>
      </c>
      <c r="O53" s="19">
        <v>0.85199999999999998</v>
      </c>
      <c r="AY53">
        <v>4550</v>
      </c>
      <c r="AZ53">
        <v>11</v>
      </c>
      <c r="BA53">
        <v>6.6066066066066062E-2</v>
      </c>
    </row>
    <row r="54" spans="1:53" x14ac:dyDescent="0.25">
      <c r="A54" s="1">
        <v>0.141997027602281</v>
      </c>
      <c r="B54" s="1">
        <v>3383.44458007812</v>
      </c>
      <c r="C54">
        <f t="shared" si="0"/>
        <v>0.42775706125950419</v>
      </c>
      <c r="D54">
        <v>0.40210000000000001</v>
      </c>
      <c r="E54">
        <v>347.02</v>
      </c>
      <c r="F54" t="s">
        <v>67</v>
      </c>
      <c r="G54">
        <v>2650</v>
      </c>
      <c r="H54">
        <f t="shared" si="1"/>
        <v>2620.0993943872045</v>
      </c>
      <c r="I54">
        <f t="shared" si="2"/>
        <v>0.33124999999999999</v>
      </c>
      <c r="M54">
        <v>0.32500000000000001</v>
      </c>
      <c r="N54">
        <v>11</v>
      </c>
      <c r="O54" s="19">
        <v>0.89600000000000002</v>
      </c>
      <c r="AY54">
        <v>4600</v>
      </c>
      <c r="AZ54">
        <v>11</v>
      </c>
      <c r="BA54">
        <v>7.7077077077077075E-2</v>
      </c>
    </row>
    <row r="55" spans="1:53" x14ac:dyDescent="0.25">
      <c r="A55" s="1">
        <v>0.12754152138504901</v>
      </c>
      <c r="B55" s="1">
        <v>3585.87963867187</v>
      </c>
      <c r="C55">
        <f t="shared" si="0"/>
        <v>0.45335021749732818</v>
      </c>
      <c r="D55">
        <v>0.31380000000000002</v>
      </c>
      <c r="E55">
        <v>247.59</v>
      </c>
      <c r="F55" t="s">
        <v>51</v>
      </c>
      <c r="G55">
        <v>2700</v>
      </c>
      <c r="H55">
        <f t="shared" si="1"/>
        <v>2669.5352320171519</v>
      </c>
      <c r="I55">
        <f t="shared" si="2"/>
        <v>0.33750000000000002</v>
      </c>
      <c r="M55">
        <v>0.33124999999999999</v>
      </c>
      <c r="N55">
        <v>2</v>
      </c>
      <c r="O55" s="19">
        <v>0.90400000000000003</v>
      </c>
      <c r="AY55">
        <v>4650</v>
      </c>
      <c r="AZ55">
        <v>7</v>
      </c>
      <c r="BA55">
        <v>8.408408408408409E-2</v>
      </c>
    </row>
    <row r="56" spans="1:53" x14ac:dyDescent="0.25">
      <c r="A56" s="1">
        <v>0.15342896055288199</v>
      </c>
      <c r="B56" s="1">
        <v>3437.20654296875</v>
      </c>
      <c r="C56">
        <f t="shared" si="0"/>
        <v>0.43455399814123891</v>
      </c>
      <c r="D56">
        <v>0.37490000000000001</v>
      </c>
      <c r="E56">
        <v>141.15</v>
      </c>
      <c r="F56" t="s">
        <v>73</v>
      </c>
      <c r="G56">
        <v>2750</v>
      </c>
      <c r="H56">
        <f t="shared" si="1"/>
        <v>2718.9710696470988</v>
      </c>
      <c r="I56">
        <f t="shared" si="2"/>
        <v>0.34375</v>
      </c>
      <c r="M56">
        <v>0.33750000000000002</v>
      </c>
      <c r="N56">
        <v>3</v>
      </c>
      <c r="O56" s="19">
        <v>0.91600000000000004</v>
      </c>
      <c r="AY56">
        <v>4700</v>
      </c>
      <c r="AZ56">
        <v>12</v>
      </c>
      <c r="BA56">
        <v>9.6096096096096095E-2</v>
      </c>
    </row>
    <row r="57" spans="1:53" x14ac:dyDescent="0.25">
      <c r="A57" s="1">
        <v>0.122782157282694</v>
      </c>
      <c r="B57" s="1">
        <v>3614.560546875</v>
      </c>
      <c r="C57">
        <f t="shared" si="0"/>
        <v>0.45697624438113227</v>
      </c>
      <c r="D57">
        <v>0.60070000000000001</v>
      </c>
      <c r="E57">
        <v>220.01</v>
      </c>
      <c r="F57" t="s">
        <v>51</v>
      </c>
      <c r="G57">
        <v>2800</v>
      </c>
      <c r="H57">
        <f t="shared" si="1"/>
        <v>2768.4069072770462</v>
      </c>
      <c r="I57">
        <f t="shared" si="2"/>
        <v>0.35000000000000003</v>
      </c>
      <c r="M57">
        <v>0.34375</v>
      </c>
      <c r="N57">
        <v>5</v>
      </c>
      <c r="O57" s="19">
        <v>0.93600000000000005</v>
      </c>
      <c r="AY57">
        <v>4750</v>
      </c>
      <c r="AZ57">
        <v>13</v>
      </c>
      <c r="BA57">
        <v>0.10910910910910911</v>
      </c>
    </row>
    <row r="58" spans="1:53" x14ac:dyDescent="0.25">
      <c r="A58" s="1">
        <v>0.155638056307801</v>
      </c>
      <c r="B58" s="1">
        <v>4153.96923828125</v>
      </c>
      <c r="C58">
        <f t="shared" si="0"/>
        <v>0.52517179811130299</v>
      </c>
      <c r="D58">
        <v>6.3500000000000001E-2</v>
      </c>
      <c r="E58">
        <v>174.02</v>
      </c>
      <c r="F58" t="s">
        <v>59</v>
      </c>
      <c r="G58">
        <v>2850</v>
      </c>
      <c r="H58">
        <f t="shared" si="1"/>
        <v>2817.8427449069936</v>
      </c>
      <c r="I58">
        <f t="shared" si="2"/>
        <v>0.35625000000000001</v>
      </c>
      <c r="M58">
        <v>0.35000000000000003</v>
      </c>
      <c r="N58">
        <v>4</v>
      </c>
      <c r="O58" s="19">
        <v>0.95199999999999996</v>
      </c>
      <c r="AY58">
        <v>4800</v>
      </c>
      <c r="AZ58">
        <v>10</v>
      </c>
      <c r="BA58">
        <v>0.11911911911911911</v>
      </c>
    </row>
    <row r="59" spans="1:53" x14ac:dyDescent="0.25">
      <c r="A59" s="1">
        <v>0.141097038111101</v>
      </c>
      <c r="B59" s="1">
        <v>4296.318359375</v>
      </c>
      <c r="C59">
        <f t="shared" si="0"/>
        <v>0.54316849948199009</v>
      </c>
      <c r="D59">
        <v>0.94740000000000002</v>
      </c>
      <c r="E59">
        <v>279.11</v>
      </c>
      <c r="F59" t="s">
        <v>61</v>
      </c>
      <c r="G59">
        <v>2900</v>
      </c>
      <c r="H59">
        <f t="shared" si="1"/>
        <v>2867.2785825369406</v>
      </c>
      <c r="I59">
        <f t="shared" si="2"/>
        <v>0.36249999999999999</v>
      </c>
      <c r="M59">
        <v>0.35625000000000001</v>
      </c>
      <c r="N59">
        <v>2</v>
      </c>
      <c r="O59" s="19">
        <v>0.96</v>
      </c>
      <c r="AY59">
        <v>4850</v>
      </c>
      <c r="AZ59">
        <v>15</v>
      </c>
      <c r="BA59">
        <v>0.13413413413413414</v>
      </c>
    </row>
    <row r="60" spans="1:53" x14ac:dyDescent="0.25">
      <c r="A60" s="1">
        <v>0.12514001326339599</v>
      </c>
      <c r="B60" s="1">
        <v>4537.89599609375</v>
      </c>
      <c r="C60">
        <f t="shared" si="0"/>
        <v>0.57371031493162949</v>
      </c>
      <c r="D60">
        <v>0.96750000000000003</v>
      </c>
      <c r="E60">
        <v>29.86</v>
      </c>
      <c r="F60" t="s">
        <v>80</v>
      </c>
      <c r="G60">
        <v>2950</v>
      </c>
      <c r="H60">
        <f t="shared" si="1"/>
        <v>2916.714420166888</v>
      </c>
      <c r="I60">
        <f t="shared" si="2"/>
        <v>0.36875000000000002</v>
      </c>
      <c r="M60">
        <v>0.36249999999999999</v>
      </c>
      <c r="N60">
        <v>0</v>
      </c>
      <c r="O60" s="19">
        <v>0.96</v>
      </c>
      <c r="AY60">
        <v>4900</v>
      </c>
      <c r="AZ60">
        <v>13</v>
      </c>
      <c r="BA60">
        <v>0.14714714714714713</v>
      </c>
    </row>
    <row r="61" spans="1:53" x14ac:dyDescent="0.25">
      <c r="A61" s="1">
        <v>0.14645794598679501</v>
      </c>
      <c r="B61" s="1">
        <v>4284.6552734375</v>
      </c>
      <c r="C61">
        <f t="shared" si="0"/>
        <v>0.54169397633028327</v>
      </c>
      <c r="D61">
        <v>0.85099999999999998</v>
      </c>
      <c r="E61">
        <v>205.42</v>
      </c>
      <c r="F61" t="s">
        <v>69</v>
      </c>
      <c r="G61">
        <v>3000</v>
      </c>
      <c r="H61">
        <f t="shared" si="1"/>
        <v>2966.1502577968354</v>
      </c>
      <c r="I61">
        <f t="shared" si="2"/>
        <v>0.37500000000000006</v>
      </c>
      <c r="M61">
        <v>0.36875000000000002</v>
      </c>
      <c r="N61">
        <v>0</v>
      </c>
      <c r="O61" s="19">
        <v>0.96</v>
      </c>
      <c r="AY61">
        <v>4950</v>
      </c>
      <c r="AZ61">
        <v>8</v>
      </c>
      <c r="BA61">
        <v>0.15515515515515516</v>
      </c>
    </row>
    <row r="62" spans="1:53" x14ac:dyDescent="0.25">
      <c r="A62" s="1">
        <v>0.15295875544924201</v>
      </c>
      <c r="B62" s="1">
        <v>3506.01953125</v>
      </c>
      <c r="C62">
        <f t="shared" si="0"/>
        <v>0.44325378350701328</v>
      </c>
      <c r="D62">
        <v>0.39500000000000002</v>
      </c>
      <c r="E62">
        <v>341</v>
      </c>
      <c r="F62" t="s">
        <v>70</v>
      </c>
      <c r="G62">
        <v>3050</v>
      </c>
      <c r="H62">
        <f t="shared" si="1"/>
        <v>3015.5860954267823</v>
      </c>
      <c r="I62">
        <f t="shared" si="2"/>
        <v>0.38124999999999998</v>
      </c>
      <c r="M62">
        <v>0.37500000000000006</v>
      </c>
      <c r="N62">
        <v>0</v>
      </c>
      <c r="O62" s="19">
        <v>0.96</v>
      </c>
      <c r="AY62">
        <v>5000</v>
      </c>
      <c r="AZ62">
        <v>15</v>
      </c>
      <c r="BA62">
        <v>0.17017017017017017</v>
      </c>
    </row>
    <row r="63" spans="1:53" x14ac:dyDescent="0.25">
      <c r="A63" s="1">
        <v>0.15478162892918701</v>
      </c>
      <c r="B63" s="1">
        <v>3463.73486328125</v>
      </c>
      <c r="C63">
        <f t="shared" si="0"/>
        <v>0.43790788086887145</v>
      </c>
      <c r="D63">
        <v>0.65100000000000002</v>
      </c>
      <c r="E63">
        <v>247.59</v>
      </c>
      <c r="F63" t="s">
        <v>58</v>
      </c>
      <c r="G63">
        <v>3100</v>
      </c>
      <c r="H63">
        <f t="shared" si="1"/>
        <v>3065.0219330567297</v>
      </c>
      <c r="I63">
        <f t="shared" si="2"/>
        <v>0.38750000000000001</v>
      </c>
      <c r="M63">
        <v>0.38124999999999998</v>
      </c>
      <c r="N63">
        <v>1</v>
      </c>
      <c r="O63" s="19">
        <v>0.96399999999999997</v>
      </c>
      <c r="AY63">
        <v>5050</v>
      </c>
      <c r="AZ63">
        <v>10</v>
      </c>
      <c r="BA63">
        <v>0.18018018018018017</v>
      </c>
    </row>
    <row r="64" spans="1:53" x14ac:dyDescent="0.25">
      <c r="A64" s="1">
        <v>0.13207362045117399</v>
      </c>
      <c r="B64" s="1">
        <v>3472.8955078125</v>
      </c>
      <c r="C64">
        <f t="shared" si="0"/>
        <v>0.43906602910839126</v>
      </c>
      <c r="D64">
        <v>0.49619999999999997</v>
      </c>
      <c r="E64">
        <v>174.62</v>
      </c>
      <c r="F64" t="s">
        <v>52</v>
      </c>
      <c r="G64">
        <v>3150</v>
      </c>
      <c r="H64">
        <f t="shared" si="1"/>
        <v>3114.4577706866771</v>
      </c>
      <c r="I64">
        <f t="shared" si="2"/>
        <v>0.39375000000000004</v>
      </c>
      <c r="M64">
        <v>0.38750000000000001</v>
      </c>
      <c r="N64">
        <v>0</v>
      </c>
      <c r="O64" s="19">
        <v>0.96399999999999997</v>
      </c>
      <c r="AY64">
        <v>5100</v>
      </c>
      <c r="AZ64">
        <v>12</v>
      </c>
      <c r="BA64">
        <v>0.19219219219219219</v>
      </c>
    </row>
    <row r="65" spans="1:53" x14ac:dyDescent="0.25">
      <c r="A65" s="1">
        <v>0.13675791433472601</v>
      </c>
      <c r="B65" s="1">
        <v>4447.82666015625</v>
      </c>
      <c r="C65">
        <f t="shared" ref="C65:C128" si="3">B65/$V$13</f>
        <v>0.56232316389712655</v>
      </c>
      <c r="D65">
        <v>0.97330000000000005</v>
      </c>
      <c r="E65">
        <v>256</v>
      </c>
      <c r="F65" t="s">
        <v>62</v>
      </c>
      <c r="G65">
        <v>3200</v>
      </c>
      <c r="H65">
        <f t="shared" ref="H65:H128" si="4">G65*$K$6</f>
        <v>3163.8936083166245</v>
      </c>
      <c r="I65">
        <f t="shared" ref="I65:I128" si="5">H65/$V$13</f>
        <v>0.4</v>
      </c>
      <c r="M65">
        <v>0.39375000000000004</v>
      </c>
      <c r="N65">
        <v>0</v>
      </c>
      <c r="O65" s="19">
        <v>0.96399999999999997</v>
      </c>
      <c r="AY65">
        <v>5150</v>
      </c>
      <c r="AZ65">
        <v>16</v>
      </c>
      <c r="BA65">
        <v>0.20820820820820821</v>
      </c>
    </row>
    <row r="66" spans="1:53" x14ac:dyDescent="0.25">
      <c r="A66" s="1">
        <v>0.13200671220162</v>
      </c>
      <c r="B66" s="1">
        <v>3646.76953125</v>
      </c>
      <c r="C66">
        <f t="shared" si="3"/>
        <v>0.46104831359235166</v>
      </c>
      <c r="D66">
        <v>0.28249999999999997</v>
      </c>
      <c r="E66">
        <v>231.64</v>
      </c>
      <c r="F66" t="s">
        <v>53</v>
      </c>
      <c r="G66">
        <v>3250</v>
      </c>
      <c r="H66">
        <f t="shared" si="4"/>
        <v>3213.3294459465715</v>
      </c>
      <c r="I66">
        <f t="shared" si="5"/>
        <v>0.40625</v>
      </c>
      <c r="M66">
        <v>0.4</v>
      </c>
      <c r="N66">
        <v>0</v>
      </c>
      <c r="O66" s="19">
        <v>0.96399999999999997</v>
      </c>
      <c r="AY66">
        <v>5200</v>
      </c>
      <c r="AZ66">
        <v>18</v>
      </c>
      <c r="BA66">
        <v>0.22622622622622623</v>
      </c>
    </row>
    <row r="67" spans="1:53" x14ac:dyDescent="0.25">
      <c r="A67" s="1">
        <v>0.126224769728735</v>
      </c>
      <c r="B67" s="1">
        <v>4999.6767578125</v>
      </c>
      <c r="C67">
        <f t="shared" si="3"/>
        <v>0.63209164109315541</v>
      </c>
      <c r="D67">
        <v>0.95130000000000003</v>
      </c>
      <c r="E67">
        <v>112.65</v>
      </c>
      <c r="F67" t="s">
        <v>58</v>
      </c>
      <c r="G67">
        <v>3300</v>
      </c>
      <c r="H67">
        <f t="shared" si="4"/>
        <v>3262.7652835765189</v>
      </c>
      <c r="I67">
        <f t="shared" si="5"/>
        <v>0.41250000000000003</v>
      </c>
      <c r="M67">
        <v>0.40625</v>
      </c>
      <c r="N67">
        <v>0</v>
      </c>
      <c r="O67" s="19">
        <v>0.96399999999999997</v>
      </c>
      <c r="AY67">
        <v>5250</v>
      </c>
      <c r="AZ67">
        <v>11</v>
      </c>
      <c r="BA67">
        <v>0.23723723723723725</v>
      </c>
    </row>
    <row r="68" spans="1:53" x14ac:dyDescent="0.25">
      <c r="A68" s="1">
        <v>0.12528041784425101</v>
      </c>
      <c r="B68" s="1">
        <v>3471.86206054687</v>
      </c>
      <c r="C68">
        <f t="shared" si="3"/>
        <v>0.4389353739861187</v>
      </c>
      <c r="D68">
        <v>0.57779999999999998</v>
      </c>
      <c r="E68">
        <v>316.25</v>
      </c>
      <c r="F68" t="s">
        <v>54</v>
      </c>
      <c r="G68">
        <v>3350</v>
      </c>
      <c r="H68">
        <f t="shared" si="4"/>
        <v>3312.2011212064663</v>
      </c>
      <c r="I68">
        <f t="shared" si="5"/>
        <v>0.41875000000000007</v>
      </c>
      <c r="M68">
        <v>0.41250000000000003</v>
      </c>
      <c r="N68">
        <v>0</v>
      </c>
      <c r="O68" s="19">
        <v>0.96399999999999997</v>
      </c>
      <c r="AY68">
        <v>5300</v>
      </c>
      <c r="AZ68">
        <v>17</v>
      </c>
      <c r="BA68">
        <v>0.25425425425425424</v>
      </c>
    </row>
    <row r="69" spans="1:53" x14ac:dyDescent="0.25">
      <c r="A69" s="1">
        <v>0.13494757810101901</v>
      </c>
      <c r="B69" s="1">
        <v>3477.33544921875</v>
      </c>
      <c r="C69">
        <f t="shared" si="3"/>
        <v>0.43962735536722364</v>
      </c>
      <c r="D69">
        <v>0.72689999999999999</v>
      </c>
      <c r="E69">
        <v>332.47</v>
      </c>
      <c r="F69" t="s">
        <v>52</v>
      </c>
      <c r="G69">
        <v>3400</v>
      </c>
      <c r="H69">
        <f t="shared" si="4"/>
        <v>3361.6369588364132</v>
      </c>
      <c r="I69">
        <f t="shared" si="5"/>
        <v>0.42499999999999999</v>
      </c>
      <c r="M69">
        <v>0.41875000000000007</v>
      </c>
      <c r="N69">
        <v>2</v>
      </c>
      <c r="O69" s="19">
        <v>0.97199999999999998</v>
      </c>
      <c r="AY69">
        <v>5350</v>
      </c>
      <c r="AZ69">
        <v>14</v>
      </c>
      <c r="BA69">
        <v>0.26826826826826827</v>
      </c>
    </row>
    <row r="70" spans="1:53" x14ac:dyDescent="0.25">
      <c r="A70" s="1">
        <v>0.13749700701644799</v>
      </c>
      <c r="B70" s="1">
        <v>3440.80297851562</v>
      </c>
      <c r="C70">
        <f t="shared" si="3"/>
        <v>0.43500868290527983</v>
      </c>
      <c r="D70">
        <v>0.39779999999999999</v>
      </c>
      <c r="E70">
        <v>332.62</v>
      </c>
      <c r="F70" t="s">
        <v>52</v>
      </c>
      <c r="G70">
        <v>3450</v>
      </c>
      <c r="H70">
        <f t="shared" si="4"/>
        <v>3411.0727964663606</v>
      </c>
      <c r="I70">
        <f t="shared" si="5"/>
        <v>0.43125000000000002</v>
      </c>
      <c r="M70">
        <v>0.42499999999999999</v>
      </c>
      <c r="N70">
        <v>2</v>
      </c>
      <c r="O70" s="19">
        <v>0.98</v>
      </c>
      <c r="AY70">
        <v>5400</v>
      </c>
      <c r="AZ70">
        <v>21</v>
      </c>
      <c r="BA70">
        <v>0.28928928928928926</v>
      </c>
    </row>
    <row r="71" spans="1:53" x14ac:dyDescent="0.25">
      <c r="A71" s="1">
        <v>0.14192148826630499</v>
      </c>
      <c r="B71" s="1">
        <v>3371.79541015625</v>
      </c>
      <c r="C71">
        <f t="shared" si="3"/>
        <v>0.42628429746096824</v>
      </c>
      <c r="D71">
        <v>0.40489999999999998</v>
      </c>
      <c r="E71">
        <v>151.82</v>
      </c>
      <c r="F71" t="s">
        <v>75</v>
      </c>
      <c r="G71">
        <v>3500</v>
      </c>
      <c r="H71">
        <f t="shared" si="4"/>
        <v>3460.508634096308</v>
      </c>
      <c r="I71">
        <f t="shared" si="5"/>
        <v>0.43750000000000006</v>
      </c>
      <c r="M71">
        <v>0.43125000000000002</v>
      </c>
      <c r="N71">
        <v>2</v>
      </c>
      <c r="O71" s="19">
        <v>0.98799999999999999</v>
      </c>
      <c r="AY71">
        <v>5450</v>
      </c>
      <c r="AZ71">
        <v>22</v>
      </c>
      <c r="BA71">
        <v>0.31131131131131129</v>
      </c>
    </row>
    <row r="72" spans="1:53" x14ac:dyDescent="0.25">
      <c r="A72" s="1">
        <v>0.15721851819799501</v>
      </c>
      <c r="B72" s="1">
        <v>3640.3515625</v>
      </c>
      <c r="C72">
        <f t="shared" si="3"/>
        <v>0.46023691225658869</v>
      </c>
      <c r="D72">
        <v>0.73180000000000001</v>
      </c>
      <c r="E72">
        <v>349.79</v>
      </c>
      <c r="F72" t="s">
        <v>56</v>
      </c>
      <c r="G72">
        <v>3550</v>
      </c>
      <c r="H72">
        <f t="shared" si="4"/>
        <v>3509.944471726255</v>
      </c>
      <c r="I72">
        <f t="shared" si="5"/>
        <v>0.44374999999999998</v>
      </c>
      <c r="M72">
        <v>0.43750000000000006</v>
      </c>
      <c r="N72">
        <v>1</v>
      </c>
      <c r="O72" s="19">
        <v>0.99199999999999999</v>
      </c>
      <c r="AY72">
        <v>5500</v>
      </c>
      <c r="AZ72">
        <v>22</v>
      </c>
      <c r="BA72">
        <v>0.33333333333333331</v>
      </c>
    </row>
    <row r="73" spans="1:53" x14ac:dyDescent="0.25">
      <c r="A73" s="1">
        <v>0.13016493277556199</v>
      </c>
      <c r="B73" s="1">
        <v>3941.56420898437</v>
      </c>
      <c r="C73">
        <f t="shared" si="3"/>
        <v>0.49831817335748047</v>
      </c>
      <c r="D73">
        <v>0.86470000000000002</v>
      </c>
      <c r="E73">
        <v>30.2</v>
      </c>
      <c r="F73" t="s">
        <v>55</v>
      </c>
      <c r="G73">
        <v>3600</v>
      </c>
      <c r="H73">
        <f t="shared" si="4"/>
        <v>3559.3803093562024</v>
      </c>
      <c r="I73">
        <f t="shared" si="5"/>
        <v>0.45</v>
      </c>
      <c r="M73">
        <v>0.44374999999999998</v>
      </c>
      <c r="N73">
        <v>0</v>
      </c>
      <c r="O73" s="19">
        <v>0.99199999999999999</v>
      </c>
      <c r="AY73">
        <v>5550</v>
      </c>
      <c r="AZ73">
        <v>19</v>
      </c>
      <c r="BA73">
        <v>0.35235235235235235</v>
      </c>
    </row>
    <row r="74" spans="1:53" x14ac:dyDescent="0.25">
      <c r="A74" s="1">
        <v>0.126013757756817</v>
      </c>
      <c r="B74" s="1">
        <v>5013.90966796875</v>
      </c>
      <c r="C74">
        <f t="shared" si="3"/>
        <v>0.63389105813029434</v>
      </c>
      <c r="D74">
        <v>6.6400000000000001E-2</v>
      </c>
      <c r="E74">
        <v>124.65</v>
      </c>
      <c r="F74" t="s">
        <v>76</v>
      </c>
      <c r="G74">
        <v>3650</v>
      </c>
      <c r="H74">
        <f t="shared" si="4"/>
        <v>3608.8161469861498</v>
      </c>
      <c r="I74">
        <f t="shared" si="5"/>
        <v>0.45625000000000004</v>
      </c>
      <c r="M74">
        <v>0.45</v>
      </c>
      <c r="N74">
        <v>0</v>
      </c>
      <c r="O74" s="19">
        <v>0.99199999999999999</v>
      </c>
      <c r="AY74">
        <v>5600</v>
      </c>
      <c r="AZ74">
        <v>22</v>
      </c>
      <c r="BA74">
        <v>0.37437437437437437</v>
      </c>
    </row>
    <row r="75" spans="1:53" x14ac:dyDescent="0.25">
      <c r="A75" s="1">
        <v>0.130690618672968</v>
      </c>
      <c r="B75" s="1">
        <v>4084.61108398437</v>
      </c>
      <c r="C75">
        <f t="shared" si="3"/>
        <v>0.51640308931343881</v>
      </c>
      <c r="D75">
        <v>0.30680000000000002</v>
      </c>
      <c r="E75">
        <v>25.64</v>
      </c>
      <c r="F75" t="s">
        <v>56</v>
      </c>
      <c r="G75">
        <v>3700</v>
      </c>
      <c r="H75">
        <f t="shared" si="4"/>
        <v>3658.2519846160967</v>
      </c>
      <c r="I75">
        <f t="shared" si="5"/>
        <v>0.46250000000000002</v>
      </c>
      <c r="M75">
        <v>0.45625000000000004</v>
      </c>
      <c r="N75">
        <v>0</v>
      </c>
      <c r="O75" s="19">
        <v>0.99199999999999999</v>
      </c>
      <c r="AY75">
        <v>5650</v>
      </c>
      <c r="AZ75">
        <v>27</v>
      </c>
      <c r="BA75">
        <v>0.4014014014014014</v>
      </c>
    </row>
    <row r="76" spans="1:53" x14ac:dyDescent="0.25">
      <c r="A76" s="1">
        <v>0.14223934598291199</v>
      </c>
      <c r="B76" s="1">
        <v>3428.30151367187</v>
      </c>
      <c r="C76">
        <f t="shared" si="3"/>
        <v>0.43342816644152915</v>
      </c>
      <c r="D76">
        <v>0.33650000000000002</v>
      </c>
      <c r="E76">
        <v>306.5</v>
      </c>
      <c r="F76" t="s">
        <v>66</v>
      </c>
      <c r="G76">
        <v>3750</v>
      </c>
      <c r="H76">
        <f t="shared" si="4"/>
        <v>3707.6878222460441</v>
      </c>
      <c r="I76">
        <f t="shared" si="5"/>
        <v>0.46875</v>
      </c>
      <c r="M76">
        <v>0.46250000000000002</v>
      </c>
      <c r="N76">
        <v>0</v>
      </c>
      <c r="O76" s="19">
        <v>0.99199999999999999</v>
      </c>
      <c r="AY76">
        <v>5700</v>
      </c>
      <c r="AZ76">
        <v>20</v>
      </c>
      <c r="BA76">
        <v>0.42142142142142142</v>
      </c>
    </row>
    <row r="77" spans="1:53" x14ac:dyDescent="0.25">
      <c r="A77" s="1">
        <v>0.118414625718456</v>
      </c>
      <c r="B77" s="1">
        <v>4218.4853515625</v>
      </c>
      <c r="C77">
        <f t="shared" si="3"/>
        <v>0.53332834460346856</v>
      </c>
      <c r="D77">
        <v>8.9099999999999999E-2</v>
      </c>
      <c r="E77">
        <v>255.75</v>
      </c>
      <c r="F77" t="s">
        <v>70</v>
      </c>
      <c r="G77">
        <v>3800</v>
      </c>
      <c r="H77">
        <f t="shared" si="4"/>
        <v>3757.1236598759915</v>
      </c>
      <c r="I77">
        <f t="shared" si="5"/>
        <v>0.47500000000000003</v>
      </c>
      <c r="M77">
        <v>0.46875</v>
      </c>
      <c r="N77">
        <v>1</v>
      </c>
      <c r="O77" s="19">
        <v>0.996</v>
      </c>
      <c r="AY77">
        <v>5750</v>
      </c>
      <c r="AZ77">
        <v>32</v>
      </c>
      <c r="BA77">
        <v>0.45345345345345345</v>
      </c>
    </row>
    <row r="78" spans="1:53" x14ac:dyDescent="0.25">
      <c r="A78" s="1">
        <v>0.119022684676564</v>
      </c>
      <c r="B78" s="1">
        <v>4306.294921875</v>
      </c>
      <c r="C78">
        <f t="shared" si="3"/>
        <v>0.54442980137580543</v>
      </c>
      <c r="D78">
        <v>0.10589999999999999</v>
      </c>
      <c r="E78">
        <v>201.52</v>
      </c>
      <c r="F78" t="s">
        <v>53</v>
      </c>
      <c r="G78">
        <v>3850</v>
      </c>
      <c r="H78">
        <f t="shared" si="4"/>
        <v>3806.5594975059385</v>
      </c>
      <c r="I78">
        <f t="shared" si="5"/>
        <v>0.48125000000000001</v>
      </c>
      <c r="M78">
        <v>0.47500000000000003</v>
      </c>
      <c r="N78">
        <v>0</v>
      </c>
      <c r="O78" s="19">
        <v>0.996</v>
      </c>
      <c r="AY78">
        <v>5800</v>
      </c>
      <c r="AZ78">
        <v>37</v>
      </c>
      <c r="BA78">
        <v>0.49049049049049048</v>
      </c>
    </row>
    <row r="79" spans="1:53" x14ac:dyDescent="0.25">
      <c r="A79" s="1">
        <v>0.115356009404221</v>
      </c>
      <c r="B79" s="1">
        <v>5126.2265625</v>
      </c>
      <c r="C79">
        <f t="shared" si="3"/>
        <v>0.64809089016459709</v>
      </c>
      <c r="D79">
        <v>0.93859999999999999</v>
      </c>
      <c r="E79">
        <v>79.819999999999993</v>
      </c>
      <c r="F79" t="s">
        <v>66</v>
      </c>
      <c r="G79">
        <v>3900</v>
      </c>
      <c r="H79">
        <f t="shared" si="4"/>
        <v>3855.9953351358859</v>
      </c>
      <c r="I79">
        <f t="shared" si="5"/>
        <v>0.48750000000000004</v>
      </c>
      <c r="M79">
        <v>0.48125000000000001</v>
      </c>
      <c r="N79">
        <v>0</v>
      </c>
      <c r="O79" s="19">
        <v>0.996</v>
      </c>
      <c r="AY79">
        <v>5850</v>
      </c>
      <c r="AZ79">
        <v>41</v>
      </c>
      <c r="BA79">
        <v>0.53153153153153154</v>
      </c>
    </row>
    <row r="80" spans="1:53" x14ac:dyDescent="0.25">
      <c r="A80" s="1">
        <v>0.11176014781191999</v>
      </c>
      <c r="B80" s="1">
        <v>3679.58813476562</v>
      </c>
      <c r="C80">
        <f t="shared" si="3"/>
        <v>0.46519745481876368</v>
      </c>
      <c r="D80">
        <v>0.68700000000000006</v>
      </c>
      <c r="E80">
        <v>1.27</v>
      </c>
      <c r="F80" t="s">
        <v>71</v>
      </c>
      <c r="G80">
        <v>3950</v>
      </c>
      <c r="H80">
        <f t="shared" si="4"/>
        <v>3905.4311727658333</v>
      </c>
      <c r="I80">
        <f t="shared" si="5"/>
        <v>0.49375000000000002</v>
      </c>
      <c r="M80">
        <v>0.48750000000000004</v>
      </c>
      <c r="N80">
        <v>0</v>
      </c>
      <c r="O80" s="19">
        <v>0.996</v>
      </c>
      <c r="AY80">
        <v>5900</v>
      </c>
      <c r="AZ80">
        <v>48</v>
      </c>
      <c r="BA80">
        <v>0.57957957957957962</v>
      </c>
    </row>
    <row r="81" spans="1:53" x14ac:dyDescent="0.25">
      <c r="A81" s="1">
        <v>0.13978997617356001</v>
      </c>
      <c r="B81" s="1">
        <v>3420.59594726562</v>
      </c>
      <c r="C81">
        <f t="shared" si="3"/>
        <v>0.43245397863875412</v>
      </c>
      <c r="D81">
        <v>0.4864</v>
      </c>
      <c r="E81">
        <v>88.68</v>
      </c>
      <c r="F81" t="s">
        <v>68</v>
      </c>
      <c r="G81">
        <v>4000</v>
      </c>
      <c r="H81">
        <f t="shared" si="4"/>
        <v>3954.8670103957802</v>
      </c>
      <c r="I81">
        <f t="shared" si="5"/>
        <v>0.5</v>
      </c>
      <c r="M81">
        <v>0.49375000000000002</v>
      </c>
      <c r="N81">
        <v>0</v>
      </c>
      <c r="O81" s="19">
        <v>0.996</v>
      </c>
      <c r="AY81">
        <v>5950</v>
      </c>
      <c r="AZ81">
        <v>48</v>
      </c>
      <c r="BA81">
        <v>0.62762762762762758</v>
      </c>
    </row>
    <row r="82" spans="1:53" x14ac:dyDescent="0.25">
      <c r="A82" s="1">
        <v>0.12764069469105099</v>
      </c>
      <c r="B82" s="1">
        <v>4165.5498046875</v>
      </c>
      <c r="C82">
        <f t="shared" si="3"/>
        <v>0.52663588860736887</v>
      </c>
      <c r="D82">
        <v>0.38979999999999998</v>
      </c>
      <c r="E82">
        <v>338.44</v>
      </c>
      <c r="F82" t="s">
        <v>80</v>
      </c>
      <c r="G82">
        <v>4050</v>
      </c>
      <c r="H82">
        <f t="shared" si="4"/>
        <v>4004.3028480257276</v>
      </c>
      <c r="I82">
        <f t="shared" si="5"/>
        <v>0.50624999999999998</v>
      </c>
      <c r="M82">
        <v>0.5</v>
      </c>
      <c r="N82">
        <v>0</v>
      </c>
      <c r="O82" s="19">
        <v>0.996</v>
      </c>
      <c r="AY82">
        <v>6000</v>
      </c>
      <c r="AZ82">
        <v>48</v>
      </c>
      <c r="BA82">
        <v>0.67567567567567566</v>
      </c>
    </row>
    <row r="83" spans="1:53" x14ac:dyDescent="0.25">
      <c r="A83" s="1">
        <v>0.14426890058587899</v>
      </c>
      <c r="B83" s="1">
        <v>3669.94604492187</v>
      </c>
      <c r="C83">
        <f t="shared" si="3"/>
        <v>0.46397843913272357</v>
      </c>
      <c r="D83">
        <v>0.70050000000000001</v>
      </c>
      <c r="E83">
        <v>255.11</v>
      </c>
      <c r="F83" t="s">
        <v>53</v>
      </c>
      <c r="G83">
        <v>4100</v>
      </c>
      <c r="H83">
        <f t="shared" si="4"/>
        <v>4053.738685655675</v>
      </c>
      <c r="I83">
        <f t="shared" si="5"/>
        <v>0.51250000000000007</v>
      </c>
      <c r="M83">
        <v>0.50624999999999998</v>
      </c>
      <c r="N83">
        <v>0</v>
      </c>
      <c r="O83" s="19">
        <v>0.996</v>
      </c>
      <c r="AY83">
        <v>6050</v>
      </c>
      <c r="AZ83">
        <v>52</v>
      </c>
      <c r="BA83">
        <v>0.72772772772772776</v>
      </c>
    </row>
    <row r="84" spans="1:53" x14ac:dyDescent="0.25">
      <c r="A84" s="1">
        <v>0.14380655544898499</v>
      </c>
      <c r="B84" s="1">
        <v>3671.4619140625</v>
      </c>
      <c r="C84">
        <f t="shared" si="3"/>
        <v>0.46417008516489677</v>
      </c>
      <c r="D84">
        <v>0.312</v>
      </c>
      <c r="E84">
        <v>253.79</v>
      </c>
      <c r="F84" t="s">
        <v>54</v>
      </c>
      <c r="G84">
        <v>4150</v>
      </c>
      <c r="H84">
        <f t="shared" si="4"/>
        <v>4103.1745232856219</v>
      </c>
      <c r="I84">
        <f t="shared" si="5"/>
        <v>0.51875000000000004</v>
      </c>
      <c r="M84">
        <v>0.51250000000000007</v>
      </c>
      <c r="N84">
        <v>0</v>
      </c>
      <c r="O84" s="19">
        <v>0.996</v>
      </c>
      <c r="AY84">
        <v>6100</v>
      </c>
      <c r="AZ84">
        <v>231</v>
      </c>
      <c r="BA84">
        <v>0.958958958958959</v>
      </c>
    </row>
    <row r="85" spans="1:53" x14ac:dyDescent="0.25">
      <c r="A85" s="1">
        <v>0.15608663153121699</v>
      </c>
      <c r="B85" s="1">
        <v>4157.08154296875</v>
      </c>
      <c r="C85">
        <f t="shared" si="3"/>
        <v>0.52556527590452828</v>
      </c>
      <c r="D85">
        <v>9.8900000000000002E-2</v>
      </c>
      <c r="E85">
        <v>16.649999999999999</v>
      </c>
      <c r="F85" t="s">
        <v>77</v>
      </c>
      <c r="G85">
        <v>4200</v>
      </c>
      <c r="H85">
        <f t="shared" si="4"/>
        <v>4152.6103609155698</v>
      </c>
      <c r="I85">
        <f t="shared" si="5"/>
        <v>0.52500000000000002</v>
      </c>
      <c r="M85">
        <v>0.51875000000000004</v>
      </c>
      <c r="N85">
        <v>0</v>
      </c>
      <c r="O85" s="19">
        <v>0.996</v>
      </c>
      <c r="AY85">
        <v>6150</v>
      </c>
      <c r="AZ85">
        <v>17</v>
      </c>
      <c r="BA85">
        <v>0.97597597597597596</v>
      </c>
    </row>
    <row r="86" spans="1:53" x14ac:dyDescent="0.25">
      <c r="A86" s="1">
        <v>0.13390378625549901</v>
      </c>
      <c r="B86" s="1">
        <v>4225.56005859375</v>
      </c>
      <c r="C86">
        <f t="shared" si="3"/>
        <v>0.53422277506252736</v>
      </c>
      <c r="D86">
        <v>0.93859999999999999</v>
      </c>
      <c r="E86">
        <v>125.71</v>
      </c>
      <c r="F86" t="s">
        <v>71</v>
      </c>
      <c r="G86">
        <v>4250</v>
      </c>
      <c r="H86">
        <f t="shared" si="4"/>
        <v>4202.0461985455167</v>
      </c>
      <c r="I86">
        <f t="shared" si="5"/>
        <v>0.53125</v>
      </c>
      <c r="M86">
        <v>0.52500000000000002</v>
      </c>
      <c r="N86">
        <v>0</v>
      </c>
      <c r="O86" s="19">
        <v>0.996</v>
      </c>
      <c r="AY86">
        <v>6200</v>
      </c>
      <c r="AZ86">
        <v>10</v>
      </c>
      <c r="BA86">
        <v>0.98598598598598597</v>
      </c>
    </row>
    <row r="87" spans="1:53" x14ac:dyDescent="0.25">
      <c r="A87" s="1">
        <v>0.15537807080576899</v>
      </c>
      <c r="B87" s="1">
        <v>3569.62426757812</v>
      </c>
      <c r="C87">
        <f t="shared" si="3"/>
        <v>0.45129510779945198</v>
      </c>
      <c r="D87">
        <v>0.32519999999999999</v>
      </c>
      <c r="E87">
        <v>325.02</v>
      </c>
      <c r="F87" t="s">
        <v>67</v>
      </c>
      <c r="G87">
        <v>4300</v>
      </c>
      <c r="H87">
        <f t="shared" si="4"/>
        <v>4251.4820361754637</v>
      </c>
      <c r="I87">
        <f t="shared" si="5"/>
        <v>0.53749999999999998</v>
      </c>
      <c r="M87">
        <v>0.53125</v>
      </c>
      <c r="N87">
        <v>0</v>
      </c>
      <c r="O87" s="19">
        <v>0.996</v>
      </c>
      <c r="AY87">
        <v>6250</v>
      </c>
      <c r="AZ87">
        <v>3</v>
      </c>
      <c r="BA87">
        <v>0.98898898898898902</v>
      </c>
    </row>
    <row r="88" spans="1:53" x14ac:dyDescent="0.25">
      <c r="A88" s="1">
        <v>0.118307253022657</v>
      </c>
      <c r="B88" s="1">
        <v>3950.65258789062</v>
      </c>
      <c r="C88">
        <f t="shared" si="3"/>
        <v>0.4994671853068533</v>
      </c>
      <c r="D88">
        <v>0.1986</v>
      </c>
      <c r="E88">
        <v>319.08999999999997</v>
      </c>
      <c r="F88" t="s">
        <v>71</v>
      </c>
      <c r="G88">
        <v>4350</v>
      </c>
      <c r="H88">
        <f t="shared" si="4"/>
        <v>4300.9178738054115</v>
      </c>
      <c r="I88">
        <f t="shared" si="5"/>
        <v>0.54375000000000007</v>
      </c>
      <c r="M88">
        <v>0.53749999999999998</v>
      </c>
      <c r="N88">
        <v>0</v>
      </c>
      <c r="O88" s="19">
        <v>0.996</v>
      </c>
      <c r="AY88">
        <v>6300</v>
      </c>
      <c r="AZ88">
        <v>8</v>
      </c>
      <c r="BA88">
        <v>0.99699699699699695</v>
      </c>
    </row>
    <row r="89" spans="1:53" x14ac:dyDescent="0.25">
      <c r="A89" s="1">
        <v>0.113561958681738</v>
      </c>
      <c r="B89" s="1">
        <v>3718.72973632812</v>
      </c>
      <c r="C89">
        <f t="shared" si="3"/>
        <v>0.47014599056719875</v>
      </c>
      <c r="D89">
        <v>0.27389999999999998</v>
      </c>
      <c r="E89">
        <v>77.39</v>
      </c>
      <c r="F89" t="s">
        <v>76</v>
      </c>
      <c r="G89">
        <v>4400</v>
      </c>
      <c r="H89">
        <f t="shared" si="4"/>
        <v>4350.3537114353585</v>
      </c>
      <c r="I89">
        <f t="shared" si="5"/>
        <v>0.55000000000000004</v>
      </c>
      <c r="M89">
        <v>0.54375000000000007</v>
      </c>
      <c r="N89">
        <v>0</v>
      </c>
      <c r="O89" s="19">
        <v>0.996</v>
      </c>
      <c r="AY89">
        <v>6350</v>
      </c>
      <c r="AZ89">
        <v>2</v>
      </c>
      <c r="BA89">
        <v>0.99899899899899902</v>
      </c>
    </row>
    <row r="90" spans="1:53" x14ac:dyDescent="0.25">
      <c r="A90" s="1">
        <v>0.117724388374847</v>
      </c>
      <c r="B90" s="1">
        <v>4413.68310546875</v>
      </c>
      <c r="C90">
        <f t="shared" si="3"/>
        <v>0.5580065137294028</v>
      </c>
      <c r="D90">
        <v>0.40620000000000001</v>
      </c>
      <c r="E90">
        <v>104.14</v>
      </c>
      <c r="F90" t="s">
        <v>79</v>
      </c>
      <c r="G90">
        <v>4450</v>
      </c>
      <c r="H90">
        <f t="shared" si="4"/>
        <v>4399.7895490653054</v>
      </c>
      <c r="I90">
        <f t="shared" si="5"/>
        <v>0.55625000000000002</v>
      </c>
      <c r="M90">
        <v>0.55000000000000004</v>
      </c>
      <c r="N90">
        <v>0</v>
      </c>
      <c r="O90" s="19">
        <v>0.996</v>
      </c>
      <c r="AY90">
        <v>6400</v>
      </c>
      <c r="AZ90">
        <v>0</v>
      </c>
      <c r="BA90">
        <v>0.99899899899899902</v>
      </c>
    </row>
    <row r="91" spans="1:53" x14ac:dyDescent="0.25">
      <c r="A91" s="1">
        <v>0.123055472895294</v>
      </c>
      <c r="B91" s="1">
        <v>3979.44018554687</v>
      </c>
      <c r="C91">
        <f t="shared" si="3"/>
        <v>0.50310670056496165</v>
      </c>
      <c r="D91">
        <v>0.2198</v>
      </c>
      <c r="E91">
        <v>130.75</v>
      </c>
      <c r="F91" t="s">
        <v>73</v>
      </c>
      <c r="G91">
        <v>4500</v>
      </c>
      <c r="H91">
        <f t="shared" si="4"/>
        <v>4449.2253866952533</v>
      </c>
      <c r="I91">
        <f t="shared" si="5"/>
        <v>0.56250000000000011</v>
      </c>
      <c r="M91">
        <v>0.55625000000000002</v>
      </c>
      <c r="N91">
        <v>0</v>
      </c>
      <c r="O91" s="19">
        <v>0.996</v>
      </c>
      <c r="AY91">
        <v>6450</v>
      </c>
      <c r="AZ91">
        <v>0</v>
      </c>
      <c r="BA91">
        <v>0.99899899899899902</v>
      </c>
    </row>
    <row r="92" spans="1:53" x14ac:dyDescent="0.25">
      <c r="A92" s="1">
        <v>0.126171609750969</v>
      </c>
      <c r="B92" s="1">
        <v>3485.68920898437</v>
      </c>
      <c r="C92">
        <f t="shared" si="3"/>
        <v>0.44068349198871576</v>
      </c>
      <c r="D92">
        <v>0.62460000000000004</v>
      </c>
      <c r="E92">
        <v>240.78</v>
      </c>
      <c r="F92" t="s">
        <v>67</v>
      </c>
      <c r="G92">
        <v>4550</v>
      </c>
      <c r="H92">
        <f t="shared" si="4"/>
        <v>4498.6612243252002</v>
      </c>
      <c r="I92">
        <f t="shared" si="5"/>
        <v>0.56874999999999998</v>
      </c>
      <c r="M92">
        <v>0.56250000000000011</v>
      </c>
      <c r="N92">
        <v>0</v>
      </c>
      <c r="O92" s="19">
        <v>0.996</v>
      </c>
      <c r="AY92">
        <v>6500</v>
      </c>
      <c r="AZ92">
        <v>0</v>
      </c>
      <c r="BA92">
        <v>0.99899899899899902</v>
      </c>
    </row>
    <row r="93" spans="1:53" x14ac:dyDescent="0.25">
      <c r="A93" s="1">
        <v>0.126562979898107</v>
      </c>
      <c r="B93" s="1">
        <v>3525.0830078125</v>
      </c>
      <c r="C93">
        <f t="shared" si="3"/>
        <v>0.44566391215513085</v>
      </c>
      <c r="D93">
        <v>0.54910000000000003</v>
      </c>
      <c r="E93">
        <v>80.099999999999994</v>
      </c>
      <c r="F93" t="s">
        <v>50</v>
      </c>
      <c r="G93">
        <v>4600</v>
      </c>
      <c r="H93">
        <f t="shared" si="4"/>
        <v>4548.0970619551472</v>
      </c>
      <c r="I93">
        <f t="shared" si="5"/>
        <v>0.57499999999999996</v>
      </c>
      <c r="M93">
        <v>0.56874999999999998</v>
      </c>
      <c r="N93">
        <v>0</v>
      </c>
      <c r="O93" s="19">
        <v>0.996</v>
      </c>
      <c r="AY93">
        <v>6550</v>
      </c>
      <c r="AZ93">
        <v>0</v>
      </c>
      <c r="BA93">
        <v>0.99899899899899902</v>
      </c>
    </row>
    <row r="94" spans="1:53" x14ac:dyDescent="0.25">
      <c r="A94" s="1">
        <v>0.14263588313612999</v>
      </c>
      <c r="B94" s="1">
        <v>4159.021484375</v>
      </c>
      <c r="C94">
        <f t="shared" si="3"/>
        <v>0.52581053590962457</v>
      </c>
      <c r="D94">
        <v>5.2299999999999999E-2</v>
      </c>
      <c r="E94">
        <v>180.9</v>
      </c>
      <c r="F94" t="s">
        <v>74</v>
      </c>
      <c r="G94">
        <v>4650</v>
      </c>
      <c r="H94">
        <f t="shared" si="4"/>
        <v>4597.532899585095</v>
      </c>
      <c r="I94">
        <f t="shared" si="5"/>
        <v>0.58125000000000004</v>
      </c>
      <c r="M94">
        <v>0.57499999999999996</v>
      </c>
      <c r="N94">
        <v>0</v>
      </c>
      <c r="O94" s="19">
        <v>0.996</v>
      </c>
      <c r="AY94">
        <v>6600</v>
      </c>
      <c r="AZ94">
        <v>0</v>
      </c>
      <c r="BA94">
        <v>0.99899899899899902</v>
      </c>
    </row>
    <row r="95" spans="1:53" x14ac:dyDescent="0.25">
      <c r="A95" s="1">
        <v>0.13953340655285701</v>
      </c>
      <c r="B95" s="1">
        <v>3585.9013671875</v>
      </c>
      <c r="C95">
        <f t="shared" si="3"/>
        <v>0.45335296455754193</v>
      </c>
      <c r="D95">
        <v>0.77539999999999998</v>
      </c>
      <c r="E95">
        <v>184.13</v>
      </c>
      <c r="F95" t="s">
        <v>70</v>
      </c>
      <c r="G95">
        <v>4700</v>
      </c>
      <c r="H95">
        <f t="shared" si="4"/>
        <v>4646.968737215042</v>
      </c>
      <c r="I95">
        <f t="shared" si="5"/>
        <v>0.58750000000000002</v>
      </c>
      <c r="M95">
        <v>0.58125000000000004</v>
      </c>
      <c r="N95">
        <v>0</v>
      </c>
      <c r="O95" s="19">
        <v>0.996</v>
      </c>
      <c r="AY95">
        <v>6650</v>
      </c>
      <c r="AZ95">
        <v>0</v>
      </c>
      <c r="BA95">
        <v>0.99899899899899902</v>
      </c>
    </row>
    <row r="96" spans="1:53" x14ac:dyDescent="0.25">
      <c r="A96" s="1">
        <v>0.140400270987033</v>
      </c>
      <c r="B96" s="1">
        <v>3901.548828125</v>
      </c>
      <c r="C96">
        <f t="shared" si="3"/>
        <v>0.49325916874946391</v>
      </c>
      <c r="D96">
        <v>0.58209999999999995</v>
      </c>
      <c r="E96">
        <v>259.69</v>
      </c>
      <c r="F96" t="s">
        <v>65</v>
      </c>
      <c r="G96">
        <v>4750</v>
      </c>
      <c r="H96">
        <f t="shared" si="4"/>
        <v>4696.4045748449889</v>
      </c>
      <c r="I96">
        <f t="shared" si="5"/>
        <v>0.59375</v>
      </c>
      <c r="M96">
        <v>0.58750000000000002</v>
      </c>
      <c r="N96">
        <v>0</v>
      </c>
      <c r="O96" s="19">
        <v>0.996</v>
      </c>
      <c r="AY96">
        <v>6700</v>
      </c>
      <c r="AZ96">
        <v>0</v>
      </c>
      <c r="BA96">
        <v>0.99899899899899902</v>
      </c>
    </row>
    <row r="97" spans="1:53" x14ac:dyDescent="0.25">
      <c r="A97" s="1">
        <v>0.14351182980618499</v>
      </c>
      <c r="B97" s="1">
        <v>4086.29931640625</v>
      </c>
      <c r="C97">
        <f t="shared" si="3"/>
        <v>0.51661652663224655</v>
      </c>
      <c r="D97">
        <v>3.4599999999999999E-2</v>
      </c>
      <c r="E97">
        <v>198.41</v>
      </c>
      <c r="F97" t="s">
        <v>80</v>
      </c>
      <c r="G97">
        <v>4800</v>
      </c>
      <c r="H97">
        <f t="shared" si="4"/>
        <v>4745.8404124749368</v>
      </c>
      <c r="I97">
        <f t="shared" si="5"/>
        <v>0.60000000000000009</v>
      </c>
      <c r="M97">
        <v>0.59375</v>
      </c>
      <c r="N97">
        <v>0</v>
      </c>
      <c r="O97" s="19">
        <v>0.996</v>
      </c>
      <c r="AY97">
        <v>6750</v>
      </c>
      <c r="AZ97">
        <v>0</v>
      </c>
      <c r="BA97">
        <v>0.99899899899899902</v>
      </c>
    </row>
    <row r="98" spans="1:53" x14ac:dyDescent="0.25">
      <c r="A98" s="1">
        <v>0.127944435358959</v>
      </c>
      <c r="B98" s="1">
        <v>3554.49267578125</v>
      </c>
      <c r="C98">
        <f t="shared" si="3"/>
        <v>0.44938207358653215</v>
      </c>
      <c r="D98">
        <v>0.64649999999999996</v>
      </c>
      <c r="E98">
        <v>45.51</v>
      </c>
      <c r="F98" t="s">
        <v>61</v>
      </c>
      <c r="G98">
        <v>4850</v>
      </c>
      <c r="H98">
        <f t="shared" si="4"/>
        <v>4795.2762501048837</v>
      </c>
      <c r="I98">
        <f t="shared" si="5"/>
        <v>0.60625000000000007</v>
      </c>
      <c r="M98">
        <v>0.60000000000000009</v>
      </c>
      <c r="N98">
        <v>0</v>
      </c>
      <c r="O98" s="19">
        <v>0.996</v>
      </c>
      <c r="AY98">
        <v>6800</v>
      </c>
      <c r="AZ98">
        <v>0</v>
      </c>
      <c r="BA98">
        <v>0.99899899899899902</v>
      </c>
    </row>
    <row r="99" spans="1:53" x14ac:dyDescent="0.25">
      <c r="A99" s="1">
        <v>0.15042739783387299</v>
      </c>
      <c r="B99" s="1">
        <v>3818.50634765625</v>
      </c>
      <c r="C99">
        <f t="shared" si="3"/>
        <v>0.48276039846838187</v>
      </c>
      <c r="D99">
        <v>0.20530000000000001</v>
      </c>
      <c r="E99">
        <v>289.02999999999997</v>
      </c>
      <c r="F99" t="s">
        <v>58</v>
      </c>
      <c r="G99">
        <v>4900</v>
      </c>
      <c r="H99">
        <f t="shared" si="4"/>
        <v>4844.7120877348307</v>
      </c>
      <c r="I99">
        <f t="shared" si="5"/>
        <v>0.61250000000000004</v>
      </c>
      <c r="M99">
        <v>0.60625000000000007</v>
      </c>
      <c r="N99">
        <v>0</v>
      </c>
      <c r="O99" s="19">
        <v>0.996</v>
      </c>
      <c r="AY99">
        <v>6850</v>
      </c>
      <c r="AZ99">
        <v>0</v>
      </c>
      <c r="BA99">
        <v>0.99899899899899902</v>
      </c>
    </row>
    <row r="100" spans="1:53" x14ac:dyDescent="0.25">
      <c r="A100" s="1">
        <v>0.128149657402401</v>
      </c>
      <c r="B100" s="1">
        <v>4219.6259765625</v>
      </c>
      <c r="C100">
        <f t="shared" si="3"/>
        <v>0.53347254983173564</v>
      </c>
      <c r="D100">
        <v>0.90869999999999995</v>
      </c>
      <c r="E100">
        <v>310.74</v>
      </c>
      <c r="F100" t="s">
        <v>53</v>
      </c>
      <c r="G100">
        <v>4950</v>
      </c>
      <c r="H100">
        <f t="shared" si="4"/>
        <v>4894.1479253647785</v>
      </c>
      <c r="I100">
        <f t="shared" si="5"/>
        <v>0.61875000000000002</v>
      </c>
      <c r="M100">
        <v>0.61250000000000004</v>
      </c>
      <c r="N100">
        <v>0</v>
      </c>
      <c r="O100" s="19">
        <v>0.996</v>
      </c>
      <c r="AY100">
        <v>6900</v>
      </c>
      <c r="AZ100">
        <v>0</v>
      </c>
      <c r="BA100">
        <v>0.99899899899899902</v>
      </c>
    </row>
    <row r="101" spans="1:53" x14ac:dyDescent="0.25">
      <c r="A101" s="1">
        <v>0.14604374977965101</v>
      </c>
      <c r="B101" s="1">
        <v>3507.62231445312</v>
      </c>
      <c r="C101">
        <f t="shared" si="3"/>
        <v>0.44345641778003775</v>
      </c>
      <c r="D101">
        <v>0.65839999999999999</v>
      </c>
      <c r="E101">
        <v>153.94</v>
      </c>
      <c r="F101" t="s">
        <v>64</v>
      </c>
      <c r="G101">
        <v>5000</v>
      </c>
      <c r="H101">
        <f t="shared" si="4"/>
        <v>4943.5837629947255</v>
      </c>
      <c r="I101">
        <f t="shared" si="5"/>
        <v>0.625</v>
      </c>
      <c r="M101">
        <v>0.61875000000000002</v>
      </c>
      <c r="N101">
        <v>0</v>
      </c>
      <c r="O101" s="19">
        <v>0.996</v>
      </c>
      <c r="AY101">
        <v>6950</v>
      </c>
      <c r="AZ101">
        <v>0</v>
      </c>
      <c r="BA101">
        <v>0.99899899899899902</v>
      </c>
    </row>
    <row r="102" spans="1:53" x14ac:dyDescent="0.25">
      <c r="A102" s="1">
        <v>0.113791246623923</v>
      </c>
      <c r="B102" s="1">
        <v>3618.4970703125</v>
      </c>
      <c r="C102">
        <f t="shared" si="3"/>
        <v>0.45747392526738612</v>
      </c>
      <c r="D102">
        <v>0.65849999999999997</v>
      </c>
      <c r="E102">
        <v>274.51</v>
      </c>
      <c r="F102" t="s">
        <v>63</v>
      </c>
      <c r="G102">
        <v>5050</v>
      </c>
      <c r="H102">
        <f t="shared" si="4"/>
        <v>4993.0196006246724</v>
      </c>
      <c r="I102">
        <f t="shared" si="5"/>
        <v>0.63124999999999998</v>
      </c>
      <c r="M102">
        <v>0.625</v>
      </c>
      <c r="N102">
        <v>0</v>
      </c>
      <c r="O102" s="19">
        <v>0.996</v>
      </c>
      <c r="AY102">
        <v>7000</v>
      </c>
      <c r="AZ102">
        <v>0</v>
      </c>
      <c r="BA102">
        <v>0.99899899899899902</v>
      </c>
    </row>
    <row r="103" spans="1:53" x14ac:dyDescent="0.25">
      <c r="A103" s="1">
        <v>0.144306824710073</v>
      </c>
      <c r="B103" s="1">
        <v>3990.03173828125</v>
      </c>
      <c r="C103">
        <f t="shared" si="3"/>
        <v>0.50444575352256293</v>
      </c>
      <c r="D103">
        <v>0.87849999999999995</v>
      </c>
      <c r="E103">
        <v>273.72000000000003</v>
      </c>
      <c r="F103" t="s">
        <v>51</v>
      </c>
      <c r="G103">
        <v>5100</v>
      </c>
      <c r="H103">
        <f t="shared" si="4"/>
        <v>5042.4554382546203</v>
      </c>
      <c r="I103">
        <f t="shared" si="5"/>
        <v>0.63750000000000007</v>
      </c>
      <c r="M103">
        <v>0.63124999999999998</v>
      </c>
      <c r="N103">
        <v>0</v>
      </c>
      <c r="O103" s="19">
        <v>0.996</v>
      </c>
      <c r="AY103">
        <v>7050</v>
      </c>
      <c r="AZ103">
        <v>0</v>
      </c>
      <c r="BA103">
        <v>0.99899899899899902</v>
      </c>
    </row>
    <row r="104" spans="1:53" x14ac:dyDescent="0.25">
      <c r="A104" s="1">
        <v>0.112610762733202</v>
      </c>
      <c r="B104" s="1">
        <v>4558.3642578125</v>
      </c>
      <c r="C104">
        <f t="shared" si="3"/>
        <v>0.57629804565240306</v>
      </c>
      <c r="D104">
        <v>0.81720000000000004</v>
      </c>
      <c r="E104">
        <v>357.59</v>
      </c>
      <c r="F104" t="s">
        <v>56</v>
      </c>
      <c r="G104">
        <v>5150</v>
      </c>
      <c r="H104">
        <f t="shared" si="4"/>
        <v>5091.8912758845672</v>
      </c>
      <c r="I104">
        <f t="shared" si="5"/>
        <v>0.64375000000000004</v>
      </c>
      <c r="M104">
        <v>0.63750000000000007</v>
      </c>
      <c r="N104">
        <v>0</v>
      </c>
      <c r="O104" s="19">
        <v>0.996</v>
      </c>
      <c r="AY104">
        <v>7100</v>
      </c>
      <c r="AZ104">
        <v>0</v>
      </c>
      <c r="BA104">
        <v>0.99899899899899902</v>
      </c>
    </row>
    <row r="105" spans="1:53" x14ac:dyDescent="0.25">
      <c r="A105" s="1">
        <v>0.11127497466698499</v>
      </c>
      <c r="B105" s="1">
        <v>3693.31225585937</v>
      </c>
      <c r="C105">
        <f t="shared" si="3"/>
        <v>0.46693254743473217</v>
      </c>
      <c r="D105">
        <v>0.57250000000000001</v>
      </c>
      <c r="E105">
        <v>224.54</v>
      </c>
      <c r="F105" t="s">
        <v>56</v>
      </c>
      <c r="G105">
        <v>5200</v>
      </c>
      <c r="H105">
        <f t="shared" si="4"/>
        <v>5141.3271135145142</v>
      </c>
      <c r="I105">
        <f t="shared" si="5"/>
        <v>0.65</v>
      </c>
      <c r="M105">
        <v>0.64375000000000004</v>
      </c>
      <c r="N105">
        <v>0</v>
      </c>
      <c r="O105" s="19">
        <v>0.996</v>
      </c>
      <c r="AY105">
        <v>7150</v>
      </c>
      <c r="AZ105">
        <v>0</v>
      </c>
      <c r="BA105">
        <v>0.99899899899899902</v>
      </c>
    </row>
    <row r="106" spans="1:53" x14ac:dyDescent="0.25">
      <c r="A106" s="1">
        <v>0.146876515939282</v>
      </c>
      <c r="B106" s="1">
        <v>3425.71850585937</v>
      </c>
      <c r="C106">
        <f t="shared" si="3"/>
        <v>0.43310160580046203</v>
      </c>
      <c r="D106">
        <v>0.64480000000000004</v>
      </c>
      <c r="E106">
        <v>122.88</v>
      </c>
      <c r="F106" t="s">
        <v>50</v>
      </c>
      <c r="G106">
        <v>5250</v>
      </c>
      <c r="H106">
        <f t="shared" si="4"/>
        <v>5190.762951144462</v>
      </c>
      <c r="I106">
        <f t="shared" si="5"/>
        <v>0.65625000000000011</v>
      </c>
      <c r="M106">
        <v>0.65</v>
      </c>
      <c r="N106">
        <v>0</v>
      </c>
      <c r="O106" s="19">
        <v>0.996</v>
      </c>
      <c r="AY106">
        <v>7200</v>
      </c>
      <c r="AZ106">
        <v>0</v>
      </c>
      <c r="BA106">
        <v>0.99899899899899902</v>
      </c>
    </row>
    <row r="107" spans="1:53" x14ac:dyDescent="0.25">
      <c r="A107" s="1">
        <v>0.13573510669700101</v>
      </c>
      <c r="B107" s="1">
        <v>3933.16015625</v>
      </c>
      <c r="C107">
        <f t="shared" si="3"/>
        <v>0.49725567837189955</v>
      </c>
      <c r="D107">
        <v>0.36459999999999998</v>
      </c>
      <c r="E107">
        <v>128.30000000000001</v>
      </c>
      <c r="F107" t="s">
        <v>72</v>
      </c>
      <c r="G107">
        <v>5300</v>
      </c>
      <c r="H107">
        <f t="shared" si="4"/>
        <v>5240.198788774409</v>
      </c>
      <c r="I107">
        <f t="shared" si="5"/>
        <v>0.66249999999999998</v>
      </c>
      <c r="M107">
        <v>0.65625000000000011</v>
      </c>
      <c r="N107">
        <v>0</v>
      </c>
      <c r="O107" s="19">
        <v>0.996</v>
      </c>
      <c r="AY107">
        <v>7250</v>
      </c>
      <c r="AZ107">
        <v>0</v>
      </c>
      <c r="BA107">
        <v>0.99899899899899902</v>
      </c>
    </row>
    <row r="108" spans="1:53" x14ac:dyDescent="0.25">
      <c r="A108" s="1">
        <v>0.139610164089219</v>
      </c>
      <c r="B108" s="1">
        <v>4566.86181640625</v>
      </c>
      <c r="C108">
        <f t="shared" si="3"/>
        <v>0.57737236225665456</v>
      </c>
      <c r="D108">
        <v>0.9738</v>
      </c>
      <c r="E108">
        <v>109.19</v>
      </c>
      <c r="F108" t="s">
        <v>67</v>
      </c>
      <c r="G108">
        <v>5350</v>
      </c>
      <c r="H108">
        <f t="shared" si="4"/>
        <v>5289.6346264043559</v>
      </c>
      <c r="I108">
        <f t="shared" si="5"/>
        <v>0.66874999999999996</v>
      </c>
      <c r="M108">
        <v>0.66249999999999998</v>
      </c>
      <c r="N108">
        <v>0</v>
      </c>
      <c r="O108" s="19">
        <v>0.996</v>
      </c>
      <c r="AY108">
        <v>7300</v>
      </c>
      <c r="AZ108">
        <v>0</v>
      </c>
      <c r="BA108">
        <v>0.99899899899899902</v>
      </c>
    </row>
    <row r="109" spans="1:53" x14ac:dyDescent="0.25">
      <c r="A109" s="1">
        <v>0.113421314022164</v>
      </c>
      <c r="B109" s="1">
        <v>4261.619140625</v>
      </c>
      <c r="C109">
        <f t="shared" si="3"/>
        <v>0.5387815986508383</v>
      </c>
      <c r="D109">
        <v>0.74160000000000004</v>
      </c>
      <c r="E109">
        <v>245.01</v>
      </c>
      <c r="F109" t="s">
        <v>78</v>
      </c>
      <c r="G109">
        <v>5400</v>
      </c>
      <c r="H109">
        <f t="shared" si="4"/>
        <v>5339.0704640343038</v>
      </c>
      <c r="I109">
        <f t="shared" si="5"/>
        <v>0.67500000000000004</v>
      </c>
      <c r="M109">
        <v>0.66874999999999996</v>
      </c>
      <c r="N109">
        <v>0</v>
      </c>
      <c r="O109" s="19">
        <v>0.996</v>
      </c>
      <c r="AY109">
        <v>7350</v>
      </c>
      <c r="AZ109">
        <v>0</v>
      </c>
      <c r="BA109">
        <v>0.99899899899899902</v>
      </c>
    </row>
    <row r="110" spans="1:53" x14ac:dyDescent="0.25">
      <c r="A110" s="1">
        <v>0.12856532775265</v>
      </c>
      <c r="B110" s="1">
        <v>4278.2890625</v>
      </c>
      <c r="C110">
        <f t="shared" si="3"/>
        <v>0.54088911855367972</v>
      </c>
      <c r="D110">
        <v>0.78810000000000002</v>
      </c>
      <c r="E110">
        <v>329.01</v>
      </c>
      <c r="F110" t="s">
        <v>61</v>
      </c>
      <c r="G110">
        <v>5450</v>
      </c>
      <c r="H110">
        <f t="shared" si="4"/>
        <v>5388.5063016642507</v>
      </c>
      <c r="I110">
        <f t="shared" si="5"/>
        <v>0.68125000000000002</v>
      </c>
      <c r="M110">
        <v>0.67500000000000004</v>
      </c>
      <c r="N110">
        <v>0</v>
      </c>
      <c r="O110" s="19">
        <v>0.996</v>
      </c>
      <c r="AY110">
        <v>7400</v>
      </c>
      <c r="AZ110">
        <v>0</v>
      </c>
      <c r="BA110">
        <v>0.99899899899899902</v>
      </c>
    </row>
    <row r="111" spans="1:53" x14ac:dyDescent="0.25">
      <c r="A111" s="1">
        <v>0.156470321977523</v>
      </c>
      <c r="B111" s="1">
        <v>3671.5654296875</v>
      </c>
      <c r="C111">
        <f t="shared" si="3"/>
        <v>0.46418317228321554</v>
      </c>
      <c r="D111">
        <v>0.2777</v>
      </c>
      <c r="E111">
        <v>344.02</v>
      </c>
      <c r="F111" t="s">
        <v>59</v>
      </c>
      <c r="G111">
        <v>5500</v>
      </c>
      <c r="H111">
        <f t="shared" si="4"/>
        <v>5437.9421392941977</v>
      </c>
      <c r="I111">
        <f t="shared" si="5"/>
        <v>0.6875</v>
      </c>
      <c r="M111">
        <v>0.68125000000000002</v>
      </c>
      <c r="N111">
        <v>0</v>
      </c>
      <c r="O111" s="19">
        <v>0.996</v>
      </c>
      <c r="AY111">
        <v>7450</v>
      </c>
      <c r="AZ111">
        <v>0</v>
      </c>
      <c r="BA111">
        <v>0.99899899899899902</v>
      </c>
    </row>
    <row r="112" spans="1:53" x14ac:dyDescent="0.25">
      <c r="A112" s="1">
        <v>0.110921901070163</v>
      </c>
      <c r="B112" s="1">
        <v>4017.25561523437</v>
      </c>
      <c r="C112">
        <f t="shared" si="3"/>
        <v>0.50788757304286025</v>
      </c>
      <c r="D112">
        <v>0.86529999999999996</v>
      </c>
      <c r="E112">
        <v>243.36</v>
      </c>
      <c r="F112" t="s">
        <v>65</v>
      </c>
      <c r="G112">
        <v>5550</v>
      </c>
      <c r="H112">
        <f t="shared" si="4"/>
        <v>5487.3779769241455</v>
      </c>
      <c r="I112">
        <f t="shared" si="5"/>
        <v>0.69375000000000009</v>
      </c>
      <c r="M112">
        <v>0.6875</v>
      </c>
      <c r="N112">
        <v>0</v>
      </c>
      <c r="O112" s="19">
        <v>0.996</v>
      </c>
      <c r="AY112">
        <v>7500</v>
      </c>
      <c r="AZ112">
        <v>0</v>
      </c>
      <c r="BA112">
        <v>0.99899899899899902</v>
      </c>
    </row>
    <row r="113" spans="1:53" x14ac:dyDescent="0.25">
      <c r="A113" s="1">
        <v>0.13399643264057601</v>
      </c>
      <c r="B113" s="1">
        <v>3870.1806640625</v>
      </c>
      <c r="C113">
        <f t="shared" si="3"/>
        <v>0.48929340150873935</v>
      </c>
      <c r="D113">
        <v>0.1832</v>
      </c>
      <c r="E113">
        <v>219.57</v>
      </c>
      <c r="F113" t="s">
        <v>80</v>
      </c>
      <c r="G113">
        <v>5600</v>
      </c>
      <c r="H113">
        <f t="shared" si="4"/>
        <v>5536.8138145540925</v>
      </c>
      <c r="I113">
        <f t="shared" si="5"/>
        <v>0.70000000000000007</v>
      </c>
      <c r="M113">
        <v>0.69375000000000009</v>
      </c>
      <c r="N113">
        <v>0</v>
      </c>
      <c r="O113" s="19">
        <v>0.996</v>
      </c>
      <c r="AY113">
        <v>7550</v>
      </c>
      <c r="AZ113">
        <v>0</v>
      </c>
      <c r="BA113">
        <v>0.99899899899899902</v>
      </c>
    </row>
    <row r="114" spans="1:53" x14ac:dyDescent="0.25">
      <c r="A114" s="1">
        <v>0.149047450002569</v>
      </c>
      <c r="B114" s="1">
        <v>4515.107421875</v>
      </c>
      <c r="C114">
        <f t="shared" si="3"/>
        <v>0.57082923521910722</v>
      </c>
      <c r="D114">
        <v>0.97909999999999997</v>
      </c>
      <c r="E114">
        <v>51.91</v>
      </c>
      <c r="F114" t="s">
        <v>67</v>
      </c>
      <c r="G114">
        <v>5650</v>
      </c>
      <c r="H114">
        <f t="shared" si="4"/>
        <v>5586.2496521840394</v>
      </c>
      <c r="I114">
        <f t="shared" si="5"/>
        <v>0.70624999999999993</v>
      </c>
      <c r="M114">
        <v>0.70000000000000007</v>
      </c>
      <c r="N114">
        <v>0</v>
      </c>
      <c r="O114" s="19">
        <v>0.996</v>
      </c>
      <c r="AY114">
        <v>7600</v>
      </c>
      <c r="AZ114">
        <v>0</v>
      </c>
      <c r="BA114">
        <v>0.99899899899899902</v>
      </c>
    </row>
    <row r="115" spans="1:53" x14ac:dyDescent="0.25">
      <c r="A115" s="1">
        <v>0.13073912005161001</v>
      </c>
      <c r="B115" s="1">
        <v>3449.57446289062</v>
      </c>
      <c r="C115">
        <f t="shared" si="3"/>
        <v>0.43611763098772399</v>
      </c>
      <c r="D115">
        <v>0.38529999999999998</v>
      </c>
      <c r="E115">
        <v>212.98</v>
      </c>
      <c r="F115" t="s">
        <v>76</v>
      </c>
      <c r="G115">
        <v>5700</v>
      </c>
      <c r="H115">
        <f t="shared" si="4"/>
        <v>5635.6854898139873</v>
      </c>
      <c r="I115">
        <f t="shared" si="5"/>
        <v>0.71250000000000002</v>
      </c>
      <c r="M115">
        <v>0.70624999999999993</v>
      </c>
      <c r="N115">
        <v>1</v>
      </c>
      <c r="O115" s="19">
        <v>1</v>
      </c>
      <c r="AY115">
        <v>7650</v>
      </c>
      <c r="AZ115">
        <v>0</v>
      </c>
      <c r="BA115">
        <v>0.99899899899899902</v>
      </c>
    </row>
    <row r="116" spans="1:53" x14ac:dyDescent="0.25">
      <c r="A116" s="1">
        <v>0.155419968596826</v>
      </c>
      <c r="B116" s="1">
        <v>3353.19604492187</v>
      </c>
      <c r="C116">
        <f t="shared" si="3"/>
        <v>0.42393284478436882</v>
      </c>
      <c r="D116">
        <v>0.4834</v>
      </c>
      <c r="E116">
        <v>208.19</v>
      </c>
      <c r="F116" t="s">
        <v>70</v>
      </c>
      <c r="G116">
        <v>5750</v>
      </c>
      <c r="H116">
        <f t="shared" si="4"/>
        <v>5685.1213274439342</v>
      </c>
      <c r="I116">
        <f t="shared" si="5"/>
        <v>0.71875</v>
      </c>
      <c r="M116">
        <v>0.71250000000000002</v>
      </c>
      <c r="N116">
        <v>0</v>
      </c>
      <c r="O116" s="19">
        <v>1</v>
      </c>
      <c r="AY116">
        <v>7700</v>
      </c>
      <c r="AZ116">
        <v>0</v>
      </c>
      <c r="BA116">
        <v>0.99899899899899902</v>
      </c>
    </row>
    <row r="117" spans="1:53" x14ac:dyDescent="0.25">
      <c r="A117" s="1">
        <v>0.156909384048008</v>
      </c>
      <c r="B117" s="1">
        <v>3640.419921875</v>
      </c>
      <c r="C117">
        <f t="shared" si="3"/>
        <v>0.46024555469321432</v>
      </c>
      <c r="D117">
        <v>0.73480000000000001</v>
      </c>
      <c r="E117">
        <v>331.57</v>
      </c>
      <c r="F117" t="s">
        <v>51</v>
      </c>
      <c r="G117">
        <v>5800</v>
      </c>
      <c r="H117">
        <f t="shared" si="4"/>
        <v>5734.5571650738812</v>
      </c>
      <c r="I117">
        <f t="shared" si="5"/>
        <v>0.72499999999999998</v>
      </c>
      <c r="M117">
        <v>0.71875</v>
      </c>
      <c r="N117">
        <v>0</v>
      </c>
      <c r="O117" s="19">
        <v>1</v>
      </c>
      <c r="AY117">
        <v>7750</v>
      </c>
      <c r="AZ117">
        <v>0</v>
      </c>
      <c r="BA117">
        <v>0.99899899899899902</v>
      </c>
    </row>
    <row r="118" spans="1:53" x14ac:dyDescent="0.25">
      <c r="A118" s="1">
        <v>0.110445847275929</v>
      </c>
      <c r="B118" s="1">
        <v>3543.724609375</v>
      </c>
      <c r="C118">
        <f t="shared" si="3"/>
        <v>0.44802070462293048</v>
      </c>
      <c r="D118">
        <v>0.3528</v>
      </c>
      <c r="E118">
        <v>343.8</v>
      </c>
      <c r="F118" t="s">
        <v>54</v>
      </c>
      <c r="G118">
        <v>5850</v>
      </c>
      <c r="H118">
        <f t="shared" si="4"/>
        <v>5783.993002703829</v>
      </c>
      <c r="I118">
        <f t="shared" si="5"/>
        <v>0.73125000000000007</v>
      </c>
      <c r="M118">
        <v>0.72499999999999998</v>
      </c>
      <c r="N118">
        <v>0</v>
      </c>
      <c r="O118" s="19">
        <v>1</v>
      </c>
      <c r="AY118">
        <v>7800</v>
      </c>
      <c r="AZ118">
        <v>0</v>
      </c>
      <c r="BA118">
        <v>0.99899899899899902</v>
      </c>
    </row>
    <row r="119" spans="1:53" x14ac:dyDescent="0.25">
      <c r="A119" s="1">
        <v>0.118542022443363</v>
      </c>
      <c r="B119" s="1">
        <v>3554.33325195312</v>
      </c>
      <c r="C119">
        <f t="shared" si="3"/>
        <v>0.44936191818968685</v>
      </c>
      <c r="D119">
        <v>0.75029999999999997</v>
      </c>
      <c r="E119">
        <v>307.18</v>
      </c>
      <c r="F119" t="s">
        <v>52</v>
      </c>
      <c r="G119">
        <v>5900</v>
      </c>
      <c r="H119">
        <f t="shared" si="4"/>
        <v>5833.428840333776</v>
      </c>
      <c r="I119">
        <f t="shared" si="5"/>
        <v>0.73750000000000004</v>
      </c>
      <c r="M119">
        <v>0.73125000000000007</v>
      </c>
      <c r="N119">
        <v>0</v>
      </c>
      <c r="O119" s="19">
        <v>1</v>
      </c>
      <c r="AY119">
        <v>7850</v>
      </c>
      <c r="AZ119">
        <v>0</v>
      </c>
      <c r="BA119">
        <v>0.99899899899899902</v>
      </c>
    </row>
    <row r="120" spans="1:53" x14ac:dyDescent="0.25">
      <c r="A120" s="1">
        <v>0.12089334777409801</v>
      </c>
      <c r="B120" s="1">
        <v>3875.841796875</v>
      </c>
      <c r="C120">
        <f t="shared" si="3"/>
        <v>0.49000911872471892</v>
      </c>
      <c r="D120">
        <v>0.8871</v>
      </c>
      <c r="E120">
        <v>64.56</v>
      </c>
      <c r="F120" t="s">
        <v>65</v>
      </c>
      <c r="G120">
        <v>5950</v>
      </c>
      <c r="H120">
        <f t="shared" si="4"/>
        <v>5882.8646779637229</v>
      </c>
      <c r="I120">
        <f t="shared" si="5"/>
        <v>0.74375000000000002</v>
      </c>
      <c r="M120">
        <v>0.73750000000000004</v>
      </c>
      <c r="N120">
        <v>0</v>
      </c>
      <c r="O120" s="19">
        <v>1</v>
      </c>
      <c r="AY120">
        <v>7900</v>
      </c>
      <c r="AZ120">
        <v>0</v>
      </c>
      <c r="BA120">
        <v>0.99899899899899902</v>
      </c>
    </row>
    <row r="121" spans="1:53" x14ac:dyDescent="0.25">
      <c r="A121" s="1">
        <v>0.11364460199244</v>
      </c>
      <c r="B121" s="1">
        <v>3929.54736328125</v>
      </c>
      <c r="C121">
        <f t="shared" si="3"/>
        <v>0.4967989255962369</v>
      </c>
      <c r="D121">
        <v>0.83760000000000001</v>
      </c>
      <c r="E121">
        <v>97.19</v>
      </c>
      <c r="F121" t="s">
        <v>61</v>
      </c>
      <c r="G121">
        <v>6000</v>
      </c>
      <c r="H121">
        <f t="shared" si="4"/>
        <v>5932.3005155936708</v>
      </c>
      <c r="I121">
        <f t="shared" si="5"/>
        <v>0.75000000000000011</v>
      </c>
      <c r="M121">
        <v>0.74375000000000002</v>
      </c>
      <c r="N121">
        <v>0</v>
      </c>
      <c r="O121" s="19">
        <v>1</v>
      </c>
      <c r="AY121">
        <v>7950</v>
      </c>
      <c r="AZ121">
        <v>0</v>
      </c>
      <c r="BA121">
        <v>0.99899899899899902</v>
      </c>
    </row>
    <row r="122" spans="1:53" x14ac:dyDescent="0.25">
      <c r="A122" s="1">
        <v>0.15663830991062999</v>
      </c>
      <c r="B122" s="1">
        <v>4129.16455078125</v>
      </c>
      <c r="C122">
        <f t="shared" si="3"/>
        <v>0.52203582825001582</v>
      </c>
      <c r="D122">
        <v>0.10539999999999999</v>
      </c>
      <c r="E122">
        <v>8.44</v>
      </c>
      <c r="F122" t="s">
        <v>56</v>
      </c>
      <c r="G122">
        <v>6050</v>
      </c>
      <c r="H122">
        <f t="shared" si="4"/>
        <v>5981.7363532236177</v>
      </c>
      <c r="I122">
        <f t="shared" si="5"/>
        <v>0.75624999999999998</v>
      </c>
      <c r="M122">
        <v>0.75000000000000011</v>
      </c>
      <c r="N122">
        <v>0</v>
      </c>
      <c r="O122" s="19">
        <v>1</v>
      </c>
      <c r="AY122">
        <v>8000</v>
      </c>
      <c r="AZ122">
        <v>0</v>
      </c>
      <c r="BA122">
        <v>0.99899899899899902</v>
      </c>
    </row>
    <row r="123" spans="1:53" ht="15.75" thickBot="1" x14ac:dyDescent="0.3">
      <c r="A123" s="1">
        <v>0.118223725007364</v>
      </c>
      <c r="B123" s="1">
        <v>3641.69897460937</v>
      </c>
      <c r="C123">
        <f t="shared" si="3"/>
        <v>0.46040726085564754</v>
      </c>
      <c r="D123">
        <v>0.77659999999999996</v>
      </c>
      <c r="E123">
        <v>41.68</v>
      </c>
      <c r="F123" t="s">
        <v>73</v>
      </c>
      <c r="G123">
        <v>6100</v>
      </c>
      <c r="H123">
        <f t="shared" si="4"/>
        <v>6031.1721908535646</v>
      </c>
      <c r="I123">
        <f t="shared" si="5"/>
        <v>0.76249999999999996</v>
      </c>
      <c r="M123">
        <v>0.75624999999999998</v>
      </c>
      <c r="N123">
        <v>0</v>
      </c>
      <c r="O123" s="19">
        <v>1</v>
      </c>
      <c r="P123" s="2"/>
      <c r="Q123" s="2"/>
      <c r="R123" s="2"/>
      <c r="X123" s="2"/>
      <c r="Y123" s="2"/>
      <c r="Z123" s="2"/>
      <c r="AE123" s="2"/>
      <c r="AF123" s="2"/>
      <c r="AG123" s="2"/>
      <c r="AK123" s="2"/>
      <c r="AL123" s="2"/>
      <c r="AM123" s="2"/>
      <c r="AQ123" s="2"/>
      <c r="AR123" s="2"/>
      <c r="AS123" s="2"/>
      <c r="AY123" s="2" t="s">
        <v>0</v>
      </c>
      <c r="AZ123" s="2">
        <v>1</v>
      </c>
      <c r="BA123" s="2">
        <v>1</v>
      </c>
    </row>
    <row r="124" spans="1:53" x14ac:dyDescent="0.25">
      <c r="A124" s="1">
        <v>0.13268198611350099</v>
      </c>
      <c r="B124" s="1">
        <v>3532.48950195312</v>
      </c>
      <c r="C124">
        <f t="shared" si="3"/>
        <v>0.44660028929766832</v>
      </c>
      <c r="D124">
        <v>0.74890000000000001</v>
      </c>
      <c r="E124">
        <v>236.54</v>
      </c>
      <c r="F124" t="s">
        <v>74</v>
      </c>
      <c r="G124">
        <v>6150</v>
      </c>
      <c r="H124">
        <f t="shared" si="4"/>
        <v>6080.6080284835125</v>
      </c>
      <c r="I124">
        <f t="shared" si="5"/>
        <v>0.76875000000000004</v>
      </c>
      <c r="M124">
        <v>0.76249999999999996</v>
      </c>
      <c r="N124">
        <v>0</v>
      </c>
      <c r="O124" s="19">
        <v>1</v>
      </c>
    </row>
    <row r="125" spans="1:53" x14ac:dyDescent="0.25">
      <c r="A125" s="1">
        <v>0.14194096636064801</v>
      </c>
      <c r="B125" s="1">
        <v>3477.03735351562</v>
      </c>
      <c r="C125">
        <f t="shared" si="3"/>
        <v>0.43958966817036638</v>
      </c>
      <c r="D125">
        <v>0.46189999999999998</v>
      </c>
      <c r="E125">
        <v>200.54</v>
      </c>
      <c r="F125" t="s">
        <v>75</v>
      </c>
      <c r="G125">
        <v>6200</v>
      </c>
      <c r="H125">
        <f t="shared" si="4"/>
        <v>6130.0438661134594</v>
      </c>
      <c r="I125">
        <f t="shared" si="5"/>
        <v>0.77500000000000002</v>
      </c>
      <c r="M125">
        <v>0.76875000000000004</v>
      </c>
      <c r="N125">
        <v>0</v>
      </c>
      <c r="O125" s="19">
        <v>1</v>
      </c>
    </row>
    <row r="126" spans="1:53" x14ac:dyDescent="0.25">
      <c r="A126" s="1">
        <v>0.115144791588255</v>
      </c>
      <c r="B126" s="1">
        <v>3571.89282226562</v>
      </c>
      <c r="C126">
        <f t="shared" si="3"/>
        <v>0.45158191323204133</v>
      </c>
      <c r="D126">
        <v>0.40110000000000001</v>
      </c>
      <c r="E126">
        <v>108.99</v>
      </c>
      <c r="F126" t="s">
        <v>50</v>
      </c>
      <c r="G126">
        <v>6250</v>
      </c>
      <c r="H126">
        <f t="shared" si="4"/>
        <v>6179.4797037434064</v>
      </c>
      <c r="I126">
        <f t="shared" si="5"/>
        <v>0.78125</v>
      </c>
      <c r="M126">
        <v>0.77500000000000002</v>
      </c>
      <c r="N126">
        <v>0</v>
      </c>
      <c r="O126" s="19">
        <v>1</v>
      </c>
    </row>
    <row r="127" spans="1:53" x14ac:dyDescent="0.25">
      <c r="A127" s="1">
        <v>0.11676186222564799</v>
      </c>
      <c r="B127" s="1">
        <v>3590.56494140625</v>
      </c>
      <c r="C127">
        <f t="shared" si="3"/>
        <v>0.45394256393047805</v>
      </c>
      <c r="D127">
        <v>0.34200000000000003</v>
      </c>
      <c r="E127">
        <v>342.21</v>
      </c>
      <c r="F127" t="s">
        <v>58</v>
      </c>
      <c r="G127">
        <v>6300</v>
      </c>
      <c r="H127">
        <f t="shared" si="4"/>
        <v>6228.9155413733542</v>
      </c>
      <c r="I127">
        <f t="shared" si="5"/>
        <v>0.78750000000000009</v>
      </c>
      <c r="M127">
        <v>0.78125</v>
      </c>
      <c r="N127">
        <v>0</v>
      </c>
      <c r="O127" s="19">
        <v>1</v>
      </c>
    </row>
    <row r="128" spans="1:53" x14ac:dyDescent="0.25">
      <c r="A128" s="1">
        <v>0.118687573391065</v>
      </c>
      <c r="B128" s="1">
        <v>5106.158203125</v>
      </c>
      <c r="C128">
        <f t="shared" si="3"/>
        <v>0.64555371769808323</v>
      </c>
      <c r="D128">
        <v>0.99170000000000003</v>
      </c>
      <c r="E128">
        <v>331.01</v>
      </c>
      <c r="F128" t="s">
        <v>74</v>
      </c>
      <c r="G128">
        <v>6350</v>
      </c>
      <c r="H128">
        <f t="shared" si="4"/>
        <v>6278.3513790033012</v>
      </c>
      <c r="I128">
        <f t="shared" si="5"/>
        <v>0.79375000000000007</v>
      </c>
      <c r="M128">
        <v>0.78750000000000009</v>
      </c>
      <c r="N128">
        <v>0</v>
      </c>
      <c r="O128" s="19">
        <v>1</v>
      </c>
    </row>
    <row r="129" spans="1:15" x14ac:dyDescent="0.25">
      <c r="A129" s="1">
        <v>0.115007736030433</v>
      </c>
      <c r="B129" s="1">
        <v>3528.00244140625</v>
      </c>
      <c r="C129">
        <f t="shared" ref="C129:C192" si="6">B129/$V$13</f>
        <v>0.44603300593073392</v>
      </c>
      <c r="D129">
        <v>0.72509999999999997</v>
      </c>
      <c r="E129">
        <v>138.76</v>
      </c>
      <c r="F129" t="s">
        <v>54</v>
      </c>
      <c r="G129">
        <v>6400</v>
      </c>
      <c r="H129">
        <f t="shared" ref="H129:H161" si="7">G129*$K$6</f>
        <v>6327.787216633249</v>
      </c>
      <c r="I129">
        <f t="shared" ref="I129:I161" si="8">H129/$V$13</f>
        <v>0.8</v>
      </c>
      <c r="M129">
        <v>0.79375000000000007</v>
      </c>
      <c r="N129">
        <v>0</v>
      </c>
      <c r="O129" s="19">
        <v>1</v>
      </c>
    </row>
    <row r="130" spans="1:15" x14ac:dyDescent="0.25">
      <c r="A130" s="1">
        <v>0.112514462769636</v>
      </c>
      <c r="B130" s="1">
        <v>4567.04150390625</v>
      </c>
      <c r="C130">
        <f t="shared" si="6"/>
        <v>0.57739507951864188</v>
      </c>
      <c r="D130">
        <v>0.82989999999999997</v>
      </c>
      <c r="E130">
        <v>276.44</v>
      </c>
      <c r="F130" t="s">
        <v>58</v>
      </c>
      <c r="G130">
        <v>6450</v>
      </c>
      <c r="H130">
        <f t="shared" si="7"/>
        <v>6377.223054263196</v>
      </c>
      <c r="I130">
        <f t="shared" si="8"/>
        <v>0.80625000000000002</v>
      </c>
      <c r="M130">
        <v>0.8</v>
      </c>
      <c r="N130">
        <v>0</v>
      </c>
      <c r="O130" s="19">
        <v>1</v>
      </c>
    </row>
    <row r="131" spans="1:15" x14ac:dyDescent="0.25">
      <c r="A131" s="1">
        <v>0.12306969256056299</v>
      </c>
      <c r="B131" s="1">
        <v>3465.43701171875</v>
      </c>
      <c r="C131">
        <f t="shared" si="6"/>
        <v>0.43812307754084873</v>
      </c>
      <c r="D131">
        <v>0.41120000000000001</v>
      </c>
      <c r="E131">
        <v>337.3</v>
      </c>
      <c r="F131" t="s">
        <v>65</v>
      </c>
      <c r="G131">
        <v>6500</v>
      </c>
      <c r="H131">
        <f t="shared" si="7"/>
        <v>6426.6588918931429</v>
      </c>
      <c r="I131">
        <f t="shared" si="8"/>
        <v>0.8125</v>
      </c>
      <c r="M131">
        <v>0.80625000000000002</v>
      </c>
      <c r="N131">
        <v>0</v>
      </c>
      <c r="O131" s="19">
        <v>1</v>
      </c>
    </row>
    <row r="132" spans="1:15" x14ac:dyDescent="0.25">
      <c r="A132" s="1">
        <v>0.11439889020954599</v>
      </c>
      <c r="B132" s="1">
        <v>4209.49609375</v>
      </c>
      <c r="C132">
        <f t="shared" si="6"/>
        <v>0.53219186418720288</v>
      </c>
      <c r="D132">
        <v>0.69679999999999997</v>
      </c>
      <c r="E132">
        <v>210.88</v>
      </c>
      <c r="F132" t="s">
        <v>53</v>
      </c>
      <c r="G132">
        <v>6550</v>
      </c>
      <c r="H132">
        <f t="shared" si="7"/>
        <v>6476.0947295230908</v>
      </c>
      <c r="I132">
        <f t="shared" si="8"/>
        <v>0.81875000000000009</v>
      </c>
      <c r="M132">
        <v>0.8125</v>
      </c>
      <c r="N132">
        <v>0</v>
      </c>
      <c r="O132" s="19">
        <v>1</v>
      </c>
    </row>
    <row r="133" spans="1:15" x14ac:dyDescent="0.25">
      <c r="A133" s="1">
        <v>0.12582272190045299</v>
      </c>
      <c r="B133" s="1">
        <v>4199.20654296875</v>
      </c>
      <c r="C133">
        <f t="shared" si="6"/>
        <v>0.53089099227998027</v>
      </c>
      <c r="D133">
        <v>0.113</v>
      </c>
      <c r="E133">
        <v>316.12</v>
      </c>
      <c r="F133" t="s">
        <v>51</v>
      </c>
      <c r="G133">
        <v>6600</v>
      </c>
      <c r="H133">
        <f t="shared" si="7"/>
        <v>6525.5305671530377</v>
      </c>
      <c r="I133">
        <f t="shared" si="8"/>
        <v>0.82500000000000007</v>
      </c>
      <c r="M133">
        <v>0.81875000000000009</v>
      </c>
      <c r="N133">
        <v>0</v>
      </c>
      <c r="O133" s="19">
        <v>1</v>
      </c>
    </row>
    <row r="134" spans="1:15" x14ac:dyDescent="0.25">
      <c r="A134" s="1">
        <v>0.111673291654606</v>
      </c>
      <c r="B134" s="1">
        <v>4107.22216796875</v>
      </c>
      <c r="C134">
        <f t="shared" si="6"/>
        <v>0.51926172955658034</v>
      </c>
      <c r="D134">
        <v>0.36109999999999998</v>
      </c>
      <c r="E134">
        <v>344.13</v>
      </c>
      <c r="F134" t="s">
        <v>71</v>
      </c>
      <c r="G134">
        <v>6650</v>
      </c>
      <c r="H134">
        <f t="shared" si="7"/>
        <v>6574.9664047829847</v>
      </c>
      <c r="I134">
        <f t="shared" si="8"/>
        <v>0.83125000000000004</v>
      </c>
      <c r="M134">
        <v>0.82500000000000007</v>
      </c>
      <c r="N134">
        <v>0</v>
      </c>
      <c r="O134" s="19">
        <v>1</v>
      </c>
    </row>
    <row r="135" spans="1:15" x14ac:dyDescent="0.25">
      <c r="A135" s="1">
        <v>0.142616116520183</v>
      </c>
      <c r="B135" s="1">
        <v>4327.99560546875</v>
      </c>
      <c r="C135">
        <f t="shared" si="6"/>
        <v>0.54717334288260044</v>
      </c>
      <c r="D135">
        <v>5.9299999999999999E-2</v>
      </c>
      <c r="E135">
        <v>106.19</v>
      </c>
      <c r="F135" t="s">
        <v>52</v>
      </c>
      <c r="G135">
        <v>6700</v>
      </c>
      <c r="H135">
        <f t="shared" si="7"/>
        <v>6624.4022424129325</v>
      </c>
      <c r="I135">
        <f t="shared" si="8"/>
        <v>0.83750000000000013</v>
      </c>
      <c r="M135">
        <v>0.83125000000000004</v>
      </c>
      <c r="N135">
        <v>0</v>
      </c>
      <c r="O135" s="19">
        <v>1</v>
      </c>
    </row>
    <row r="136" spans="1:15" x14ac:dyDescent="0.25">
      <c r="A136" s="1">
        <v>0.115605250749318</v>
      </c>
      <c r="B136" s="1">
        <v>3503.2724609375</v>
      </c>
      <c r="C136">
        <f t="shared" si="6"/>
        <v>0.44290648101804475</v>
      </c>
      <c r="D136">
        <v>0.4335</v>
      </c>
      <c r="E136">
        <v>131.59</v>
      </c>
      <c r="F136" t="s">
        <v>50</v>
      </c>
      <c r="G136">
        <v>6750</v>
      </c>
      <c r="H136">
        <f t="shared" si="7"/>
        <v>6673.8380800428795</v>
      </c>
      <c r="I136">
        <f t="shared" si="8"/>
        <v>0.84375</v>
      </c>
      <c r="M136">
        <v>0.83750000000000013</v>
      </c>
      <c r="N136">
        <v>0</v>
      </c>
      <c r="O136" s="19">
        <v>1</v>
      </c>
    </row>
    <row r="137" spans="1:15" x14ac:dyDescent="0.25">
      <c r="A137" s="1">
        <v>0.15985877275622201</v>
      </c>
      <c r="B137" s="1">
        <v>3729.11157226562</v>
      </c>
      <c r="C137">
        <f t="shared" si="6"/>
        <v>0.47145852976386582</v>
      </c>
      <c r="D137">
        <v>0.76170000000000004</v>
      </c>
      <c r="E137">
        <v>161.63999999999999</v>
      </c>
      <c r="F137" t="s">
        <v>69</v>
      </c>
      <c r="G137">
        <v>6800</v>
      </c>
      <c r="H137">
        <f t="shared" si="7"/>
        <v>6723.2739176728264</v>
      </c>
      <c r="I137">
        <f t="shared" si="8"/>
        <v>0.85</v>
      </c>
      <c r="M137">
        <v>0.84375</v>
      </c>
      <c r="N137">
        <v>0</v>
      </c>
      <c r="O137" s="19">
        <v>1</v>
      </c>
    </row>
    <row r="138" spans="1:15" x14ac:dyDescent="0.25">
      <c r="A138" s="1">
        <v>0.14160187442081601</v>
      </c>
      <c r="B138" s="1">
        <v>4468.10498046875</v>
      </c>
      <c r="C138">
        <f t="shared" si="6"/>
        <v>0.56488688099041895</v>
      </c>
      <c r="D138">
        <v>0.97909999999999997</v>
      </c>
      <c r="E138">
        <v>89.64</v>
      </c>
      <c r="F138" t="s">
        <v>74</v>
      </c>
      <c r="G138">
        <v>6850</v>
      </c>
      <c r="H138">
        <f t="shared" si="7"/>
        <v>6772.7097553027743</v>
      </c>
      <c r="I138">
        <f t="shared" si="8"/>
        <v>0.85625000000000007</v>
      </c>
      <c r="M138">
        <v>0.85</v>
      </c>
      <c r="N138">
        <v>0</v>
      </c>
      <c r="O138" s="19">
        <v>1</v>
      </c>
    </row>
    <row r="139" spans="1:15" x14ac:dyDescent="0.25">
      <c r="A139" s="1">
        <v>0.13322187693286</v>
      </c>
      <c r="B139" s="1">
        <v>3551.09252929687</v>
      </c>
      <c r="C139">
        <f t="shared" si="6"/>
        <v>0.44895220496194349</v>
      </c>
      <c r="D139">
        <v>0.77900000000000003</v>
      </c>
      <c r="E139">
        <v>9.83</v>
      </c>
      <c r="F139" t="s">
        <v>70</v>
      </c>
      <c r="G139">
        <v>6900</v>
      </c>
      <c r="H139">
        <f t="shared" si="7"/>
        <v>6822.1455929327212</v>
      </c>
      <c r="I139">
        <f t="shared" si="8"/>
        <v>0.86250000000000004</v>
      </c>
      <c r="M139">
        <v>0.85625000000000007</v>
      </c>
      <c r="N139">
        <v>0</v>
      </c>
      <c r="O139" s="19">
        <v>1</v>
      </c>
    </row>
    <row r="140" spans="1:15" x14ac:dyDescent="0.25">
      <c r="A140" s="1">
        <v>0.11226420561353399</v>
      </c>
      <c r="B140" s="1">
        <v>3679.67724609375</v>
      </c>
      <c r="C140">
        <f t="shared" si="6"/>
        <v>0.4652087208522227</v>
      </c>
      <c r="D140">
        <v>0.68689999999999996</v>
      </c>
      <c r="E140">
        <v>351.66</v>
      </c>
      <c r="F140" t="s">
        <v>73</v>
      </c>
      <c r="G140">
        <v>6950</v>
      </c>
      <c r="H140">
        <f t="shared" si="7"/>
        <v>6871.5814305626682</v>
      </c>
      <c r="I140">
        <f t="shared" si="8"/>
        <v>0.86875000000000002</v>
      </c>
      <c r="M140">
        <v>0.86250000000000004</v>
      </c>
      <c r="N140">
        <v>0</v>
      </c>
      <c r="O140" s="19">
        <v>1</v>
      </c>
    </row>
    <row r="141" spans="1:15" x14ac:dyDescent="0.25">
      <c r="A141" s="1">
        <v>0.144140640191184</v>
      </c>
      <c r="B141" s="1">
        <v>3736.1455078125</v>
      </c>
      <c r="C141">
        <f t="shared" si="6"/>
        <v>0.47234780562679507</v>
      </c>
      <c r="D141">
        <v>0.7641</v>
      </c>
      <c r="E141">
        <v>291.33999999999997</v>
      </c>
      <c r="F141" t="s">
        <v>58</v>
      </c>
      <c r="G141">
        <v>7000</v>
      </c>
      <c r="H141">
        <f t="shared" si="7"/>
        <v>6921.017268192616</v>
      </c>
      <c r="I141">
        <f t="shared" si="8"/>
        <v>0.87500000000000011</v>
      </c>
      <c r="M141">
        <v>0.86875000000000002</v>
      </c>
      <c r="N141">
        <v>0</v>
      </c>
      <c r="O141" s="19">
        <v>1</v>
      </c>
    </row>
    <row r="142" spans="1:15" x14ac:dyDescent="0.25">
      <c r="A142" s="1">
        <v>0.12983134766037199</v>
      </c>
      <c r="B142" s="1">
        <v>3967.63989257812</v>
      </c>
      <c r="C142">
        <f t="shared" si="6"/>
        <v>0.50161483080831348</v>
      </c>
      <c r="D142">
        <v>0.16270000000000001</v>
      </c>
      <c r="E142">
        <v>213.83</v>
      </c>
      <c r="F142" t="s">
        <v>61</v>
      </c>
      <c r="G142">
        <v>7050</v>
      </c>
      <c r="H142">
        <f t="shared" si="7"/>
        <v>6970.453105822563</v>
      </c>
      <c r="I142">
        <f t="shared" si="8"/>
        <v>0.88125000000000009</v>
      </c>
      <c r="M142">
        <v>0.87500000000000011</v>
      </c>
      <c r="N142">
        <v>0</v>
      </c>
      <c r="O142" s="19">
        <v>1</v>
      </c>
    </row>
    <row r="143" spans="1:15" x14ac:dyDescent="0.25">
      <c r="A143" s="1">
        <v>0.12292307289029999</v>
      </c>
      <c r="B143" s="1">
        <v>4021.62158203125</v>
      </c>
      <c r="C143">
        <f t="shared" si="6"/>
        <v>0.50843954695063054</v>
      </c>
      <c r="D143">
        <v>5.0500000000000003E-2</v>
      </c>
      <c r="E143">
        <v>299.07</v>
      </c>
      <c r="F143" t="s">
        <v>57</v>
      </c>
      <c r="G143">
        <v>7100</v>
      </c>
      <c r="H143">
        <f t="shared" si="7"/>
        <v>7019.8889434525099</v>
      </c>
      <c r="I143">
        <f t="shared" si="8"/>
        <v>0.88749999999999996</v>
      </c>
      <c r="M143">
        <v>0.88125000000000009</v>
      </c>
      <c r="N143">
        <v>0</v>
      </c>
      <c r="O143" s="19">
        <v>1</v>
      </c>
    </row>
    <row r="144" spans="1:15" x14ac:dyDescent="0.25">
      <c r="A144" s="1">
        <v>0.131508437191142</v>
      </c>
      <c r="B144" s="1">
        <v>4249.85498046875</v>
      </c>
      <c r="C144">
        <f t="shared" si="6"/>
        <v>0.53729429703926368</v>
      </c>
      <c r="D144">
        <v>3.0599999999999999E-2</v>
      </c>
      <c r="E144">
        <v>351.53</v>
      </c>
      <c r="F144" t="s">
        <v>76</v>
      </c>
      <c r="G144">
        <v>7150</v>
      </c>
      <c r="H144">
        <f t="shared" si="7"/>
        <v>7069.3247810824578</v>
      </c>
      <c r="I144">
        <f t="shared" si="8"/>
        <v>0.89375000000000004</v>
      </c>
      <c r="M144">
        <v>0.88749999999999996</v>
      </c>
      <c r="N144">
        <v>0</v>
      </c>
      <c r="O144" s="19">
        <v>1</v>
      </c>
    </row>
    <row r="145" spans="1:15" x14ac:dyDescent="0.25">
      <c r="A145" s="1">
        <v>0.153036740908817</v>
      </c>
      <c r="B145" s="1">
        <v>3616.9580078125</v>
      </c>
      <c r="C145">
        <f t="shared" si="6"/>
        <v>0.45727934697992989</v>
      </c>
      <c r="D145">
        <v>0.25040000000000001</v>
      </c>
      <c r="E145">
        <v>91.7</v>
      </c>
      <c r="F145" t="s">
        <v>66</v>
      </c>
      <c r="G145">
        <v>7200</v>
      </c>
      <c r="H145">
        <f t="shared" si="7"/>
        <v>7118.7606187124047</v>
      </c>
      <c r="I145">
        <f t="shared" si="8"/>
        <v>0.9</v>
      </c>
      <c r="M145">
        <v>0.89375000000000004</v>
      </c>
      <c r="N145">
        <v>0</v>
      </c>
      <c r="O145" s="19">
        <v>1</v>
      </c>
    </row>
    <row r="146" spans="1:15" x14ac:dyDescent="0.25">
      <c r="A146" s="1">
        <v>0.123343051914857</v>
      </c>
      <c r="B146" s="1">
        <v>4165.56494140625</v>
      </c>
      <c r="C146">
        <f t="shared" si="6"/>
        <v>0.52663780228976453</v>
      </c>
      <c r="D146">
        <v>9.1499999999999998E-2</v>
      </c>
      <c r="E146">
        <v>111.97</v>
      </c>
      <c r="F146" t="s">
        <v>52</v>
      </c>
      <c r="G146">
        <v>7250</v>
      </c>
      <c r="H146">
        <f t="shared" si="7"/>
        <v>7168.1964563423517</v>
      </c>
      <c r="I146">
        <f t="shared" si="8"/>
        <v>0.90625</v>
      </c>
      <c r="M146">
        <v>0.9</v>
      </c>
      <c r="N146">
        <v>0</v>
      </c>
      <c r="O146" s="19">
        <v>1</v>
      </c>
    </row>
    <row r="147" spans="1:15" x14ac:dyDescent="0.25">
      <c r="A147" s="1">
        <v>0.12303791664063</v>
      </c>
      <c r="B147" s="1">
        <v>3751.25244140625</v>
      </c>
      <c r="C147">
        <f t="shared" si="6"/>
        <v>0.47425772238936126</v>
      </c>
      <c r="D147">
        <v>0.28710000000000002</v>
      </c>
      <c r="E147">
        <v>193.73</v>
      </c>
      <c r="F147" t="s">
        <v>63</v>
      </c>
      <c r="G147">
        <v>7300</v>
      </c>
      <c r="H147">
        <f t="shared" si="7"/>
        <v>7217.6322939722995</v>
      </c>
      <c r="I147">
        <f t="shared" si="8"/>
        <v>0.91250000000000009</v>
      </c>
      <c r="M147">
        <v>0.90625</v>
      </c>
      <c r="N147">
        <v>0</v>
      </c>
      <c r="O147" s="19">
        <v>1</v>
      </c>
    </row>
    <row r="148" spans="1:15" x14ac:dyDescent="0.25">
      <c r="A148" s="1">
        <v>0.123601937367636</v>
      </c>
      <c r="B148" s="1">
        <v>4468.0068359375</v>
      </c>
      <c r="C148">
        <f t="shared" si="6"/>
        <v>0.56487447292069215</v>
      </c>
      <c r="D148">
        <v>0.96519999999999995</v>
      </c>
      <c r="E148">
        <v>303.64999999999998</v>
      </c>
      <c r="F148" t="s">
        <v>50</v>
      </c>
      <c r="G148">
        <v>7350</v>
      </c>
      <c r="H148">
        <f t="shared" si="7"/>
        <v>7267.0681316022465</v>
      </c>
      <c r="I148">
        <f t="shared" si="8"/>
        <v>0.91875000000000007</v>
      </c>
      <c r="M148">
        <v>0.91250000000000009</v>
      </c>
      <c r="N148">
        <v>0</v>
      </c>
      <c r="O148" s="19">
        <v>1</v>
      </c>
    </row>
    <row r="149" spans="1:15" x14ac:dyDescent="0.25">
      <c r="A149" s="1">
        <v>0.148936616770802</v>
      </c>
      <c r="B149" s="1">
        <v>3795.76049804687</v>
      </c>
      <c r="C149">
        <f t="shared" si="6"/>
        <v>0.47988472027874995</v>
      </c>
      <c r="D149">
        <v>0.79700000000000004</v>
      </c>
      <c r="E149">
        <v>20.350000000000001</v>
      </c>
      <c r="F149" t="s">
        <v>60</v>
      </c>
      <c r="G149">
        <v>7400</v>
      </c>
      <c r="H149">
        <f t="shared" si="7"/>
        <v>7316.5039692321934</v>
      </c>
      <c r="I149">
        <f t="shared" si="8"/>
        <v>0.92500000000000004</v>
      </c>
      <c r="M149">
        <v>0.91875000000000007</v>
      </c>
      <c r="N149">
        <v>0</v>
      </c>
      <c r="O149" s="19">
        <v>1</v>
      </c>
    </row>
    <row r="150" spans="1:15" x14ac:dyDescent="0.25">
      <c r="A150" s="1">
        <v>0.11394707619906801</v>
      </c>
      <c r="B150" s="1">
        <v>3990.97729492187</v>
      </c>
      <c r="C150">
        <f t="shared" si="6"/>
        <v>0.50456529694060126</v>
      </c>
      <c r="D150">
        <v>0.53690000000000004</v>
      </c>
      <c r="E150">
        <v>216.73</v>
      </c>
      <c r="F150" t="s">
        <v>62</v>
      </c>
      <c r="G150">
        <v>7450</v>
      </c>
      <c r="H150">
        <f t="shared" si="7"/>
        <v>7365.9398068621413</v>
      </c>
      <c r="I150">
        <f t="shared" si="8"/>
        <v>0.93125000000000013</v>
      </c>
      <c r="M150">
        <v>0.92500000000000004</v>
      </c>
      <c r="N150">
        <v>0</v>
      </c>
      <c r="O150" s="19">
        <v>1</v>
      </c>
    </row>
    <row r="151" spans="1:15" x14ac:dyDescent="0.25">
      <c r="A151" s="1">
        <v>0.14730835445413001</v>
      </c>
      <c r="B151" s="1">
        <v>3532.65600585937</v>
      </c>
      <c r="C151">
        <f t="shared" si="6"/>
        <v>0.44662133980402063</v>
      </c>
      <c r="D151">
        <v>0.77810000000000001</v>
      </c>
      <c r="E151">
        <v>359.38</v>
      </c>
      <c r="F151" t="s">
        <v>68</v>
      </c>
      <c r="G151">
        <v>7500</v>
      </c>
      <c r="H151">
        <f t="shared" si="7"/>
        <v>7415.3756444920882</v>
      </c>
      <c r="I151">
        <f t="shared" si="8"/>
        <v>0.9375</v>
      </c>
      <c r="M151">
        <v>0.93125000000000013</v>
      </c>
      <c r="N151">
        <v>0</v>
      </c>
      <c r="O151" s="19">
        <v>1</v>
      </c>
    </row>
    <row r="152" spans="1:15" x14ac:dyDescent="0.25">
      <c r="A152" s="1">
        <v>0.15488741195971101</v>
      </c>
      <c r="B152" s="1">
        <v>3542.05883789062</v>
      </c>
      <c r="C152">
        <f t="shared" si="6"/>
        <v>0.44781010696187118</v>
      </c>
      <c r="D152">
        <v>0.70030000000000003</v>
      </c>
      <c r="E152">
        <v>15.7</v>
      </c>
      <c r="F152" t="s">
        <v>50</v>
      </c>
      <c r="G152">
        <v>7550</v>
      </c>
      <c r="H152">
        <f t="shared" si="7"/>
        <v>7464.8114821220352</v>
      </c>
      <c r="I152">
        <f t="shared" si="8"/>
        <v>0.94374999999999998</v>
      </c>
      <c r="M152">
        <v>0.9375</v>
      </c>
      <c r="N152">
        <v>0</v>
      </c>
      <c r="O152" s="19">
        <v>1</v>
      </c>
    </row>
    <row r="153" spans="1:15" x14ac:dyDescent="0.25">
      <c r="A153" s="1">
        <v>0.12095597293188</v>
      </c>
      <c r="B153" s="1">
        <v>3653.27905273437</v>
      </c>
      <c r="C153">
        <f t="shared" si="6"/>
        <v>0.46187128962002327</v>
      </c>
      <c r="D153">
        <v>0.70640000000000003</v>
      </c>
      <c r="E153">
        <v>300.26</v>
      </c>
      <c r="F153" t="s">
        <v>77</v>
      </c>
      <c r="G153">
        <v>7600</v>
      </c>
      <c r="H153">
        <f t="shared" si="7"/>
        <v>7514.247319751983</v>
      </c>
      <c r="I153">
        <f t="shared" si="8"/>
        <v>0.95000000000000007</v>
      </c>
      <c r="M153">
        <v>0.94374999999999998</v>
      </c>
      <c r="N153">
        <v>0</v>
      </c>
      <c r="O153" s="19">
        <v>1</v>
      </c>
    </row>
    <row r="154" spans="1:15" x14ac:dyDescent="0.25">
      <c r="A154" s="1">
        <v>0.13799655865333901</v>
      </c>
      <c r="B154" s="1">
        <v>4478.5615234375</v>
      </c>
      <c r="C154">
        <f t="shared" si="6"/>
        <v>0.56620886513568403</v>
      </c>
      <c r="D154">
        <v>0.98850000000000005</v>
      </c>
      <c r="E154">
        <v>289.88</v>
      </c>
      <c r="F154" t="s">
        <v>53</v>
      </c>
      <c r="G154">
        <v>7650</v>
      </c>
      <c r="H154">
        <f t="shared" si="7"/>
        <v>7563.68315738193</v>
      </c>
      <c r="I154">
        <f t="shared" si="8"/>
        <v>0.95625000000000004</v>
      </c>
      <c r="M154">
        <v>0.95000000000000007</v>
      </c>
      <c r="N154">
        <v>0</v>
      </c>
      <c r="O154" s="19">
        <v>1</v>
      </c>
    </row>
    <row r="155" spans="1:15" x14ac:dyDescent="0.25">
      <c r="A155" s="1">
        <v>0.128994163233525</v>
      </c>
      <c r="B155" s="1">
        <v>3706.94799804687</v>
      </c>
      <c r="C155">
        <f t="shared" si="6"/>
        <v>0.46865646661477756</v>
      </c>
      <c r="D155">
        <v>0.83730000000000004</v>
      </c>
      <c r="E155">
        <v>193.44</v>
      </c>
      <c r="F155" t="s">
        <v>61</v>
      </c>
      <c r="G155">
        <v>7700</v>
      </c>
      <c r="H155">
        <f t="shared" si="7"/>
        <v>7613.1189950118769</v>
      </c>
      <c r="I155">
        <f t="shared" si="8"/>
        <v>0.96250000000000002</v>
      </c>
      <c r="M155">
        <v>0.95625000000000004</v>
      </c>
      <c r="N155">
        <v>0</v>
      </c>
      <c r="O155" s="19">
        <v>1</v>
      </c>
    </row>
    <row r="156" spans="1:15" x14ac:dyDescent="0.25">
      <c r="A156" s="1">
        <v>0.154725996778001</v>
      </c>
      <c r="B156" s="1">
        <v>4375.1611328125</v>
      </c>
      <c r="C156">
        <f t="shared" si="6"/>
        <v>0.55313631549580966</v>
      </c>
      <c r="D156">
        <v>0.99380000000000002</v>
      </c>
      <c r="E156">
        <v>95.41</v>
      </c>
      <c r="F156" t="s">
        <v>64</v>
      </c>
      <c r="G156">
        <v>7750</v>
      </c>
      <c r="H156">
        <f t="shared" si="7"/>
        <v>7662.5548326418248</v>
      </c>
      <c r="I156">
        <f t="shared" si="8"/>
        <v>0.96875000000000011</v>
      </c>
      <c r="M156">
        <v>0.96250000000000002</v>
      </c>
      <c r="N156">
        <v>0</v>
      </c>
      <c r="O156" s="19">
        <v>1</v>
      </c>
    </row>
    <row r="157" spans="1:15" x14ac:dyDescent="0.25">
      <c r="A157" s="1">
        <v>0.15954202991676</v>
      </c>
      <c r="B157" s="1">
        <v>3508.34301757812</v>
      </c>
      <c r="C157">
        <f t="shared" si="6"/>
        <v>0.44354753375474759</v>
      </c>
      <c r="D157">
        <v>0.56359999999999999</v>
      </c>
      <c r="E157">
        <v>227.54</v>
      </c>
      <c r="F157" t="s">
        <v>61</v>
      </c>
      <c r="G157">
        <v>7800</v>
      </c>
      <c r="H157">
        <f t="shared" si="7"/>
        <v>7711.9906702717717</v>
      </c>
      <c r="I157">
        <f t="shared" si="8"/>
        <v>0.97500000000000009</v>
      </c>
      <c r="M157">
        <v>0.96875000000000011</v>
      </c>
      <c r="N157">
        <v>0</v>
      </c>
      <c r="O157" s="19">
        <v>1</v>
      </c>
    </row>
    <row r="158" spans="1:15" x14ac:dyDescent="0.25">
      <c r="A158" s="1">
        <v>0.157657253686138</v>
      </c>
      <c r="B158" s="1">
        <v>4025.01586914062</v>
      </c>
      <c r="C158">
        <f t="shared" si="6"/>
        <v>0.50886867479493569</v>
      </c>
      <c r="D158">
        <v>0.1057</v>
      </c>
      <c r="E158">
        <v>212.37</v>
      </c>
      <c r="F158" t="s">
        <v>56</v>
      </c>
      <c r="G158">
        <v>7850</v>
      </c>
      <c r="H158">
        <f t="shared" si="7"/>
        <v>7761.4265079017187</v>
      </c>
      <c r="I158">
        <f t="shared" si="8"/>
        <v>0.98124999999999996</v>
      </c>
      <c r="M158">
        <v>0.97500000000000009</v>
      </c>
      <c r="N158">
        <v>0</v>
      </c>
      <c r="O158" s="19">
        <v>1</v>
      </c>
    </row>
    <row r="159" spans="1:15" x14ac:dyDescent="0.25">
      <c r="A159" s="1">
        <v>0.13399515868702599</v>
      </c>
      <c r="B159" s="1">
        <v>4645.73974609375</v>
      </c>
      <c r="C159">
        <f t="shared" si="6"/>
        <v>0.58734462295216738</v>
      </c>
      <c r="D159">
        <v>0.1517</v>
      </c>
      <c r="E159">
        <v>163.18</v>
      </c>
      <c r="F159" t="s">
        <v>52</v>
      </c>
      <c r="G159">
        <v>7900</v>
      </c>
      <c r="H159">
        <f t="shared" si="7"/>
        <v>7810.8623455316665</v>
      </c>
      <c r="I159">
        <f t="shared" si="8"/>
        <v>0.98750000000000004</v>
      </c>
      <c r="M159">
        <v>0.98124999999999996</v>
      </c>
      <c r="N159">
        <v>0</v>
      </c>
      <c r="O159" s="19">
        <v>1</v>
      </c>
    </row>
    <row r="160" spans="1:15" x14ac:dyDescent="0.25">
      <c r="A160" s="1">
        <v>0.111614941870237</v>
      </c>
      <c r="B160" s="1">
        <v>5098.8623046875</v>
      </c>
      <c r="C160">
        <f t="shared" si="6"/>
        <v>0.64463132278337154</v>
      </c>
      <c r="D160">
        <v>0.9163</v>
      </c>
      <c r="E160">
        <v>214.01</v>
      </c>
      <c r="F160" t="s">
        <v>72</v>
      </c>
      <c r="G160">
        <v>7950</v>
      </c>
      <c r="H160">
        <f t="shared" si="7"/>
        <v>7860.2981831616135</v>
      </c>
      <c r="I160">
        <f t="shared" si="8"/>
        <v>0.99375000000000002</v>
      </c>
      <c r="M160">
        <v>0.98750000000000004</v>
      </c>
      <c r="N160">
        <v>0</v>
      </c>
      <c r="O160" s="19">
        <v>1</v>
      </c>
    </row>
    <row r="161" spans="1:15" x14ac:dyDescent="0.25">
      <c r="A161" s="1">
        <v>0.13513746631120799</v>
      </c>
      <c r="B161" s="1">
        <v>3958.45092773437</v>
      </c>
      <c r="C161">
        <f t="shared" si="6"/>
        <v>0.50045310213076311</v>
      </c>
      <c r="D161">
        <v>0.74470000000000003</v>
      </c>
      <c r="E161">
        <v>104.92</v>
      </c>
      <c r="F161" t="s">
        <v>52</v>
      </c>
      <c r="G161">
        <v>8000</v>
      </c>
      <c r="H161">
        <f t="shared" si="7"/>
        <v>7909.7340207915604</v>
      </c>
      <c r="I161">
        <f t="shared" si="8"/>
        <v>1</v>
      </c>
      <c r="M161">
        <v>0.99375000000000002</v>
      </c>
      <c r="N161">
        <v>0</v>
      </c>
      <c r="O161" s="19">
        <v>1</v>
      </c>
    </row>
    <row r="162" spans="1:15" x14ac:dyDescent="0.25">
      <c r="A162" s="1">
        <v>0.14364798112299801</v>
      </c>
      <c r="B162" s="1">
        <v>3907.2646484375</v>
      </c>
      <c r="C162">
        <f t="shared" si="6"/>
        <v>0.493981799914744</v>
      </c>
      <c r="D162">
        <v>0.59609999999999996</v>
      </c>
      <c r="E162">
        <v>219.38</v>
      </c>
      <c r="F162" t="s">
        <v>60</v>
      </c>
      <c r="M162">
        <v>1</v>
      </c>
      <c r="N162">
        <v>0</v>
      </c>
      <c r="O162" s="19">
        <v>1</v>
      </c>
    </row>
    <row r="163" spans="1:15" ht="15.75" thickBot="1" x14ac:dyDescent="0.3">
      <c r="A163" s="1">
        <v>0.144349090281718</v>
      </c>
      <c r="B163" s="1">
        <v>3493.98608398437</v>
      </c>
      <c r="C163">
        <f t="shared" si="6"/>
        <v>0.44173243686830221</v>
      </c>
      <c r="D163">
        <v>0.61939999999999995</v>
      </c>
      <c r="E163">
        <v>163.1</v>
      </c>
      <c r="F163" t="s">
        <v>77</v>
      </c>
      <c r="M163" s="2" t="s">
        <v>0</v>
      </c>
      <c r="N163" s="2">
        <v>0</v>
      </c>
      <c r="O163" s="20">
        <v>1</v>
      </c>
    </row>
    <row r="164" spans="1:15" x14ac:dyDescent="0.25">
      <c r="A164" s="1">
        <v>0.14832108321787901</v>
      </c>
      <c r="B164" s="1">
        <v>3621.67846679687</v>
      </c>
      <c r="C164">
        <f t="shared" si="6"/>
        <v>0.45787613809477168</v>
      </c>
      <c r="D164">
        <v>0.27389999999999998</v>
      </c>
      <c r="E164">
        <v>58.32</v>
      </c>
      <c r="F164" t="s">
        <v>68</v>
      </c>
    </row>
    <row r="165" spans="1:15" x14ac:dyDescent="0.25">
      <c r="A165" s="1">
        <v>0.12658358245211099</v>
      </c>
      <c r="B165" s="1">
        <v>4598.630859375</v>
      </c>
      <c r="C165">
        <f t="shared" si="6"/>
        <v>0.58138881121501929</v>
      </c>
      <c r="D165">
        <v>0.97489999999999999</v>
      </c>
      <c r="E165">
        <v>67.709999999999994</v>
      </c>
      <c r="F165" t="s">
        <v>56</v>
      </c>
    </row>
    <row r="166" spans="1:15" x14ac:dyDescent="0.25">
      <c r="A166" s="1">
        <v>0.14399059511873399</v>
      </c>
      <c r="B166" s="1">
        <v>4042.34594726562</v>
      </c>
      <c r="C166">
        <f t="shared" si="6"/>
        <v>0.51105965594290437</v>
      </c>
      <c r="D166">
        <v>1.7899999999999999E-2</v>
      </c>
      <c r="E166">
        <v>39.5</v>
      </c>
      <c r="F166" t="s">
        <v>54</v>
      </c>
    </row>
    <row r="167" spans="1:15" x14ac:dyDescent="0.25">
      <c r="A167" s="1">
        <v>0.1121456150706</v>
      </c>
      <c r="B167" s="1">
        <v>3518.05859375</v>
      </c>
      <c r="C167">
        <f t="shared" si="6"/>
        <v>0.44477584006016085</v>
      </c>
      <c r="D167">
        <v>0.45269999999999999</v>
      </c>
      <c r="E167">
        <v>271.25</v>
      </c>
      <c r="F167" t="s">
        <v>75</v>
      </c>
    </row>
    <row r="168" spans="1:15" x14ac:dyDescent="0.25">
      <c r="A168" s="1">
        <v>0.126612127160874</v>
      </c>
      <c r="B168" s="1">
        <v>3463.62670898437</v>
      </c>
      <c r="C168">
        <f t="shared" si="6"/>
        <v>0.4378942072994953</v>
      </c>
      <c r="D168">
        <v>0.36070000000000002</v>
      </c>
      <c r="E168">
        <v>224.42</v>
      </c>
      <c r="F168" t="s">
        <v>66</v>
      </c>
    </row>
    <row r="169" spans="1:15" x14ac:dyDescent="0.25">
      <c r="A169" s="1">
        <v>0.13857520896324901</v>
      </c>
      <c r="B169" s="1">
        <v>3462.1201171875</v>
      </c>
      <c r="C169">
        <f t="shared" si="6"/>
        <v>0.43770373416943686</v>
      </c>
      <c r="D169">
        <v>0.36370000000000002</v>
      </c>
      <c r="E169">
        <v>108.18</v>
      </c>
      <c r="F169" t="s">
        <v>60</v>
      </c>
    </row>
    <row r="170" spans="1:15" x14ac:dyDescent="0.25">
      <c r="A170" s="1">
        <v>0.15386330744627599</v>
      </c>
      <c r="B170" s="1">
        <v>3481.21923828125</v>
      </c>
      <c r="C170">
        <f t="shared" si="6"/>
        <v>0.44011836923093778</v>
      </c>
      <c r="D170">
        <v>0.56030000000000002</v>
      </c>
      <c r="E170">
        <v>143.19999999999999</v>
      </c>
      <c r="F170" t="s">
        <v>79</v>
      </c>
    </row>
    <row r="171" spans="1:15" x14ac:dyDescent="0.25">
      <c r="A171" s="1">
        <v>0.121014071752209</v>
      </c>
      <c r="B171" s="1">
        <v>3396.66357421875</v>
      </c>
      <c r="C171">
        <f t="shared" si="6"/>
        <v>0.42942829244197916</v>
      </c>
      <c r="D171">
        <v>0.45469999999999999</v>
      </c>
      <c r="E171">
        <v>299.05</v>
      </c>
      <c r="F171" t="s">
        <v>62</v>
      </c>
    </row>
    <row r="172" spans="1:15" x14ac:dyDescent="0.25">
      <c r="A172" s="1">
        <v>0.11661003428122101</v>
      </c>
      <c r="B172" s="1">
        <v>4498.923828125</v>
      </c>
      <c r="C172">
        <f t="shared" si="6"/>
        <v>0.56878320007968786</v>
      </c>
      <c r="D172">
        <v>0.84460000000000002</v>
      </c>
      <c r="E172">
        <v>35.1</v>
      </c>
      <c r="F172" t="s">
        <v>77</v>
      </c>
    </row>
    <row r="173" spans="1:15" x14ac:dyDescent="0.25">
      <c r="A173" s="1">
        <v>0.110081060192513</v>
      </c>
      <c r="B173" s="1">
        <v>4485.7998046875</v>
      </c>
      <c r="C173">
        <f t="shared" si="6"/>
        <v>0.56712397571095408</v>
      </c>
      <c r="D173">
        <v>0.83099999999999996</v>
      </c>
      <c r="E173">
        <v>345.52</v>
      </c>
      <c r="F173" t="s">
        <v>80</v>
      </c>
    </row>
    <row r="174" spans="1:15" x14ac:dyDescent="0.25">
      <c r="A174" s="1">
        <v>0.12843833677870201</v>
      </c>
      <c r="B174" s="1">
        <v>3652.783203125</v>
      </c>
      <c r="C174">
        <f t="shared" si="6"/>
        <v>0.46180860108864324</v>
      </c>
      <c r="D174">
        <v>0.26550000000000001</v>
      </c>
      <c r="E174">
        <v>290.52</v>
      </c>
      <c r="F174" t="s">
        <v>64</v>
      </c>
    </row>
    <row r="175" spans="1:15" x14ac:dyDescent="0.25">
      <c r="A175" s="1">
        <v>0.14230202473304901</v>
      </c>
      <c r="B175" s="1">
        <v>4672.57763671875</v>
      </c>
      <c r="C175">
        <f t="shared" si="6"/>
        <v>0.59073764357137581</v>
      </c>
      <c r="D175">
        <v>0.90939999999999999</v>
      </c>
      <c r="E175">
        <v>304.52</v>
      </c>
      <c r="F175" t="s">
        <v>68</v>
      </c>
    </row>
    <row r="176" spans="1:15" x14ac:dyDescent="0.25">
      <c r="A176" s="1">
        <v>0.13318810283256299</v>
      </c>
      <c r="B176" s="1">
        <v>3602.87451171875</v>
      </c>
      <c r="C176">
        <f t="shared" si="6"/>
        <v>0.45549881983998686</v>
      </c>
      <c r="D176">
        <v>0.75570000000000004</v>
      </c>
      <c r="E176">
        <v>72.17</v>
      </c>
      <c r="F176" t="s">
        <v>80</v>
      </c>
    </row>
    <row r="177" spans="1:6" x14ac:dyDescent="0.25">
      <c r="A177" s="1">
        <v>0.120309931699873</v>
      </c>
      <c r="B177" s="1">
        <v>3568.43115234375</v>
      </c>
      <c r="C177">
        <f t="shared" si="6"/>
        <v>0.4511442664144909</v>
      </c>
      <c r="D177">
        <v>0.55369999999999997</v>
      </c>
      <c r="E177">
        <v>90.43</v>
      </c>
      <c r="F177" t="s">
        <v>78</v>
      </c>
    </row>
    <row r="178" spans="1:6" x14ac:dyDescent="0.25">
      <c r="A178" s="1">
        <v>0.130309230065356</v>
      </c>
      <c r="B178" s="1">
        <v>4991.00390625</v>
      </c>
      <c r="C178">
        <f t="shared" si="6"/>
        <v>0.6309951628121282</v>
      </c>
      <c r="D178">
        <v>2.3E-2</v>
      </c>
      <c r="E178">
        <v>216.56</v>
      </c>
      <c r="F178" t="s">
        <v>72</v>
      </c>
    </row>
    <row r="179" spans="1:6" x14ac:dyDescent="0.25">
      <c r="A179" s="1">
        <v>0.117034473515887</v>
      </c>
      <c r="B179" s="1">
        <v>3645.80126953125</v>
      </c>
      <c r="C179">
        <f t="shared" si="6"/>
        <v>0.46092589965071912</v>
      </c>
      <c r="D179">
        <v>0.68659999999999999</v>
      </c>
      <c r="E179">
        <v>326.82</v>
      </c>
      <c r="F179" t="s">
        <v>60</v>
      </c>
    </row>
    <row r="180" spans="1:6" x14ac:dyDescent="0.25">
      <c r="A180" s="1">
        <v>0.15599488153129801</v>
      </c>
      <c r="B180" s="1">
        <v>4051.67846679687</v>
      </c>
      <c r="C180">
        <f t="shared" si="6"/>
        <v>0.51223953373736852</v>
      </c>
      <c r="D180">
        <v>0.46379999999999999</v>
      </c>
      <c r="E180">
        <v>279.97000000000003</v>
      </c>
      <c r="F180" t="s">
        <v>72</v>
      </c>
    </row>
    <row r="181" spans="1:6" x14ac:dyDescent="0.25">
      <c r="A181" s="1">
        <v>0.13521712603365901</v>
      </c>
      <c r="B181" s="1">
        <v>3403.2333984375</v>
      </c>
      <c r="C181">
        <f t="shared" si="6"/>
        <v>0.43025889233338899</v>
      </c>
      <c r="D181">
        <v>0.41930000000000001</v>
      </c>
      <c r="E181">
        <v>164.75</v>
      </c>
      <c r="F181" t="s">
        <v>67</v>
      </c>
    </row>
    <row r="182" spans="1:6" x14ac:dyDescent="0.25">
      <c r="A182" s="1">
        <v>0.133143758855094</v>
      </c>
      <c r="B182" s="1">
        <v>4139.599609375</v>
      </c>
      <c r="C182">
        <f t="shared" si="6"/>
        <v>0.52335509620091281</v>
      </c>
      <c r="D182">
        <v>3.7499999999999999E-2</v>
      </c>
      <c r="E182">
        <v>62.25</v>
      </c>
      <c r="F182" t="s">
        <v>56</v>
      </c>
    </row>
    <row r="183" spans="1:6" x14ac:dyDescent="0.25">
      <c r="A183" s="1">
        <v>0.14302353528460099</v>
      </c>
      <c r="B183" s="1">
        <v>3358.23022460937</v>
      </c>
      <c r="C183">
        <f t="shared" si="6"/>
        <v>0.42456929851015368</v>
      </c>
      <c r="D183">
        <v>0.38069999999999998</v>
      </c>
      <c r="E183">
        <v>111.62</v>
      </c>
      <c r="F183" t="s">
        <v>73</v>
      </c>
    </row>
    <row r="184" spans="1:6" x14ac:dyDescent="0.25">
      <c r="A184" s="1">
        <v>0.13842877130819101</v>
      </c>
      <c r="B184" s="1">
        <v>3699.744140625</v>
      </c>
      <c r="C184">
        <f t="shared" si="6"/>
        <v>0.46774570812366595</v>
      </c>
      <c r="D184">
        <v>0.78320000000000001</v>
      </c>
      <c r="E184">
        <v>277.58</v>
      </c>
      <c r="F184" t="s">
        <v>72</v>
      </c>
    </row>
    <row r="185" spans="1:6" x14ac:dyDescent="0.25">
      <c r="A185" s="1">
        <v>0.112818515767993</v>
      </c>
      <c r="B185" s="1">
        <v>3865.69897460937</v>
      </c>
      <c r="C185">
        <f t="shared" si="6"/>
        <v>0.48872679719039569</v>
      </c>
      <c r="D185">
        <v>0.24199999999999999</v>
      </c>
      <c r="E185">
        <v>123.31</v>
      </c>
      <c r="F185" t="s">
        <v>68</v>
      </c>
    </row>
    <row r="186" spans="1:6" x14ac:dyDescent="0.25">
      <c r="A186" s="1">
        <v>0.154606795866674</v>
      </c>
      <c r="B186" s="1">
        <v>4100.31396484375</v>
      </c>
      <c r="C186">
        <f t="shared" si="6"/>
        <v>0.51838834960387381</v>
      </c>
      <c r="D186">
        <v>0.4551</v>
      </c>
      <c r="E186">
        <v>25.01</v>
      </c>
      <c r="F186" t="s">
        <v>56</v>
      </c>
    </row>
    <row r="187" spans="1:6" x14ac:dyDescent="0.25">
      <c r="A187" s="1">
        <v>0.12756068301541201</v>
      </c>
      <c r="B187" s="1">
        <v>3884.72875976562</v>
      </c>
      <c r="C187">
        <f t="shared" si="6"/>
        <v>0.49113266635189068</v>
      </c>
      <c r="D187">
        <v>0.84309999999999996</v>
      </c>
      <c r="E187">
        <v>124.05</v>
      </c>
      <c r="F187" t="s">
        <v>55</v>
      </c>
    </row>
    <row r="188" spans="1:6" x14ac:dyDescent="0.25">
      <c r="A188" s="1">
        <v>0.12694082008421401</v>
      </c>
      <c r="B188" s="1">
        <v>3743.48315429687</v>
      </c>
      <c r="C188">
        <f t="shared" si="6"/>
        <v>0.47327547860101671</v>
      </c>
      <c r="D188">
        <v>0.76029999999999998</v>
      </c>
      <c r="E188">
        <v>281.37</v>
      </c>
      <c r="F188" t="s">
        <v>69</v>
      </c>
    </row>
    <row r="189" spans="1:6" x14ac:dyDescent="0.25">
      <c r="A189" s="1">
        <v>0.135880626246625</v>
      </c>
      <c r="B189" s="1">
        <v>4260.3427734375</v>
      </c>
      <c r="C189">
        <f t="shared" si="6"/>
        <v>0.53862023201270037</v>
      </c>
      <c r="D189">
        <v>0.36209999999999998</v>
      </c>
      <c r="E189">
        <v>306.63</v>
      </c>
      <c r="F189" t="s">
        <v>57</v>
      </c>
    </row>
    <row r="190" spans="1:6" x14ac:dyDescent="0.25">
      <c r="A190" s="1">
        <v>0.139568129646685</v>
      </c>
      <c r="B190" s="1">
        <v>4137.83837890625</v>
      </c>
      <c r="C190">
        <f t="shared" si="6"/>
        <v>0.52313242999442344</v>
      </c>
      <c r="D190">
        <v>5.6300000000000003E-2</v>
      </c>
      <c r="E190">
        <v>143.04</v>
      </c>
      <c r="F190" t="s">
        <v>79</v>
      </c>
    </row>
    <row r="191" spans="1:6" x14ac:dyDescent="0.25">
      <c r="A191" s="1">
        <v>0.12422707839670601</v>
      </c>
      <c r="B191" s="1">
        <v>4066.20239257812</v>
      </c>
      <c r="C191">
        <f t="shared" si="6"/>
        <v>0.51407574286185642</v>
      </c>
      <c r="D191">
        <v>8.7999999999999995E-2</v>
      </c>
      <c r="E191">
        <v>261.01</v>
      </c>
      <c r="F191" t="s">
        <v>76</v>
      </c>
    </row>
    <row r="192" spans="1:6" x14ac:dyDescent="0.25">
      <c r="A192" s="1">
        <v>0.14600246353180399</v>
      </c>
      <c r="B192" s="1">
        <v>3369.77270507812</v>
      </c>
      <c r="C192">
        <f t="shared" si="6"/>
        <v>0.42602857393438531</v>
      </c>
      <c r="D192">
        <v>0.50939999999999996</v>
      </c>
      <c r="E192">
        <v>207.67</v>
      </c>
      <c r="F192" t="s">
        <v>75</v>
      </c>
    </row>
    <row r="193" spans="1:6" x14ac:dyDescent="0.25">
      <c r="A193" s="1">
        <v>0.12722345196267801</v>
      </c>
      <c r="B193" s="1">
        <v>4168.6806640625</v>
      </c>
      <c r="C193">
        <f t="shared" ref="C193:C250" si="9">B193/$V$13</f>
        <v>0.52703171220482103</v>
      </c>
      <c r="D193">
        <v>0.10780000000000001</v>
      </c>
      <c r="E193">
        <v>203.73</v>
      </c>
      <c r="F193" t="s">
        <v>71</v>
      </c>
    </row>
    <row r="194" spans="1:6" x14ac:dyDescent="0.25">
      <c r="A194" s="1">
        <v>0.12831958824640699</v>
      </c>
      <c r="B194" s="1">
        <v>4158.68798828125</v>
      </c>
      <c r="C194">
        <f t="shared" si="9"/>
        <v>0.52576837316522973</v>
      </c>
      <c r="D194">
        <v>7.3999999999999996E-2</v>
      </c>
      <c r="E194">
        <v>297.33</v>
      </c>
      <c r="F194" t="s">
        <v>50</v>
      </c>
    </row>
    <row r="195" spans="1:6" x14ac:dyDescent="0.25">
      <c r="A195" s="1">
        <v>0.11370326532482</v>
      </c>
      <c r="B195" s="1">
        <v>3465.71948242187</v>
      </c>
      <c r="C195">
        <f t="shared" si="9"/>
        <v>0.43815878932361885</v>
      </c>
      <c r="D195">
        <v>0.4551</v>
      </c>
      <c r="E195">
        <v>8.3800000000000008</v>
      </c>
      <c r="F195" t="s">
        <v>70</v>
      </c>
    </row>
    <row r="196" spans="1:6" x14ac:dyDescent="0.25">
      <c r="A196" s="1">
        <v>0.13109829735895701</v>
      </c>
      <c r="B196" s="1">
        <v>3598.23559570312</v>
      </c>
      <c r="C196">
        <f t="shared" si="9"/>
        <v>0.45491233791740437</v>
      </c>
      <c r="D196">
        <v>0.27779999999999999</v>
      </c>
      <c r="E196">
        <v>266.10000000000002</v>
      </c>
      <c r="F196" t="s">
        <v>75</v>
      </c>
    </row>
    <row r="197" spans="1:6" x14ac:dyDescent="0.25">
      <c r="A197" s="1">
        <v>0.12510281845767601</v>
      </c>
      <c r="B197" s="1">
        <v>3733.19677734375</v>
      </c>
      <c r="C197">
        <f t="shared" si="9"/>
        <v>0.47197500794978103</v>
      </c>
      <c r="D197">
        <v>0.24329999999999999</v>
      </c>
      <c r="E197">
        <v>123.55</v>
      </c>
      <c r="F197" t="s">
        <v>58</v>
      </c>
    </row>
    <row r="198" spans="1:6" x14ac:dyDescent="0.25">
      <c r="A198" s="1">
        <v>0.111953991480453</v>
      </c>
      <c r="B198" s="1">
        <v>4371.44091796875</v>
      </c>
      <c r="C198">
        <f t="shared" si="9"/>
        <v>0.55266598174830683</v>
      </c>
      <c r="D198">
        <v>0.72140000000000004</v>
      </c>
      <c r="E198">
        <v>86.87</v>
      </c>
      <c r="F198" t="s">
        <v>80</v>
      </c>
    </row>
    <row r="199" spans="1:6" x14ac:dyDescent="0.25">
      <c r="A199" s="1">
        <v>0.13648437684243001</v>
      </c>
      <c r="B199" s="1">
        <v>3382.44067382812</v>
      </c>
      <c r="C199">
        <f t="shared" si="9"/>
        <v>0.42763014090448831</v>
      </c>
      <c r="D199">
        <v>0.33800000000000002</v>
      </c>
      <c r="E199">
        <v>87.57</v>
      </c>
      <c r="F199" t="s">
        <v>57</v>
      </c>
    </row>
    <row r="200" spans="1:6" x14ac:dyDescent="0.25">
      <c r="A200" s="1">
        <v>0.12216284431605599</v>
      </c>
      <c r="B200" s="1">
        <v>4126.59326171875</v>
      </c>
      <c r="C200">
        <f t="shared" si="9"/>
        <v>0.5217107491695131</v>
      </c>
      <c r="D200">
        <v>8.6699999999999999E-2</v>
      </c>
      <c r="E200">
        <v>121.53</v>
      </c>
      <c r="F200" t="s">
        <v>57</v>
      </c>
    </row>
    <row r="201" spans="1:6" x14ac:dyDescent="0.25">
      <c r="A201" s="1">
        <v>0.138230750901398</v>
      </c>
      <c r="B201" s="1">
        <v>3910.67553710937</v>
      </c>
      <c r="C201">
        <f t="shared" si="9"/>
        <v>0.49441302663651543</v>
      </c>
      <c r="D201">
        <v>0.16619999999999999</v>
      </c>
      <c r="E201">
        <v>272.12</v>
      </c>
      <c r="F201" t="s">
        <v>79</v>
      </c>
    </row>
    <row r="202" spans="1:6" x14ac:dyDescent="0.25">
      <c r="A202" s="1">
        <v>0.14164488955749099</v>
      </c>
      <c r="B202" s="1">
        <v>3670.17138671875</v>
      </c>
      <c r="C202">
        <f t="shared" si="9"/>
        <v>0.46400692830774359</v>
      </c>
      <c r="D202">
        <v>0.21990000000000001</v>
      </c>
      <c r="E202">
        <v>269.77</v>
      </c>
      <c r="F202" t="s">
        <v>80</v>
      </c>
    </row>
    <row r="203" spans="1:6" x14ac:dyDescent="0.25">
      <c r="A203" s="1">
        <v>0.129661314834431</v>
      </c>
      <c r="B203" s="1">
        <v>3524.6826171875</v>
      </c>
      <c r="C203">
        <f t="shared" si="9"/>
        <v>0.44561329216918094</v>
      </c>
      <c r="D203">
        <v>0.55100000000000005</v>
      </c>
      <c r="E203">
        <v>156.04</v>
      </c>
      <c r="F203" t="s">
        <v>58</v>
      </c>
    </row>
    <row r="204" spans="1:6" x14ac:dyDescent="0.25">
      <c r="A204" s="1">
        <v>0.117876884522535</v>
      </c>
      <c r="B204" s="1">
        <v>3750.3623046875</v>
      </c>
      <c r="C204">
        <f t="shared" si="9"/>
        <v>0.47414518551815799</v>
      </c>
      <c r="D204">
        <v>0.25829999999999997</v>
      </c>
      <c r="E204">
        <v>359.6</v>
      </c>
      <c r="F204" t="s">
        <v>71</v>
      </c>
    </row>
    <row r="205" spans="1:6" x14ac:dyDescent="0.25">
      <c r="A205" s="1">
        <v>0.15589391666913799</v>
      </c>
      <c r="B205" s="1">
        <v>4311.828125</v>
      </c>
      <c r="C205">
        <f t="shared" si="9"/>
        <v>0.54512934488895715</v>
      </c>
      <c r="D205">
        <v>0.1784</v>
      </c>
      <c r="E205">
        <v>309.85000000000002</v>
      </c>
      <c r="F205" t="s">
        <v>71</v>
      </c>
    </row>
    <row r="206" spans="1:6" x14ac:dyDescent="0.25">
      <c r="A206" s="1">
        <v>0.145183774827082</v>
      </c>
      <c r="B206" s="1">
        <v>3447.85717773437</v>
      </c>
      <c r="C206">
        <f t="shared" si="9"/>
        <v>0.435900520633351</v>
      </c>
      <c r="D206">
        <v>0.4471</v>
      </c>
      <c r="E206">
        <v>333.51</v>
      </c>
      <c r="F206" t="s">
        <v>57</v>
      </c>
    </row>
    <row r="207" spans="1:6" x14ac:dyDescent="0.25">
      <c r="A207" s="1">
        <v>0.145260124972276</v>
      </c>
      <c r="B207" s="1">
        <v>3771.87963867187</v>
      </c>
      <c r="C207">
        <f t="shared" si="9"/>
        <v>0.4768655467752887</v>
      </c>
      <c r="D207">
        <v>0.52090000000000003</v>
      </c>
      <c r="E207">
        <v>142.12</v>
      </c>
      <c r="F207" t="s">
        <v>54</v>
      </c>
    </row>
    <row r="208" spans="1:6" x14ac:dyDescent="0.25">
      <c r="A208" s="1">
        <v>0.12990148364592399</v>
      </c>
      <c r="B208" s="1">
        <v>4286.3759765625</v>
      </c>
      <c r="C208">
        <f t="shared" si="9"/>
        <v>0.54191151880648758</v>
      </c>
      <c r="D208">
        <v>0.71960000000000002</v>
      </c>
      <c r="E208">
        <v>332.2</v>
      </c>
      <c r="F208" t="s">
        <v>62</v>
      </c>
    </row>
    <row r="209" spans="1:6" x14ac:dyDescent="0.25">
      <c r="A209" s="1">
        <v>0.123586484702482</v>
      </c>
      <c r="B209" s="1">
        <v>3464.64794921875</v>
      </c>
      <c r="C209">
        <f t="shared" si="9"/>
        <v>0.43802331912951331</v>
      </c>
      <c r="D209">
        <v>0.61880000000000002</v>
      </c>
      <c r="E209">
        <v>250.54</v>
      </c>
      <c r="F209" t="s">
        <v>74</v>
      </c>
    </row>
    <row r="210" spans="1:6" x14ac:dyDescent="0.25">
      <c r="A210" s="1">
        <v>0.11068175524577201</v>
      </c>
      <c r="B210" s="1">
        <v>5176.75390625</v>
      </c>
      <c r="C210">
        <f t="shared" si="9"/>
        <v>0.65447888546471511</v>
      </c>
      <c r="D210">
        <v>0.9748</v>
      </c>
      <c r="E210">
        <v>76.39</v>
      </c>
      <c r="F210" t="s">
        <v>66</v>
      </c>
    </row>
    <row r="211" spans="1:6" x14ac:dyDescent="0.25">
      <c r="A211" s="1">
        <v>0.115840501224067</v>
      </c>
      <c r="B211" s="1">
        <v>3929.57934570312</v>
      </c>
      <c r="C211">
        <f t="shared" si="9"/>
        <v>0.49680296902194321</v>
      </c>
      <c r="D211">
        <v>0.54520000000000002</v>
      </c>
      <c r="E211">
        <v>15.68</v>
      </c>
      <c r="F211" t="s">
        <v>71</v>
      </c>
    </row>
    <row r="212" spans="1:6" x14ac:dyDescent="0.25">
      <c r="A212" s="1">
        <v>0.13683638679941801</v>
      </c>
      <c r="B212" s="1">
        <v>4067.16064453125</v>
      </c>
      <c r="C212">
        <f t="shared" si="9"/>
        <v>0.51419689130384083</v>
      </c>
      <c r="D212">
        <v>0.58609999999999995</v>
      </c>
      <c r="E212">
        <v>163.38999999999999</v>
      </c>
      <c r="F212" t="s">
        <v>78</v>
      </c>
    </row>
    <row r="213" spans="1:6" x14ac:dyDescent="0.25">
      <c r="A213" s="1">
        <v>0.141514821792321</v>
      </c>
      <c r="B213" s="1">
        <v>3524.77465820312</v>
      </c>
      <c r="C213">
        <f t="shared" si="9"/>
        <v>0.4456249285927798</v>
      </c>
      <c r="D213">
        <v>0.29120000000000001</v>
      </c>
      <c r="E213">
        <v>115.52</v>
      </c>
      <c r="F213" t="s">
        <v>58</v>
      </c>
    </row>
    <row r="214" spans="1:6" x14ac:dyDescent="0.25">
      <c r="A214" s="1">
        <v>0.13726435362971701</v>
      </c>
      <c r="B214" s="1">
        <v>3583.79174804687</v>
      </c>
      <c r="C214">
        <f t="shared" si="9"/>
        <v>0.45308625279010645</v>
      </c>
      <c r="D214">
        <v>0.75539999999999996</v>
      </c>
      <c r="E214">
        <v>215</v>
      </c>
      <c r="F214" t="s">
        <v>75</v>
      </c>
    </row>
    <row r="215" spans="1:6" x14ac:dyDescent="0.25">
      <c r="A215" s="1">
        <v>0.12381576078263599</v>
      </c>
      <c r="B215" s="1">
        <v>3946.26708984375</v>
      </c>
      <c r="C215">
        <f t="shared" si="9"/>
        <v>0.49891274213147696</v>
      </c>
      <c r="D215">
        <v>9.8199999999999996E-2</v>
      </c>
      <c r="E215">
        <v>240.98</v>
      </c>
      <c r="F215" t="s">
        <v>52</v>
      </c>
    </row>
    <row r="216" spans="1:6" x14ac:dyDescent="0.25">
      <c r="A216" s="1">
        <v>0.135895280798529</v>
      </c>
      <c r="B216" s="1">
        <v>4233.65380859375</v>
      </c>
      <c r="C216">
        <f t="shared" si="9"/>
        <v>0.53524603955899774</v>
      </c>
      <c r="D216">
        <v>0.26419999999999999</v>
      </c>
      <c r="E216">
        <v>218.48</v>
      </c>
      <c r="F216" t="s">
        <v>57</v>
      </c>
    </row>
    <row r="217" spans="1:6" x14ac:dyDescent="0.25">
      <c r="A217" s="1">
        <v>0.15069304313037099</v>
      </c>
      <c r="B217" s="1">
        <v>4262.4560546875</v>
      </c>
      <c r="C217">
        <f t="shared" si="9"/>
        <v>0.53888740676781166</v>
      </c>
      <c r="D217">
        <v>9.2999999999999992E-3</v>
      </c>
      <c r="E217">
        <v>145.96</v>
      </c>
      <c r="F217" t="s">
        <v>58</v>
      </c>
    </row>
    <row r="218" spans="1:6" x14ac:dyDescent="0.25">
      <c r="A218" s="1">
        <v>0.14889710427986699</v>
      </c>
      <c r="B218" s="1">
        <v>3827.47241210937</v>
      </c>
      <c r="C218">
        <f t="shared" si="9"/>
        <v>0.48389394662936325</v>
      </c>
      <c r="D218">
        <v>0.155</v>
      </c>
      <c r="E218">
        <v>279.3</v>
      </c>
      <c r="F218" t="s">
        <v>62</v>
      </c>
    </row>
    <row r="219" spans="1:6" x14ac:dyDescent="0.25">
      <c r="A219" s="1">
        <v>0.15313697679777799</v>
      </c>
      <c r="B219" s="1">
        <v>4299.06298828125</v>
      </c>
      <c r="C219">
        <f t="shared" si="9"/>
        <v>0.5435154933125077</v>
      </c>
      <c r="D219">
        <v>0.97219999999999995</v>
      </c>
      <c r="E219">
        <v>196.63</v>
      </c>
      <c r="F219" t="s">
        <v>74</v>
      </c>
    </row>
    <row r="220" spans="1:6" x14ac:dyDescent="0.25">
      <c r="A220" s="1">
        <v>0.12902920005277799</v>
      </c>
      <c r="B220" s="1">
        <v>3692.3427734375</v>
      </c>
      <c r="C220">
        <f t="shared" si="9"/>
        <v>0.46680997916387479</v>
      </c>
      <c r="D220">
        <v>0.2747</v>
      </c>
      <c r="E220">
        <v>91.87</v>
      </c>
      <c r="F220" t="s">
        <v>74</v>
      </c>
    </row>
    <row r="221" spans="1:6" x14ac:dyDescent="0.25">
      <c r="A221" s="1">
        <v>0.14326713147635201</v>
      </c>
      <c r="B221" s="1">
        <v>4393.99609375</v>
      </c>
      <c r="C221">
        <f t="shared" si="9"/>
        <v>0.55551755371292177</v>
      </c>
      <c r="D221">
        <v>0.42359999999999998</v>
      </c>
      <c r="E221">
        <v>116.62</v>
      </c>
      <c r="F221" t="s">
        <v>58</v>
      </c>
    </row>
    <row r="222" spans="1:6" x14ac:dyDescent="0.25">
      <c r="A222" s="1">
        <v>0.156241973381299</v>
      </c>
      <c r="B222" s="1">
        <v>4096.60546875</v>
      </c>
      <c r="C222">
        <f t="shared" si="9"/>
        <v>0.51791949741693533</v>
      </c>
      <c r="D222">
        <v>0.76829999999999998</v>
      </c>
      <c r="E222">
        <v>283.13</v>
      </c>
      <c r="F222" t="s">
        <v>61</v>
      </c>
    </row>
    <row r="223" spans="1:6" x14ac:dyDescent="0.25">
      <c r="A223" s="1">
        <v>0.123301575516253</v>
      </c>
      <c r="B223" s="1">
        <v>4402.62744140625</v>
      </c>
      <c r="C223">
        <f t="shared" si="9"/>
        <v>0.55660878480028342</v>
      </c>
      <c r="D223">
        <v>0.95499999999999996</v>
      </c>
      <c r="E223">
        <v>5.09</v>
      </c>
      <c r="F223" t="s">
        <v>52</v>
      </c>
    </row>
    <row r="224" spans="1:6" x14ac:dyDescent="0.25">
      <c r="A224" s="1">
        <v>0.12839132279580101</v>
      </c>
      <c r="B224" s="1">
        <v>3658.80224609375</v>
      </c>
      <c r="C224">
        <f t="shared" si="9"/>
        <v>0.46256956763352686</v>
      </c>
      <c r="D224">
        <v>0.2651</v>
      </c>
      <c r="E224">
        <v>167.33</v>
      </c>
      <c r="F224" t="s">
        <v>57</v>
      </c>
    </row>
    <row r="225" spans="1:6" x14ac:dyDescent="0.25">
      <c r="A225" s="1">
        <v>0.15347153066868099</v>
      </c>
      <c r="B225" s="1">
        <v>3803.171875</v>
      </c>
      <c r="C225">
        <f t="shared" si="9"/>
        <v>0.48082171473819046</v>
      </c>
      <c r="D225">
        <v>0.20380000000000001</v>
      </c>
      <c r="E225">
        <v>230.47</v>
      </c>
      <c r="F225" t="s">
        <v>51</v>
      </c>
    </row>
    <row r="226" spans="1:6" x14ac:dyDescent="0.25">
      <c r="A226" s="1">
        <v>0.155576356736085</v>
      </c>
      <c r="B226" s="1">
        <v>3517.8154296875</v>
      </c>
      <c r="C226">
        <f t="shared" si="9"/>
        <v>0.44474509767844977</v>
      </c>
      <c r="D226">
        <v>0.55600000000000005</v>
      </c>
      <c r="E226">
        <v>349.82</v>
      </c>
      <c r="F226" t="s">
        <v>78</v>
      </c>
    </row>
    <row r="227" spans="1:6" x14ac:dyDescent="0.25">
      <c r="A227" s="1">
        <v>0.131684115638733</v>
      </c>
      <c r="B227" s="1">
        <v>4001.23095703125</v>
      </c>
      <c r="C227">
        <f t="shared" si="9"/>
        <v>0.50586163156859598</v>
      </c>
      <c r="D227">
        <v>0.64970000000000006</v>
      </c>
      <c r="E227">
        <v>48.38</v>
      </c>
      <c r="F227" t="s">
        <v>60</v>
      </c>
    </row>
    <row r="228" spans="1:6" x14ac:dyDescent="0.25">
      <c r="A228" s="1">
        <v>0.12377484558903901</v>
      </c>
      <c r="B228" s="1">
        <v>4038.72827148437</v>
      </c>
      <c r="C228">
        <f t="shared" si="9"/>
        <v>0.51060228585033984</v>
      </c>
      <c r="D228">
        <v>0.62429999999999997</v>
      </c>
      <c r="E228">
        <v>191.14</v>
      </c>
      <c r="F228" t="s">
        <v>63</v>
      </c>
    </row>
    <row r="229" spans="1:6" x14ac:dyDescent="0.25">
      <c r="A229" s="1">
        <v>0.15418391383934199</v>
      </c>
      <c r="B229" s="1">
        <v>3942.3466796875</v>
      </c>
      <c r="C229">
        <f t="shared" si="9"/>
        <v>0.49841709839099907</v>
      </c>
      <c r="D229">
        <v>8.8599999999999998E-2</v>
      </c>
      <c r="E229">
        <v>1.72</v>
      </c>
      <c r="F229" t="s">
        <v>72</v>
      </c>
    </row>
    <row r="230" spans="1:6" x14ac:dyDescent="0.25">
      <c r="A230" s="1">
        <v>0.12817036472965199</v>
      </c>
      <c r="B230" s="1">
        <v>4495.7724609375</v>
      </c>
      <c r="C230">
        <f t="shared" si="9"/>
        <v>0.5683847837512479</v>
      </c>
      <c r="D230">
        <v>4.6600000000000003E-2</v>
      </c>
      <c r="E230">
        <v>160.34</v>
      </c>
      <c r="F230" t="s">
        <v>64</v>
      </c>
    </row>
    <row r="231" spans="1:6" x14ac:dyDescent="0.25">
      <c r="A231" s="1">
        <v>0.12517678156472001</v>
      </c>
      <c r="B231" s="21">
        <v>4553.09765625</v>
      </c>
      <c r="C231">
        <f t="shared" si="9"/>
        <v>0.57563220764209111</v>
      </c>
      <c r="D231">
        <v>0.87419999999999998</v>
      </c>
      <c r="E231">
        <v>62.49</v>
      </c>
      <c r="F231" t="s">
        <v>72</v>
      </c>
    </row>
    <row r="232" spans="1:6" x14ac:dyDescent="0.25">
      <c r="A232" s="1">
        <v>0.13847235385926501</v>
      </c>
      <c r="B232" s="1">
        <v>4257.091796875</v>
      </c>
      <c r="C232">
        <f t="shared" si="9"/>
        <v>0.53820922241946323</v>
      </c>
      <c r="D232">
        <v>0.92110000000000003</v>
      </c>
      <c r="E232">
        <v>312.88</v>
      </c>
      <c r="F232" t="s">
        <v>56</v>
      </c>
    </row>
    <row r="233" spans="1:6" x14ac:dyDescent="0.25">
      <c r="A233" s="21">
        <v>0.147920906144242</v>
      </c>
      <c r="B233" s="1">
        <v>3815.82495117187</v>
      </c>
      <c r="C233">
        <f t="shared" si="9"/>
        <v>0.48242139889174229</v>
      </c>
      <c r="D233">
        <v>0.2082</v>
      </c>
      <c r="E233">
        <v>348.3</v>
      </c>
      <c r="F233" t="s">
        <v>53</v>
      </c>
    </row>
    <row r="234" spans="1:6" x14ac:dyDescent="0.25">
      <c r="A234" s="1">
        <v>0.11321249754347799</v>
      </c>
      <c r="B234" s="1">
        <v>4416.48095703125</v>
      </c>
      <c r="C234">
        <f t="shared" si="9"/>
        <v>0.55836023631415033</v>
      </c>
      <c r="D234">
        <v>0.74450000000000005</v>
      </c>
      <c r="E234">
        <v>157.21</v>
      </c>
      <c r="F234" t="s">
        <v>79</v>
      </c>
    </row>
    <row r="235" spans="1:6" x14ac:dyDescent="0.25">
      <c r="A235" s="1">
        <v>0.122204543474627</v>
      </c>
      <c r="B235" s="1">
        <v>3728.51391601562</v>
      </c>
      <c r="C235">
        <f t="shared" si="9"/>
        <v>0.47138297017508207</v>
      </c>
      <c r="D235">
        <v>0.72850000000000004</v>
      </c>
      <c r="E235">
        <v>13.59</v>
      </c>
      <c r="F235" t="s">
        <v>58</v>
      </c>
    </row>
    <row r="236" spans="1:6" x14ac:dyDescent="0.25">
      <c r="A236" s="1">
        <v>0.12931957852583501</v>
      </c>
      <c r="B236" s="1">
        <v>3854.19506835937</v>
      </c>
      <c r="C236">
        <f t="shared" si="9"/>
        <v>0.48727239856968851</v>
      </c>
      <c r="D236">
        <v>0.188</v>
      </c>
      <c r="E236">
        <v>168.99</v>
      </c>
      <c r="F236" t="s">
        <v>59</v>
      </c>
    </row>
    <row r="237" spans="1:6" x14ac:dyDescent="0.25">
      <c r="A237" s="1">
        <v>0.113100503618959</v>
      </c>
      <c r="B237" s="1">
        <v>4357.365234375</v>
      </c>
      <c r="C237">
        <f t="shared" si="9"/>
        <v>0.55088644231540673</v>
      </c>
      <c r="D237">
        <v>0.77869999999999995</v>
      </c>
      <c r="E237">
        <v>168</v>
      </c>
      <c r="F237" t="s">
        <v>66</v>
      </c>
    </row>
    <row r="238" spans="1:6" x14ac:dyDescent="0.25">
      <c r="A238" s="1">
        <v>0.13769618931186101</v>
      </c>
      <c r="B238" s="1">
        <v>4131.03955078125</v>
      </c>
      <c r="C238">
        <f t="shared" si="9"/>
        <v>0.52227287794031785</v>
      </c>
      <c r="D238">
        <v>0.69650000000000001</v>
      </c>
      <c r="E238">
        <v>202.98</v>
      </c>
      <c r="F238" t="s">
        <v>68</v>
      </c>
    </row>
    <row r="239" spans="1:6" x14ac:dyDescent="0.25">
      <c r="A239" s="1">
        <v>0.143882937539798</v>
      </c>
      <c r="B239" s="1">
        <v>3427.12744140625</v>
      </c>
      <c r="C239">
        <f t="shared" si="9"/>
        <v>0.4332797325924852</v>
      </c>
      <c r="D239">
        <v>0.50700000000000001</v>
      </c>
      <c r="E239">
        <v>322.76</v>
      </c>
      <c r="F239" t="s">
        <v>62</v>
      </c>
    </row>
    <row r="240" spans="1:6" x14ac:dyDescent="0.25">
      <c r="A240" s="1">
        <v>0.1109120906209</v>
      </c>
      <c r="B240" s="1">
        <v>4166.595703125</v>
      </c>
      <c r="C240">
        <f t="shared" si="9"/>
        <v>0.52676811788774047</v>
      </c>
      <c r="D240">
        <v>0.93089999999999995</v>
      </c>
      <c r="E240">
        <v>276.98</v>
      </c>
      <c r="F240" t="s">
        <v>79</v>
      </c>
    </row>
    <row r="241" spans="1:6" x14ac:dyDescent="0.25">
      <c r="A241" s="1">
        <v>0.12316092085109701</v>
      </c>
      <c r="B241" s="1">
        <v>4180.15185546875</v>
      </c>
      <c r="C241">
        <f t="shared" si="9"/>
        <v>0.52848197480228598</v>
      </c>
      <c r="D241">
        <v>6.1199999999999997E-2</v>
      </c>
      <c r="E241">
        <v>143.63</v>
      </c>
      <c r="F241" t="s">
        <v>50</v>
      </c>
    </row>
    <row r="242" spans="1:6" x14ac:dyDescent="0.25">
      <c r="A242" s="1">
        <v>0.111305963165603</v>
      </c>
      <c r="B242" s="1">
        <v>4428.169921875</v>
      </c>
      <c r="C242">
        <f t="shared" si="9"/>
        <v>0.55983803124543674</v>
      </c>
      <c r="D242">
        <v>0.9204</v>
      </c>
      <c r="E242">
        <v>259.2</v>
      </c>
      <c r="F242" t="s">
        <v>68</v>
      </c>
    </row>
    <row r="243" spans="1:6" x14ac:dyDescent="0.25">
      <c r="A243" s="1">
        <v>0.11628010999728</v>
      </c>
      <c r="B243" s="1">
        <v>3457.29150390625</v>
      </c>
      <c r="C243">
        <f t="shared" si="9"/>
        <v>0.43709326948521898</v>
      </c>
      <c r="D243">
        <v>0.6472</v>
      </c>
      <c r="E243">
        <v>245.07</v>
      </c>
      <c r="F243" t="s">
        <v>76</v>
      </c>
    </row>
    <row r="244" spans="1:6" x14ac:dyDescent="0.25">
      <c r="A244" s="1">
        <v>0.12927567168187101</v>
      </c>
      <c r="B244" s="1">
        <v>4272.0703125</v>
      </c>
      <c r="C244">
        <f t="shared" si="9"/>
        <v>0.54010290374751135</v>
      </c>
      <c r="D244">
        <v>0.10340000000000001</v>
      </c>
      <c r="E244">
        <v>176.02</v>
      </c>
      <c r="F244" t="s">
        <v>71</v>
      </c>
    </row>
    <row r="245" spans="1:6" x14ac:dyDescent="0.25">
      <c r="A245" s="1">
        <v>0.12032286554438899</v>
      </c>
      <c r="B245" s="1">
        <v>4718.14453125</v>
      </c>
      <c r="C245">
        <f t="shared" si="9"/>
        <v>0.59649850663092652</v>
      </c>
      <c r="D245">
        <v>0.91920000000000002</v>
      </c>
      <c r="E245">
        <v>138.74</v>
      </c>
      <c r="F245" t="s">
        <v>79</v>
      </c>
    </row>
    <row r="246" spans="1:6" x14ac:dyDescent="0.25">
      <c r="A246" s="1">
        <v>0.118261815183498</v>
      </c>
      <c r="B246" s="1">
        <v>4613.48828125</v>
      </c>
      <c r="C246">
        <f t="shared" si="9"/>
        <v>0.58326718308390213</v>
      </c>
      <c r="D246">
        <v>0.9708</v>
      </c>
      <c r="E246">
        <v>285.52999999999997</v>
      </c>
      <c r="F246" t="s">
        <v>76</v>
      </c>
    </row>
    <row r="247" spans="1:6" x14ac:dyDescent="0.25">
      <c r="A247" s="1">
        <v>0.15382598519520699</v>
      </c>
      <c r="B247" s="1">
        <v>3563.84643554687</v>
      </c>
      <c r="C247">
        <f t="shared" si="9"/>
        <v>0.45056463670951868</v>
      </c>
      <c r="D247">
        <v>0.33510000000000001</v>
      </c>
      <c r="E247">
        <v>224.55</v>
      </c>
      <c r="F247" t="s">
        <v>58</v>
      </c>
    </row>
    <row r="248" spans="1:6" x14ac:dyDescent="0.25">
      <c r="A248" s="1">
        <v>0.11085201055855</v>
      </c>
      <c r="B248" s="1">
        <v>3616.40014648437</v>
      </c>
      <c r="C248">
        <f t="shared" si="9"/>
        <v>0.45720881852389539</v>
      </c>
      <c r="D248">
        <v>0.41110000000000002</v>
      </c>
      <c r="E248">
        <v>337.21</v>
      </c>
      <c r="F248" t="s">
        <v>73</v>
      </c>
    </row>
    <row r="249" spans="1:6" x14ac:dyDescent="0.25">
      <c r="A249" s="1">
        <v>0.111376244717822</v>
      </c>
      <c r="B249" s="1">
        <v>3660.98364257812</v>
      </c>
      <c r="C249">
        <f t="shared" si="9"/>
        <v>0.46284535395941795</v>
      </c>
      <c r="D249">
        <v>0.66549999999999998</v>
      </c>
      <c r="E249">
        <v>277.33</v>
      </c>
      <c r="F249" t="s">
        <v>64</v>
      </c>
    </row>
    <row r="250" spans="1:6" x14ac:dyDescent="0.25">
      <c r="A250" s="1">
        <v>0.11416085725917199</v>
      </c>
      <c r="B250" s="1">
        <v>3560.64038085937</v>
      </c>
      <c r="C250">
        <f t="shared" si="9"/>
        <v>0.45015930643177832</v>
      </c>
      <c r="D250">
        <v>0.60089999999999999</v>
      </c>
      <c r="E250">
        <v>222.65</v>
      </c>
      <c r="F250" t="s">
        <v>70</v>
      </c>
    </row>
    <row r="251" spans="1:6" x14ac:dyDescent="0.25">
      <c r="A251" s="1"/>
      <c r="B251" s="1"/>
    </row>
    <row r="252" spans="1:6" x14ac:dyDescent="0.25">
      <c r="A252" s="1"/>
      <c r="B252" s="1"/>
    </row>
    <row r="253" spans="1:6" x14ac:dyDescent="0.25">
      <c r="A253" s="1"/>
      <c r="B253" s="1"/>
    </row>
    <row r="254" spans="1:6" x14ac:dyDescent="0.25">
      <c r="A254" s="1"/>
      <c r="B254" s="1"/>
    </row>
    <row r="255" spans="1:6" x14ac:dyDescent="0.25">
      <c r="A255" s="1"/>
      <c r="B255" s="1"/>
    </row>
    <row r="256" spans="1:6" x14ac:dyDescent="0.25">
      <c r="A256" s="1"/>
      <c r="B256" s="1"/>
    </row>
    <row r="257" spans="1:2" x14ac:dyDescent="0.25">
      <c r="A257" s="1"/>
      <c r="B257" s="1"/>
    </row>
    <row r="258" spans="1:2" x14ac:dyDescent="0.25">
      <c r="A258" s="1"/>
      <c r="B258" s="1"/>
    </row>
    <row r="259" spans="1:2" x14ac:dyDescent="0.25">
      <c r="A259" s="1"/>
      <c r="B259" s="1"/>
    </row>
    <row r="260" spans="1:2" x14ac:dyDescent="0.25">
      <c r="A260" s="1"/>
      <c r="B260" s="1"/>
    </row>
    <row r="261" spans="1:2" x14ac:dyDescent="0.25">
      <c r="A261" s="1"/>
      <c r="B261" s="1"/>
    </row>
    <row r="262" spans="1:2" x14ac:dyDescent="0.25">
      <c r="A262" s="1"/>
      <c r="B262" s="1"/>
    </row>
    <row r="263" spans="1:2" x14ac:dyDescent="0.25">
      <c r="A263" s="1"/>
      <c r="B263" s="1"/>
    </row>
    <row r="264" spans="1:2" x14ac:dyDescent="0.25">
      <c r="A264" s="1"/>
      <c r="B264" s="1"/>
    </row>
    <row r="265" spans="1:2" x14ac:dyDescent="0.25">
      <c r="A265" s="1"/>
      <c r="B265" s="1"/>
    </row>
    <row r="266" spans="1:2" x14ac:dyDescent="0.25">
      <c r="A266" s="1"/>
      <c r="B266" s="1"/>
    </row>
    <row r="267" spans="1:2" x14ac:dyDescent="0.25">
      <c r="A267" s="1"/>
      <c r="B267" s="1"/>
    </row>
    <row r="268" spans="1:2" x14ac:dyDescent="0.25">
      <c r="A268" s="1"/>
      <c r="B268" s="1"/>
    </row>
    <row r="269" spans="1:2" x14ac:dyDescent="0.25">
      <c r="A269" s="1"/>
      <c r="B269" s="1"/>
    </row>
    <row r="270" spans="1:2" x14ac:dyDescent="0.25">
      <c r="A270" s="1"/>
      <c r="B270" s="1"/>
    </row>
    <row r="271" spans="1:2" x14ac:dyDescent="0.25">
      <c r="A271" s="1"/>
      <c r="B271" s="1"/>
    </row>
    <row r="272" spans="1:2" x14ac:dyDescent="0.25">
      <c r="A272" s="1"/>
      <c r="B272" s="1"/>
    </row>
    <row r="273" spans="1:2" x14ac:dyDescent="0.25">
      <c r="A273" s="1"/>
      <c r="B273" s="1"/>
    </row>
    <row r="274" spans="1:2" x14ac:dyDescent="0.25">
      <c r="A274" s="1"/>
      <c r="B274" s="1"/>
    </row>
    <row r="275" spans="1:2" x14ac:dyDescent="0.25">
      <c r="A275" s="1"/>
      <c r="B275" s="1"/>
    </row>
    <row r="276" spans="1:2" x14ac:dyDescent="0.25">
      <c r="A276" s="1"/>
      <c r="B276" s="1"/>
    </row>
    <row r="277" spans="1:2" x14ac:dyDescent="0.25">
      <c r="A277" s="1"/>
      <c r="B277" s="1"/>
    </row>
    <row r="278" spans="1:2" x14ac:dyDescent="0.25">
      <c r="A278" s="1"/>
      <c r="B278" s="1"/>
    </row>
    <row r="279" spans="1:2" x14ac:dyDescent="0.25">
      <c r="A279" s="1"/>
      <c r="B279" s="1"/>
    </row>
    <row r="280" spans="1:2" x14ac:dyDescent="0.25">
      <c r="A280" s="1"/>
      <c r="B280" s="1"/>
    </row>
    <row r="281" spans="1:2" x14ac:dyDescent="0.25">
      <c r="A281" s="1"/>
      <c r="B281" s="1"/>
    </row>
    <row r="282" spans="1:2" x14ac:dyDescent="0.25">
      <c r="A282" s="1"/>
      <c r="B282" s="1"/>
    </row>
    <row r="283" spans="1:2" x14ac:dyDescent="0.25">
      <c r="A283" s="1"/>
      <c r="B283" s="1"/>
    </row>
    <row r="284" spans="1:2" x14ac:dyDescent="0.25">
      <c r="A284" s="1"/>
      <c r="B284" s="1"/>
    </row>
    <row r="285" spans="1:2" x14ac:dyDescent="0.25">
      <c r="A285" s="1"/>
      <c r="B285" s="1"/>
    </row>
    <row r="286" spans="1:2" x14ac:dyDescent="0.25">
      <c r="A286" s="1"/>
      <c r="B286" s="1"/>
    </row>
    <row r="287" spans="1:2" x14ac:dyDescent="0.25">
      <c r="A287" s="1"/>
      <c r="B287" s="1"/>
    </row>
    <row r="288" spans="1:2" x14ac:dyDescent="0.25">
      <c r="A288" s="1"/>
      <c r="B288" s="1"/>
    </row>
    <row r="289" spans="1:2" x14ac:dyDescent="0.25">
      <c r="A289" s="1"/>
      <c r="B289" s="1"/>
    </row>
    <row r="290" spans="1:2" x14ac:dyDescent="0.25">
      <c r="A290" s="1"/>
      <c r="B290" s="1"/>
    </row>
    <row r="291" spans="1:2" x14ac:dyDescent="0.25">
      <c r="A291" s="1"/>
      <c r="B291" s="1"/>
    </row>
    <row r="292" spans="1:2" x14ac:dyDescent="0.25">
      <c r="A292" s="1"/>
      <c r="B292" s="1"/>
    </row>
    <row r="293" spans="1:2" x14ac:dyDescent="0.25">
      <c r="A293" s="1"/>
      <c r="B293" s="1"/>
    </row>
    <row r="294" spans="1:2" x14ac:dyDescent="0.25">
      <c r="A294" s="1"/>
      <c r="B294" s="1"/>
    </row>
    <row r="295" spans="1:2" x14ac:dyDescent="0.25">
      <c r="A295" s="1"/>
      <c r="B295" s="1"/>
    </row>
    <row r="296" spans="1:2" x14ac:dyDescent="0.25">
      <c r="A296" s="1"/>
      <c r="B296" s="1"/>
    </row>
    <row r="297" spans="1:2" x14ac:dyDescent="0.25">
      <c r="A297" s="1"/>
      <c r="B297" s="1"/>
    </row>
    <row r="298" spans="1:2" x14ac:dyDescent="0.25">
      <c r="A298" s="1"/>
      <c r="B298" s="1"/>
    </row>
    <row r="299" spans="1:2" x14ac:dyDescent="0.25">
      <c r="A299" s="1"/>
      <c r="B299" s="1"/>
    </row>
    <row r="300" spans="1:2" x14ac:dyDescent="0.25">
      <c r="A300" s="1"/>
      <c r="B300" s="1"/>
    </row>
    <row r="301" spans="1:2" x14ac:dyDescent="0.25">
      <c r="A301" s="1"/>
      <c r="B301" s="1"/>
    </row>
    <row r="302" spans="1:2" x14ac:dyDescent="0.25">
      <c r="A302" s="1"/>
      <c r="B302" s="1"/>
    </row>
    <row r="303" spans="1:2" x14ac:dyDescent="0.25">
      <c r="A303" s="1"/>
      <c r="B303" s="1"/>
    </row>
    <row r="304" spans="1:2" x14ac:dyDescent="0.25">
      <c r="A304" s="1"/>
      <c r="B304" s="1"/>
    </row>
    <row r="305" spans="1:2" x14ac:dyDescent="0.25">
      <c r="A305" s="1"/>
      <c r="B305" s="1"/>
    </row>
    <row r="306" spans="1:2" x14ac:dyDescent="0.25">
      <c r="A306" s="1"/>
      <c r="B306" s="1"/>
    </row>
    <row r="307" spans="1:2" x14ac:dyDescent="0.25">
      <c r="A307" s="1"/>
      <c r="B307" s="1"/>
    </row>
    <row r="308" spans="1:2" x14ac:dyDescent="0.25">
      <c r="A308" s="1"/>
      <c r="B308" s="1"/>
    </row>
    <row r="309" spans="1:2" x14ac:dyDescent="0.25">
      <c r="A309" s="1"/>
      <c r="B309" s="1"/>
    </row>
    <row r="310" spans="1:2" x14ac:dyDescent="0.25">
      <c r="A310" s="1"/>
      <c r="B310" s="1"/>
    </row>
    <row r="311" spans="1:2" x14ac:dyDescent="0.25">
      <c r="A311" s="1"/>
      <c r="B311" s="1"/>
    </row>
    <row r="312" spans="1:2" x14ac:dyDescent="0.25">
      <c r="A312" s="1"/>
      <c r="B312" s="1"/>
    </row>
    <row r="313" spans="1:2" x14ac:dyDescent="0.25">
      <c r="A313" s="1"/>
      <c r="B313" s="1"/>
    </row>
    <row r="314" spans="1:2" x14ac:dyDescent="0.25">
      <c r="A314" s="1"/>
      <c r="B314" s="1"/>
    </row>
    <row r="315" spans="1:2" x14ac:dyDescent="0.25">
      <c r="A315" s="1"/>
      <c r="B315" s="1"/>
    </row>
    <row r="316" spans="1:2" x14ac:dyDescent="0.25">
      <c r="A316" s="1"/>
      <c r="B316" s="1"/>
    </row>
    <row r="317" spans="1:2" x14ac:dyDescent="0.25">
      <c r="A317" s="1"/>
      <c r="B317" s="1"/>
    </row>
    <row r="318" spans="1:2" x14ac:dyDescent="0.25">
      <c r="A318" s="1"/>
      <c r="B318" s="1"/>
    </row>
    <row r="319" spans="1:2" x14ac:dyDescent="0.25">
      <c r="A319" s="1"/>
      <c r="B319" s="1"/>
    </row>
    <row r="320" spans="1:2" x14ac:dyDescent="0.25">
      <c r="A320" s="1"/>
      <c r="B320" s="1"/>
    </row>
    <row r="321" spans="1:2" x14ac:dyDescent="0.25">
      <c r="A321" s="1"/>
      <c r="B321" s="1"/>
    </row>
    <row r="322" spans="1:2" x14ac:dyDescent="0.25">
      <c r="A322" s="1"/>
      <c r="B322" s="1"/>
    </row>
    <row r="323" spans="1:2" x14ac:dyDescent="0.25">
      <c r="A323" s="1"/>
      <c r="B323" s="1"/>
    </row>
    <row r="324" spans="1:2" x14ac:dyDescent="0.25">
      <c r="A324" s="1"/>
      <c r="B324" s="1"/>
    </row>
    <row r="325" spans="1:2" x14ac:dyDescent="0.25">
      <c r="A325" s="1"/>
      <c r="B325" s="1"/>
    </row>
    <row r="326" spans="1:2" x14ac:dyDescent="0.25">
      <c r="A326" s="1"/>
      <c r="B326" s="1"/>
    </row>
    <row r="327" spans="1:2" x14ac:dyDescent="0.25">
      <c r="A327" s="1"/>
      <c r="B327" s="1"/>
    </row>
    <row r="328" spans="1:2" x14ac:dyDescent="0.25">
      <c r="A328" s="1"/>
      <c r="B328" s="1"/>
    </row>
    <row r="329" spans="1:2" x14ac:dyDescent="0.25">
      <c r="A329" s="1"/>
      <c r="B329" s="1"/>
    </row>
    <row r="330" spans="1:2" x14ac:dyDescent="0.25">
      <c r="A330" s="1"/>
      <c r="B330" s="1"/>
    </row>
    <row r="331" spans="1:2" x14ac:dyDescent="0.25">
      <c r="A331" s="1"/>
      <c r="B331" s="1"/>
    </row>
    <row r="332" spans="1:2" x14ac:dyDescent="0.25">
      <c r="A332" s="1"/>
      <c r="B332" s="1"/>
    </row>
    <row r="333" spans="1:2" x14ac:dyDescent="0.25">
      <c r="A333" s="1"/>
      <c r="B333" s="1"/>
    </row>
    <row r="334" spans="1:2" x14ac:dyDescent="0.25">
      <c r="A334" s="1"/>
      <c r="B334" s="1"/>
    </row>
    <row r="335" spans="1:2" x14ac:dyDescent="0.25">
      <c r="A335" s="1"/>
      <c r="B335" s="1"/>
    </row>
    <row r="336" spans="1:2" x14ac:dyDescent="0.25">
      <c r="A336" s="1"/>
      <c r="B336" s="1"/>
    </row>
    <row r="337" spans="1:2" x14ac:dyDescent="0.25">
      <c r="A337" s="1"/>
      <c r="B337" s="1"/>
    </row>
    <row r="338" spans="1:2" x14ac:dyDescent="0.25">
      <c r="A338" s="1"/>
      <c r="B338" s="1"/>
    </row>
    <row r="339" spans="1:2" x14ac:dyDescent="0.25">
      <c r="A339" s="1"/>
      <c r="B339" s="1"/>
    </row>
    <row r="340" spans="1:2" x14ac:dyDescent="0.25">
      <c r="A340" s="1"/>
      <c r="B340" s="1"/>
    </row>
    <row r="341" spans="1:2" x14ac:dyDescent="0.25">
      <c r="A341" s="1"/>
      <c r="B341" s="1"/>
    </row>
    <row r="342" spans="1:2" x14ac:dyDescent="0.25">
      <c r="A342" s="1"/>
      <c r="B342" s="1"/>
    </row>
    <row r="343" spans="1:2" x14ac:dyDescent="0.25">
      <c r="A343" s="1"/>
      <c r="B343" s="1"/>
    </row>
    <row r="344" spans="1:2" x14ac:dyDescent="0.25">
      <c r="A344" s="1"/>
      <c r="B344" s="1"/>
    </row>
    <row r="345" spans="1:2" x14ac:dyDescent="0.25">
      <c r="A345" s="1"/>
      <c r="B345" s="1"/>
    </row>
    <row r="346" spans="1:2" x14ac:dyDescent="0.25">
      <c r="A346" s="1"/>
      <c r="B346" s="1"/>
    </row>
    <row r="347" spans="1:2" x14ac:dyDescent="0.25">
      <c r="A347" s="1"/>
      <c r="B347" s="1"/>
    </row>
    <row r="348" spans="1:2" x14ac:dyDescent="0.25">
      <c r="A348" s="1"/>
      <c r="B348" s="1"/>
    </row>
    <row r="349" spans="1:2" x14ac:dyDescent="0.25">
      <c r="A349" s="1"/>
      <c r="B349" s="1"/>
    </row>
    <row r="350" spans="1:2" x14ac:dyDescent="0.25">
      <c r="A350" s="1"/>
      <c r="B350" s="1"/>
    </row>
    <row r="351" spans="1:2" x14ac:dyDescent="0.25">
      <c r="A351" s="1"/>
      <c r="B351" s="1"/>
    </row>
    <row r="352" spans="1:2" x14ac:dyDescent="0.25">
      <c r="A352" s="1"/>
      <c r="B352" s="1"/>
    </row>
    <row r="353" spans="1:2" x14ac:dyDescent="0.25">
      <c r="A353" s="1"/>
      <c r="B353" s="1"/>
    </row>
    <row r="354" spans="1:2" x14ac:dyDescent="0.25">
      <c r="A354" s="1"/>
      <c r="B354" s="1"/>
    </row>
    <row r="355" spans="1:2" x14ac:dyDescent="0.25">
      <c r="A355" s="1"/>
      <c r="B355" s="1"/>
    </row>
    <row r="356" spans="1:2" x14ac:dyDescent="0.25">
      <c r="A356" s="1"/>
      <c r="B356" s="1"/>
    </row>
    <row r="357" spans="1:2" x14ac:dyDescent="0.25">
      <c r="A357" s="1"/>
      <c r="B357" s="1"/>
    </row>
    <row r="358" spans="1:2" x14ac:dyDescent="0.25">
      <c r="A358" s="1"/>
      <c r="B358" s="1"/>
    </row>
    <row r="359" spans="1:2" x14ac:dyDescent="0.25">
      <c r="A359" s="1"/>
      <c r="B359" s="1"/>
    </row>
    <row r="360" spans="1:2" x14ac:dyDescent="0.25">
      <c r="A360" s="1"/>
      <c r="B360" s="1"/>
    </row>
    <row r="361" spans="1:2" x14ac:dyDescent="0.25">
      <c r="A361" s="1"/>
      <c r="B361" s="1"/>
    </row>
    <row r="362" spans="1:2" x14ac:dyDescent="0.25">
      <c r="A362" s="1"/>
      <c r="B362" s="1"/>
    </row>
    <row r="363" spans="1:2" x14ac:dyDescent="0.25">
      <c r="A363" s="1"/>
      <c r="B363" s="1"/>
    </row>
    <row r="364" spans="1:2" x14ac:dyDescent="0.25">
      <c r="A364" s="1"/>
      <c r="B364" s="1"/>
    </row>
    <row r="365" spans="1:2" x14ac:dyDescent="0.25">
      <c r="A365" s="1"/>
      <c r="B365" s="1"/>
    </row>
    <row r="366" spans="1:2" x14ac:dyDescent="0.25">
      <c r="A366" s="1"/>
      <c r="B366" s="1"/>
    </row>
    <row r="367" spans="1:2" x14ac:dyDescent="0.25">
      <c r="A367" s="1"/>
      <c r="B367" s="1"/>
    </row>
    <row r="368" spans="1:2" x14ac:dyDescent="0.25">
      <c r="A368" s="1"/>
      <c r="B368" s="1"/>
    </row>
    <row r="369" spans="1:2" x14ac:dyDescent="0.25">
      <c r="A369" s="1"/>
      <c r="B369" s="1"/>
    </row>
    <row r="370" spans="1:2" x14ac:dyDescent="0.25">
      <c r="A370" s="1"/>
      <c r="B370" s="1"/>
    </row>
    <row r="371" spans="1:2" x14ac:dyDescent="0.25">
      <c r="A371" s="1"/>
      <c r="B371" s="1"/>
    </row>
    <row r="372" spans="1:2" x14ac:dyDescent="0.25">
      <c r="A372" s="1"/>
      <c r="B372" s="1"/>
    </row>
    <row r="373" spans="1:2" x14ac:dyDescent="0.25">
      <c r="A373" s="1"/>
      <c r="B373" s="1"/>
    </row>
    <row r="374" spans="1:2" x14ac:dyDescent="0.25">
      <c r="A374" s="1"/>
      <c r="B374" s="1"/>
    </row>
    <row r="375" spans="1:2" x14ac:dyDescent="0.25">
      <c r="A375" s="1"/>
      <c r="B375" s="1"/>
    </row>
    <row r="376" spans="1:2" x14ac:dyDescent="0.25">
      <c r="A376" s="1"/>
      <c r="B376" s="1"/>
    </row>
    <row r="377" spans="1:2" x14ac:dyDescent="0.25">
      <c r="A377" s="1"/>
      <c r="B377" s="1"/>
    </row>
    <row r="378" spans="1:2" x14ac:dyDescent="0.25">
      <c r="A378" s="1"/>
      <c r="B378" s="1"/>
    </row>
    <row r="379" spans="1:2" x14ac:dyDescent="0.25">
      <c r="A379" s="1"/>
      <c r="B379" s="1"/>
    </row>
    <row r="380" spans="1:2" x14ac:dyDescent="0.25">
      <c r="A380" s="1"/>
      <c r="B380" s="1"/>
    </row>
    <row r="381" spans="1:2" x14ac:dyDescent="0.25">
      <c r="A381" s="1"/>
      <c r="B381" s="1"/>
    </row>
    <row r="382" spans="1:2" x14ac:dyDescent="0.25">
      <c r="A382" s="1"/>
      <c r="B382" s="1"/>
    </row>
    <row r="383" spans="1:2" x14ac:dyDescent="0.25">
      <c r="A383" s="1"/>
      <c r="B383" s="1"/>
    </row>
    <row r="384" spans="1:2" x14ac:dyDescent="0.25">
      <c r="A384" s="1"/>
      <c r="B384" s="1"/>
    </row>
    <row r="385" spans="1:2" x14ac:dyDescent="0.25">
      <c r="A385" s="1"/>
      <c r="B385" s="1"/>
    </row>
    <row r="386" spans="1:2" x14ac:dyDescent="0.25">
      <c r="A386" s="1"/>
      <c r="B386" s="1"/>
    </row>
    <row r="387" spans="1:2" x14ac:dyDescent="0.25">
      <c r="A387" s="1"/>
      <c r="B387" s="1"/>
    </row>
    <row r="388" spans="1:2" x14ac:dyDescent="0.25">
      <c r="A388" s="1"/>
      <c r="B388" s="1"/>
    </row>
    <row r="389" spans="1:2" x14ac:dyDescent="0.25">
      <c r="A389" s="1"/>
      <c r="B389" s="1"/>
    </row>
    <row r="390" spans="1:2" x14ac:dyDescent="0.25">
      <c r="A390" s="1"/>
      <c r="B390" s="1"/>
    </row>
    <row r="391" spans="1:2" x14ac:dyDescent="0.25">
      <c r="A391" s="1"/>
      <c r="B391" s="1"/>
    </row>
    <row r="392" spans="1:2" x14ac:dyDescent="0.25">
      <c r="A392" s="1"/>
      <c r="B392" s="1"/>
    </row>
    <row r="393" spans="1:2" x14ac:dyDescent="0.25">
      <c r="A393" s="1"/>
      <c r="B393" s="1"/>
    </row>
    <row r="394" spans="1:2" x14ac:dyDescent="0.25">
      <c r="A394" s="1"/>
      <c r="B394" s="1"/>
    </row>
    <row r="395" spans="1:2" x14ac:dyDescent="0.25">
      <c r="A395" s="1"/>
      <c r="B395" s="1"/>
    </row>
    <row r="396" spans="1:2" x14ac:dyDescent="0.25">
      <c r="A396" s="1"/>
      <c r="B396" s="1"/>
    </row>
    <row r="397" spans="1:2" x14ac:dyDescent="0.25">
      <c r="A397" s="1"/>
      <c r="B397" s="1"/>
    </row>
    <row r="398" spans="1:2" x14ac:dyDescent="0.25">
      <c r="A398" s="1"/>
      <c r="B398" s="1"/>
    </row>
    <row r="399" spans="1:2" x14ac:dyDescent="0.25">
      <c r="A399" s="1"/>
      <c r="B399" s="1"/>
    </row>
    <row r="400" spans="1:2" x14ac:dyDescent="0.25">
      <c r="A400" s="1"/>
      <c r="B400" s="1"/>
    </row>
    <row r="401" spans="1:2" x14ac:dyDescent="0.25">
      <c r="A401" s="1"/>
      <c r="B401" s="1"/>
    </row>
    <row r="402" spans="1:2" x14ac:dyDescent="0.25">
      <c r="A402" s="1"/>
      <c r="B402" s="1"/>
    </row>
    <row r="403" spans="1:2" x14ac:dyDescent="0.25">
      <c r="A403" s="1"/>
      <c r="B403" s="1"/>
    </row>
    <row r="404" spans="1:2" x14ac:dyDescent="0.25">
      <c r="A404" s="1"/>
      <c r="B404" s="1"/>
    </row>
    <row r="405" spans="1:2" x14ac:dyDescent="0.25">
      <c r="A405" s="1"/>
      <c r="B405" s="1"/>
    </row>
    <row r="406" spans="1:2" x14ac:dyDescent="0.25">
      <c r="A406" s="1"/>
      <c r="B406" s="1"/>
    </row>
    <row r="407" spans="1:2" x14ac:dyDescent="0.25">
      <c r="A407" s="1"/>
      <c r="B407" s="1"/>
    </row>
    <row r="408" spans="1:2" x14ac:dyDescent="0.25">
      <c r="A408" s="1"/>
      <c r="B408" s="1"/>
    </row>
    <row r="409" spans="1:2" x14ac:dyDescent="0.25">
      <c r="A409" s="1"/>
      <c r="B409" s="1"/>
    </row>
    <row r="410" spans="1:2" x14ac:dyDescent="0.25">
      <c r="A410" s="1"/>
      <c r="B410" s="1"/>
    </row>
    <row r="411" spans="1:2" x14ac:dyDescent="0.25">
      <c r="A411" s="1"/>
      <c r="B411" s="1"/>
    </row>
    <row r="412" spans="1:2" x14ac:dyDescent="0.25">
      <c r="A412" s="1"/>
      <c r="B412" s="1"/>
    </row>
    <row r="413" spans="1:2" x14ac:dyDescent="0.25">
      <c r="A413" s="1"/>
      <c r="B413" s="1"/>
    </row>
    <row r="414" spans="1:2" x14ac:dyDescent="0.25">
      <c r="A414" s="1"/>
      <c r="B414" s="1"/>
    </row>
    <row r="415" spans="1:2" x14ac:dyDescent="0.25">
      <c r="A415" s="1"/>
      <c r="B415" s="1"/>
    </row>
    <row r="416" spans="1:2" x14ac:dyDescent="0.25">
      <c r="A416" s="1"/>
      <c r="B416" s="1"/>
    </row>
    <row r="417" spans="1:2" x14ac:dyDescent="0.25">
      <c r="A417" s="1"/>
      <c r="B417" s="1"/>
    </row>
    <row r="418" spans="1:2" x14ac:dyDescent="0.25">
      <c r="A418" s="1"/>
      <c r="B418" s="1"/>
    </row>
    <row r="419" spans="1:2" x14ac:dyDescent="0.25">
      <c r="A419" s="1"/>
      <c r="B419" s="1"/>
    </row>
    <row r="420" spans="1:2" x14ac:dyDescent="0.25">
      <c r="A420" s="1"/>
      <c r="B420" s="1"/>
    </row>
    <row r="421" spans="1:2" x14ac:dyDescent="0.25">
      <c r="A421" s="1"/>
      <c r="B421" s="1"/>
    </row>
    <row r="422" spans="1:2" x14ac:dyDescent="0.25">
      <c r="A422" s="1"/>
      <c r="B422" s="1"/>
    </row>
    <row r="423" spans="1:2" x14ac:dyDescent="0.25">
      <c r="A423" s="1"/>
      <c r="B423" s="1"/>
    </row>
    <row r="424" spans="1:2" x14ac:dyDescent="0.25">
      <c r="A424" s="1"/>
      <c r="B424" s="1"/>
    </row>
    <row r="425" spans="1:2" x14ac:dyDescent="0.25">
      <c r="A425" s="1"/>
      <c r="B425" s="1"/>
    </row>
    <row r="426" spans="1:2" x14ac:dyDescent="0.25">
      <c r="A426" s="1"/>
      <c r="B426" s="1"/>
    </row>
    <row r="427" spans="1:2" x14ac:dyDescent="0.25">
      <c r="A427" s="1"/>
      <c r="B427" s="1"/>
    </row>
    <row r="428" spans="1:2" x14ac:dyDescent="0.25">
      <c r="A428" s="1"/>
      <c r="B428" s="1"/>
    </row>
    <row r="429" spans="1:2" x14ac:dyDescent="0.25">
      <c r="A429" s="1"/>
      <c r="B429" s="1"/>
    </row>
    <row r="430" spans="1:2" x14ac:dyDescent="0.25">
      <c r="A430" s="1"/>
      <c r="B430" s="1"/>
    </row>
    <row r="431" spans="1:2" x14ac:dyDescent="0.25">
      <c r="A431" s="1"/>
      <c r="B431" s="1"/>
    </row>
  </sheetData>
  <sortState xmlns:xlrd2="http://schemas.microsoft.com/office/spreadsheetml/2017/richdata2" ref="M2:M162">
    <sortCondition ref="M2"/>
  </sortState>
  <conditionalFormatting sqref="B1:E1048576">
    <cfRule type="cellIs" dxfId="9" priority="1" operator="lessThan">
      <formula>2500</formula>
    </cfRule>
    <cfRule type="cellIs" dxfId="8" priority="2" operator="greaterThan">
      <formula>424081.0951</formula>
    </cfRule>
  </conditionalFormatting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196073-6D3E-4D58-A8EC-D8269F6F6196}">
  <dimension ref="A1:BA279"/>
  <sheetViews>
    <sheetView zoomScale="70" zoomScaleNormal="70" workbookViewId="0">
      <selection activeCell="T36" sqref="T36"/>
    </sheetView>
  </sheetViews>
  <sheetFormatPr baseColWidth="10" defaultColWidth="8.85546875" defaultRowHeight="15" x14ac:dyDescent="0.25"/>
  <cols>
    <col min="7" max="7" width="8.85546875" customWidth="1"/>
  </cols>
  <sheetData>
    <row r="1" spans="1:53" x14ac:dyDescent="0.25">
      <c r="A1" s="1">
        <v>0.15060637317015799</v>
      </c>
      <c r="B1" s="1">
        <v>3331.3193359375</v>
      </c>
      <c r="C1">
        <f t="shared" ref="C1:C64" si="0">B1/$V$13</f>
        <v>0.42116704900326357</v>
      </c>
      <c r="D1">
        <v>0.65400000000000003</v>
      </c>
      <c r="E1">
        <v>121.27</v>
      </c>
      <c r="F1" t="s">
        <v>79</v>
      </c>
      <c r="G1">
        <v>0</v>
      </c>
      <c r="H1">
        <f t="shared" ref="H1:H64" si="1">G1*$K$6</f>
        <v>0</v>
      </c>
      <c r="I1">
        <f t="shared" ref="I1:I64" si="2">H1/$V$13</f>
        <v>0</v>
      </c>
      <c r="K1">
        <f>MIN(B1:B1227)</f>
        <v>3106.84716796875</v>
      </c>
      <c r="M1" s="14" t="s">
        <v>23</v>
      </c>
      <c r="N1" s="14" t="s">
        <v>22</v>
      </c>
      <c r="O1" s="14" t="s">
        <v>21</v>
      </c>
      <c r="P1" s="14"/>
      <c r="Q1" s="14"/>
      <c r="R1" s="14"/>
      <c r="U1" s="18" t="s">
        <v>24</v>
      </c>
      <c r="V1" s="17">
        <v>33</v>
      </c>
      <c r="W1" s="17"/>
      <c r="X1" s="16"/>
      <c r="Y1" s="16" t="s">
        <v>9</v>
      </c>
      <c r="Z1" s="16">
        <f>V1/V2</f>
        <v>330</v>
      </c>
      <c r="AA1" s="15"/>
      <c r="AE1" s="14"/>
      <c r="AF1" s="14"/>
      <c r="AG1" s="14"/>
      <c r="AK1" s="14"/>
      <c r="AL1" s="14"/>
      <c r="AM1" s="14"/>
      <c r="AQ1" s="14"/>
      <c r="AR1" s="14"/>
      <c r="AS1" s="14"/>
      <c r="AY1" s="14" t="s">
        <v>23</v>
      </c>
      <c r="AZ1" s="14" t="s">
        <v>22</v>
      </c>
      <c r="BA1" s="14" t="s">
        <v>21</v>
      </c>
    </row>
    <row r="2" spans="1:53" x14ac:dyDescent="0.25">
      <c r="A2" s="1">
        <v>0.14856456642956001</v>
      </c>
      <c r="B2" s="1">
        <v>3222.41723632812</v>
      </c>
      <c r="C2">
        <f t="shared" si="0"/>
        <v>0.40739893754425377</v>
      </c>
      <c r="D2">
        <v>0.47039999999999998</v>
      </c>
      <c r="E2">
        <v>244.72</v>
      </c>
      <c r="F2" t="s">
        <v>75</v>
      </c>
      <c r="G2">
        <v>50</v>
      </c>
      <c r="H2">
        <f t="shared" si="1"/>
        <v>49.435837629947258</v>
      </c>
      <c r="I2">
        <f t="shared" si="2"/>
        <v>6.2500000000000003E-3</v>
      </c>
      <c r="M2">
        <v>0</v>
      </c>
      <c r="N2">
        <v>0</v>
      </c>
      <c r="O2" s="19">
        <v>0</v>
      </c>
      <c r="U2" s="8" t="s">
        <v>11</v>
      </c>
      <c r="V2" s="7">
        <v>0.1</v>
      </c>
      <c r="W2" s="7"/>
      <c r="X2" s="7"/>
      <c r="Y2" s="7" t="s">
        <v>20</v>
      </c>
      <c r="Z2" s="7">
        <f>V3/V1</f>
        <v>2.5203030303030305</v>
      </c>
      <c r="AA2" s="6"/>
      <c r="AY2">
        <v>2000</v>
      </c>
      <c r="AZ2">
        <v>0</v>
      </c>
      <c r="BA2">
        <v>0</v>
      </c>
    </row>
    <row r="3" spans="1:53" x14ac:dyDescent="0.25">
      <c r="A3" s="1">
        <v>0.143857932925401</v>
      </c>
      <c r="B3" s="1">
        <v>3909.595703125</v>
      </c>
      <c r="C3">
        <f t="shared" si="0"/>
        <v>0.49427650700367676</v>
      </c>
      <c r="D3">
        <v>0.1048</v>
      </c>
      <c r="E3">
        <v>304.67</v>
      </c>
      <c r="F3" t="s">
        <v>78</v>
      </c>
      <c r="G3">
        <v>100</v>
      </c>
      <c r="H3">
        <f t="shared" si="1"/>
        <v>98.871675259894516</v>
      </c>
      <c r="I3">
        <f t="shared" si="2"/>
        <v>1.2500000000000001E-2</v>
      </c>
      <c r="K3" t="s">
        <v>26</v>
      </c>
      <c r="M3">
        <v>6.2500000000000003E-3</v>
      </c>
      <c r="N3">
        <v>0</v>
      </c>
      <c r="O3" s="19">
        <v>0</v>
      </c>
      <c r="U3" s="8" t="s">
        <v>19</v>
      </c>
      <c r="V3" s="7">
        <v>83.17</v>
      </c>
      <c r="W3" s="7"/>
      <c r="X3" s="7"/>
      <c r="Y3" s="7" t="s">
        <v>18</v>
      </c>
      <c r="Z3" s="7">
        <f>V3^2*SQRT(1-V6^2)/(V1*V2)</f>
        <v>1999.5863308085593</v>
      </c>
      <c r="AA3" s="6"/>
      <c r="AD3" s="13" t="s">
        <v>17</v>
      </c>
      <c r="AY3">
        <v>2050</v>
      </c>
      <c r="AZ3">
        <v>0</v>
      </c>
      <c r="BA3">
        <v>0</v>
      </c>
    </row>
    <row r="4" spans="1:53" x14ac:dyDescent="0.25">
      <c r="A4" s="1">
        <v>0.16224287174788801</v>
      </c>
      <c r="B4" s="1">
        <v>3965.78857421875</v>
      </c>
      <c r="C4">
        <f t="shared" si="0"/>
        <v>0.50138077510498602</v>
      </c>
      <c r="D4">
        <v>2.2100000000000002E-2</v>
      </c>
      <c r="E4">
        <v>78.94</v>
      </c>
      <c r="F4" t="s">
        <v>76</v>
      </c>
      <c r="G4">
        <v>150</v>
      </c>
      <c r="H4">
        <f t="shared" si="1"/>
        <v>148.30751288984177</v>
      </c>
      <c r="I4">
        <f t="shared" si="2"/>
        <v>1.8750000000000003E-2</v>
      </c>
      <c r="M4">
        <v>1.2500000000000001E-2</v>
      </c>
      <c r="N4">
        <v>0</v>
      </c>
      <c r="O4" s="19">
        <v>0</v>
      </c>
      <c r="U4" s="8"/>
      <c r="V4" s="7"/>
      <c r="W4" s="7"/>
      <c r="X4" s="7"/>
      <c r="Y4" s="7" t="s">
        <v>17</v>
      </c>
      <c r="Z4" s="7">
        <f>1.23*Z3^-0.138</f>
        <v>0.43089888416621891</v>
      </c>
      <c r="AA4" s="6"/>
      <c r="AD4">
        <f>Z4</f>
        <v>0.43089888416621891</v>
      </c>
      <c r="AE4">
        <v>0</v>
      </c>
      <c r="AY4">
        <v>2100</v>
      </c>
      <c r="AZ4">
        <v>0</v>
      </c>
      <c r="BA4">
        <v>0</v>
      </c>
    </row>
    <row r="5" spans="1:53" x14ac:dyDescent="0.25">
      <c r="A5" s="1">
        <v>0.13001261537050099</v>
      </c>
      <c r="B5" s="1">
        <v>3329.11279296875</v>
      </c>
      <c r="C5">
        <f t="shared" si="0"/>
        <v>0.42088808349532741</v>
      </c>
      <c r="D5">
        <v>0.46</v>
      </c>
      <c r="E5">
        <v>117.77</v>
      </c>
      <c r="F5" t="s">
        <v>61</v>
      </c>
      <c r="G5">
        <v>200</v>
      </c>
      <c r="H5">
        <f t="shared" si="1"/>
        <v>197.74335051978903</v>
      </c>
      <c r="I5">
        <f t="shared" si="2"/>
        <v>2.5000000000000001E-2</v>
      </c>
      <c r="M5">
        <v>1.8750000000000003E-2</v>
      </c>
      <c r="N5">
        <v>0</v>
      </c>
      <c r="O5" s="19">
        <v>0</v>
      </c>
      <c r="U5" s="8" t="s">
        <v>16</v>
      </c>
      <c r="V5" s="7">
        <v>208000</v>
      </c>
      <c r="W5" s="7"/>
      <c r="X5" s="7"/>
      <c r="Y5" s="7"/>
      <c r="Z5" s="7"/>
      <c r="AA5" s="6"/>
      <c r="AD5">
        <f>Z4</f>
        <v>0.43089888416621891</v>
      </c>
      <c r="AE5">
        <v>1</v>
      </c>
      <c r="AY5">
        <v>2150</v>
      </c>
      <c r="AZ5">
        <v>0</v>
      </c>
      <c r="BA5">
        <v>0</v>
      </c>
    </row>
    <row r="6" spans="1:53" x14ac:dyDescent="0.25">
      <c r="A6" s="1">
        <v>0.16504008499165801</v>
      </c>
      <c r="B6" s="1">
        <v>3253.93969726562</v>
      </c>
      <c r="C6">
        <f t="shared" si="0"/>
        <v>0.4113842119990761</v>
      </c>
      <c r="D6">
        <v>0.61739999999999995</v>
      </c>
      <c r="E6">
        <v>46.15</v>
      </c>
      <c r="F6" t="s">
        <v>51</v>
      </c>
      <c r="G6">
        <v>250</v>
      </c>
      <c r="H6">
        <f t="shared" si="1"/>
        <v>247.17918814973626</v>
      </c>
      <c r="I6">
        <f t="shared" si="2"/>
        <v>3.125E-2</v>
      </c>
      <c r="K6">
        <f>V13/A2000_IW1!G161</f>
        <v>0.98871675259894509</v>
      </c>
      <c r="M6">
        <v>2.5000000000000001E-2</v>
      </c>
      <c r="N6">
        <v>0</v>
      </c>
      <c r="O6" s="19">
        <v>0</v>
      </c>
      <c r="Q6" t="s">
        <v>15</v>
      </c>
      <c r="U6" s="8" t="s">
        <v>14</v>
      </c>
      <c r="V6" s="7">
        <v>0.3</v>
      </c>
      <c r="W6" s="7"/>
      <c r="X6" s="7"/>
      <c r="Y6" s="7"/>
      <c r="Z6" s="7"/>
      <c r="AA6" s="6"/>
      <c r="AY6">
        <v>2200</v>
      </c>
      <c r="AZ6">
        <v>0</v>
      </c>
      <c r="BA6">
        <v>0</v>
      </c>
    </row>
    <row r="7" spans="1:53" x14ac:dyDescent="0.25">
      <c r="A7" s="1">
        <v>0.15448594692929801</v>
      </c>
      <c r="B7" s="1">
        <v>4048.17431640625</v>
      </c>
      <c r="C7">
        <f t="shared" si="0"/>
        <v>0.51179651626277212</v>
      </c>
      <c r="D7">
        <v>9.4299999999999995E-2</v>
      </c>
      <c r="E7">
        <v>276.31</v>
      </c>
      <c r="F7" t="s">
        <v>75</v>
      </c>
      <c r="G7">
        <v>300</v>
      </c>
      <c r="H7">
        <f t="shared" si="1"/>
        <v>296.61502577968355</v>
      </c>
      <c r="I7">
        <f t="shared" si="2"/>
        <v>3.7500000000000006E-2</v>
      </c>
      <c r="M7">
        <v>3.125E-2</v>
      </c>
      <c r="N7">
        <v>0</v>
      </c>
      <c r="O7" s="19">
        <v>0</v>
      </c>
      <c r="Q7" t="s">
        <v>13</v>
      </c>
      <c r="U7" s="8" t="s">
        <v>12</v>
      </c>
      <c r="V7" s="7">
        <v>1</v>
      </c>
      <c r="W7" s="7"/>
      <c r="X7" s="7"/>
      <c r="Y7" s="7"/>
      <c r="Z7" s="7" t="s">
        <v>11</v>
      </c>
      <c r="AA7" s="6"/>
      <c r="AD7" s="13" t="s">
        <v>10</v>
      </c>
      <c r="AY7">
        <v>2250</v>
      </c>
      <c r="AZ7">
        <v>0</v>
      </c>
      <c r="BA7">
        <v>0</v>
      </c>
    </row>
    <row r="8" spans="1:53" x14ac:dyDescent="0.25">
      <c r="A8" s="1">
        <v>0.157153598507211</v>
      </c>
      <c r="B8" s="1">
        <v>3352.99462890625</v>
      </c>
      <c r="C8">
        <f t="shared" si="0"/>
        <v>0.42390738046216903</v>
      </c>
      <c r="D8">
        <v>0.69479999999999997</v>
      </c>
      <c r="E8">
        <v>117.78</v>
      </c>
      <c r="F8" t="s">
        <v>57</v>
      </c>
      <c r="G8">
        <v>350</v>
      </c>
      <c r="H8">
        <f t="shared" si="1"/>
        <v>346.05086340963078</v>
      </c>
      <c r="I8">
        <f t="shared" si="2"/>
        <v>4.3750000000000004E-2</v>
      </c>
      <c r="K8">
        <f>MIN(C:C)</f>
        <v>0.39278781812410862</v>
      </c>
      <c r="M8">
        <v>3.7500000000000006E-2</v>
      </c>
      <c r="N8">
        <v>0</v>
      </c>
      <c r="O8" s="19">
        <v>0</v>
      </c>
      <c r="U8" s="8" t="s">
        <v>3</v>
      </c>
      <c r="V8" s="7">
        <v>345</v>
      </c>
      <c r="W8" s="7"/>
      <c r="X8" s="7" t="s">
        <v>9</v>
      </c>
      <c r="Y8" s="12">
        <v>330</v>
      </c>
      <c r="Z8" s="11">
        <f>Y9/Y8</f>
        <v>0.1</v>
      </c>
      <c r="AA8" s="6"/>
      <c r="AD8">
        <f>_xlfn.PERCENTILE.EXC(C1:C235,0.01)</f>
        <v>0.40260523228260042</v>
      </c>
      <c r="AE8">
        <v>0</v>
      </c>
      <c r="AY8">
        <v>2300</v>
      </c>
      <c r="AZ8">
        <v>0</v>
      </c>
      <c r="BA8">
        <v>0</v>
      </c>
    </row>
    <row r="9" spans="1:53" x14ac:dyDescent="0.25">
      <c r="A9" s="1">
        <v>0.13719532372801899</v>
      </c>
      <c r="B9" s="1">
        <v>4334.91845703125</v>
      </c>
      <c r="C9">
        <f t="shared" si="0"/>
        <v>0.54804857478601243</v>
      </c>
      <c r="D9">
        <v>0.17829999999999999</v>
      </c>
      <c r="E9">
        <v>172.74</v>
      </c>
      <c r="F9" t="s">
        <v>65</v>
      </c>
      <c r="G9">
        <v>400</v>
      </c>
      <c r="H9">
        <f t="shared" si="1"/>
        <v>395.48670103957807</v>
      </c>
      <c r="I9">
        <f t="shared" si="2"/>
        <v>0.05</v>
      </c>
      <c r="K9">
        <f>MAX(C:C)</f>
        <v>0.62446709830698532</v>
      </c>
      <c r="M9">
        <v>4.3750000000000004E-2</v>
      </c>
      <c r="N9">
        <v>0</v>
      </c>
      <c r="O9" s="19">
        <v>0</v>
      </c>
      <c r="Q9" t="s">
        <v>8</v>
      </c>
      <c r="U9" s="8" t="s">
        <v>7</v>
      </c>
      <c r="V9" s="7">
        <f>(PI()*V5*V2^2*V1)/(SQRT(3*(1-V6^2)))</f>
        <v>130510.61134306075</v>
      </c>
      <c r="W9" s="7" t="s">
        <v>6</v>
      </c>
      <c r="X9" s="7" t="s">
        <v>5</v>
      </c>
      <c r="Y9" s="10">
        <v>33</v>
      </c>
      <c r="Z9" s="9"/>
      <c r="AA9" s="6"/>
      <c r="AD9">
        <f>AD8</f>
        <v>0.40260523228260042</v>
      </c>
      <c r="AE9">
        <v>1</v>
      </c>
      <c r="AY9">
        <v>2350</v>
      </c>
      <c r="AZ9">
        <v>0</v>
      </c>
      <c r="BA9">
        <v>0</v>
      </c>
    </row>
    <row r="10" spans="1:53" x14ac:dyDescent="0.25">
      <c r="A10" s="1">
        <v>0.1647622888129</v>
      </c>
      <c r="B10" s="1">
        <v>3509.27197265625</v>
      </c>
      <c r="C10">
        <f t="shared" si="0"/>
        <v>0.44366497829532103</v>
      </c>
      <c r="D10">
        <v>0.72060000000000002</v>
      </c>
      <c r="E10">
        <v>320.49</v>
      </c>
      <c r="F10" t="s">
        <v>80</v>
      </c>
      <c r="G10">
        <v>450</v>
      </c>
      <c r="H10">
        <f t="shared" si="1"/>
        <v>444.9225386695253</v>
      </c>
      <c r="I10">
        <f t="shared" si="2"/>
        <v>5.6250000000000001E-2</v>
      </c>
      <c r="M10">
        <v>0.05</v>
      </c>
      <c r="N10">
        <v>0</v>
      </c>
      <c r="O10" s="19">
        <v>0</v>
      </c>
      <c r="U10" s="8"/>
      <c r="V10" s="7"/>
      <c r="W10" s="7"/>
      <c r="X10" s="7"/>
      <c r="Y10" s="7"/>
      <c r="Z10" s="7"/>
      <c r="AA10" s="6"/>
      <c r="AY10">
        <v>2400</v>
      </c>
      <c r="AZ10">
        <v>0</v>
      </c>
      <c r="BA10">
        <v>0</v>
      </c>
    </row>
    <row r="11" spans="1:53" x14ac:dyDescent="0.25">
      <c r="A11" s="1">
        <v>0.1598654713539</v>
      </c>
      <c r="B11" s="1">
        <v>3368.83715820312</v>
      </c>
      <c r="C11">
        <f t="shared" si="0"/>
        <v>0.425910296015995</v>
      </c>
      <c r="D11">
        <v>0.74950000000000006</v>
      </c>
      <c r="E11">
        <v>330.73</v>
      </c>
      <c r="F11" t="s">
        <v>75</v>
      </c>
      <c r="G11">
        <v>500</v>
      </c>
      <c r="H11">
        <f t="shared" si="1"/>
        <v>494.35837629947252</v>
      </c>
      <c r="I11">
        <f t="shared" si="2"/>
        <v>6.25E-2</v>
      </c>
      <c r="M11">
        <v>5.6250000000000001E-2</v>
      </c>
      <c r="N11">
        <v>0</v>
      </c>
      <c r="O11" s="19">
        <v>0</v>
      </c>
      <c r="U11" s="8"/>
      <c r="V11" s="7">
        <f>V9/1000</f>
        <v>130.51061134306076</v>
      </c>
      <c r="W11" s="7" t="s">
        <v>4</v>
      </c>
      <c r="X11" s="7"/>
      <c r="Y11" s="7"/>
      <c r="Z11" s="7"/>
      <c r="AA11" s="6"/>
      <c r="AY11">
        <v>2450</v>
      </c>
      <c r="AZ11">
        <v>0</v>
      </c>
      <c r="BA11">
        <v>0</v>
      </c>
    </row>
    <row r="12" spans="1:53" x14ac:dyDescent="0.25">
      <c r="A12" s="1">
        <v>0.13197184047669699</v>
      </c>
      <c r="B12" s="1">
        <v>3348.96752929687</v>
      </c>
      <c r="C12">
        <f t="shared" si="0"/>
        <v>0.4233982483473856</v>
      </c>
      <c r="D12">
        <v>0.55549999999999999</v>
      </c>
      <c r="E12">
        <v>269.67</v>
      </c>
      <c r="F12" t="s">
        <v>52</v>
      </c>
      <c r="G12">
        <v>550</v>
      </c>
      <c r="H12">
        <f t="shared" si="1"/>
        <v>543.79421392941981</v>
      </c>
      <c r="I12">
        <f t="shared" si="2"/>
        <v>6.8750000000000006E-2</v>
      </c>
      <c r="M12">
        <v>6.25E-2</v>
      </c>
      <c r="N12">
        <v>0</v>
      </c>
      <c r="O12" s="19">
        <v>0</v>
      </c>
      <c r="U12" s="8"/>
      <c r="V12" s="7"/>
      <c r="W12" s="7"/>
      <c r="X12" s="7"/>
      <c r="Y12" s="7"/>
      <c r="Z12" s="7"/>
      <c r="AA12" s="6"/>
      <c r="AY12">
        <v>2500</v>
      </c>
      <c r="AZ12">
        <v>0</v>
      </c>
      <c r="BA12">
        <v>0</v>
      </c>
    </row>
    <row r="13" spans="1:53" x14ac:dyDescent="0.25">
      <c r="A13" s="1">
        <v>0.14403373987756901</v>
      </c>
      <c r="B13" s="1">
        <v>3481.228515625</v>
      </c>
      <c r="C13">
        <f t="shared" si="0"/>
        <v>0.44011954213305127</v>
      </c>
      <c r="D13">
        <v>0.23580000000000001</v>
      </c>
      <c r="E13">
        <v>222.84</v>
      </c>
      <c r="F13" t="s">
        <v>57</v>
      </c>
      <c r="G13">
        <v>600</v>
      </c>
      <c r="H13">
        <f t="shared" si="1"/>
        <v>593.2300515593671</v>
      </c>
      <c r="I13">
        <f t="shared" si="2"/>
        <v>7.5000000000000011E-2</v>
      </c>
      <c r="M13">
        <v>6.8750000000000006E-2</v>
      </c>
      <c r="N13">
        <v>0</v>
      </c>
      <c r="O13" s="19">
        <v>0</v>
      </c>
      <c r="U13" s="8" t="s">
        <v>2</v>
      </c>
      <c r="V13" s="7">
        <f>2*PI()*V5*V2^2/(SQRT(3*(1-V6^2)))</f>
        <v>7909.7340207915604</v>
      </c>
      <c r="W13" s="7" t="s">
        <v>2</v>
      </c>
      <c r="X13" s="7" t="s">
        <v>3</v>
      </c>
      <c r="Y13" s="7">
        <f>V8*V2*V1*2*PI()</f>
        <v>7153.4064722239591</v>
      </c>
      <c r="Z13" s="7" t="s">
        <v>2</v>
      </c>
      <c r="AA13" s="6"/>
      <c r="AY13">
        <v>2550</v>
      </c>
      <c r="AZ13">
        <v>0</v>
      </c>
      <c r="BA13">
        <v>0</v>
      </c>
    </row>
    <row r="14" spans="1:53" x14ac:dyDescent="0.25">
      <c r="A14" s="1">
        <v>0.14081402105502999</v>
      </c>
      <c r="B14" s="1">
        <v>3352.67651367187</v>
      </c>
      <c r="C14">
        <f t="shared" si="0"/>
        <v>0.42386716226601429</v>
      </c>
      <c r="D14">
        <v>0.40150000000000002</v>
      </c>
      <c r="E14">
        <v>54.62</v>
      </c>
      <c r="F14" t="s">
        <v>50</v>
      </c>
      <c r="G14">
        <v>650</v>
      </c>
      <c r="H14">
        <f t="shared" si="1"/>
        <v>642.66588918931427</v>
      </c>
      <c r="I14">
        <f t="shared" si="2"/>
        <v>8.1250000000000003E-2</v>
      </c>
      <c r="M14">
        <v>7.5000000000000011E-2</v>
      </c>
      <c r="N14">
        <v>0</v>
      </c>
      <c r="O14" s="19">
        <v>0</v>
      </c>
      <c r="U14" s="8"/>
      <c r="V14" s="7"/>
      <c r="W14" s="7"/>
      <c r="X14" s="7"/>
      <c r="Y14" s="7"/>
      <c r="Z14" s="7"/>
      <c r="AA14" s="6"/>
      <c r="AY14">
        <v>2600</v>
      </c>
      <c r="AZ14">
        <v>0</v>
      </c>
      <c r="BA14">
        <v>0</v>
      </c>
    </row>
    <row r="15" spans="1:53" ht="15.75" thickBot="1" x14ac:dyDescent="0.3">
      <c r="A15" s="1">
        <v>0.13656122123073799</v>
      </c>
      <c r="B15" s="1">
        <v>3879.19360351562</v>
      </c>
      <c r="C15">
        <f t="shared" si="0"/>
        <v>0.49043287591197821</v>
      </c>
      <c r="D15">
        <v>0.30780000000000002</v>
      </c>
      <c r="E15">
        <v>132.06</v>
      </c>
      <c r="F15" t="s">
        <v>57</v>
      </c>
      <c r="G15">
        <v>700</v>
      </c>
      <c r="H15">
        <f t="shared" si="1"/>
        <v>692.10172681926156</v>
      </c>
      <c r="I15">
        <f t="shared" si="2"/>
        <v>8.7500000000000008E-2</v>
      </c>
      <c r="M15">
        <v>8.1250000000000003E-2</v>
      </c>
      <c r="N15">
        <v>0</v>
      </c>
      <c r="O15" s="19">
        <v>0</v>
      </c>
      <c r="U15" s="5"/>
      <c r="V15" s="4">
        <f>V13/1000</f>
        <v>7.9097340207915607</v>
      </c>
      <c r="W15" s="4" t="s">
        <v>1</v>
      </c>
      <c r="X15" s="4"/>
      <c r="Y15" s="4"/>
      <c r="Z15" s="4"/>
      <c r="AA15" s="3"/>
      <c r="AY15">
        <v>2650</v>
      </c>
      <c r="AZ15">
        <v>0</v>
      </c>
      <c r="BA15">
        <v>0</v>
      </c>
    </row>
    <row r="16" spans="1:53" x14ac:dyDescent="0.25">
      <c r="A16" s="1">
        <v>0.142704563438041</v>
      </c>
      <c r="B16" s="1">
        <v>4003.11474609375</v>
      </c>
      <c r="C16">
        <f t="shared" si="0"/>
        <v>0.50609979242932135</v>
      </c>
      <c r="D16">
        <v>0.92849999999999999</v>
      </c>
      <c r="E16">
        <v>48.8</v>
      </c>
      <c r="F16" t="s">
        <v>53</v>
      </c>
      <c r="G16">
        <v>750</v>
      </c>
      <c r="H16">
        <f t="shared" si="1"/>
        <v>741.53756444920884</v>
      </c>
      <c r="I16">
        <f t="shared" si="2"/>
        <v>9.3750000000000014E-2</v>
      </c>
      <c r="M16">
        <v>8.7500000000000008E-2</v>
      </c>
      <c r="N16">
        <v>0</v>
      </c>
      <c r="O16" s="19">
        <v>0</v>
      </c>
      <c r="AY16">
        <v>2700</v>
      </c>
      <c r="AZ16">
        <v>0</v>
      </c>
      <c r="BA16">
        <v>0</v>
      </c>
    </row>
    <row r="17" spans="1:53" x14ac:dyDescent="0.25">
      <c r="A17" s="1">
        <v>0.13342683035202799</v>
      </c>
      <c r="B17" s="1">
        <v>3279.69921875</v>
      </c>
      <c r="C17">
        <f t="shared" si="0"/>
        <v>0.41464089818051642</v>
      </c>
      <c r="D17">
        <v>0.57220000000000004</v>
      </c>
      <c r="E17">
        <v>66.08</v>
      </c>
      <c r="F17" t="s">
        <v>77</v>
      </c>
      <c r="G17">
        <v>800</v>
      </c>
      <c r="H17">
        <f t="shared" si="1"/>
        <v>790.97340207915613</v>
      </c>
      <c r="I17">
        <f t="shared" si="2"/>
        <v>0.1</v>
      </c>
      <c r="M17">
        <v>9.3750000000000014E-2</v>
      </c>
      <c r="N17">
        <v>0</v>
      </c>
      <c r="O17" s="19">
        <v>0</v>
      </c>
      <c r="AY17">
        <v>2750</v>
      </c>
      <c r="AZ17">
        <v>0</v>
      </c>
      <c r="BA17">
        <v>0</v>
      </c>
    </row>
    <row r="18" spans="1:53" x14ac:dyDescent="0.25">
      <c r="A18" s="1">
        <v>0.12707308455064101</v>
      </c>
      <c r="B18" s="1">
        <v>3981.11547851562</v>
      </c>
      <c r="C18">
        <f t="shared" si="0"/>
        <v>0.50331850199397898</v>
      </c>
      <c r="D18">
        <v>0.30959999999999999</v>
      </c>
      <c r="E18">
        <v>106.45</v>
      </c>
      <c r="F18" t="s">
        <v>66</v>
      </c>
      <c r="G18">
        <v>850</v>
      </c>
      <c r="H18">
        <f t="shared" si="1"/>
        <v>840.4092397091033</v>
      </c>
      <c r="I18">
        <f t="shared" si="2"/>
        <v>0.10625</v>
      </c>
      <c r="M18">
        <v>0.1</v>
      </c>
      <c r="N18">
        <v>0</v>
      </c>
      <c r="O18" s="19">
        <v>0</v>
      </c>
      <c r="AY18">
        <v>2800</v>
      </c>
      <c r="AZ18">
        <v>0</v>
      </c>
      <c r="BA18">
        <v>0</v>
      </c>
    </row>
    <row r="19" spans="1:53" x14ac:dyDescent="0.25">
      <c r="A19" s="1">
        <v>0.16758303379883599</v>
      </c>
      <c r="B19" s="1">
        <v>3434.142578125</v>
      </c>
      <c r="C19">
        <f t="shared" si="0"/>
        <v>0.43416663178534176</v>
      </c>
      <c r="D19">
        <v>0.78290000000000004</v>
      </c>
      <c r="E19">
        <v>69.31</v>
      </c>
      <c r="F19" t="s">
        <v>50</v>
      </c>
      <c r="G19">
        <v>900</v>
      </c>
      <c r="H19">
        <f t="shared" si="1"/>
        <v>889.84507733905059</v>
      </c>
      <c r="I19">
        <f t="shared" si="2"/>
        <v>0.1125</v>
      </c>
      <c r="M19">
        <v>0.10625</v>
      </c>
      <c r="N19">
        <v>0</v>
      </c>
      <c r="O19" s="19">
        <v>0</v>
      </c>
      <c r="AY19">
        <v>2850</v>
      </c>
      <c r="AZ19">
        <v>0</v>
      </c>
      <c r="BA19">
        <v>0</v>
      </c>
    </row>
    <row r="20" spans="1:53" x14ac:dyDescent="0.25">
      <c r="A20" s="1">
        <v>0.12568315460926199</v>
      </c>
      <c r="B20" s="1">
        <v>3758.2587890625</v>
      </c>
      <c r="C20">
        <f t="shared" si="0"/>
        <v>0.47514351041179448</v>
      </c>
      <c r="D20">
        <v>0.22969999999999999</v>
      </c>
      <c r="E20">
        <v>69.72</v>
      </c>
      <c r="F20" t="s">
        <v>70</v>
      </c>
      <c r="G20">
        <v>950</v>
      </c>
      <c r="H20">
        <f t="shared" si="1"/>
        <v>939.28091496899788</v>
      </c>
      <c r="I20">
        <f t="shared" si="2"/>
        <v>0.11875000000000001</v>
      </c>
      <c r="M20">
        <v>0.1125</v>
      </c>
      <c r="N20">
        <v>0</v>
      </c>
      <c r="O20" s="19">
        <v>0</v>
      </c>
      <c r="AY20">
        <v>2900</v>
      </c>
      <c r="AZ20">
        <v>0</v>
      </c>
      <c r="BA20">
        <v>0</v>
      </c>
    </row>
    <row r="21" spans="1:53" x14ac:dyDescent="0.25">
      <c r="A21" s="1">
        <v>0.165130519501897</v>
      </c>
      <c r="B21" s="1">
        <v>3293.1884765625</v>
      </c>
      <c r="C21">
        <f t="shared" si="0"/>
        <v>0.41634629785350691</v>
      </c>
      <c r="D21">
        <v>0.42359999999999998</v>
      </c>
      <c r="E21">
        <v>6.32</v>
      </c>
      <c r="F21" t="s">
        <v>75</v>
      </c>
      <c r="G21">
        <v>1000</v>
      </c>
      <c r="H21">
        <f t="shared" si="1"/>
        <v>988.71675259894505</v>
      </c>
      <c r="I21">
        <f t="shared" si="2"/>
        <v>0.125</v>
      </c>
      <c r="M21">
        <v>0.11875000000000001</v>
      </c>
      <c r="N21">
        <v>0</v>
      </c>
      <c r="O21" s="19">
        <v>0</v>
      </c>
      <c r="AY21">
        <v>2950</v>
      </c>
      <c r="AZ21">
        <v>0</v>
      </c>
      <c r="BA21">
        <v>0</v>
      </c>
    </row>
    <row r="22" spans="1:53" x14ac:dyDescent="0.25">
      <c r="A22" s="1">
        <v>0.16602568169953999</v>
      </c>
      <c r="B22" s="1">
        <v>3574.79150390625</v>
      </c>
      <c r="C22">
        <f t="shared" si="0"/>
        <v>0.45194838341081228</v>
      </c>
      <c r="D22">
        <v>0.87709999999999999</v>
      </c>
      <c r="E22">
        <v>79.48</v>
      </c>
      <c r="F22" t="s">
        <v>55</v>
      </c>
      <c r="G22">
        <v>1050</v>
      </c>
      <c r="H22">
        <f t="shared" si="1"/>
        <v>1038.1525902288924</v>
      </c>
      <c r="I22">
        <f t="shared" si="2"/>
        <v>0.13125000000000001</v>
      </c>
      <c r="M22">
        <v>0.125</v>
      </c>
      <c r="N22">
        <v>0</v>
      </c>
      <c r="O22" s="19">
        <v>0</v>
      </c>
      <c r="AY22">
        <v>3000</v>
      </c>
      <c r="AZ22">
        <v>0</v>
      </c>
      <c r="BA22">
        <v>0</v>
      </c>
    </row>
    <row r="23" spans="1:53" x14ac:dyDescent="0.25">
      <c r="A23" s="1">
        <v>0.16625411715250199</v>
      </c>
      <c r="B23" s="1">
        <v>3345.57470703125</v>
      </c>
      <c r="C23">
        <f t="shared" si="0"/>
        <v>0.42296930569815094</v>
      </c>
      <c r="D23">
        <v>0.32440000000000002</v>
      </c>
      <c r="E23">
        <v>66.2</v>
      </c>
      <c r="F23" t="s">
        <v>69</v>
      </c>
      <c r="G23">
        <v>1100</v>
      </c>
      <c r="H23">
        <f t="shared" si="1"/>
        <v>1087.5884278588396</v>
      </c>
      <c r="I23">
        <f t="shared" si="2"/>
        <v>0.13750000000000001</v>
      </c>
      <c r="M23">
        <v>0.13125000000000001</v>
      </c>
      <c r="N23">
        <v>0</v>
      </c>
      <c r="O23" s="19">
        <v>0</v>
      </c>
      <c r="AY23">
        <v>3050</v>
      </c>
      <c r="AZ23">
        <v>0</v>
      </c>
      <c r="BA23">
        <v>0</v>
      </c>
    </row>
    <row r="24" spans="1:53" x14ac:dyDescent="0.25">
      <c r="A24" s="1">
        <v>0.137047399357695</v>
      </c>
      <c r="B24" s="1">
        <v>4475.7666015625</v>
      </c>
      <c r="C24">
        <f t="shared" si="0"/>
        <v>0.5658555129410775</v>
      </c>
      <c r="D24">
        <v>0.12859999999999999</v>
      </c>
      <c r="E24">
        <v>32.06</v>
      </c>
      <c r="F24" t="s">
        <v>62</v>
      </c>
      <c r="G24">
        <v>1150</v>
      </c>
      <c r="H24">
        <f t="shared" si="1"/>
        <v>1137.0242654887868</v>
      </c>
      <c r="I24">
        <f t="shared" si="2"/>
        <v>0.14374999999999999</v>
      </c>
      <c r="M24">
        <v>0.13750000000000001</v>
      </c>
      <c r="N24">
        <v>0</v>
      </c>
      <c r="O24" s="19">
        <v>0</v>
      </c>
      <c r="AY24">
        <v>3100</v>
      </c>
      <c r="AZ24">
        <v>0</v>
      </c>
      <c r="BA24">
        <v>0</v>
      </c>
    </row>
    <row r="25" spans="1:53" x14ac:dyDescent="0.25">
      <c r="A25" s="1">
        <v>0.120768824643116</v>
      </c>
      <c r="B25" s="1">
        <v>4237.0947265625</v>
      </c>
      <c r="C25">
        <f t="shared" si="0"/>
        <v>0.53568106277971606</v>
      </c>
      <c r="D25">
        <v>0.10929999999999999</v>
      </c>
      <c r="E25">
        <v>354.05</v>
      </c>
      <c r="F25" t="s">
        <v>52</v>
      </c>
      <c r="G25">
        <v>1200</v>
      </c>
      <c r="H25">
        <f t="shared" si="1"/>
        <v>1186.4601031187342</v>
      </c>
      <c r="I25">
        <f t="shared" si="2"/>
        <v>0.15000000000000002</v>
      </c>
      <c r="M25">
        <v>0.14374999999999999</v>
      </c>
      <c r="N25">
        <v>0</v>
      </c>
      <c r="O25" s="19">
        <v>0</v>
      </c>
      <c r="AY25">
        <v>3150</v>
      </c>
      <c r="AZ25">
        <v>0</v>
      </c>
      <c r="BA25">
        <v>0</v>
      </c>
    </row>
    <row r="26" spans="1:53" x14ac:dyDescent="0.25">
      <c r="A26" s="1">
        <v>0.15795526414623601</v>
      </c>
      <c r="B26" s="1">
        <v>3417.875</v>
      </c>
      <c r="C26">
        <f t="shared" si="0"/>
        <v>0.43210997879521096</v>
      </c>
      <c r="D26">
        <v>0.78779999999999994</v>
      </c>
      <c r="E26">
        <v>40.69</v>
      </c>
      <c r="F26" t="s">
        <v>77</v>
      </c>
      <c r="G26">
        <v>1250</v>
      </c>
      <c r="H26">
        <f t="shared" si="1"/>
        <v>1235.8959407486814</v>
      </c>
      <c r="I26">
        <f t="shared" si="2"/>
        <v>0.15625</v>
      </c>
      <c r="M26">
        <v>0.15000000000000002</v>
      </c>
      <c r="N26">
        <v>0</v>
      </c>
      <c r="O26" s="19">
        <v>0</v>
      </c>
      <c r="AY26">
        <v>3200</v>
      </c>
      <c r="AZ26">
        <v>0</v>
      </c>
      <c r="BA26">
        <v>0</v>
      </c>
    </row>
    <row r="27" spans="1:53" x14ac:dyDescent="0.25">
      <c r="A27" s="1">
        <v>0.142876346485283</v>
      </c>
      <c r="B27" s="1">
        <v>4116.6015625</v>
      </c>
      <c r="C27">
        <f t="shared" si="0"/>
        <v>0.52044753359330209</v>
      </c>
      <c r="D27">
        <v>0.21970000000000001</v>
      </c>
      <c r="E27">
        <v>230.92</v>
      </c>
      <c r="F27" t="s">
        <v>64</v>
      </c>
      <c r="G27">
        <v>1300</v>
      </c>
      <c r="H27">
        <f t="shared" si="1"/>
        <v>1285.3317783786285</v>
      </c>
      <c r="I27">
        <f t="shared" si="2"/>
        <v>0.16250000000000001</v>
      </c>
      <c r="M27">
        <v>0.15625</v>
      </c>
      <c r="N27">
        <v>0</v>
      </c>
      <c r="O27" s="19">
        <v>0</v>
      </c>
      <c r="AY27">
        <v>3250</v>
      </c>
      <c r="AZ27">
        <v>0</v>
      </c>
      <c r="BA27">
        <v>0</v>
      </c>
    </row>
    <row r="28" spans="1:53" x14ac:dyDescent="0.25">
      <c r="A28" s="1">
        <v>0.13586045999305699</v>
      </c>
      <c r="B28" s="1">
        <v>3193.57177734375</v>
      </c>
      <c r="C28">
        <f t="shared" si="0"/>
        <v>0.40375210708085929</v>
      </c>
      <c r="D28">
        <v>0.46879999999999999</v>
      </c>
      <c r="E28">
        <v>194.43</v>
      </c>
      <c r="F28" t="s">
        <v>75</v>
      </c>
      <c r="G28">
        <v>1350</v>
      </c>
      <c r="H28">
        <f t="shared" si="1"/>
        <v>1334.7676160085759</v>
      </c>
      <c r="I28">
        <f t="shared" si="2"/>
        <v>0.16875000000000001</v>
      </c>
      <c r="M28">
        <v>0.16250000000000001</v>
      </c>
      <c r="N28">
        <v>0</v>
      </c>
      <c r="O28" s="19">
        <v>0</v>
      </c>
      <c r="AY28">
        <v>3300</v>
      </c>
      <c r="AZ28">
        <v>0</v>
      </c>
      <c r="BA28">
        <v>0</v>
      </c>
    </row>
    <row r="29" spans="1:53" x14ac:dyDescent="0.25">
      <c r="A29" s="1">
        <v>0.159072942648989</v>
      </c>
      <c r="B29" s="1">
        <v>3607.5751953125</v>
      </c>
      <c r="C29">
        <f t="shared" si="0"/>
        <v>0.45609311082137688</v>
      </c>
      <c r="D29">
        <v>0.58930000000000005</v>
      </c>
      <c r="E29">
        <v>224.91</v>
      </c>
      <c r="F29" t="s">
        <v>59</v>
      </c>
      <c r="G29">
        <v>1400</v>
      </c>
      <c r="H29">
        <f t="shared" si="1"/>
        <v>1384.2034536385231</v>
      </c>
      <c r="I29">
        <f t="shared" si="2"/>
        <v>0.17500000000000002</v>
      </c>
      <c r="M29">
        <v>0.16875000000000001</v>
      </c>
      <c r="N29">
        <v>0</v>
      </c>
      <c r="O29" s="19">
        <v>0</v>
      </c>
      <c r="AY29">
        <v>3350</v>
      </c>
      <c r="AZ29">
        <v>0</v>
      </c>
      <c r="BA29">
        <v>0</v>
      </c>
    </row>
    <row r="30" spans="1:53" x14ac:dyDescent="0.25">
      <c r="A30" s="1">
        <v>0.15040048076381901</v>
      </c>
      <c r="B30" s="1">
        <v>4064.14916992187</v>
      </c>
      <c r="C30">
        <f t="shared" si="0"/>
        <v>0.51381616110463768</v>
      </c>
      <c r="D30">
        <v>3.0599999999999999E-2</v>
      </c>
      <c r="E30">
        <v>156.86000000000001</v>
      </c>
      <c r="F30" t="s">
        <v>67</v>
      </c>
      <c r="G30">
        <v>1450</v>
      </c>
      <c r="H30">
        <f t="shared" si="1"/>
        <v>1433.6392912684703</v>
      </c>
      <c r="I30">
        <f t="shared" si="2"/>
        <v>0.18124999999999999</v>
      </c>
      <c r="M30">
        <v>0.17500000000000002</v>
      </c>
      <c r="N30">
        <v>0</v>
      </c>
      <c r="O30" s="19">
        <v>0</v>
      </c>
      <c r="AY30">
        <v>3400</v>
      </c>
      <c r="AZ30">
        <v>0</v>
      </c>
      <c r="BA30">
        <v>0</v>
      </c>
    </row>
    <row r="31" spans="1:53" x14ac:dyDescent="0.25">
      <c r="A31" s="1">
        <v>0.16524418805966801</v>
      </c>
      <c r="B31" s="1">
        <v>4677.111328125</v>
      </c>
      <c r="C31">
        <f t="shared" si="0"/>
        <v>0.59131082231472332</v>
      </c>
      <c r="D31">
        <v>0.96940000000000004</v>
      </c>
      <c r="E31">
        <v>138.75</v>
      </c>
      <c r="F31" t="s">
        <v>76</v>
      </c>
      <c r="G31">
        <v>1500</v>
      </c>
      <c r="H31">
        <f t="shared" si="1"/>
        <v>1483.0751288984177</v>
      </c>
      <c r="I31">
        <f t="shared" si="2"/>
        <v>0.18750000000000003</v>
      </c>
      <c r="M31">
        <v>0.18124999999999999</v>
      </c>
      <c r="N31">
        <v>0</v>
      </c>
      <c r="O31" s="19">
        <v>0</v>
      </c>
      <c r="AY31">
        <v>3450</v>
      </c>
      <c r="AZ31">
        <v>1</v>
      </c>
      <c r="BA31">
        <v>1.001001001001001E-3</v>
      </c>
    </row>
    <row r="32" spans="1:53" x14ac:dyDescent="0.25">
      <c r="A32" s="1">
        <v>0.13407711433507299</v>
      </c>
      <c r="B32" s="1">
        <v>4078.85986328125</v>
      </c>
      <c r="C32">
        <f t="shared" si="0"/>
        <v>0.5156759826006212</v>
      </c>
      <c r="D32">
        <v>3.8600000000000002E-2</v>
      </c>
      <c r="E32">
        <v>268.14</v>
      </c>
      <c r="F32" t="s">
        <v>53</v>
      </c>
      <c r="G32">
        <v>1550</v>
      </c>
      <c r="H32">
        <f t="shared" si="1"/>
        <v>1532.5109665283649</v>
      </c>
      <c r="I32">
        <f t="shared" si="2"/>
        <v>0.19375000000000001</v>
      </c>
      <c r="M32">
        <v>0.18750000000000003</v>
      </c>
      <c r="N32">
        <v>0</v>
      </c>
      <c r="O32" s="19">
        <v>0</v>
      </c>
      <c r="AY32">
        <v>3500</v>
      </c>
      <c r="AZ32">
        <v>0</v>
      </c>
      <c r="BA32">
        <v>1.001001001001001E-3</v>
      </c>
    </row>
    <row r="33" spans="1:53" x14ac:dyDescent="0.25">
      <c r="A33" s="1">
        <v>0.15581579854484101</v>
      </c>
      <c r="B33" s="1">
        <v>3242.35595703125</v>
      </c>
      <c r="C33">
        <f t="shared" si="0"/>
        <v>0.40991972024702467</v>
      </c>
      <c r="D33">
        <v>0.4002</v>
      </c>
      <c r="E33">
        <v>229.69</v>
      </c>
      <c r="F33" t="s">
        <v>71</v>
      </c>
      <c r="G33">
        <v>1600</v>
      </c>
      <c r="H33">
        <f t="shared" si="1"/>
        <v>1581.9468041583123</v>
      </c>
      <c r="I33">
        <f t="shared" si="2"/>
        <v>0.2</v>
      </c>
      <c r="M33">
        <v>0.19375000000000001</v>
      </c>
      <c r="N33">
        <v>0</v>
      </c>
      <c r="O33" s="19">
        <v>0</v>
      </c>
      <c r="AY33">
        <v>3550</v>
      </c>
      <c r="AZ33">
        <v>0</v>
      </c>
      <c r="BA33">
        <v>1.001001001001001E-3</v>
      </c>
    </row>
    <row r="34" spans="1:53" x14ac:dyDescent="0.25">
      <c r="A34" s="1">
        <v>0.16085373242621101</v>
      </c>
      <c r="B34" s="1">
        <v>3316.57373046875</v>
      </c>
      <c r="C34">
        <f t="shared" si="0"/>
        <v>0.41930281369143263</v>
      </c>
      <c r="D34">
        <v>0.7792</v>
      </c>
      <c r="E34">
        <v>138.03</v>
      </c>
      <c r="F34" t="s">
        <v>77</v>
      </c>
      <c r="G34">
        <v>1650</v>
      </c>
      <c r="H34">
        <f t="shared" si="1"/>
        <v>1631.3826417882594</v>
      </c>
      <c r="I34">
        <f t="shared" si="2"/>
        <v>0.20625000000000002</v>
      </c>
      <c r="M34">
        <v>0.2</v>
      </c>
      <c r="N34">
        <v>0</v>
      </c>
      <c r="O34" s="19">
        <v>0</v>
      </c>
      <c r="AY34">
        <v>3600</v>
      </c>
      <c r="AZ34">
        <v>0</v>
      </c>
      <c r="BA34">
        <v>1.001001001001001E-3</v>
      </c>
    </row>
    <row r="35" spans="1:53" x14ac:dyDescent="0.25">
      <c r="A35" s="1">
        <v>0.13261467842737701</v>
      </c>
      <c r="B35" s="1">
        <v>4350.64697265625</v>
      </c>
      <c r="C35">
        <f t="shared" si="0"/>
        <v>0.55003707599018137</v>
      </c>
      <c r="D35">
        <v>0.85529999999999995</v>
      </c>
      <c r="E35">
        <v>119.69</v>
      </c>
      <c r="F35" t="s">
        <v>67</v>
      </c>
      <c r="G35">
        <v>1700</v>
      </c>
      <c r="H35">
        <f t="shared" si="1"/>
        <v>1680.8184794182066</v>
      </c>
      <c r="I35">
        <f t="shared" si="2"/>
        <v>0.21249999999999999</v>
      </c>
      <c r="M35">
        <v>0.20625000000000002</v>
      </c>
      <c r="N35">
        <v>0</v>
      </c>
      <c r="O35" s="19">
        <v>0</v>
      </c>
      <c r="AY35">
        <v>3650</v>
      </c>
      <c r="AZ35">
        <v>0</v>
      </c>
      <c r="BA35">
        <v>1.001001001001001E-3</v>
      </c>
    </row>
    <row r="36" spans="1:53" x14ac:dyDescent="0.25">
      <c r="A36" s="1">
        <v>0.12612049002753301</v>
      </c>
      <c r="B36" s="1">
        <v>4374.78515625</v>
      </c>
      <c r="C36">
        <f t="shared" si="0"/>
        <v>0.55308878209436896</v>
      </c>
      <c r="D36">
        <v>0.83340000000000003</v>
      </c>
      <c r="E36">
        <v>184.96</v>
      </c>
      <c r="F36" t="s">
        <v>62</v>
      </c>
      <c r="G36">
        <v>1750</v>
      </c>
      <c r="H36">
        <f t="shared" si="1"/>
        <v>1730.254317048154</v>
      </c>
      <c r="I36">
        <f t="shared" si="2"/>
        <v>0.21875000000000003</v>
      </c>
      <c r="M36">
        <v>0.21249999999999999</v>
      </c>
      <c r="N36">
        <v>0</v>
      </c>
      <c r="O36" s="19">
        <v>0</v>
      </c>
      <c r="AY36">
        <v>3700</v>
      </c>
      <c r="AZ36">
        <v>0</v>
      </c>
      <c r="BA36">
        <v>1.001001001001001E-3</v>
      </c>
    </row>
    <row r="37" spans="1:53" x14ac:dyDescent="0.25">
      <c r="A37" s="1">
        <v>0.13576175594439899</v>
      </c>
      <c r="B37" s="1">
        <v>4799.11083984375</v>
      </c>
      <c r="C37">
        <f t="shared" si="0"/>
        <v>0.60673479376535122</v>
      </c>
      <c r="D37">
        <v>6.6199999999999995E-2</v>
      </c>
      <c r="E37">
        <v>162.91999999999999</v>
      </c>
      <c r="F37" t="s">
        <v>66</v>
      </c>
      <c r="G37">
        <v>1800</v>
      </c>
      <c r="H37">
        <f t="shared" si="1"/>
        <v>1779.6901546781012</v>
      </c>
      <c r="I37">
        <f t="shared" si="2"/>
        <v>0.22500000000000001</v>
      </c>
      <c r="M37">
        <v>0.21875000000000003</v>
      </c>
      <c r="N37">
        <v>0</v>
      </c>
      <c r="O37" s="19">
        <v>0</v>
      </c>
      <c r="AY37">
        <v>3750</v>
      </c>
      <c r="AZ37">
        <v>3</v>
      </c>
      <c r="BA37">
        <v>4.004004004004004E-3</v>
      </c>
    </row>
    <row r="38" spans="1:53" x14ac:dyDescent="0.25">
      <c r="A38" s="1">
        <v>0.14895123815118899</v>
      </c>
      <c r="B38" s="1">
        <v>3301.1748046875</v>
      </c>
      <c r="C38">
        <f t="shared" si="0"/>
        <v>0.41735598137813712</v>
      </c>
      <c r="D38">
        <v>0.61499999999999999</v>
      </c>
      <c r="E38">
        <v>152.36000000000001</v>
      </c>
      <c r="F38" t="s">
        <v>75</v>
      </c>
      <c r="G38">
        <v>1850</v>
      </c>
      <c r="H38">
        <f t="shared" si="1"/>
        <v>1829.1259923080484</v>
      </c>
      <c r="I38">
        <f t="shared" si="2"/>
        <v>0.23125000000000001</v>
      </c>
      <c r="M38">
        <v>0.22500000000000001</v>
      </c>
      <c r="N38">
        <v>0</v>
      </c>
      <c r="O38" s="19">
        <v>0</v>
      </c>
      <c r="AY38">
        <v>3800</v>
      </c>
      <c r="AZ38">
        <v>0</v>
      </c>
      <c r="BA38">
        <v>4.004004004004004E-3</v>
      </c>
    </row>
    <row r="39" spans="1:53" x14ac:dyDescent="0.25">
      <c r="A39" s="1">
        <v>0.15734178386103001</v>
      </c>
      <c r="B39" s="1">
        <v>3881.75610351562</v>
      </c>
      <c r="C39">
        <f t="shared" si="0"/>
        <v>0.49075684382205764</v>
      </c>
      <c r="D39">
        <v>4.4499999999999998E-2</v>
      </c>
      <c r="E39">
        <v>197.92</v>
      </c>
      <c r="F39" t="s">
        <v>77</v>
      </c>
      <c r="G39">
        <v>1900</v>
      </c>
      <c r="H39">
        <f t="shared" si="1"/>
        <v>1878.5618299379958</v>
      </c>
      <c r="I39">
        <f t="shared" si="2"/>
        <v>0.23750000000000002</v>
      </c>
      <c r="M39">
        <v>0.23125000000000001</v>
      </c>
      <c r="N39">
        <v>0</v>
      </c>
      <c r="O39" s="19">
        <v>0</v>
      </c>
      <c r="AY39">
        <v>3850</v>
      </c>
      <c r="AZ39">
        <v>0</v>
      </c>
      <c r="BA39">
        <v>4.004004004004004E-3</v>
      </c>
    </row>
    <row r="40" spans="1:53" x14ac:dyDescent="0.25">
      <c r="A40" s="1">
        <v>0.142600581111057</v>
      </c>
      <c r="B40" s="1">
        <v>3464.91918945312</v>
      </c>
      <c r="C40">
        <f t="shared" si="0"/>
        <v>0.43805761108340924</v>
      </c>
      <c r="D40">
        <v>0.73209999999999997</v>
      </c>
      <c r="E40">
        <v>156.38</v>
      </c>
      <c r="F40" t="s">
        <v>80</v>
      </c>
      <c r="G40">
        <v>1950</v>
      </c>
      <c r="H40">
        <f t="shared" si="1"/>
        <v>1927.9976675679429</v>
      </c>
      <c r="I40">
        <f t="shared" si="2"/>
        <v>0.24375000000000002</v>
      </c>
      <c r="M40">
        <v>0.23750000000000002</v>
      </c>
      <c r="N40">
        <v>0</v>
      </c>
      <c r="O40" s="19">
        <v>0</v>
      </c>
      <c r="AY40">
        <v>3900</v>
      </c>
      <c r="AZ40">
        <v>0</v>
      </c>
      <c r="BA40">
        <v>4.004004004004004E-3</v>
      </c>
    </row>
    <row r="41" spans="1:53" x14ac:dyDescent="0.25">
      <c r="A41" s="1">
        <v>0.131241920154162</v>
      </c>
      <c r="B41" s="1">
        <v>3290.10498046875</v>
      </c>
      <c r="C41">
        <f t="shared" si="0"/>
        <v>0.41595646223000243</v>
      </c>
      <c r="D41">
        <v>0.54900000000000004</v>
      </c>
      <c r="E41">
        <v>132.38</v>
      </c>
      <c r="F41" t="s">
        <v>75</v>
      </c>
      <c r="G41">
        <v>2000</v>
      </c>
      <c r="H41">
        <f t="shared" si="1"/>
        <v>1977.4335051978901</v>
      </c>
      <c r="I41">
        <f t="shared" si="2"/>
        <v>0.25</v>
      </c>
      <c r="M41">
        <v>0.24375000000000002</v>
      </c>
      <c r="N41">
        <v>0</v>
      </c>
      <c r="O41" s="19">
        <v>0</v>
      </c>
      <c r="AY41">
        <v>3950</v>
      </c>
      <c r="AZ41">
        <v>1</v>
      </c>
      <c r="BA41">
        <v>5.005005005005005E-3</v>
      </c>
    </row>
    <row r="42" spans="1:53" x14ac:dyDescent="0.25">
      <c r="A42" s="1">
        <v>0.16286629193997701</v>
      </c>
      <c r="B42" s="1">
        <v>4503.68017578125</v>
      </c>
      <c r="C42">
        <f t="shared" si="0"/>
        <v>0.56938452847375864</v>
      </c>
      <c r="D42">
        <v>5.0900000000000001E-2</v>
      </c>
      <c r="E42">
        <v>17.95</v>
      </c>
      <c r="F42" t="s">
        <v>70</v>
      </c>
      <c r="G42">
        <v>2050</v>
      </c>
      <c r="H42">
        <f t="shared" si="1"/>
        <v>2026.8693428278375</v>
      </c>
      <c r="I42">
        <f t="shared" si="2"/>
        <v>0.25625000000000003</v>
      </c>
      <c r="M42">
        <v>0.25</v>
      </c>
      <c r="N42">
        <v>0</v>
      </c>
      <c r="O42" s="19">
        <v>0</v>
      </c>
      <c r="AY42">
        <v>4000</v>
      </c>
      <c r="AZ42">
        <v>1</v>
      </c>
      <c r="BA42">
        <v>6.006006006006006E-3</v>
      </c>
    </row>
    <row r="43" spans="1:53" x14ac:dyDescent="0.25">
      <c r="A43" s="1">
        <v>0.147807130531044</v>
      </c>
      <c r="B43" s="1">
        <v>3271.74145507812</v>
      </c>
      <c r="C43">
        <f t="shared" si="0"/>
        <v>0.41363482595976131</v>
      </c>
      <c r="D43">
        <v>0.61619999999999997</v>
      </c>
      <c r="E43">
        <v>43.12</v>
      </c>
      <c r="F43" t="s">
        <v>58</v>
      </c>
      <c r="G43">
        <v>2100</v>
      </c>
      <c r="H43">
        <f t="shared" si="1"/>
        <v>2076.3051804577849</v>
      </c>
      <c r="I43">
        <f t="shared" si="2"/>
        <v>0.26250000000000001</v>
      </c>
      <c r="M43">
        <v>0.25625000000000003</v>
      </c>
      <c r="N43">
        <v>0</v>
      </c>
      <c r="O43" s="19">
        <v>0</v>
      </c>
      <c r="AY43">
        <v>4050</v>
      </c>
      <c r="AZ43">
        <v>0</v>
      </c>
      <c r="BA43">
        <v>6.006006006006006E-3</v>
      </c>
    </row>
    <row r="44" spans="1:53" x14ac:dyDescent="0.25">
      <c r="A44" s="1">
        <v>0.152897587389489</v>
      </c>
      <c r="B44" s="1">
        <v>3875.74072265625</v>
      </c>
      <c r="C44">
        <f t="shared" si="0"/>
        <v>0.48999634026485106</v>
      </c>
      <c r="D44">
        <v>9.0700000000000003E-2</v>
      </c>
      <c r="E44">
        <v>62.1</v>
      </c>
      <c r="F44" t="s">
        <v>78</v>
      </c>
      <c r="G44">
        <v>2150</v>
      </c>
      <c r="H44">
        <f t="shared" si="1"/>
        <v>2125.7410180877318</v>
      </c>
      <c r="I44">
        <f t="shared" si="2"/>
        <v>0.26874999999999999</v>
      </c>
      <c r="M44">
        <v>0.26250000000000001</v>
      </c>
      <c r="N44">
        <v>0</v>
      </c>
      <c r="O44" s="19">
        <v>0</v>
      </c>
      <c r="AY44">
        <v>4100</v>
      </c>
      <c r="AZ44">
        <v>2</v>
      </c>
      <c r="BA44">
        <v>8.0080080080080079E-3</v>
      </c>
    </row>
    <row r="45" spans="1:53" x14ac:dyDescent="0.25">
      <c r="A45" s="1">
        <v>0.122330492406599</v>
      </c>
      <c r="B45" s="1">
        <v>3444.92919921875</v>
      </c>
      <c r="C45">
        <f t="shared" si="0"/>
        <v>0.43553034655317036</v>
      </c>
      <c r="D45">
        <v>0.60240000000000005</v>
      </c>
      <c r="E45">
        <v>217.12</v>
      </c>
      <c r="F45" t="s">
        <v>75</v>
      </c>
      <c r="G45">
        <v>2200</v>
      </c>
      <c r="H45">
        <f t="shared" si="1"/>
        <v>2175.1768557176792</v>
      </c>
      <c r="I45">
        <f t="shared" si="2"/>
        <v>0.27500000000000002</v>
      </c>
      <c r="M45">
        <v>0.26874999999999999</v>
      </c>
      <c r="N45">
        <v>0</v>
      </c>
      <c r="O45" s="19">
        <v>0</v>
      </c>
      <c r="AY45">
        <v>4150</v>
      </c>
      <c r="AZ45">
        <v>0</v>
      </c>
      <c r="BA45">
        <v>8.0080080080080079E-3</v>
      </c>
    </row>
    <row r="46" spans="1:53" x14ac:dyDescent="0.25">
      <c r="A46" s="1">
        <v>0.14194115929009299</v>
      </c>
      <c r="B46" s="1">
        <v>3296.0126953125</v>
      </c>
      <c r="C46">
        <f t="shared" si="0"/>
        <v>0.41670335394952435</v>
      </c>
      <c r="D46">
        <v>0.46660000000000001</v>
      </c>
      <c r="E46">
        <v>152.80000000000001</v>
      </c>
      <c r="F46" t="s">
        <v>76</v>
      </c>
      <c r="G46">
        <v>2250</v>
      </c>
      <c r="H46">
        <f t="shared" si="1"/>
        <v>2224.6126933476266</v>
      </c>
      <c r="I46">
        <f t="shared" si="2"/>
        <v>0.28125000000000006</v>
      </c>
      <c r="M46">
        <v>0.27500000000000002</v>
      </c>
      <c r="N46">
        <v>0</v>
      </c>
      <c r="O46" s="19">
        <v>0</v>
      </c>
      <c r="AY46">
        <v>4200</v>
      </c>
      <c r="AZ46">
        <v>3</v>
      </c>
      <c r="BA46">
        <v>1.1011011011011011E-2</v>
      </c>
    </row>
    <row r="47" spans="1:53" x14ac:dyDescent="0.25">
      <c r="A47" s="1">
        <v>0.16552497265733701</v>
      </c>
      <c r="B47" s="1">
        <v>3795.12915039062</v>
      </c>
      <c r="C47">
        <f t="shared" si="0"/>
        <v>0.47980490120334357</v>
      </c>
      <c r="D47">
        <v>0.88390000000000002</v>
      </c>
      <c r="E47">
        <v>103.16</v>
      </c>
      <c r="F47" t="s">
        <v>74</v>
      </c>
      <c r="G47">
        <v>2300</v>
      </c>
      <c r="H47">
        <f t="shared" si="1"/>
        <v>2274.0485309775736</v>
      </c>
      <c r="I47">
        <f t="shared" si="2"/>
        <v>0.28749999999999998</v>
      </c>
      <c r="M47">
        <v>0.28125000000000006</v>
      </c>
      <c r="N47">
        <v>0</v>
      </c>
      <c r="O47" s="19">
        <v>0</v>
      </c>
      <c r="AY47">
        <v>4250</v>
      </c>
      <c r="AZ47">
        <v>3</v>
      </c>
      <c r="BA47">
        <v>1.4014014014014014E-2</v>
      </c>
    </row>
    <row r="48" spans="1:53" x14ac:dyDescent="0.25">
      <c r="A48" s="1">
        <v>0.138517138414082</v>
      </c>
      <c r="B48" s="1">
        <v>3259.3291015625</v>
      </c>
      <c r="C48">
        <f t="shared" si="0"/>
        <v>0.4120655755294696</v>
      </c>
      <c r="D48">
        <v>0.53800000000000003</v>
      </c>
      <c r="E48">
        <v>192.35</v>
      </c>
      <c r="F48" t="s">
        <v>63</v>
      </c>
      <c r="G48">
        <v>2350</v>
      </c>
      <c r="H48">
        <f t="shared" si="1"/>
        <v>2323.484368607521</v>
      </c>
      <c r="I48">
        <f t="shared" si="2"/>
        <v>0.29375000000000001</v>
      </c>
      <c r="M48">
        <v>0.28749999999999998</v>
      </c>
      <c r="N48">
        <v>0</v>
      </c>
      <c r="O48" s="19">
        <v>0</v>
      </c>
      <c r="AY48">
        <v>4300</v>
      </c>
      <c r="AZ48">
        <v>3</v>
      </c>
      <c r="BA48">
        <v>1.7017017017017019E-2</v>
      </c>
    </row>
    <row r="49" spans="1:53" x14ac:dyDescent="0.25">
      <c r="A49" s="1">
        <v>0.167683217742574</v>
      </c>
      <c r="B49" s="1">
        <v>3673.62109375</v>
      </c>
      <c r="C49">
        <f t="shared" si="0"/>
        <v>0.46444306269888519</v>
      </c>
      <c r="D49">
        <v>0.13300000000000001</v>
      </c>
      <c r="E49">
        <v>202.35</v>
      </c>
      <c r="F49" t="s">
        <v>76</v>
      </c>
      <c r="G49">
        <v>2400</v>
      </c>
      <c r="H49">
        <f t="shared" si="1"/>
        <v>2372.9202062374684</v>
      </c>
      <c r="I49">
        <f t="shared" si="2"/>
        <v>0.30000000000000004</v>
      </c>
      <c r="M49">
        <v>0.29375000000000001</v>
      </c>
      <c r="N49">
        <v>1</v>
      </c>
      <c r="O49" s="19">
        <v>5.7803468208092483E-3</v>
      </c>
      <c r="AY49">
        <v>4350</v>
      </c>
      <c r="AZ49">
        <v>6</v>
      </c>
      <c r="BA49">
        <v>2.3023023023023025E-2</v>
      </c>
    </row>
    <row r="50" spans="1:53" x14ac:dyDescent="0.25">
      <c r="A50" s="1">
        <v>0.14604267634495299</v>
      </c>
      <c r="B50" s="1">
        <v>3239.4345703125</v>
      </c>
      <c r="C50">
        <f t="shared" si="0"/>
        <v>0.40955037954466084</v>
      </c>
      <c r="D50">
        <v>0.44090000000000001</v>
      </c>
      <c r="E50">
        <v>155.80000000000001</v>
      </c>
      <c r="F50" t="s">
        <v>64</v>
      </c>
      <c r="G50">
        <v>2450</v>
      </c>
      <c r="H50">
        <f t="shared" si="1"/>
        <v>2422.3560438674153</v>
      </c>
      <c r="I50">
        <f t="shared" si="2"/>
        <v>0.30625000000000002</v>
      </c>
      <c r="M50">
        <v>0.30000000000000004</v>
      </c>
      <c r="N50">
        <v>0</v>
      </c>
      <c r="O50" s="19">
        <v>5.7803468208092483E-3</v>
      </c>
      <c r="AY50">
        <v>4400</v>
      </c>
      <c r="AZ50">
        <v>10</v>
      </c>
      <c r="BA50">
        <v>3.3033033033033031E-2</v>
      </c>
    </row>
    <row r="51" spans="1:53" x14ac:dyDescent="0.25">
      <c r="A51" s="1">
        <v>0.12108830510745699</v>
      </c>
      <c r="B51" s="1">
        <v>3710.03125</v>
      </c>
      <c r="C51">
        <f t="shared" si="0"/>
        <v>0.4690462713724376</v>
      </c>
      <c r="D51">
        <v>0.79669999999999996</v>
      </c>
      <c r="E51">
        <v>132.1</v>
      </c>
      <c r="F51" t="s">
        <v>72</v>
      </c>
      <c r="G51">
        <v>2500</v>
      </c>
      <c r="H51">
        <f t="shared" si="1"/>
        <v>2471.7918814973627</v>
      </c>
      <c r="I51">
        <f t="shared" si="2"/>
        <v>0.3125</v>
      </c>
      <c r="M51">
        <v>0.30625000000000002</v>
      </c>
      <c r="N51">
        <v>0</v>
      </c>
      <c r="O51" s="19">
        <v>5.7803468208092483E-3</v>
      </c>
      <c r="AY51">
        <v>4450</v>
      </c>
      <c r="AZ51">
        <v>12</v>
      </c>
      <c r="BA51">
        <v>4.5045045045045043E-2</v>
      </c>
    </row>
    <row r="52" spans="1:53" x14ac:dyDescent="0.25">
      <c r="A52" s="1">
        <v>0.12640501625830999</v>
      </c>
      <c r="B52" s="1">
        <v>3291.2529296875</v>
      </c>
      <c r="C52">
        <f t="shared" si="0"/>
        <v>0.41610159343362224</v>
      </c>
      <c r="D52">
        <v>0.47199999999999998</v>
      </c>
      <c r="E52">
        <v>9.58</v>
      </c>
      <c r="F52" t="s">
        <v>60</v>
      </c>
      <c r="G52">
        <v>2550</v>
      </c>
      <c r="H52">
        <f t="shared" si="1"/>
        <v>2521.2277191273101</v>
      </c>
      <c r="I52">
        <f t="shared" si="2"/>
        <v>0.31875000000000003</v>
      </c>
      <c r="M52">
        <v>0.3125</v>
      </c>
      <c r="N52">
        <v>0</v>
      </c>
      <c r="O52" s="19">
        <v>5.7803468208092483E-3</v>
      </c>
      <c r="AY52">
        <v>4500</v>
      </c>
      <c r="AZ52">
        <v>10</v>
      </c>
      <c r="BA52">
        <v>5.5055055055055056E-2</v>
      </c>
    </row>
    <row r="53" spans="1:53" x14ac:dyDescent="0.25">
      <c r="A53" s="1">
        <v>0.16717193257330801</v>
      </c>
      <c r="B53" s="1">
        <v>3336.9150390625</v>
      </c>
      <c r="C53">
        <f t="shared" si="0"/>
        <v>0.42187449417275863</v>
      </c>
      <c r="D53">
        <v>0.65790000000000004</v>
      </c>
      <c r="E53">
        <v>221.86</v>
      </c>
      <c r="F53" t="s">
        <v>50</v>
      </c>
      <c r="G53">
        <v>2600</v>
      </c>
      <c r="H53">
        <f t="shared" si="1"/>
        <v>2570.6635567572571</v>
      </c>
      <c r="I53">
        <f t="shared" si="2"/>
        <v>0.32500000000000001</v>
      </c>
      <c r="M53">
        <v>0.31875000000000003</v>
      </c>
      <c r="N53">
        <v>3</v>
      </c>
      <c r="O53" s="19">
        <v>2.3121387283236993E-2</v>
      </c>
      <c r="AY53">
        <v>4550</v>
      </c>
      <c r="AZ53">
        <v>11</v>
      </c>
      <c r="BA53">
        <v>6.6066066066066062E-2</v>
      </c>
    </row>
    <row r="54" spans="1:53" x14ac:dyDescent="0.25">
      <c r="A54" s="1">
        <v>0.12711322305970099</v>
      </c>
      <c r="B54" s="1">
        <v>4497.66796875</v>
      </c>
      <c r="C54">
        <f t="shared" si="0"/>
        <v>0.56862442617253761</v>
      </c>
      <c r="D54">
        <v>0.97499999999999998</v>
      </c>
      <c r="E54">
        <v>93.04</v>
      </c>
      <c r="F54" t="s">
        <v>70</v>
      </c>
      <c r="G54">
        <v>2650</v>
      </c>
      <c r="H54">
        <f t="shared" si="1"/>
        <v>2620.0993943872045</v>
      </c>
      <c r="I54">
        <f t="shared" si="2"/>
        <v>0.33124999999999999</v>
      </c>
      <c r="M54">
        <v>0.32500000000000001</v>
      </c>
      <c r="N54">
        <v>5</v>
      </c>
      <c r="O54" s="19">
        <v>5.2023121387283239E-2</v>
      </c>
      <c r="AY54">
        <v>4600</v>
      </c>
      <c r="AZ54">
        <v>11</v>
      </c>
      <c r="BA54">
        <v>7.7077077077077075E-2</v>
      </c>
    </row>
    <row r="55" spans="1:53" x14ac:dyDescent="0.25">
      <c r="A55" s="1">
        <v>0.15998703859004901</v>
      </c>
      <c r="B55" s="1">
        <v>3923.81860351562</v>
      </c>
      <c r="C55">
        <f t="shared" si="0"/>
        <v>0.49607465854116634</v>
      </c>
      <c r="D55">
        <v>6.7699999999999996E-2</v>
      </c>
      <c r="E55">
        <v>356.78</v>
      </c>
      <c r="F55" t="s">
        <v>52</v>
      </c>
      <c r="G55">
        <v>2700</v>
      </c>
      <c r="H55">
        <f t="shared" si="1"/>
        <v>2669.5352320171519</v>
      </c>
      <c r="I55">
        <f t="shared" si="2"/>
        <v>0.33750000000000002</v>
      </c>
      <c r="M55">
        <v>0.33124999999999999</v>
      </c>
      <c r="N55">
        <v>4</v>
      </c>
      <c r="O55" s="19">
        <v>7.5144508670520235E-2</v>
      </c>
      <c r="AY55">
        <v>4650</v>
      </c>
      <c r="AZ55">
        <v>7</v>
      </c>
      <c r="BA55">
        <v>8.408408408408409E-2</v>
      </c>
    </row>
    <row r="56" spans="1:53" x14ac:dyDescent="0.25">
      <c r="A56" s="1">
        <v>0.15697296589644</v>
      </c>
      <c r="B56" s="1">
        <v>3441.20947265625</v>
      </c>
      <c r="C56">
        <f t="shared" si="0"/>
        <v>0.43506007453735768</v>
      </c>
      <c r="D56">
        <v>0.76570000000000005</v>
      </c>
      <c r="E56">
        <v>43.33</v>
      </c>
      <c r="F56" t="s">
        <v>68</v>
      </c>
      <c r="G56">
        <v>2750</v>
      </c>
      <c r="H56">
        <f t="shared" si="1"/>
        <v>2718.9710696470988</v>
      </c>
      <c r="I56">
        <f t="shared" si="2"/>
        <v>0.34375</v>
      </c>
      <c r="M56">
        <v>0.33750000000000002</v>
      </c>
      <c r="N56">
        <v>5</v>
      </c>
      <c r="O56" s="19">
        <v>0.10404624277456648</v>
      </c>
      <c r="AY56">
        <v>4700</v>
      </c>
      <c r="AZ56">
        <v>12</v>
      </c>
      <c r="BA56">
        <v>9.6096096096096095E-2</v>
      </c>
    </row>
    <row r="57" spans="1:53" x14ac:dyDescent="0.25">
      <c r="A57" s="1">
        <v>0.16029798171031601</v>
      </c>
      <c r="B57" s="1">
        <v>4248.65966796875</v>
      </c>
      <c r="C57">
        <f t="shared" si="0"/>
        <v>0.53714317786169608</v>
      </c>
      <c r="D57">
        <v>0.96930000000000005</v>
      </c>
      <c r="E57">
        <v>50.03</v>
      </c>
      <c r="F57" t="s">
        <v>71</v>
      </c>
      <c r="G57">
        <v>2800</v>
      </c>
      <c r="H57">
        <f t="shared" si="1"/>
        <v>2768.4069072770462</v>
      </c>
      <c r="I57">
        <f t="shared" si="2"/>
        <v>0.35000000000000003</v>
      </c>
      <c r="M57">
        <v>0.34375</v>
      </c>
      <c r="N57">
        <v>13</v>
      </c>
      <c r="O57" s="19">
        <v>0.1791907514450867</v>
      </c>
      <c r="AY57">
        <v>4750</v>
      </c>
      <c r="AZ57">
        <v>13</v>
      </c>
      <c r="BA57">
        <v>0.10910910910910911</v>
      </c>
    </row>
    <row r="58" spans="1:53" x14ac:dyDescent="0.25">
      <c r="A58" s="1">
        <v>0.15689877007577799</v>
      </c>
      <c r="B58" s="1">
        <v>4875.439453125</v>
      </c>
      <c r="C58">
        <f t="shared" si="0"/>
        <v>0.61638475330641951</v>
      </c>
      <c r="D58">
        <v>0.999</v>
      </c>
      <c r="E58">
        <v>7.77</v>
      </c>
      <c r="F58" t="s">
        <v>66</v>
      </c>
      <c r="G58">
        <v>2850</v>
      </c>
      <c r="H58">
        <f t="shared" si="1"/>
        <v>2817.8427449069936</v>
      </c>
      <c r="I58">
        <f t="shared" si="2"/>
        <v>0.35625000000000001</v>
      </c>
      <c r="M58">
        <v>0.35000000000000003</v>
      </c>
      <c r="N58">
        <v>11</v>
      </c>
      <c r="O58" s="19">
        <v>0.24277456647398843</v>
      </c>
      <c r="AY58">
        <v>4800</v>
      </c>
      <c r="AZ58">
        <v>10</v>
      </c>
      <c r="BA58">
        <v>0.11911911911911911</v>
      </c>
    </row>
    <row r="59" spans="1:53" x14ac:dyDescent="0.25">
      <c r="A59" s="1">
        <v>0.152821475081164</v>
      </c>
      <c r="B59" s="1">
        <v>3686.1015625</v>
      </c>
      <c r="C59">
        <f t="shared" si="0"/>
        <v>0.46602092469995804</v>
      </c>
      <c r="D59">
        <v>6.1499999999999999E-2</v>
      </c>
      <c r="E59">
        <v>209.21</v>
      </c>
      <c r="F59" t="s">
        <v>59</v>
      </c>
      <c r="G59">
        <v>2900</v>
      </c>
      <c r="H59">
        <f t="shared" si="1"/>
        <v>2867.2785825369406</v>
      </c>
      <c r="I59">
        <f t="shared" si="2"/>
        <v>0.36249999999999999</v>
      </c>
      <c r="M59">
        <v>0.35625000000000001</v>
      </c>
      <c r="N59">
        <v>7</v>
      </c>
      <c r="O59" s="19">
        <v>0.2832369942196532</v>
      </c>
      <c r="AY59">
        <v>4850</v>
      </c>
      <c r="AZ59">
        <v>15</v>
      </c>
      <c r="BA59">
        <v>0.13413413413413414</v>
      </c>
    </row>
    <row r="60" spans="1:53" x14ac:dyDescent="0.25">
      <c r="A60" s="1">
        <v>0.14337319248951499</v>
      </c>
      <c r="B60" s="1">
        <v>3832.27416992187</v>
      </c>
      <c r="C60">
        <f t="shared" si="0"/>
        <v>0.48450101607062107</v>
      </c>
      <c r="D60">
        <v>0.28910000000000002</v>
      </c>
      <c r="E60">
        <v>298.22000000000003</v>
      </c>
      <c r="F60" t="s">
        <v>68</v>
      </c>
      <c r="G60">
        <v>2950</v>
      </c>
      <c r="H60">
        <f t="shared" si="1"/>
        <v>2916.714420166888</v>
      </c>
      <c r="I60">
        <f t="shared" si="2"/>
        <v>0.36875000000000002</v>
      </c>
      <c r="M60">
        <v>0.36249999999999999</v>
      </c>
      <c r="N60">
        <v>12</v>
      </c>
      <c r="O60" s="19">
        <v>0.35260115606936415</v>
      </c>
      <c r="AY60">
        <v>4900</v>
      </c>
      <c r="AZ60">
        <v>13</v>
      </c>
      <c r="BA60">
        <v>0.14714714714714713</v>
      </c>
    </row>
    <row r="61" spans="1:53" x14ac:dyDescent="0.25">
      <c r="A61" s="1">
        <v>0.12444902844318199</v>
      </c>
      <c r="B61" s="1">
        <v>3364.24975585937</v>
      </c>
      <c r="C61">
        <f t="shared" si="0"/>
        <v>0.42533032678672744</v>
      </c>
      <c r="D61">
        <v>0.39500000000000002</v>
      </c>
      <c r="E61">
        <v>167.77</v>
      </c>
      <c r="F61" t="s">
        <v>72</v>
      </c>
      <c r="G61">
        <v>3000</v>
      </c>
      <c r="H61">
        <f t="shared" si="1"/>
        <v>2966.1502577968354</v>
      </c>
      <c r="I61">
        <f t="shared" si="2"/>
        <v>0.37500000000000006</v>
      </c>
      <c r="M61">
        <v>0.36875000000000002</v>
      </c>
      <c r="N61">
        <v>8</v>
      </c>
      <c r="O61" s="19">
        <v>0.39884393063583817</v>
      </c>
      <c r="AY61">
        <v>4950</v>
      </c>
      <c r="AZ61">
        <v>8</v>
      </c>
      <c r="BA61">
        <v>0.15515515515515516</v>
      </c>
    </row>
    <row r="62" spans="1:53" x14ac:dyDescent="0.25">
      <c r="A62" s="1">
        <v>0.16874358349890201</v>
      </c>
      <c r="B62" s="1">
        <v>4226.6689453125</v>
      </c>
      <c r="C62">
        <f t="shared" si="0"/>
        <v>0.5343629677309325</v>
      </c>
      <c r="D62">
        <v>0.95230000000000004</v>
      </c>
      <c r="E62">
        <v>281.58</v>
      </c>
      <c r="F62" t="s">
        <v>56</v>
      </c>
      <c r="G62">
        <v>3050</v>
      </c>
      <c r="H62">
        <f t="shared" si="1"/>
        <v>3015.5860954267823</v>
      </c>
      <c r="I62">
        <f t="shared" si="2"/>
        <v>0.38124999999999998</v>
      </c>
      <c r="M62">
        <v>0.37500000000000006</v>
      </c>
      <c r="N62">
        <v>17</v>
      </c>
      <c r="O62" s="19">
        <v>0.49710982658959535</v>
      </c>
      <c r="AY62">
        <v>5000</v>
      </c>
      <c r="AZ62">
        <v>15</v>
      </c>
      <c r="BA62">
        <v>0.17017017017017017</v>
      </c>
    </row>
    <row r="63" spans="1:53" x14ac:dyDescent="0.25">
      <c r="A63" s="1">
        <v>0.14962737754210201</v>
      </c>
      <c r="B63" s="1">
        <v>3222.099609375</v>
      </c>
      <c r="C63">
        <f t="shared" si="0"/>
        <v>0.40735878107979046</v>
      </c>
      <c r="D63">
        <v>0.63949999999999996</v>
      </c>
      <c r="E63">
        <v>43.37</v>
      </c>
      <c r="F63" t="s">
        <v>76</v>
      </c>
      <c r="G63">
        <v>3100</v>
      </c>
      <c r="H63">
        <f t="shared" si="1"/>
        <v>3065.0219330567297</v>
      </c>
      <c r="I63">
        <f t="shared" si="2"/>
        <v>0.38750000000000001</v>
      </c>
      <c r="M63">
        <v>0.38124999999999998</v>
      </c>
      <c r="N63">
        <v>10</v>
      </c>
      <c r="O63" s="19">
        <v>0.55491329479768781</v>
      </c>
      <c r="AY63">
        <v>5050</v>
      </c>
      <c r="AZ63">
        <v>10</v>
      </c>
      <c r="BA63">
        <v>0.18018018018018017</v>
      </c>
    </row>
    <row r="64" spans="1:53" x14ac:dyDescent="0.25">
      <c r="A64" s="1">
        <v>0.122688436335883</v>
      </c>
      <c r="B64" s="1">
        <v>3922.05932617187</v>
      </c>
      <c r="C64">
        <f t="shared" si="0"/>
        <v>0.49585223926143762</v>
      </c>
      <c r="D64">
        <v>0.85809999999999997</v>
      </c>
      <c r="E64">
        <v>253.47</v>
      </c>
      <c r="F64" t="s">
        <v>74</v>
      </c>
      <c r="G64">
        <v>3150</v>
      </c>
      <c r="H64">
        <f t="shared" si="1"/>
        <v>3114.4577706866771</v>
      </c>
      <c r="I64">
        <f t="shared" si="2"/>
        <v>0.39375000000000004</v>
      </c>
      <c r="M64">
        <v>0.38750000000000001</v>
      </c>
      <c r="N64">
        <v>15</v>
      </c>
      <c r="O64" s="19">
        <v>0.64161849710982655</v>
      </c>
      <c r="AY64">
        <v>5100</v>
      </c>
      <c r="AZ64">
        <v>12</v>
      </c>
      <c r="BA64">
        <v>0.19219219219219219</v>
      </c>
    </row>
    <row r="65" spans="1:53" x14ac:dyDescent="0.25">
      <c r="A65" s="1">
        <v>0.13437450436528101</v>
      </c>
      <c r="B65" s="1">
        <v>3834.119140625</v>
      </c>
      <c r="C65">
        <f t="shared" ref="C65:C128" si="3">B65/$V$13</f>
        <v>0.48473426926197749</v>
      </c>
      <c r="D65">
        <v>0.31940000000000002</v>
      </c>
      <c r="E65">
        <v>21.79</v>
      </c>
      <c r="F65" t="s">
        <v>71</v>
      </c>
      <c r="G65">
        <v>3200</v>
      </c>
      <c r="H65">
        <f t="shared" ref="H65:H128" si="4">G65*$K$6</f>
        <v>3163.8936083166245</v>
      </c>
      <c r="I65">
        <f t="shared" ref="I65:I128" si="5">H65/$V$13</f>
        <v>0.4</v>
      </c>
      <c r="M65">
        <v>0.39375000000000004</v>
      </c>
      <c r="N65">
        <v>6</v>
      </c>
      <c r="O65" s="19">
        <v>0.67630057803468213</v>
      </c>
      <c r="AY65">
        <v>5150</v>
      </c>
      <c r="AZ65">
        <v>16</v>
      </c>
      <c r="BA65">
        <v>0.20820820820820821</v>
      </c>
    </row>
    <row r="66" spans="1:53" x14ac:dyDescent="0.25">
      <c r="A66" s="1">
        <v>0.16187502441686499</v>
      </c>
      <c r="B66" s="1">
        <v>4099.15869140625</v>
      </c>
      <c r="C66">
        <f t="shared" si="3"/>
        <v>0.51824229242490127</v>
      </c>
      <c r="D66">
        <v>6.6100000000000006E-2</v>
      </c>
      <c r="E66">
        <v>226.18</v>
      </c>
      <c r="F66" t="s">
        <v>53</v>
      </c>
      <c r="G66">
        <v>3250</v>
      </c>
      <c r="H66">
        <f t="shared" si="4"/>
        <v>3213.3294459465715</v>
      </c>
      <c r="I66">
        <f t="shared" si="5"/>
        <v>0.40625</v>
      </c>
      <c r="M66">
        <v>0.4</v>
      </c>
      <c r="N66">
        <v>9</v>
      </c>
      <c r="O66" s="19">
        <v>0.72832369942196529</v>
      </c>
      <c r="AY66">
        <v>5200</v>
      </c>
      <c r="AZ66">
        <v>18</v>
      </c>
      <c r="BA66">
        <v>0.22622622622622623</v>
      </c>
    </row>
    <row r="67" spans="1:53" x14ac:dyDescent="0.25">
      <c r="A67" s="1">
        <v>0.13257903997015399</v>
      </c>
      <c r="B67" s="1">
        <v>4285.1181640625</v>
      </c>
      <c r="C67">
        <f t="shared" si="3"/>
        <v>0.54175249797257663</v>
      </c>
      <c r="D67">
        <v>1.6799999999999999E-2</v>
      </c>
      <c r="E67">
        <v>207.26</v>
      </c>
      <c r="F67" t="s">
        <v>78</v>
      </c>
      <c r="G67">
        <v>3300</v>
      </c>
      <c r="H67">
        <f t="shared" si="4"/>
        <v>3262.7652835765189</v>
      </c>
      <c r="I67">
        <f t="shared" si="5"/>
        <v>0.41250000000000003</v>
      </c>
      <c r="M67">
        <v>0.40625</v>
      </c>
      <c r="N67">
        <v>4</v>
      </c>
      <c r="O67" s="19">
        <v>0.75144508670520227</v>
      </c>
      <c r="AY67">
        <v>5250</v>
      </c>
      <c r="AZ67">
        <v>11</v>
      </c>
      <c r="BA67">
        <v>0.23723723723723725</v>
      </c>
    </row>
    <row r="68" spans="1:53" x14ac:dyDescent="0.25">
      <c r="A68" s="1">
        <v>0.12189919294642</v>
      </c>
      <c r="B68" s="1">
        <v>3455.578125</v>
      </c>
      <c r="C68">
        <f t="shared" si="3"/>
        <v>0.43687665298436745</v>
      </c>
      <c r="D68">
        <v>0.65190000000000003</v>
      </c>
      <c r="E68">
        <v>73.13</v>
      </c>
      <c r="F68" t="s">
        <v>63</v>
      </c>
      <c r="G68">
        <v>3350</v>
      </c>
      <c r="H68">
        <f t="shared" si="4"/>
        <v>3312.2011212064663</v>
      </c>
      <c r="I68">
        <f t="shared" si="5"/>
        <v>0.41875000000000007</v>
      </c>
      <c r="M68">
        <v>0.41250000000000003</v>
      </c>
      <c r="N68">
        <v>6</v>
      </c>
      <c r="O68" s="19">
        <v>0.78612716763005785</v>
      </c>
      <c r="AY68">
        <v>5300</v>
      </c>
      <c r="AZ68">
        <v>17</v>
      </c>
      <c r="BA68">
        <v>0.25425425425425424</v>
      </c>
    </row>
    <row r="69" spans="1:53" x14ac:dyDescent="0.25">
      <c r="A69" s="1">
        <v>0.12709376325854699</v>
      </c>
      <c r="B69" s="1">
        <v>4562.04150390625</v>
      </c>
      <c r="C69">
        <f t="shared" si="3"/>
        <v>0.57676294701116981</v>
      </c>
      <c r="D69">
        <v>0.1411</v>
      </c>
      <c r="E69">
        <v>175.3</v>
      </c>
      <c r="F69" t="s">
        <v>60</v>
      </c>
      <c r="G69">
        <v>3400</v>
      </c>
      <c r="H69">
        <f t="shared" si="4"/>
        <v>3361.6369588364132</v>
      </c>
      <c r="I69">
        <f t="shared" si="5"/>
        <v>0.42499999999999999</v>
      </c>
      <c r="M69">
        <v>0.41875000000000007</v>
      </c>
      <c r="N69">
        <v>6</v>
      </c>
      <c r="O69" s="19">
        <v>0.82080924855491333</v>
      </c>
      <c r="AY69">
        <v>5350</v>
      </c>
      <c r="AZ69">
        <v>14</v>
      </c>
      <c r="BA69">
        <v>0.26826826826826827</v>
      </c>
    </row>
    <row r="70" spans="1:53" x14ac:dyDescent="0.25">
      <c r="A70" s="1">
        <v>0.159149346555187</v>
      </c>
      <c r="B70" s="1">
        <v>3280.64428710937</v>
      </c>
      <c r="C70">
        <f t="shared" si="3"/>
        <v>0.41476037986686459</v>
      </c>
      <c r="D70">
        <v>0.34649999999999997</v>
      </c>
      <c r="E70">
        <v>12.27</v>
      </c>
      <c r="F70" t="s">
        <v>75</v>
      </c>
      <c r="G70">
        <v>3450</v>
      </c>
      <c r="H70">
        <f t="shared" si="4"/>
        <v>3411.0727964663606</v>
      </c>
      <c r="I70">
        <f t="shared" si="5"/>
        <v>0.43125000000000002</v>
      </c>
      <c r="M70">
        <v>0.42499999999999999</v>
      </c>
      <c r="N70">
        <v>6</v>
      </c>
      <c r="O70" s="19">
        <v>0.8554913294797688</v>
      </c>
      <c r="AY70">
        <v>5400</v>
      </c>
      <c r="AZ70">
        <v>21</v>
      </c>
      <c r="BA70">
        <v>0.28928928928928926</v>
      </c>
    </row>
    <row r="71" spans="1:53" x14ac:dyDescent="0.25">
      <c r="A71" s="1">
        <v>0.140950502567641</v>
      </c>
      <c r="B71" s="1">
        <v>4081.42309570312</v>
      </c>
      <c r="C71">
        <f t="shared" si="3"/>
        <v>0.51600004310823522</v>
      </c>
      <c r="D71">
        <v>0.95420000000000005</v>
      </c>
      <c r="E71">
        <v>54.18</v>
      </c>
      <c r="F71" t="s">
        <v>60</v>
      </c>
      <c r="G71">
        <v>3500</v>
      </c>
      <c r="H71">
        <f t="shared" si="4"/>
        <v>3460.508634096308</v>
      </c>
      <c r="I71">
        <f t="shared" si="5"/>
        <v>0.43750000000000006</v>
      </c>
      <c r="M71">
        <v>0.43125000000000002</v>
      </c>
      <c r="N71">
        <v>2</v>
      </c>
      <c r="O71" s="19">
        <v>0.86705202312138729</v>
      </c>
      <c r="AY71">
        <v>5450</v>
      </c>
      <c r="AZ71">
        <v>22</v>
      </c>
      <c r="BA71">
        <v>0.31131131131131129</v>
      </c>
    </row>
    <row r="72" spans="1:53" x14ac:dyDescent="0.25">
      <c r="A72" s="1">
        <v>0.130158676462928</v>
      </c>
      <c r="B72" s="1">
        <v>3243.33618164062</v>
      </c>
      <c r="C72">
        <f t="shared" si="3"/>
        <v>0.41004364661506604</v>
      </c>
      <c r="D72">
        <v>0.48580000000000001</v>
      </c>
      <c r="E72">
        <v>131.31</v>
      </c>
      <c r="F72" t="s">
        <v>66</v>
      </c>
      <c r="G72">
        <v>3550</v>
      </c>
      <c r="H72">
        <f t="shared" si="4"/>
        <v>3509.944471726255</v>
      </c>
      <c r="I72">
        <f t="shared" si="5"/>
        <v>0.44374999999999998</v>
      </c>
      <c r="M72">
        <v>0.43750000000000006</v>
      </c>
      <c r="N72">
        <v>2</v>
      </c>
      <c r="O72" s="19">
        <v>0.87861271676300579</v>
      </c>
      <c r="AY72">
        <v>5500</v>
      </c>
      <c r="AZ72">
        <v>22</v>
      </c>
      <c r="BA72">
        <v>0.33333333333333331</v>
      </c>
    </row>
    <row r="73" spans="1:53" x14ac:dyDescent="0.25">
      <c r="A73" s="1">
        <v>0.14765917030327999</v>
      </c>
      <c r="B73" s="1">
        <v>3631.9970703125</v>
      </c>
      <c r="C73">
        <f t="shared" si="3"/>
        <v>0.45918068303756071</v>
      </c>
      <c r="D73">
        <v>0.22689999999999999</v>
      </c>
      <c r="E73">
        <v>345.39</v>
      </c>
      <c r="F73" t="s">
        <v>71</v>
      </c>
      <c r="G73">
        <v>3600</v>
      </c>
      <c r="H73">
        <f t="shared" si="4"/>
        <v>3559.3803093562024</v>
      </c>
      <c r="I73">
        <f t="shared" si="5"/>
        <v>0.45</v>
      </c>
      <c r="M73">
        <v>0.44374999999999998</v>
      </c>
      <c r="N73">
        <v>2</v>
      </c>
      <c r="O73" s="19">
        <v>0.89017341040462428</v>
      </c>
      <c r="AY73">
        <v>5550</v>
      </c>
      <c r="AZ73">
        <v>19</v>
      </c>
      <c r="BA73">
        <v>0.35235235235235235</v>
      </c>
    </row>
    <row r="74" spans="1:53" x14ac:dyDescent="0.25">
      <c r="A74" s="1">
        <v>0.13128648497253201</v>
      </c>
      <c r="B74" s="1">
        <v>4201.3662109375</v>
      </c>
      <c r="C74">
        <f t="shared" si="3"/>
        <v>0.53116403154565894</v>
      </c>
      <c r="D74">
        <v>7.4099999999999999E-2</v>
      </c>
      <c r="E74">
        <v>5.61</v>
      </c>
      <c r="F74" t="s">
        <v>80</v>
      </c>
      <c r="G74">
        <v>3650</v>
      </c>
      <c r="H74">
        <f t="shared" si="4"/>
        <v>3608.8161469861498</v>
      </c>
      <c r="I74">
        <f t="shared" si="5"/>
        <v>0.45625000000000004</v>
      </c>
      <c r="M74">
        <v>0.45</v>
      </c>
      <c r="N74">
        <v>2</v>
      </c>
      <c r="O74" s="19">
        <v>0.90173410404624277</v>
      </c>
      <c r="AY74">
        <v>5600</v>
      </c>
      <c r="AZ74">
        <v>22</v>
      </c>
      <c r="BA74">
        <v>0.37437437437437437</v>
      </c>
    </row>
    <row r="75" spans="1:53" x14ac:dyDescent="0.25">
      <c r="A75" s="1">
        <v>0.14815374909794601</v>
      </c>
      <c r="B75" s="1">
        <v>3946.47387695312</v>
      </c>
      <c r="C75">
        <f t="shared" si="3"/>
        <v>0.49893888550226873</v>
      </c>
      <c r="D75">
        <v>3.9600000000000003E-2</v>
      </c>
      <c r="E75">
        <v>133.56</v>
      </c>
      <c r="F75" t="s">
        <v>66</v>
      </c>
      <c r="G75">
        <v>3700</v>
      </c>
      <c r="H75">
        <f t="shared" si="4"/>
        <v>3658.2519846160967</v>
      </c>
      <c r="I75">
        <f t="shared" si="5"/>
        <v>0.46250000000000002</v>
      </c>
      <c r="M75">
        <v>0.45625000000000004</v>
      </c>
      <c r="N75">
        <v>3</v>
      </c>
      <c r="O75" s="19">
        <v>0.91907514450867056</v>
      </c>
      <c r="AY75">
        <v>5650</v>
      </c>
      <c r="AZ75">
        <v>27</v>
      </c>
      <c r="BA75">
        <v>0.4014014014014014</v>
      </c>
    </row>
    <row r="76" spans="1:53" x14ac:dyDescent="0.25">
      <c r="A76" s="1">
        <v>0.16100749382641399</v>
      </c>
      <c r="B76" s="1">
        <v>3621.87353515625</v>
      </c>
      <c r="C76">
        <f t="shared" si="3"/>
        <v>0.45790079990500032</v>
      </c>
      <c r="D76">
        <v>0.23899999999999999</v>
      </c>
      <c r="E76">
        <v>247.95</v>
      </c>
      <c r="F76" t="s">
        <v>51</v>
      </c>
      <c r="G76">
        <v>3750</v>
      </c>
      <c r="H76">
        <f t="shared" si="4"/>
        <v>3707.6878222460441</v>
      </c>
      <c r="I76">
        <f t="shared" si="5"/>
        <v>0.46875</v>
      </c>
      <c r="M76">
        <v>0.46250000000000002</v>
      </c>
      <c r="N76">
        <v>1</v>
      </c>
      <c r="O76" s="19">
        <v>0.92485549132947975</v>
      </c>
      <c r="AY76">
        <v>5700</v>
      </c>
      <c r="AZ76">
        <v>20</v>
      </c>
      <c r="BA76">
        <v>0.42142142142142142</v>
      </c>
    </row>
    <row r="77" spans="1:53" x14ac:dyDescent="0.25">
      <c r="A77" s="1">
        <v>0.146618946408198</v>
      </c>
      <c r="B77" s="1">
        <v>3692.408203125</v>
      </c>
      <c r="C77">
        <f t="shared" si="3"/>
        <v>0.4668182512103593</v>
      </c>
      <c r="D77">
        <v>0.34610000000000002</v>
      </c>
      <c r="E77">
        <v>297.33</v>
      </c>
      <c r="F77" t="s">
        <v>55</v>
      </c>
      <c r="G77">
        <v>3800</v>
      </c>
      <c r="H77">
        <f t="shared" si="4"/>
        <v>3757.1236598759915</v>
      </c>
      <c r="I77">
        <f t="shared" si="5"/>
        <v>0.47500000000000003</v>
      </c>
      <c r="M77">
        <v>0.46875</v>
      </c>
      <c r="N77">
        <v>1</v>
      </c>
      <c r="O77" s="19">
        <v>0.93063583815028905</v>
      </c>
      <c r="AY77">
        <v>5750</v>
      </c>
      <c r="AZ77">
        <v>32</v>
      </c>
      <c r="BA77">
        <v>0.45345345345345345</v>
      </c>
    </row>
    <row r="78" spans="1:53" x14ac:dyDescent="0.25">
      <c r="A78" s="1">
        <v>0.13544592310765999</v>
      </c>
      <c r="B78" s="1">
        <v>4853.607421875</v>
      </c>
      <c r="C78">
        <f t="shared" si="3"/>
        <v>0.61362460597496538</v>
      </c>
      <c r="D78">
        <v>0.96199999999999997</v>
      </c>
      <c r="E78">
        <v>349.08</v>
      </c>
      <c r="F78" t="s">
        <v>68</v>
      </c>
      <c r="G78">
        <v>3850</v>
      </c>
      <c r="H78">
        <f t="shared" si="4"/>
        <v>3806.5594975059385</v>
      </c>
      <c r="I78">
        <f t="shared" si="5"/>
        <v>0.48125000000000001</v>
      </c>
      <c r="M78">
        <v>0.47500000000000003</v>
      </c>
      <c r="N78">
        <v>3</v>
      </c>
      <c r="O78" s="19">
        <v>0.94797687861271673</v>
      </c>
      <c r="AY78">
        <v>5800</v>
      </c>
      <c r="AZ78">
        <v>37</v>
      </c>
      <c r="BA78">
        <v>0.49049049049049048</v>
      </c>
    </row>
    <row r="79" spans="1:53" x14ac:dyDescent="0.25">
      <c r="A79" s="1">
        <v>0.13645002412412799</v>
      </c>
      <c r="B79" s="1">
        <v>3487.88427734375</v>
      </c>
      <c r="C79">
        <f t="shared" si="3"/>
        <v>0.44096100680193323</v>
      </c>
      <c r="D79">
        <v>0.28189999999999998</v>
      </c>
      <c r="E79">
        <v>106.66</v>
      </c>
      <c r="F79" t="s">
        <v>74</v>
      </c>
      <c r="G79">
        <v>3900</v>
      </c>
      <c r="H79">
        <f t="shared" si="4"/>
        <v>3855.9953351358859</v>
      </c>
      <c r="I79">
        <f t="shared" si="5"/>
        <v>0.48750000000000004</v>
      </c>
      <c r="M79">
        <v>0.48125000000000001</v>
      </c>
      <c r="N79">
        <v>4</v>
      </c>
      <c r="O79" s="19">
        <v>0.97109826589595372</v>
      </c>
      <c r="AY79">
        <v>5850</v>
      </c>
      <c r="AZ79">
        <v>41</v>
      </c>
      <c r="BA79">
        <v>0.53153153153153154</v>
      </c>
    </row>
    <row r="80" spans="1:53" x14ac:dyDescent="0.25">
      <c r="A80" s="1">
        <v>0.121728341995843</v>
      </c>
      <c r="B80" s="1">
        <v>4752.45263671875</v>
      </c>
      <c r="C80">
        <f t="shared" si="3"/>
        <v>0.60083596037824194</v>
      </c>
      <c r="D80">
        <v>0.10340000000000001</v>
      </c>
      <c r="E80">
        <v>235</v>
      </c>
      <c r="F80" t="s">
        <v>63</v>
      </c>
      <c r="G80">
        <v>3950</v>
      </c>
      <c r="H80">
        <f t="shared" si="4"/>
        <v>3905.4311727658333</v>
      </c>
      <c r="I80">
        <f t="shared" si="5"/>
        <v>0.49375000000000002</v>
      </c>
      <c r="M80">
        <v>0.48750000000000004</v>
      </c>
      <c r="N80">
        <v>1</v>
      </c>
      <c r="O80" s="19">
        <v>0.97687861271676302</v>
      </c>
      <c r="AY80">
        <v>5900</v>
      </c>
      <c r="AZ80">
        <v>48</v>
      </c>
      <c r="BA80">
        <v>0.57957957957957962</v>
      </c>
    </row>
    <row r="81" spans="1:53" x14ac:dyDescent="0.25">
      <c r="A81" s="1">
        <v>0.14603594025248501</v>
      </c>
      <c r="B81" s="1">
        <v>3719.45434570312</v>
      </c>
      <c r="C81">
        <f t="shared" si="3"/>
        <v>0.47023760039543006</v>
      </c>
      <c r="D81">
        <v>0.84</v>
      </c>
      <c r="E81">
        <v>8.1</v>
      </c>
      <c r="F81" t="s">
        <v>77</v>
      </c>
      <c r="G81">
        <v>4000</v>
      </c>
      <c r="H81">
        <f t="shared" si="4"/>
        <v>3954.8670103957802</v>
      </c>
      <c r="I81">
        <f t="shared" si="5"/>
        <v>0.5</v>
      </c>
      <c r="M81">
        <v>0.49375000000000002</v>
      </c>
      <c r="N81">
        <v>3</v>
      </c>
      <c r="O81" s="19">
        <v>0.9942196531791907</v>
      </c>
      <c r="AY81">
        <v>5950</v>
      </c>
      <c r="AZ81">
        <v>48</v>
      </c>
      <c r="BA81">
        <v>0.62762762762762758</v>
      </c>
    </row>
    <row r="82" spans="1:53" x14ac:dyDescent="0.25">
      <c r="A82" s="1">
        <v>0.126569755328091</v>
      </c>
      <c r="B82" s="1">
        <v>3943.97705078125</v>
      </c>
      <c r="C82">
        <f t="shared" si="3"/>
        <v>0.49862322050451952</v>
      </c>
      <c r="D82">
        <v>0.13300000000000001</v>
      </c>
      <c r="E82">
        <v>358.84</v>
      </c>
      <c r="F82" t="s">
        <v>67</v>
      </c>
      <c r="G82">
        <v>4050</v>
      </c>
      <c r="H82">
        <f t="shared" si="4"/>
        <v>4004.3028480257276</v>
      </c>
      <c r="I82">
        <f t="shared" si="5"/>
        <v>0.50624999999999998</v>
      </c>
      <c r="M82">
        <v>0.5</v>
      </c>
      <c r="N82">
        <v>1</v>
      </c>
      <c r="O82" s="19">
        <v>1</v>
      </c>
      <c r="AY82">
        <v>6000</v>
      </c>
      <c r="AZ82">
        <v>48</v>
      </c>
      <c r="BA82">
        <v>0.67567567567567566</v>
      </c>
    </row>
    <row r="83" spans="1:53" x14ac:dyDescent="0.25">
      <c r="A83" s="1">
        <v>0.13781012953657701</v>
      </c>
      <c r="B83" s="1">
        <v>4105.99072265625</v>
      </c>
      <c r="C83">
        <f t="shared" si="3"/>
        <v>0.5191060422339393</v>
      </c>
      <c r="D83">
        <v>0.92900000000000005</v>
      </c>
      <c r="E83">
        <v>134.27000000000001</v>
      </c>
      <c r="F83" t="s">
        <v>75</v>
      </c>
      <c r="G83">
        <v>4100</v>
      </c>
      <c r="H83">
        <f t="shared" si="4"/>
        <v>4053.738685655675</v>
      </c>
      <c r="I83">
        <f t="shared" si="5"/>
        <v>0.51250000000000007</v>
      </c>
      <c r="M83">
        <v>0.50624999999999998</v>
      </c>
      <c r="N83">
        <v>0</v>
      </c>
      <c r="O83" s="19">
        <v>1</v>
      </c>
      <c r="AY83">
        <v>6050</v>
      </c>
      <c r="AZ83">
        <v>52</v>
      </c>
      <c r="BA83">
        <v>0.72772772772772776</v>
      </c>
    </row>
    <row r="84" spans="1:53" x14ac:dyDescent="0.25">
      <c r="A84" s="1">
        <v>0.130933330050058</v>
      </c>
      <c r="B84" s="1">
        <v>3305.44018554687</v>
      </c>
      <c r="C84">
        <f t="shared" si="3"/>
        <v>0.41789523855772848</v>
      </c>
      <c r="D84">
        <v>0.40620000000000001</v>
      </c>
      <c r="E84">
        <v>26.6</v>
      </c>
      <c r="F84" t="s">
        <v>53</v>
      </c>
      <c r="G84">
        <v>4150</v>
      </c>
      <c r="H84">
        <f t="shared" si="4"/>
        <v>4103.1745232856219</v>
      </c>
      <c r="I84">
        <f t="shared" si="5"/>
        <v>0.51875000000000004</v>
      </c>
      <c r="M84">
        <v>0.51250000000000007</v>
      </c>
      <c r="N84">
        <v>0</v>
      </c>
      <c r="O84" s="19">
        <v>1</v>
      </c>
      <c r="AY84">
        <v>6100</v>
      </c>
      <c r="AZ84">
        <v>231</v>
      </c>
      <c r="BA84">
        <v>0.958958958958959</v>
      </c>
    </row>
    <row r="85" spans="1:53" x14ac:dyDescent="0.25">
      <c r="A85" s="1">
        <v>0.151979826430056</v>
      </c>
      <c r="B85" s="1">
        <v>3197.19287109375</v>
      </c>
      <c r="C85">
        <f t="shared" si="3"/>
        <v>0.40420990929525508</v>
      </c>
      <c r="D85">
        <v>0.64490000000000003</v>
      </c>
      <c r="E85">
        <v>355.24</v>
      </c>
      <c r="F85" t="s">
        <v>62</v>
      </c>
      <c r="G85">
        <v>4200</v>
      </c>
      <c r="H85">
        <f t="shared" si="4"/>
        <v>4152.6103609155698</v>
      </c>
      <c r="I85">
        <f t="shared" si="5"/>
        <v>0.52500000000000002</v>
      </c>
      <c r="M85">
        <v>0.51875000000000004</v>
      </c>
      <c r="N85">
        <v>0</v>
      </c>
      <c r="O85" s="19">
        <v>1</v>
      </c>
      <c r="AY85">
        <v>6150</v>
      </c>
      <c r="AZ85">
        <v>17</v>
      </c>
      <c r="BA85">
        <v>0.97597597597597596</v>
      </c>
    </row>
    <row r="86" spans="1:53" x14ac:dyDescent="0.25">
      <c r="A86" s="1">
        <v>0.14810052683348601</v>
      </c>
      <c r="B86" s="1">
        <v>3758.38354492187</v>
      </c>
      <c r="C86">
        <f t="shared" si="3"/>
        <v>0.47515928285863557</v>
      </c>
      <c r="D86">
        <v>0.1903</v>
      </c>
      <c r="E86">
        <v>312.64999999999998</v>
      </c>
      <c r="F86" t="s">
        <v>69</v>
      </c>
      <c r="G86">
        <v>4250</v>
      </c>
      <c r="H86">
        <f t="shared" si="4"/>
        <v>4202.0461985455167</v>
      </c>
      <c r="I86">
        <f t="shared" si="5"/>
        <v>0.53125</v>
      </c>
      <c r="M86">
        <v>0.52500000000000002</v>
      </c>
      <c r="N86">
        <v>0</v>
      </c>
      <c r="O86" s="19">
        <v>1</v>
      </c>
      <c r="AY86">
        <v>6200</v>
      </c>
      <c r="AZ86">
        <v>10</v>
      </c>
      <c r="BA86">
        <v>0.98598598598598597</v>
      </c>
    </row>
    <row r="87" spans="1:53" x14ac:dyDescent="0.25">
      <c r="A87" s="1">
        <v>0.14196045901089599</v>
      </c>
      <c r="B87" s="1">
        <v>4035.6806640625</v>
      </c>
      <c r="C87">
        <f t="shared" si="3"/>
        <v>0.51021698750606437</v>
      </c>
      <c r="D87">
        <v>0.25669999999999998</v>
      </c>
      <c r="E87">
        <v>336.4</v>
      </c>
      <c r="F87" t="s">
        <v>58</v>
      </c>
      <c r="G87">
        <v>4300</v>
      </c>
      <c r="H87">
        <f t="shared" si="4"/>
        <v>4251.4820361754637</v>
      </c>
      <c r="I87">
        <f t="shared" si="5"/>
        <v>0.53749999999999998</v>
      </c>
      <c r="M87">
        <v>0.53125</v>
      </c>
      <c r="N87">
        <v>0</v>
      </c>
      <c r="O87" s="19">
        <v>1</v>
      </c>
      <c r="AY87">
        <v>6250</v>
      </c>
      <c r="AZ87">
        <v>3</v>
      </c>
      <c r="BA87">
        <v>0.98898898898898902</v>
      </c>
    </row>
    <row r="88" spans="1:53" x14ac:dyDescent="0.25">
      <c r="A88" s="1">
        <v>0.125414352376187</v>
      </c>
      <c r="B88" s="1">
        <v>3539.72875976562</v>
      </c>
      <c r="C88">
        <f t="shared" si="3"/>
        <v>0.44751552333631878</v>
      </c>
      <c r="D88">
        <v>0.78879999999999995</v>
      </c>
      <c r="E88">
        <v>156.53</v>
      </c>
      <c r="F88" t="s">
        <v>65</v>
      </c>
      <c r="G88">
        <v>4350</v>
      </c>
      <c r="H88">
        <f t="shared" si="4"/>
        <v>4300.9178738054115</v>
      </c>
      <c r="I88">
        <f t="shared" si="5"/>
        <v>0.54375000000000007</v>
      </c>
      <c r="M88">
        <v>0.53749999999999998</v>
      </c>
      <c r="N88">
        <v>0</v>
      </c>
      <c r="O88" s="19">
        <v>1</v>
      </c>
      <c r="AY88">
        <v>6300</v>
      </c>
      <c r="AZ88">
        <v>8</v>
      </c>
      <c r="BA88">
        <v>0.99699699699699695</v>
      </c>
    </row>
    <row r="89" spans="1:53" x14ac:dyDescent="0.25">
      <c r="A89" s="1">
        <v>0.12002833995468901</v>
      </c>
      <c r="B89" s="1">
        <v>4068.50927734375</v>
      </c>
      <c r="C89">
        <f t="shared" si="3"/>
        <v>0.51436739423212574</v>
      </c>
      <c r="D89">
        <v>0.29039999999999999</v>
      </c>
      <c r="E89">
        <v>43.91</v>
      </c>
      <c r="F89" t="s">
        <v>64</v>
      </c>
      <c r="G89">
        <v>4400</v>
      </c>
      <c r="H89">
        <f t="shared" si="4"/>
        <v>4350.3537114353585</v>
      </c>
      <c r="I89">
        <f t="shared" si="5"/>
        <v>0.55000000000000004</v>
      </c>
      <c r="M89">
        <v>0.54375000000000007</v>
      </c>
      <c r="N89">
        <v>0</v>
      </c>
      <c r="O89" s="19">
        <v>1</v>
      </c>
      <c r="AY89">
        <v>6350</v>
      </c>
      <c r="AZ89">
        <v>2</v>
      </c>
      <c r="BA89">
        <v>0.99899899899899902</v>
      </c>
    </row>
    <row r="90" spans="1:53" x14ac:dyDescent="0.25">
      <c r="A90" s="1">
        <v>0.135065453395637</v>
      </c>
      <c r="B90" s="1">
        <v>3486.71118164062</v>
      </c>
      <c r="C90">
        <f t="shared" si="3"/>
        <v>0.44081269641626841</v>
      </c>
      <c r="D90">
        <v>0.74150000000000005</v>
      </c>
      <c r="E90">
        <v>161.38999999999999</v>
      </c>
      <c r="F90" t="s">
        <v>64</v>
      </c>
      <c r="G90">
        <v>4450</v>
      </c>
      <c r="H90">
        <f t="shared" si="4"/>
        <v>4399.7895490653054</v>
      </c>
      <c r="I90">
        <f t="shared" si="5"/>
        <v>0.55625000000000002</v>
      </c>
      <c r="M90">
        <v>0.55000000000000004</v>
      </c>
      <c r="N90">
        <v>0</v>
      </c>
      <c r="O90" s="19">
        <v>1</v>
      </c>
      <c r="AY90">
        <v>6400</v>
      </c>
      <c r="AZ90">
        <v>0</v>
      </c>
      <c r="BA90">
        <v>0.99899899899899902</v>
      </c>
    </row>
    <row r="91" spans="1:53" x14ac:dyDescent="0.25">
      <c r="A91" s="1">
        <v>0.14113503811547001</v>
      </c>
      <c r="B91" s="1">
        <v>3463.2744140625</v>
      </c>
      <c r="C91">
        <f t="shared" si="3"/>
        <v>0.43784966788502905</v>
      </c>
      <c r="D91">
        <v>0.69699999999999995</v>
      </c>
      <c r="E91">
        <v>294.44</v>
      </c>
      <c r="F91" t="s">
        <v>64</v>
      </c>
      <c r="G91">
        <v>4500</v>
      </c>
      <c r="H91">
        <f t="shared" si="4"/>
        <v>4449.2253866952533</v>
      </c>
      <c r="I91">
        <f t="shared" si="5"/>
        <v>0.56250000000000011</v>
      </c>
      <c r="M91">
        <v>0.55625000000000002</v>
      </c>
      <c r="N91">
        <v>0</v>
      </c>
      <c r="O91" s="19">
        <v>1</v>
      </c>
      <c r="AY91">
        <v>6450</v>
      </c>
      <c r="AZ91">
        <v>0</v>
      </c>
      <c r="BA91">
        <v>0.99899899899899902</v>
      </c>
    </row>
    <row r="92" spans="1:53" x14ac:dyDescent="0.25">
      <c r="A92" s="1">
        <v>0.14241620701687999</v>
      </c>
      <c r="B92" s="1">
        <v>3568.58862304687</v>
      </c>
      <c r="C92">
        <f t="shared" si="3"/>
        <v>0.45116417488457422</v>
      </c>
      <c r="D92">
        <v>0.2349</v>
      </c>
      <c r="E92">
        <v>49.76</v>
      </c>
      <c r="F92" t="s">
        <v>58</v>
      </c>
      <c r="G92">
        <v>4550</v>
      </c>
      <c r="H92">
        <f t="shared" si="4"/>
        <v>4498.6612243252002</v>
      </c>
      <c r="I92">
        <f t="shared" si="5"/>
        <v>0.56874999999999998</v>
      </c>
      <c r="M92">
        <v>0.56250000000000011</v>
      </c>
      <c r="N92">
        <v>0</v>
      </c>
      <c r="O92" s="19">
        <v>1</v>
      </c>
      <c r="AY92">
        <v>6500</v>
      </c>
      <c r="AZ92">
        <v>0</v>
      </c>
      <c r="BA92">
        <v>0.99899899899899902</v>
      </c>
    </row>
    <row r="93" spans="1:53" x14ac:dyDescent="0.25">
      <c r="A93" s="1">
        <v>0.155580561506931</v>
      </c>
      <c r="B93" s="1">
        <v>4097.39892578125</v>
      </c>
      <c r="C93">
        <f t="shared" si="3"/>
        <v>0.51801981141348241</v>
      </c>
      <c r="D93">
        <v>0.95569999999999999</v>
      </c>
      <c r="E93">
        <v>200.43</v>
      </c>
      <c r="F93" t="s">
        <v>64</v>
      </c>
      <c r="G93">
        <v>4600</v>
      </c>
      <c r="H93">
        <f t="shared" si="4"/>
        <v>4548.0970619551472</v>
      </c>
      <c r="I93">
        <f t="shared" si="5"/>
        <v>0.57499999999999996</v>
      </c>
      <c r="M93">
        <v>0.56874999999999998</v>
      </c>
      <c r="N93">
        <v>0</v>
      </c>
      <c r="O93" s="19">
        <v>1</v>
      </c>
      <c r="AY93">
        <v>6550</v>
      </c>
      <c r="AZ93">
        <v>0</v>
      </c>
      <c r="BA93">
        <v>0.99899899899899902</v>
      </c>
    </row>
    <row r="94" spans="1:53" x14ac:dyDescent="0.25">
      <c r="A94" s="1">
        <v>0.129791184616254</v>
      </c>
      <c r="B94" s="1">
        <v>4514.33935546875</v>
      </c>
      <c r="C94">
        <f t="shared" si="3"/>
        <v>0.57073213127044964</v>
      </c>
      <c r="D94">
        <v>0.96609999999999996</v>
      </c>
      <c r="E94">
        <v>333.31</v>
      </c>
      <c r="F94" t="s">
        <v>77</v>
      </c>
      <c r="G94">
        <v>4650</v>
      </c>
      <c r="H94">
        <f t="shared" si="4"/>
        <v>4597.532899585095</v>
      </c>
      <c r="I94">
        <f t="shared" si="5"/>
        <v>0.58125000000000004</v>
      </c>
      <c r="M94">
        <v>0.57499999999999996</v>
      </c>
      <c r="N94">
        <v>0</v>
      </c>
      <c r="O94" s="19">
        <v>1</v>
      </c>
      <c r="AY94">
        <v>6600</v>
      </c>
      <c r="AZ94">
        <v>0</v>
      </c>
      <c r="BA94">
        <v>0.99899899899899902</v>
      </c>
    </row>
    <row r="95" spans="1:53" x14ac:dyDescent="0.25">
      <c r="A95" s="1">
        <v>0.16633213949298101</v>
      </c>
      <c r="B95" s="1">
        <v>3594.70141601562</v>
      </c>
      <c r="C95">
        <f t="shared" si="3"/>
        <v>0.45446552394386114</v>
      </c>
      <c r="D95">
        <v>0.84670000000000001</v>
      </c>
      <c r="E95">
        <v>58.89</v>
      </c>
      <c r="F95" t="s">
        <v>58</v>
      </c>
      <c r="G95">
        <v>4700</v>
      </c>
      <c r="H95">
        <f t="shared" si="4"/>
        <v>4646.968737215042</v>
      </c>
      <c r="I95">
        <f t="shared" si="5"/>
        <v>0.58750000000000002</v>
      </c>
      <c r="M95">
        <v>0.58125000000000004</v>
      </c>
      <c r="N95">
        <v>0</v>
      </c>
      <c r="O95" s="19">
        <v>1</v>
      </c>
      <c r="AY95">
        <v>6650</v>
      </c>
      <c r="AZ95">
        <v>0</v>
      </c>
      <c r="BA95">
        <v>0.99899899899899902</v>
      </c>
    </row>
    <row r="96" spans="1:53" x14ac:dyDescent="0.25">
      <c r="A96" s="1">
        <v>0.14302433453926899</v>
      </c>
      <c r="B96" s="1">
        <v>3185.22827148437</v>
      </c>
      <c r="C96">
        <f t="shared" si="3"/>
        <v>0.40269726682485979</v>
      </c>
      <c r="D96">
        <v>0.43819999999999998</v>
      </c>
      <c r="E96">
        <v>241.6</v>
      </c>
      <c r="F96" t="s">
        <v>50</v>
      </c>
      <c r="G96">
        <v>4750</v>
      </c>
      <c r="H96">
        <f t="shared" si="4"/>
        <v>4696.4045748449889</v>
      </c>
      <c r="I96">
        <f t="shared" si="5"/>
        <v>0.59375</v>
      </c>
      <c r="M96">
        <v>0.58750000000000002</v>
      </c>
      <c r="N96">
        <v>0</v>
      </c>
      <c r="O96" s="19">
        <v>1</v>
      </c>
      <c r="AY96">
        <v>6700</v>
      </c>
      <c r="AZ96">
        <v>0</v>
      </c>
      <c r="BA96">
        <v>0.99899899899899902</v>
      </c>
    </row>
    <row r="97" spans="1:53" x14ac:dyDescent="0.25">
      <c r="A97" s="1">
        <v>0.15000550946018401</v>
      </c>
      <c r="B97" s="1">
        <v>3512.77783203125</v>
      </c>
      <c r="C97">
        <f t="shared" si="3"/>
        <v>0.44410821183083365</v>
      </c>
      <c r="D97">
        <v>0.78269999999999995</v>
      </c>
      <c r="E97">
        <v>181.47</v>
      </c>
      <c r="F97" t="s">
        <v>70</v>
      </c>
      <c r="G97">
        <v>4800</v>
      </c>
      <c r="H97">
        <f t="shared" si="4"/>
        <v>4745.8404124749368</v>
      </c>
      <c r="I97">
        <f t="shared" si="5"/>
        <v>0.60000000000000009</v>
      </c>
      <c r="M97">
        <v>0.59375</v>
      </c>
      <c r="N97">
        <v>0</v>
      </c>
      <c r="O97" s="19">
        <v>1</v>
      </c>
      <c r="AY97">
        <v>6750</v>
      </c>
      <c r="AZ97">
        <v>0</v>
      </c>
      <c r="BA97">
        <v>0.99899899899899902</v>
      </c>
    </row>
    <row r="98" spans="1:53" x14ac:dyDescent="0.25">
      <c r="A98" s="1">
        <v>0.129541772522872</v>
      </c>
      <c r="B98" s="1">
        <v>4743.15673828125</v>
      </c>
      <c r="C98">
        <f t="shared" si="3"/>
        <v>0.59966071246054142</v>
      </c>
      <c r="D98">
        <v>1.2999999999999999E-3</v>
      </c>
      <c r="E98">
        <v>341.22</v>
      </c>
      <c r="F98" t="s">
        <v>61</v>
      </c>
      <c r="G98">
        <v>4850</v>
      </c>
      <c r="H98">
        <f t="shared" si="4"/>
        <v>4795.2762501048837</v>
      </c>
      <c r="I98">
        <f t="shared" si="5"/>
        <v>0.60625000000000007</v>
      </c>
      <c r="M98">
        <v>0.60000000000000009</v>
      </c>
      <c r="N98">
        <v>0</v>
      </c>
      <c r="O98" s="19">
        <v>1</v>
      </c>
      <c r="AY98">
        <v>6800</v>
      </c>
      <c r="AZ98">
        <v>0</v>
      </c>
      <c r="BA98">
        <v>0.99899899899899902</v>
      </c>
    </row>
    <row r="99" spans="1:53" x14ac:dyDescent="0.25">
      <c r="A99" s="1">
        <v>0.15960211582411499</v>
      </c>
      <c r="B99" s="1">
        <v>3106.84716796875</v>
      </c>
      <c r="C99">
        <f t="shared" si="3"/>
        <v>0.39278781812410862</v>
      </c>
      <c r="D99">
        <v>0.37669999999999998</v>
      </c>
      <c r="E99">
        <v>211.54</v>
      </c>
      <c r="F99" t="s">
        <v>79</v>
      </c>
      <c r="G99">
        <v>4900</v>
      </c>
      <c r="H99">
        <f t="shared" si="4"/>
        <v>4844.7120877348307</v>
      </c>
      <c r="I99">
        <f t="shared" si="5"/>
        <v>0.61250000000000004</v>
      </c>
      <c r="M99">
        <v>0.60625000000000007</v>
      </c>
      <c r="N99">
        <v>0</v>
      </c>
      <c r="O99" s="19">
        <v>1</v>
      </c>
      <c r="AY99">
        <v>6850</v>
      </c>
      <c r="AZ99">
        <v>0</v>
      </c>
      <c r="BA99">
        <v>0.99899899899899902</v>
      </c>
    </row>
    <row r="100" spans="1:53" x14ac:dyDescent="0.25">
      <c r="A100" s="1">
        <v>0.12145193256310401</v>
      </c>
      <c r="B100" s="1">
        <v>3409.02563476562</v>
      </c>
      <c r="C100">
        <f t="shared" si="3"/>
        <v>0.43099118450818202</v>
      </c>
      <c r="D100">
        <v>0.57230000000000003</v>
      </c>
      <c r="E100">
        <v>176.69</v>
      </c>
      <c r="F100" t="s">
        <v>59</v>
      </c>
      <c r="G100">
        <v>4950</v>
      </c>
      <c r="H100">
        <f t="shared" si="4"/>
        <v>4894.1479253647785</v>
      </c>
      <c r="I100">
        <f t="shared" si="5"/>
        <v>0.61875000000000002</v>
      </c>
      <c r="M100">
        <v>0.61250000000000004</v>
      </c>
      <c r="N100">
        <v>0</v>
      </c>
      <c r="O100" s="19">
        <v>1</v>
      </c>
      <c r="AY100">
        <v>6900</v>
      </c>
      <c r="AZ100">
        <v>0</v>
      </c>
      <c r="BA100">
        <v>0.99899899899899902</v>
      </c>
    </row>
    <row r="101" spans="1:53" x14ac:dyDescent="0.25">
      <c r="A101" s="1">
        <v>0.13542294457062901</v>
      </c>
      <c r="B101" s="1">
        <v>3961.52978515625</v>
      </c>
      <c r="C101">
        <f t="shared" si="3"/>
        <v>0.50084235130321142</v>
      </c>
      <c r="D101">
        <v>0.1202</v>
      </c>
      <c r="E101">
        <v>315.51</v>
      </c>
      <c r="F101" t="s">
        <v>77</v>
      </c>
      <c r="G101">
        <v>5000</v>
      </c>
      <c r="H101">
        <f t="shared" si="4"/>
        <v>4943.5837629947255</v>
      </c>
      <c r="I101">
        <f t="shared" si="5"/>
        <v>0.625</v>
      </c>
      <c r="M101">
        <v>0.61875000000000002</v>
      </c>
      <c r="N101">
        <v>0</v>
      </c>
      <c r="O101" s="19">
        <v>1</v>
      </c>
      <c r="AY101">
        <v>6950</v>
      </c>
      <c r="AZ101">
        <v>0</v>
      </c>
      <c r="BA101">
        <v>0.99899899899899902</v>
      </c>
    </row>
    <row r="102" spans="1:53" x14ac:dyDescent="0.25">
      <c r="A102" s="1">
        <v>0.1498389018099</v>
      </c>
      <c r="B102" s="1">
        <v>3209.6416015625</v>
      </c>
      <c r="C102">
        <f t="shared" si="3"/>
        <v>0.40578375873646605</v>
      </c>
      <c r="D102">
        <v>0.3594</v>
      </c>
      <c r="E102">
        <v>25.01</v>
      </c>
      <c r="F102" t="s">
        <v>77</v>
      </c>
      <c r="G102">
        <v>5050</v>
      </c>
      <c r="H102">
        <f t="shared" si="4"/>
        <v>4993.0196006246724</v>
      </c>
      <c r="I102">
        <f t="shared" si="5"/>
        <v>0.63124999999999998</v>
      </c>
      <c r="M102">
        <v>0.625</v>
      </c>
      <c r="N102">
        <v>0</v>
      </c>
      <c r="O102" s="19">
        <v>1</v>
      </c>
      <c r="AY102">
        <v>7000</v>
      </c>
      <c r="AZ102">
        <v>0</v>
      </c>
      <c r="BA102">
        <v>0.99899899899899902</v>
      </c>
    </row>
    <row r="103" spans="1:53" x14ac:dyDescent="0.25">
      <c r="A103" s="1">
        <v>0.14372434822861599</v>
      </c>
      <c r="B103" s="1">
        <v>3920.99536132812</v>
      </c>
      <c r="C103">
        <f t="shared" si="3"/>
        <v>0.49571772590852931</v>
      </c>
      <c r="D103">
        <v>8.8599999999999998E-2</v>
      </c>
      <c r="E103">
        <v>58.61</v>
      </c>
      <c r="F103" t="s">
        <v>56</v>
      </c>
      <c r="G103">
        <v>5100</v>
      </c>
      <c r="H103">
        <f t="shared" si="4"/>
        <v>5042.4554382546203</v>
      </c>
      <c r="I103">
        <f t="shared" si="5"/>
        <v>0.63750000000000007</v>
      </c>
      <c r="M103">
        <v>0.63124999999999998</v>
      </c>
      <c r="N103">
        <v>0</v>
      </c>
      <c r="O103" s="19">
        <v>1</v>
      </c>
      <c r="AY103">
        <v>7050</v>
      </c>
      <c r="AZ103">
        <v>0</v>
      </c>
      <c r="BA103">
        <v>0.99899899899899902</v>
      </c>
    </row>
    <row r="104" spans="1:53" x14ac:dyDescent="0.25">
      <c r="A104" s="1">
        <v>0.15329189887825501</v>
      </c>
      <c r="B104" s="1">
        <v>3989.94360351562</v>
      </c>
      <c r="C104">
        <f t="shared" si="3"/>
        <v>0.50443461095248432</v>
      </c>
      <c r="D104">
        <v>8.3199999999999996E-2</v>
      </c>
      <c r="E104">
        <v>154.55000000000001</v>
      </c>
      <c r="F104" t="s">
        <v>61</v>
      </c>
      <c r="G104">
        <v>5150</v>
      </c>
      <c r="H104">
        <f t="shared" si="4"/>
        <v>5091.8912758845672</v>
      </c>
      <c r="I104">
        <f t="shared" si="5"/>
        <v>0.64375000000000004</v>
      </c>
      <c r="M104">
        <v>0.63750000000000007</v>
      </c>
      <c r="N104">
        <v>0</v>
      </c>
      <c r="O104" s="19">
        <v>1</v>
      </c>
      <c r="AY104">
        <v>7100</v>
      </c>
      <c r="AZ104">
        <v>0</v>
      </c>
      <c r="BA104">
        <v>0.99899899899899902</v>
      </c>
    </row>
    <row r="105" spans="1:53" x14ac:dyDescent="0.25">
      <c r="A105" s="1">
        <v>0.12137625449166201</v>
      </c>
      <c r="B105" s="1">
        <v>3876.05688476562</v>
      </c>
      <c r="C105">
        <f t="shared" si="3"/>
        <v>0.49003631153424382</v>
      </c>
      <c r="D105">
        <v>0.17249999999999999</v>
      </c>
      <c r="E105">
        <v>266.74</v>
      </c>
      <c r="F105" t="s">
        <v>63</v>
      </c>
      <c r="G105">
        <v>5200</v>
      </c>
      <c r="H105">
        <f t="shared" si="4"/>
        <v>5141.3271135145142</v>
      </c>
      <c r="I105">
        <f t="shared" si="5"/>
        <v>0.65</v>
      </c>
      <c r="M105">
        <v>0.64375000000000004</v>
      </c>
      <c r="N105">
        <v>0</v>
      </c>
      <c r="O105" s="19">
        <v>1</v>
      </c>
      <c r="AY105">
        <v>7150</v>
      </c>
      <c r="AZ105">
        <v>0</v>
      </c>
      <c r="BA105">
        <v>0.99899899899899902</v>
      </c>
    </row>
    <row r="106" spans="1:53" x14ac:dyDescent="0.25">
      <c r="A106" s="1">
        <v>0.13936590827530501</v>
      </c>
      <c r="B106" s="1">
        <v>3944.57739257812</v>
      </c>
      <c r="C106">
        <f t="shared" si="3"/>
        <v>0.49869911961759866</v>
      </c>
      <c r="D106">
        <v>0.39479999999999998</v>
      </c>
      <c r="E106">
        <v>30.78</v>
      </c>
      <c r="F106" t="s">
        <v>52</v>
      </c>
      <c r="G106">
        <v>5250</v>
      </c>
      <c r="H106">
        <f t="shared" si="4"/>
        <v>5190.762951144462</v>
      </c>
      <c r="I106">
        <f t="shared" si="5"/>
        <v>0.65625000000000011</v>
      </c>
      <c r="M106">
        <v>0.65</v>
      </c>
      <c r="N106">
        <v>0</v>
      </c>
      <c r="O106" s="19">
        <v>1</v>
      </c>
      <c r="AY106">
        <v>7200</v>
      </c>
      <c r="AZ106">
        <v>0</v>
      </c>
      <c r="BA106">
        <v>0.99899899899899902</v>
      </c>
    </row>
    <row r="107" spans="1:53" x14ac:dyDescent="0.25">
      <c r="A107" s="1">
        <v>0.13523253680515801</v>
      </c>
      <c r="B107" s="1">
        <v>3402.55786132812</v>
      </c>
      <c r="C107">
        <f t="shared" si="3"/>
        <v>0.43017348654002041</v>
      </c>
      <c r="D107">
        <v>0.30520000000000003</v>
      </c>
      <c r="E107">
        <v>37.450000000000003</v>
      </c>
      <c r="F107" t="s">
        <v>74</v>
      </c>
      <c r="G107">
        <v>5300</v>
      </c>
      <c r="H107">
        <f t="shared" si="4"/>
        <v>5240.198788774409</v>
      </c>
      <c r="I107">
        <f t="shared" si="5"/>
        <v>0.66249999999999998</v>
      </c>
      <c r="M107">
        <v>0.65625000000000011</v>
      </c>
      <c r="N107">
        <v>0</v>
      </c>
      <c r="O107" s="19">
        <v>1</v>
      </c>
      <c r="AY107">
        <v>7250</v>
      </c>
      <c r="AZ107">
        <v>0</v>
      </c>
      <c r="BA107">
        <v>0.99899899899899902</v>
      </c>
    </row>
    <row r="108" spans="1:53" x14ac:dyDescent="0.25">
      <c r="A108" s="1">
        <v>0.13185091411528399</v>
      </c>
      <c r="B108" s="1">
        <v>3669.17041015625</v>
      </c>
      <c r="C108">
        <f t="shared" si="3"/>
        <v>0.46388037834286883</v>
      </c>
      <c r="D108">
        <v>0.80379999999999996</v>
      </c>
      <c r="E108">
        <v>194.13</v>
      </c>
      <c r="F108" t="s">
        <v>72</v>
      </c>
      <c r="G108">
        <v>5350</v>
      </c>
      <c r="H108">
        <f t="shared" si="4"/>
        <v>5289.6346264043559</v>
      </c>
      <c r="I108">
        <f t="shared" si="5"/>
        <v>0.66874999999999996</v>
      </c>
      <c r="M108">
        <v>0.66249999999999998</v>
      </c>
      <c r="N108">
        <v>0</v>
      </c>
      <c r="O108" s="19">
        <v>1</v>
      </c>
      <c r="AY108">
        <v>7300</v>
      </c>
      <c r="AZ108">
        <v>0</v>
      </c>
      <c r="BA108">
        <v>0.99899899899899902</v>
      </c>
    </row>
    <row r="109" spans="1:53" x14ac:dyDescent="0.25">
      <c r="A109" s="1">
        <v>0.158524623274267</v>
      </c>
      <c r="B109" s="1">
        <v>3198.32861328125</v>
      </c>
      <c r="C109">
        <f t="shared" si="3"/>
        <v>0.40435349720662034</v>
      </c>
      <c r="D109">
        <v>0.51049999999999995</v>
      </c>
      <c r="E109">
        <v>55.09</v>
      </c>
      <c r="F109" t="s">
        <v>58</v>
      </c>
      <c r="G109">
        <v>5400</v>
      </c>
      <c r="H109">
        <f t="shared" si="4"/>
        <v>5339.0704640343038</v>
      </c>
      <c r="I109">
        <f t="shared" si="5"/>
        <v>0.67500000000000004</v>
      </c>
      <c r="M109">
        <v>0.66874999999999996</v>
      </c>
      <c r="N109">
        <v>0</v>
      </c>
      <c r="O109" s="19">
        <v>1</v>
      </c>
      <c r="AY109">
        <v>7350</v>
      </c>
      <c r="AZ109">
        <v>0</v>
      </c>
      <c r="BA109">
        <v>0.99899899899899902</v>
      </c>
    </row>
    <row r="110" spans="1:53" x14ac:dyDescent="0.25">
      <c r="A110" s="1">
        <v>0.15333108409499199</v>
      </c>
      <c r="B110" s="1">
        <v>3603.70825195312</v>
      </c>
      <c r="C110">
        <f t="shared" si="3"/>
        <v>0.45560422670097339</v>
      </c>
      <c r="D110">
        <v>0.78180000000000005</v>
      </c>
      <c r="E110">
        <v>48.73</v>
      </c>
      <c r="F110" t="s">
        <v>71</v>
      </c>
      <c r="G110">
        <v>5450</v>
      </c>
      <c r="H110">
        <f t="shared" si="4"/>
        <v>5388.5063016642507</v>
      </c>
      <c r="I110">
        <f t="shared" si="5"/>
        <v>0.68125000000000002</v>
      </c>
      <c r="M110">
        <v>0.67500000000000004</v>
      </c>
      <c r="N110">
        <v>0</v>
      </c>
      <c r="O110" s="19">
        <v>1</v>
      </c>
      <c r="AY110">
        <v>7400</v>
      </c>
      <c r="AZ110">
        <v>0</v>
      </c>
      <c r="BA110">
        <v>0.99899899899899902</v>
      </c>
    </row>
    <row r="111" spans="1:53" x14ac:dyDescent="0.25">
      <c r="A111" s="1">
        <v>0.15136749457634299</v>
      </c>
      <c r="B111" s="1">
        <v>3914.75708007812</v>
      </c>
      <c r="C111">
        <f t="shared" si="3"/>
        <v>0.49492904183475361</v>
      </c>
      <c r="D111">
        <v>0.13900000000000001</v>
      </c>
      <c r="E111">
        <v>326.2</v>
      </c>
      <c r="F111" t="s">
        <v>67</v>
      </c>
      <c r="G111">
        <v>5500</v>
      </c>
      <c r="H111">
        <f t="shared" si="4"/>
        <v>5437.9421392941977</v>
      </c>
      <c r="I111">
        <f t="shared" si="5"/>
        <v>0.6875</v>
      </c>
      <c r="M111">
        <v>0.68125000000000002</v>
      </c>
      <c r="N111">
        <v>0</v>
      </c>
      <c r="O111" s="19">
        <v>1</v>
      </c>
      <c r="AY111">
        <v>7450</v>
      </c>
      <c r="AZ111">
        <v>0</v>
      </c>
      <c r="BA111">
        <v>0.99899899899899902</v>
      </c>
    </row>
    <row r="112" spans="1:53" x14ac:dyDescent="0.25">
      <c r="A112" s="1">
        <v>0.153241272179065</v>
      </c>
      <c r="B112" s="1">
        <v>3238.41723632812</v>
      </c>
      <c r="C112">
        <f t="shared" si="3"/>
        <v>0.40942176156816434</v>
      </c>
      <c r="D112">
        <v>0.42549999999999999</v>
      </c>
      <c r="E112">
        <v>203.05</v>
      </c>
      <c r="F112" t="s">
        <v>78</v>
      </c>
      <c r="G112">
        <v>5550</v>
      </c>
      <c r="H112">
        <f t="shared" si="4"/>
        <v>5487.3779769241455</v>
      </c>
      <c r="I112">
        <f t="shared" si="5"/>
        <v>0.69375000000000009</v>
      </c>
      <c r="M112">
        <v>0.6875</v>
      </c>
      <c r="N112">
        <v>0</v>
      </c>
      <c r="O112" s="19">
        <v>1</v>
      </c>
      <c r="AY112">
        <v>7500</v>
      </c>
      <c r="AZ112">
        <v>0</v>
      </c>
      <c r="BA112">
        <v>0.99899899899899902</v>
      </c>
    </row>
    <row r="113" spans="1:53" x14ac:dyDescent="0.25">
      <c r="A113" s="1">
        <v>0.14947421506363701</v>
      </c>
      <c r="B113" s="1">
        <v>3557.67260742187</v>
      </c>
      <c r="C113">
        <f t="shared" si="3"/>
        <v>0.44978410121884715</v>
      </c>
      <c r="D113">
        <v>0.25659999999999999</v>
      </c>
      <c r="E113">
        <v>357.51</v>
      </c>
      <c r="F113" t="s">
        <v>69</v>
      </c>
      <c r="G113">
        <v>5600</v>
      </c>
      <c r="H113">
        <f t="shared" si="4"/>
        <v>5536.8138145540925</v>
      </c>
      <c r="I113">
        <f t="shared" si="5"/>
        <v>0.70000000000000007</v>
      </c>
      <c r="M113">
        <v>0.69375000000000009</v>
      </c>
      <c r="N113">
        <v>0</v>
      </c>
      <c r="O113" s="19">
        <v>1</v>
      </c>
      <c r="AY113">
        <v>7550</v>
      </c>
      <c r="AZ113">
        <v>0</v>
      </c>
      <c r="BA113">
        <v>0.99899899899899902</v>
      </c>
    </row>
    <row r="114" spans="1:53" x14ac:dyDescent="0.25">
      <c r="A114" s="1">
        <v>0.16262054138464699</v>
      </c>
      <c r="B114" s="1">
        <v>3283.3671875</v>
      </c>
      <c r="C114">
        <f t="shared" si="3"/>
        <v>0.41510462663716974</v>
      </c>
      <c r="D114">
        <v>0.56169999999999998</v>
      </c>
      <c r="E114">
        <v>355.8</v>
      </c>
      <c r="F114" t="s">
        <v>67</v>
      </c>
      <c r="G114">
        <v>5650</v>
      </c>
      <c r="H114">
        <f t="shared" si="4"/>
        <v>5586.2496521840394</v>
      </c>
      <c r="I114">
        <f t="shared" si="5"/>
        <v>0.70624999999999993</v>
      </c>
      <c r="M114">
        <v>0.70000000000000007</v>
      </c>
      <c r="N114">
        <v>0</v>
      </c>
      <c r="O114" s="19">
        <v>1</v>
      </c>
      <c r="AY114">
        <v>7600</v>
      </c>
      <c r="AZ114">
        <v>0</v>
      </c>
      <c r="BA114">
        <v>0.99899899899899902</v>
      </c>
    </row>
    <row r="115" spans="1:53" x14ac:dyDescent="0.25">
      <c r="A115" s="1">
        <v>0.12511473808337101</v>
      </c>
      <c r="B115" s="1">
        <v>4043.03173828125</v>
      </c>
      <c r="C115">
        <f t="shared" si="3"/>
        <v>0.51114635810176667</v>
      </c>
      <c r="D115">
        <v>0.88429999999999997</v>
      </c>
      <c r="E115">
        <v>221.39</v>
      </c>
      <c r="F115" t="s">
        <v>50</v>
      </c>
      <c r="G115">
        <v>5700</v>
      </c>
      <c r="H115">
        <f t="shared" si="4"/>
        <v>5635.6854898139873</v>
      </c>
      <c r="I115">
        <f t="shared" si="5"/>
        <v>0.71250000000000002</v>
      </c>
      <c r="M115">
        <v>0.70624999999999993</v>
      </c>
      <c r="N115">
        <v>0</v>
      </c>
      <c r="O115" s="19">
        <v>1</v>
      </c>
      <c r="AY115">
        <v>7650</v>
      </c>
      <c r="AZ115">
        <v>0</v>
      </c>
      <c r="BA115">
        <v>0.99899899899899902</v>
      </c>
    </row>
    <row r="116" spans="1:53" x14ac:dyDescent="0.25">
      <c r="A116" s="1">
        <v>0.16584891127264001</v>
      </c>
      <c r="B116" s="1">
        <v>3242.90478515625</v>
      </c>
      <c r="C116">
        <f t="shared" si="3"/>
        <v>0.40998910666679017</v>
      </c>
      <c r="D116">
        <v>0.41070000000000001</v>
      </c>
      <c r="E116">
        <v>167.2</v>
      </c>
      <c r="F116" t="s">
        <v>53</v>
      </c>
      <c r="G116">
        <v>5750</v>
      </c>
      <c r="H116">
        <f t="shared" si="4"/>
        <v>5685.1213274439342</v>
      </c>
      <c r="I116">
        <f t="shared" si="5"/>
        <v>0.71875</v>
      </c>
      <c r="M116">
        <v>0.71250000000000002</v>
      </c>
      <c r="N116">
        <v>0</v>
      </c>
      <c r="O116" s="19">
        <v>1</v>
      </c>
      <c r="AY116">
        <v>7700</v>
      </c>
      <c r="AZ116">
        <v>0</v>
      </c>
      <c r="BA116">
        <v>0.99899899899899902</v>
      </c>
    </row>
    <row r="117" spans="1:53" x14ac:dyDescent="0.25">
      <c r="A117" s="1">
        <v>0.141266015416111</v>
      </c>
      <c r="B117" s="1">
        <v>4398.96875</v>
      </c>
      <c r="C117">
        <f t="shared" si="3"/>
        <v>0.55614622924574353</v>
      </c>
      <c r="D117">
        <v>1.38E-2</v>
      </c>
      <c r="E117">
        <v>5.63</v>
      </c>
      <c r="F117" t="s">
        <v>73</v>
      </c>
      <c r="G117">
        <v>5800</v>
      </c>
      <c r="H117">
        <f t="shared" si="4"/>
        <v>5734.5571650738812</v>
      </c>
      <c r="I117">
        <f t="shared" si="5"/>
        <v>0.72499999999999998</v>
      </c>
      <c r="M117">
        <v>0.71875</v>
      </c>
      <c r="N117">
        <v>0</v>
      </c>
      <c r="O117" s="19">
        <v>1</v>
      </c>
      <c r="AY117">
        <v>7750</v>
      </c>
      <c r="AZ117">
        <v>0</v>
      </c>
      <c r="BA117">
        <v>0.99899899899899902</v>
      </c>
    </row>
    <row r="118" spans="1:53" x14ac:dyDescent="0.25">
      <c r="A118" s="1">
        <v>0.13657656477386201</v>
      </c>
      <c r="B118" s="1">
        <v>4114.35791015625</v>
      </c>
      <c r="C118">
        <f t="shared" si="3"/>
        <v>0.52016387647691209</v>
      </c>
      <c r="D118">
        <v>9.6799999999999997E-2</v>
      </c>
      <c r="E118">
        <v>343.61</v>
      </c>
      <c r="F118" t="s">
        <v>67</v>
      </c>
      <c r="G118">
        <v>5850</v>
      </c>
      <c r="H118">
        <f t="shared" si="4"/>
        <v>5783.993002703829</v>
      </c>
      <c r="I118">
        <f t="shared" si="5"/>
        <v>0.73125000000000007</v>
      </c>
      <c r="M118">
        <v>0.72499999999999998</v>
      </c>
      <c r="N118">
        <v>0</v>
      </c>
      <c r="O118" s="19">
        <v>1</v>
      </c>
      <c r="AY118">
        <v>7800</v>
      </c>
      <c r="AZ118">
        <v>0</v>
      </c>
      <c r="BA118">
        <v>0.99899899899899902</v>
      </c>
    </row>
    <row r="119" spans="1:53" x14ac:dyDescent="0.25">
      <c r="A119" s="1">
        <v>0.121282318645104</v>
      </c>
      <c r="B119" s="1">
        <v>3432.9208984375</v>
      </c>
      <c r="C119">
        <f t="shared" si="3"/>
        <v>0.4340121790965043</v>
      </c>
      <c r="D119">
        <v>0.56010000000000004</v>
      </c>
      <c r="E119">
        <v>295.8</v>
      </c>
      <c r="F119" t="s">
        <v>64</v>
      </c>
      <c r="G119">
        <v>5900</v>
      </c>
      <c r="H119">
        <f t="shared" si="4"/>
        <v>5833.428840333776</v>
      </c>
      <c r="I119">
        <f t="shared" si="5"/>
        <v>0.73750000000000004</v>
      </c>
      <c r="M119">
        <v>0.73125000000000007</v>
      </c>
      <c r="N119">
        <v>0</v>
      </c>
      <c r="O119" s="19">
        <v>1</v>
      </c>
      <c r="AY119">
        <v>7850</v>
      </c>
      <c r="AZ119">
        <v>0</v>
      </c>
      <c r="BA119">
        <v>0.99899899899899902</v>
      </c>
    </row>
    <row r="120" spans="1:53" x14ac:dyDescent="0.25">
      <c r="A120" s="1">
        <v>0.166941076723851</v>
      </c>
      <c r="B120" s="1">
        <v>3539.27587890625</v>
      </c>
      <c r="C120">
        <f t="shared" si="3"/>
        <v>0.44745826719367482</v>
      </c>
      <c r="D120">
        <v>0.43230000000000002</v>
      </c>
      <c r="E120">
        <v>49.51</v>
      </c>
      <c r="F120" t="s">
        <v>69</v>
      </c>
      <c r="G120">
        <v>5950</v>
      </c>
      <c r="H120">
        <f t="shared" si="4"/>
        <v>5882.8646779637229</v>
      </c>
      <c r="I120">
        <f t="shared" si="5"/>
        <v>0.74375000000000002</v>
      </c>
      <c r="M120">
        <v>0.73750000000000004</v>
      </c>
      <c r="N120">
        <v>0</v>
      </c>
      <c r="O120" s="19">
        <v>1</v>
      </c>
      <c r="AY120">
        <v>7900</v>
      </c>
      <c r="AZ120">
        <v>0</v>
      </c>
      <c r="BA120">
        <v>0.99899899899899902</v>
      </c>
    </row>
    <row r="121" spans="1:53" x14ac:dyDescent="0.25">
      <c r="A121" s="1">
        <v>0.139391526698602</v>
      </c>
      <c r="B121" s="1">
        <v>4172.8369140625</v>
      </c>
      <c r="C121">
        <f t="shared" si="3"/>
        <v>0.52755717235165722</v>
      </c>
      <c r="D121">
        <v>0.99880000000000002</v>
      </c>
      <c r="E121">
        <v>214.17</v>
      </c>
      <c r="F121" t="s">
        <v>71</v>
      </c>
      <c r="G121">
        <v>6000</v>
      </c>
      <c r="H121">
        <f t="shared" si="4"/>
        <v>5932.3005155936708</v>
      </c>
      <c r="I121">
        <f t="shared" si="5"/>
        <v>0.75000000000000011</v>
      </c>
      <c r="M121">
        <v>0.74375000000000002</v>
      </c>
      <c r="N121">
        <v>0</v>
      </c>
      <c r="O121" s="19">
        <v>1</v>
      </c>
      <c r="AY121">
        <v>7950</v>
      </c>
      <c r="AZ121">
        <v>0</v>
      </c>
      <c r="BA121">
        <v>0.99899899899899902</v>
      </c>
    </row>
    <row r="122" spans="1:53" x14ac:dyDescent="0.25">
      <c r="A122" s="1">
        <v>0.16919554840525899</v>
      </c>
      <c r="B122" s="1">
        <v>3895.69848632812</v>
      </c>
      <c r="C122">
        <f t="shared" si="3"/>
        <v>0.49251953050353786</v>
      </c>
      <c r="D122">
        <v>0.14280000000000001</v>
      </c>
      <c r="E122">
        <v>253.4</v>
      </c>
      <c r="F122" t="s">
        <v>58</v>
      </c>
      <c r="G122">
        <v>6050</v>
      </c>
      <c r="H122">
        <f t="shared" si="4"/>
        <v>5981.7363532236177</v>
      </c>
      <c r="I122">
        <f t="shared" si="5"/>
        <v>0.75624999999999998</v>
      </c>
      <c r="M122">
        <v>0.75000000000000011</v>
      </c>
      <c r="N122">
        <v>0</v>
      </c>
      <c r="O122" s="19">
        <v>1</v>
      </c>
      <c r="AY122">
        <v>8000</v>
      </c>
      <c r="AZ122">
        <v>0</v>
      </c>
      <c r="BA122">
        <v>0.99899899899899902</v>
      </c>
    </row>
    <row r="123" spans="1:53" ht="15.75" thickBot="1" x14ac:dyDescent="0.3">
      <c r="A123" s="1">
        <v>0.12116669332334</v>
      </c>
      <c r="B123" s="1">
        <v>3650.85766601562</v>
      </c>
      <c r="C123">
        <f t="shared" si="3"/>
        <v>0.46156516216840671</v>
      </c>
      <c r="D123">
        <v>0.82110000000000005</v>
      </c>
      <c r="E123">
        <v>119.23</v>
      </c>
      <c r="F123" t="s">
        <v>80</v>
      </c>
      <c r="G123">
        <v>6100</v>
      </c>
      <c r="H123">
        <f t="shared" si="4"/>
        <v>6031.1721908535646</v>
      </c>
      <c r="I123">
        <f t="shared" si="5"/>
        <v>0.76249999999999996</v>
      </c>
      <c r="M123">
        <v>0.75624999999999998</v>
      </c>
      <c r="N123">
        <v>0</v>
      </c>
      <c r="O123" s="19">
        <v>1</v>
      </c>
      <c r="P123" s="2"/>
      <c r="Q123" s="2"/>
      <c r="R123" s="2"/>
      <c r="X123" s="2"/>
      <c r="Y123" s="2"/>
      <c r="Z123" s="2"/>
      <c r="AE123" s="2"/>
      <c r="AF123" s="2"/>
      <c r="AG123" s="2"/>
      <c r="AK123" s="2"/>
      <c r="AL123" s="2"/>
      <c r="AM123" s="2"/>
      <c r="AQ123" s="2"/>
      <c r="AR123" s="2"/>
      <c r="AS123" s="2"/>
      <c r="AY123" s="2" t="s">
        <v>0</v>
      </c>
      <c r="AZ123" s="2">
        <v>1</v>
      </c>
      <c r="BA123" s="2">
        <v>1</v>
      </c>
    </row>
    <row r="124" spans="1:53" x14ac:dyDescent="0.25">
      <c r="A124" s="1">
        <v>0.13289180645932699</v>
      </c>
      <c r="B124" s="1">
        <v>4230.2001953125</v>
      </c>
      <c r="C124">
        <f t="shared" si="3"/>
        <v>0.53480941131433468</v>
      </c>
      <c r="D124">
        <v>5.8700000000000002E-2</v>
      </c>
      <c r="E124">
        <v>107.43</v>
      </c>
      <c r="F124" t="s">
        <v>61</v>
      </c>
      <c r="G124">
        <v>6150</v>
      </c>
      <c r="H124">
        <f t="shared" si="4"/>
        <v>6080.6080284835125</v>
      </c>
      <c r="I124">
        <f t="shared" si="5"/>
        <v>0.76875000000000004</v>
      </c>
      <c r="M124">
        <v>0.76249999999999996</v>
      </c>
      <c r="N124">
        <v>0</v>
      </c>
      <c r="O124" s="19">
        <v>1</v>
      </c>
    </row>
    <row r="125" spans="1:53" x14ac:dyDescent="0.25">
      <c r="A125" s="1">
        <v>0.15870135571645</v>
      </c>
      <c r="B125" s="1">
        <v>3590.32763671875</v>
      </c>
      <c r="C125">
        <f t="shared" si="3"/>
        <v>0.4539125623290492</v>
      </c>
      <c r="D125">
        <v>0.22489999999999999</v>
      </c>
      <c r="E125">
        <v>224.51</v>
      </c>
      <c r="F125" t="s">
        <v>50</v>
      </c>
      <c r="G125">
        <v>6200</v>
      </c>
      <c r="H125">
        <f t="shared" si="4"/>
        <v>6130.0438661134594</v>
      </c>
      <c r="I125">
        <f t="shared" si="5"/>
        <v>0.77500000000000002</v>
      </c>
      <c r="M125">
        <v>0.76875000000000004</v>
      </c>
      <c r="N125">
        <v>0</v>
      </c>
      <c r="O125" s="19">
        <v>1</v>
      </c>
    </row>
    <row r="126" spans="1:53" x14ac:dyDescent="0.25">
      <c r="A126" s="1">
        <v>0.12589844381409601</v>
      </c>
      <c r="B126" s="1">
        <v>3446.08178710937</v>
      </c>
      <c r="C126">
        <f t="shared" si="3"/>
        <v>0.43567606420784627</v>
      </c>
      <c r="D126">
        <v>0.65790000000000004</v>
      </c>
      <c r="E126">
        <v>2.2599999999999998</v>
      </c>
      <c r="F126" t="s">
        <v>76</v>
      </c>
      <c r="G126">
        <v>6250</v>
      </c>
      <c r="H126">
        <f t="shared" si="4"/>
        <v>6179.4797037434064</v>
      </c>
      <c r="I126">
        <f t="shared" si="5"/>
        <v>0.78125</v>
      </c>
      <c r="M126">
        <v>0.77500000000000002</v>
      </c>
      <c r="N126">
        <v>0</v>
      </c>
      <c r="O126" s="19">
        <v>1</v>
      </c>
    </row>
    <row r="127" spans="1:53" x14ac:dyDescent="0.25">
      <c r="A127" s="1">
        <v>0.12490257143094</v>
      </c>
      <c r="B127" s="1">
        <v>4170.771484375</v>
      </c>
      <c r="C127">
        <f t="shared" si="3"/>
        <v>0.52729604730218393</v>
      </c>
      <c r="D127">
        <v>0.6694</v>
      </c>
      <c r="E127">
        <v>167.2</v>
      </c>
      <c r="F127" t="s">
        <v>54</v>
      </c>
      <c r="G127">
        <v>6300</v>
      </c>
      <c r="H127">
        <f t="shared" si="4"/>
        <v>6228.9155413733542</v>
      </c>
      <c r="I127">
        <f t="shared" si="5"/>
        <v>0.78750000000000009</v>
      </c>
      <c r="M127">
        <v>0.78125</v>
      </c>
      <c r="N127">
        <v>0</v>
      </c>
      <c r="O127" s="19">
        <v>1</v>
      </c>
    </row>
    <row r="128" spans="1:53" x14ac:dyDescent="0.25">
      <c r="A128" s="1">
        <v>0.13106156422005399</v>
      </c>
      <c r="B128" s="1">
        <v>4939.36865234375</v>
      </c>
      <c r="C128">
        <f t="shared" si="3"/>
        <v>0.62446709830698532</v>
      </c>
      <c r="D128">
        <v>0.9778</v>
      </c>
      <c r="E128">
        <v>37.68</v>
      </c>
      <c r="F128" t="s">
        <v>72</v>
      </c>
      <c r="G128">
        <v>6350</v>
      </c>
      <c r="H128">
        <f t="shared" si="4"/>
        <v>6278.3513790033012</v>
      </c>
      <c r="I128">
        <f t="shared" si="5"/>
        <v>0.79375000000000007</v>
      </c>
      <c r="M128">
        <v>0.78750000000000009</v>
      </c>
      <c r="N128">
        <v>0</v>
      </c>
      <c r="O128" s="19">
        <v>1</v>
      </c>
    </row>
    <row r="129" spans="1:15" x14ac:dyDescent="0.25">
      <c r="A129" s="1">
        <v>0.14734503513425101</v>
      </c>
      <c r="B129" s="1">
        <v>3206.90307617187</v>
      </c>
      <c r="C129">
        <f t="shared" ref="C129:C192" si="6">B129/$V$13</f>
        <v>0.4054375365520751</v>
      </c>
      <c r="D129">
        <v>0.4834</v>
      </c>
      <c r="E129">
        <v>45.7</v>
      </c>
      <c r="F129" t="s">
        <v>52</v>
      </c>
      <c r="G129">
        <v>6400</v>
      </c>
      <c r="H129">
        <f t="shared" ref="H129:H161" si="7">G129*$K$6</f>
        <v>6327.787216633249</v>
      </c>
      <c r="I129">
        <f t="shared" ref="I129:I161" si="8">H129/$V$13</f>
        <v>0.8</v>
      </c>
      <c r="M129">
        <v>0.79375000000000007</v>
      </c>
      <c r="N129">
        <v>0</v>
      </c>
      <c r="O129" s="19">
        <v>1</v>
      </c>
    </row>
    <row r="130" spans="1:15" x14ac:dyDescent="0.25">
      <c r="A130" s="1">
        <v>0.14444835203352099</v>
      </c>
      <c r="B130" s="1">
        <v>3985.68188476562</v>
      </c>
      <c r="C130">
        <f t="shared" si="6"/>
        <v>0.5038958167605686</v>
      </c>
      <c r="D130">
        <v>0.71719999999999995</v>
      </c>
      <c r="E130">
        <v>246.75</v>
      </c>
      <c r="F130" t="s">
        <v>55</v>
      </c>
      <c r="G130">
        <v>6450</v>
      </c>
      <c r="H130">
        <f t="shared" si="7"/>
        <v>6377.223054263196</v>
      </c>
      <c r="I130">
        <f t="shared" si="8"/>
        <v>0.80625000000000002</v>
      </c>
      <c r="M130">
        <v>0.8</v>
      </c>
      <c r="N130">
        <v>0</v>
      </c>
      <c r="O130" s="19">
        <v>1</v>
      </c>
    </row>
    <row r="131" spans="1:15" x14ac:dyDescent="0.25">
      <c r="A131" s="1">
        <v>0.150602530587339</v>
      </c>
      <c r="B131" s="1">
        <v>4058.24853515625</v>
      </c>
      <c r="C131">
        <f t="shared" si="6"/>
        <v>0.51307016449462406</v>
      </c>
      <c r="D131">
        <v>0.50339999999999996</v>
      </c>
      <c r="E131">
        <v>322.7</v>
      </c>
      <c r="F131" t="s">
        <v>66</v>
      </c>
      <c r="G131">
        <v>6500</v>
      </c>
      <c r="H131">
        <f t="shared" si="7"/>
        <v>6426.6588918931429</v>
      </c>
      <c r="I131">
        <f t="shared" si="8"/>
        <v>0.8125</v>
      </c>
      <c r="M131">
        <v>0.80625000000000002</v>
      </c>
      <c r="N131">
        <v>0</v>
      </c>
      <c r="O131" s="19">
        <v>1</v>
      </c>
    </row>
    <row r="132" spans="1:15" x14ac:dyDescent="0.25">
      <c r="A132" s="1">
        <v>0.162616617074646</v>
      </c>
      <c r="B132" s="1">
        <v>3597.01342773437</v>
      </c>
      <c r="C132">
        <f t="shared" si="6"/>
        <v>0.45475782349687677</v>
      </c>
      <c r="D132">
        <v>0.88100000000000001</v>
      </c>
      <c r="E132">
        <v>209.67</v>
      </c>
      <c r="F132" t="s">
        <v>57</v>
      </c>
      <c r="G132">
        <v>6550</v>
      </c>
      <c r="H132">
        <f t="shared" si="7"/>
        <v>6476.0947295230908</v>
      </c>
      <c r="I132">
        <f t="shared" si="8"/>
        <v>0.81875000000000009</v>
      </c>
      <c r="M132">
        <v>0.8125</v>
      </c>
      <c r="N132">
        <v>0</v>
      </c>
      <c r="O132" s="19">
        <v>1</v>
      </c>
    </row>
    <row r="133" spans="1:15" x14ac:dyDescent="0.25">
      <c r="A133" s="1">
        <v>0.15828602367518299</v>
      </c>
      <c r="B133" s="1">
        <v>3257.04321289062</v>
      </c>
      <c r="C133">
        <f t="shared" si="6"/>
        <v>0.41177657862187811</v>
      </c>
      <c r="D133">
        <v>0.49790000000000001</v>
      </c>
      <c r="E133">
        <v>122.66</v>
      </c>
      <c r="F133" t="s">
        <v>62</v>
      </c>
      <c r="G133">
        <v>6600</v>
      </c>
      <c r="H133">
        <f t="shared" si="7"/>
        <v>6525.5305671530377</v>
      </c>
      <c r="I133">
        <f t="shared" si="8"/>
        <v>0.82500000000000007</v>
      </c>
      <c r="M133">
        <v>0.81875000000000009</v>
      </c>
      <c r="N133">
        <v>0</v>
      </c>
      <c r="O133" s="19">
        <v>1</v>
      </c>
    </row>
    <row r="134" spans="1:15" x14ac:dyDescent="0.25">
      <c r="A134" s="1">
        <v>0.16733860566492501</v>
      </c>
      <c r="B134" s="1">
        <v>3421.50561523437</v>
      </c>
      <c r="C134">
        <f t="shared" si="6"/>
        <v>0.43256898477756467</v>
      </c>
      <c r="D134">
        <v>0.26090000000000002</v>
      </c>
      <c r="E134">
        <v>27.39</v>
      </c>
      <c r="F134" t="s">
        <v>53</v>
      </c>
      <c r="G134">
        <v>6650</v>
      </c>
      <c r="H134">
        <f t="shared" si="7"/>
        <v>6574.9664047829847</v>
      </c>
      <c r="I134">
        <f t="shared" si="8"/>
        <v>0.83125000000000004</v>
      </c>
      <c r="M134">
        <v>0.82500000000000007</v>
      </c>
      <c r="N134">
        <v>0</v>
      </c>
      <c r="O134" s="19">
        <v>1</v>
      </c>
    </row>
    <row r="135" spans="1:15" x14ac:dyDescent="0.25">
      <c r="A135" s="1">
        <v>0.14726820635666299</v>
      </c>
      <c r="B135" s="1">
        <v>4384.5205078125</v>
      </c>
      <c r="C135">
        <f t="shared" si="6"/>
        <v>0.55431958853323393</v>
      </c>
      <c r="D135">
        <v>0.41149999999999998</v>
      </c>
      <c r="E135">
        <v>137.04</v>
      </c>
      <c r="F135" t="s">
        <v>58</v>
      </c>
      <c r="G135">
        <v>6700</v>
      </c>
      <c r="H135">
        <f t="shared" si="7"/>
        <v>6624.4022424129325</v>
      </c>
      <c r="I135">
        <f t="shared" si="8"/>
        <v>0.83750000000000013</v>
      </c>
      <c r="M135">
        <v>0.83125000000000004</v>
      </c>
      <c r="N135">
        <v>0</v>
      </c>
      <c r="O135" s="19">
        <v>1</v>
      </c>
    </row>
    <row r="136" spans="1:15" x14ac:dyDescent="0.25">
      <c r="A136" s="1">
        <v>0.13777245407241501</v>
      </c>
      <c r="B136" s="1">
        <v>3838.59423828125</v>
      </c>
      <c r="C136">
        <f t="shared" si="6"/>
        <v>0.485300040202503</v>
      </c>
      <c r="D136">
        <v>0.68610000000000004</v>
      </c>
      <c r="E136">
        <v>335.29</v>
      </c>
      <c r="F136" t="s">
        <v>80</v>
      </c>
      <c r="G136">
        <v>6750</v>
      </c>
      <c r="H136">
        <f t="shared" si="7"/>
        <v>6673.8380800428795</v>
      </c>
      <c r="I136">
        <f t="shared" si="8"/>
        <v>0.84375</v>
      </c>
      <c r="M136">
        <v>0.83750000000000013</v>
      </c>
      <c r="N136">
        <v>0</v>
      </c>
      <c r="O136" s="19">
        <v>1</v>
      </c>
    </row>
    <row r="137" spans="1:15" x14ac:dyDescent="0.25">
      <c r="A137" s="1">
        <v>0.167093741722324</v>
      </c>
      <c r="B137" s="1">
        <v>3674.560546875</v>
      </c>
      <c r="C137">
        <f t="shared" si="6"/>
        <v>0.46456183447079696</v>
      </c>
      <c r="D137">
        <v>0.8306</v>
      </c>
      <c r="E137">
        <v>200.15</v>
      </c>
      <c r="F137" t="s">
        <v>62</v>
      </c>
      <c r="G137">
        <v>6800</v>
      </c>
      <c r="H137">
        <f t="shared" si="7"/>
        <v>6723.2739176728264</v>
      </c>
      <c r="I137">
        <f t="shared" si="8"/>
        <v>0.85</v>
      </c>
      <c r="M137">
        <v>0.84375</v>
      </c>
      <c r="N137">
        <v>0</v>
      </c>
      <c r="O137" s="19">
        <v>1</v>
      </c>
    </row>
    <row r="138" spans="1:15" x14ac:dyDescent="0.25">
      <c r="A138" s="1">
        <v>0.152954443699716</v>
      </c>
      <c r="B138" s="1">
        <v>4197.83154296875</v>
      </c>
      <c r="C138">
        <f t="shared" si="6"/>
        <v>0.53071715584042556</v>
      </c>
      <c r="D138">
        <v>0.1789</v>
      </c>
      <c r="E138">
        <v>207.22</v>
      </c>
      <c r="F138" t="s">
        <v>64</v>
      </c>
      <c r="G138">
        <v>6850</v>
      </c>
      <c r="H138">
        <f t="shared" si="7"/>
        <v>6772.7097553027743</v>
      </c>
      <c r="I138">
        <f t="shared" si="8"/>
        <v>0.85625000000000007</v>
      </c>
      <c r="M138">
        <v>0.85</v>
      </c>
      <c r="N138">
        <v>0</v>
      </c>
      <c r="O138" s="19">
        <v>1</v>
      </c>
    </row>
    <row r="139" spans="1:15" x14ac:dyDescent="0.25">
      <c r="A139" s="1">
        <v>0.14309138656615999</v>
      </c>
      <c r="B139" s="1">
        <v>3609.6484375</v>
      </c>
      <c r="C139">
        <f t="shared" si="6"/>
        <v>0.4563552235778931</v>
      </c>
      <c r="D139">
        <v>0.23319999999999999</v>
      </c>
      <c r="E139">
        <v>209.72</v>
      </c>
      <c r="F139" t="s">
        <v>69</v>
      </c>
      <c r="G139">
        <v>6900</v>
      </c>
      <c r="H139">
        <f t="shared" si="7"/>
        <v>6822.1455929327212</v>
      </c>
      <c r="I139">
        <f t="shared" si="8"/>
        <v>0.86250000000000004</v>
      </c>
      <c r="M139">
        <v>0.85625000000000007</v>
      </c>
      <c r="N139">
        <v>0</v>
      </c>
      <c r="O139" s="19">
        <v>1</v>
      </c>
    </row>
    <row r="140" spans="1:15" x14ac:dyDescent="0.25">
      <c r="A140" s="1">
        <v>0.144959835871316</v>
      </c>
      <c r="B140" s="1">
        <v>3299.81787109375</v>
      </c>
      <c r="C140">
        <f t="shared" si="6"/>
        <v>0.41718442901111907</v>
      </c>
      <c r="D140">
        <v>0.55810000000000004</v>
      </c>
      <c r="E140">
        <v>281.58</v>
      </c>
      <c r="F140" t="s">
        <v>58</v>
      </c>
      <c r="G140">
        <v>6950</v>
      </c>
      <c r="H140">
        <f t="shared" si="7"/>
        <v>6871.5814305626682</v>
      </c>
      <c r="I140">
        <f t="shared" si="8"/>
        <v>0.86875000000000002</v>
      </c>
      <c r="M140">
        <v>0.86250000000000004</v>
      </c>
      <c r="N140">
        <v>0</v>
      </c>
      <c r="O140" s="19">
        <v>1</v>
      </c>
    </row>
    <row r="141" spans="1:15" x14ac:dyDescent="0.25">
      <c r="A141" s="1">
        <v>0.163434440991164</v>
      </c>
      <c r="B141" s="1">
        <v>3347.91943359375</v>
      </c>
      <c r="C141">
        <f t="shared" si="6"/>
        <v>0.4232657412744088</v>
      </c>
      <c r="D141">
        <v>0.66539999999999999</v>
      </c>
      <c r="E141">
        <v>338.62</v>
      </c>
      <c r="F141" t="s">
        <v>63</v>
      </c>
      <c r="G141">
        <v>7000</v>
      </c>
      <c r="H141">
        <f t="shared" si="7"/>
        <v>6921.017268192616</v>
      </c>
      <c r="I141">
        <f t="shared" si="8"/>
        <v>0.87500000000000011</v>
      </c>
      <c r="M141">
        <v>0.86875000000000002</v>
      </c>
      <c r="N141">
        <v>0</v>
      </c>
      <c r="O141" s="19">
        <v>1</v>
      </c>
    </row>
    <row r="142" spans="1:15" x14ac:dyDescent="0.25">
      <c r="A142" s="1">
        <v>0.14973189858458599</v>
      </c>
      <c r="B142" s="1">
        <v>3684.10083007812</v>
      </c>
      <c r="C142">
        <f t="shared" si="6"/>
        <v>0.46576797909943329</v>
      </c>
      <c r="D142">
        <v>0.18790000000000001</v>
      </c>
      <c r="E142">
        <v>251.05</v>
      </c>
      <c r="F142" t="s">
        <v>77</v>
      </c>
      <c r="G142">
        <v>7050</v>
      </c>
      <c r="H142">
        <f t="shared" si="7"/>
        <v>6970.453105822563</v>
      </c>
      <c r="I142">
        <f t="shared" si="8"/>
        <v>0.88125000000000009</v>
      </c>
      <c r="M142">
        <v>0.87500000000000011</v>
      </c>
      <c r="N142">
        <v>0</v>
      </c>
      <c r="O142" s="19">
        <v>1</v>
      </c>
    </row>
    <row r="143" spans="1:15" x14ac:dyDescent="0.25">
      <c r="A143" s="1">
        <v>0.14475456752367299</v>
      </c>
      <c r="B143" s="1">
        <v>3268.64428710937</v>
      </c>
      <c r="C143">
        <f t="shared" si="6"/>
        <v>0.41324326184893168</v>
      </c>
      <c r="D143">
        <v>0.61050000000000004</v>
      </c>
      <c r="E143">
        <v>175.64</v>
      </c>
      <c r="F143" t="s">
        <v>73</v>
      </c>
      <c r="G143">
        <v>7100</v>
      </c>
      <c r="H143">
        <f t="shared" si="7"/>
        <v>7019.8889434525099</v>
      </c>
      <c r="I143">
        <f t="shared" si="8"/>
        <v>0.88749999999999996</v>
      </c>
      <c r="M143">
        <v>0.88125000000000009</v>
      </c>
      <c r="N143">
        <v>0</v>
      </c>
      <c r="O143" s="19">
        <v>1</v>
      </c>
    </row>
    <row r="144" spans="1:15" x14ac:dyDescent="0.25">
      <c r="A144" s="1">
        <v>0.123077615333316</v>
      </c>
      <c r="B144" s="1">
        <v>3313.31567382812</v>
      </c>
      <c r="C144">
        <f t="shared" si="6"/>
        <v>0.41889090898868714</v>
      </c>
      <c r="D144">
        <v>0.40139999999999998</v>
      </c>
      <c r="E144">
        <v>323.13</v>
      </c>
      <c r="F144" t="s">
        <v>69</v>
      </c>
      <c r="G144">
        <v>7150</v>
      </c>
      <c r="H144">
        <f t="shared" si="7"/>
        <v>7069.3247810824578</v>
      </c>
      <c r="I144">
        <f t="shared" si="8"/>
        <v>0.89375000000000004</v>
      </c>
      <c r="M144">
        <v>0.88749999999999996</v>
      </c>
      <c r="N144">
        <v>0</v>
      </c>
      <c r="O144" s="19">
        <v>1</v>
      </c>
    </row>
    <row r="145" spans="1:15" x14ac:dyDescent="0.25">
      <c r="A145" s="1">
        <v>0.123741808504558</v>
      </c>
      <c r="B145" s="1">
        <v>3701.39428710937</v>
      </c>
      <c r="C145">
        <f t="shared" si="6"/>
        <v>0.46795433037063816</v>
      </c>
      <c r="D145">
        <v>0.5403</v>
      </c>
      <c r="E145">
        <v>142.47</v>
      </c>
      <c r="F145" t="s">
        <v>60</v>
      </c>
      <c r="G145">
        <v>7200</v>
      </c>
      <c r="H145">
        <f t="shared" si="7"/>
        <v>7118.7606187124047</v>
      </c>
      <c r="I145">
        <f t="shared" si="8"/>
        <v>0.9</v>
      </c>
      <c r="M145">
        <v>0.89375000000000004</v>
      </c>
      <c r="N145">
        <v>0</v>
      </c>
      <c r="O145" s="19">
        <v>1</v>
      </c>
    </row>
    <row r="146" spans="1:15" x14ac:dyDescent="0.25">
      <c r="A146" s="1">
        <v>0.151848736230737</v>
      </c>
      <c r="B146" s="1">
        <v>3440.08666992187</v>
      </c>
      <c r="C146">
        <f t="shared" si="6"/>
        <v>0.43491812251578166</v>
      </c>
      <c r="D146">
        <v>0.7147</v>
      </c>
      <c r="E146">
        <v>306.16000000000003</v>
      </c>
      <c r="F146" t="s">
        <v>59</v>
      </c>
      <c r="G146">
        <v>7250</v>
      </c>
      <c r="H146">
        <f t="shared" si="7"/>
        <v>7168.1964563423517</v>
      </c>
      <c r="I146">
        <f t="shared" si="8"/>
        <v>0.90625</v>
      </c>
      <c r="M146">
        <v>0.9</v>
      </c>
      <c r="N146">
        <v>0</v>
      </c>
      <c r="O146" s="19">
        <v>1</v>
      </c>
    </row>
    <row r="147" spans="1:15" x14ac:dyDescent="0.25">
      <c r="A147" s="1">
        <v>0.16956198338438699</v>
      </c>
      <c r="B147" s="1">
        <v>3702.25170898437</v>
      </c>
      <c r="C147">
        <f t="shared" si="6"/>
        <v>0.4680627312185992</v>
      </c>
      <c r="D147">
        <v>0.86929999999999996</v>
      </c>
      <c r="E147">
        <v>356.79</v>
      </c>
      <c r="F147" t="s">
        <v>63</v>
      </c>
      <c r="G147">
        <v>7300</v>
      </c>
      <c r="H147">
        <f t="shared" si="7"/>
        <v>7217.6322939722995</v>
      </c>
      <c r="I147">
        <f t="shared" si="8"/>
        <v>0.91250000000000009</v>
      </c>
      <c r="M147">
        <v>0.90625</v>
      </c>
      <c r="N147">
        <v>0</v>
      </c>
      <c r="O147" s="19">
        <v>1</v>
      </c>
    </row>
    <row r="148" spans="1:15" x14ac:dyDescent="0.25">
      <c r="A148" s="1">
        <v>0.15142748076646201</v>
      </c>
      <c r="B148" s="1">
        <v>3186.7529296875</v>
      </c>
      <c r="C148">
        <f t="shared" si="6"/>
        <v>0.40289002402745627</v>
      </c>
      <c r="D148">
        <v>0.64629999999999999</v>
      </c>
      <c r="E148">
        <v>352.12</v>
      </c>
      <c r="F148" t="s">
        <v>76</v>
      </c>
      <c r="G148">
        <v>7350</v>
      </c>
      <c r="H148">
        <f t="shared" si="7"/>
        <v>7267.0681316022465</v>
      </c>
      <c r="I148">
        <f t="shared" si="8"/>
        <v>0.91875000000000007</v>
      </c>
      <c r="M148">
        <v>0.91250000000000009</v>
      </c>
      <c r="N148">
        <v>0</v>
      </c>
      <c r="O148" s="19">
        <v>1</v>
      </c>
    </row>
    <row r="149" spans="1:15" x14ac:dyDescent="0.25">
      <c r="A149" s="1">
        <v>0.16641458001524301</v>
      </c>
      <c r="B149" s="1">
        <v>3588.787109375</v>
      </c>
      <c r="C149">
        <f t="shared" si="6"/>
        <v>0.45371779884652241</v>
      </c>
      <c r="D149">
        <v>0.83560000000000001</v>
      </c>
      <c r="E149">
        <v>140.51</v>
      </c>
      <c r="F149" t="s">
        <v>51</v>
      </c>
      <c r="G149">
        <v>7400</v>
      </c>
      <c r="H149">
        <f t="shared" si="7"/>
        <v>7316.5039692321934</v>
      </c>
      <c r="I149">
        <f t="shared" si="8"/>
        <v>0.92500000000000004</v>
      </c>
      <c r="M149">
        <v>0.91875000000000007</v>
      </c>
      <c r="N149">
        <v>0</v>
      </c>
      <c r="O149" s="19">
        <v>1</v>
      </c>
    </row>
    <row r="150" spans="1:15" x14ac:dyDescent="0.25">
      <c r="A150" s="1">
        <v>0.16283551117678799</v>
      </c>
      <c r="B150" s="1">
        <v>3655.69677734375</v>
      </c>
      <c r="C150">
        <f t="shared" si="6"/>
        <v>0.46217695408396414</v>
      </c>
      <c r="D150">
        <v>0.85629999999999995</v>
      </c>
      <c r="E150">
        <v>286.2</v>
      </c>
      <c r="F150" t="s">
        <v>61</v>
      </c>
      <c r="G150">
        <v>7450</v>
      </c>
      <c r="H150">
        <f t="shared" si="7"/>
        <v>7365.9398068621413</v>
      </c>
      <c r="I150">
        <f t="shared" si="8"/>
        <v>0.93125000000000013</v>
      </c>
      <c r="M150">
        <v>0.92500000000000004</v>
      </c>
      <c r="N150">
        <v>0</v>
      </c>
      <c r="O150" s="19">
        <v>1</v>
      </c>
    </row>
    <row r="151" spans="1:15" x14ac:dyDescent="0.25">
      <c r="A151" s="1">
        <v>0.15751367483689699</v>
      </c>
      <c r="B151" s="1">
        <v>3843.22583007812</v>
      </c>
      <c r="C151">
        <f t="shared" si="6"/>
        <v>0.48588559614973148</v>
      </c>
      <c r="D151">
        <v>0.27350000000000002</v>
      </c>
      <c r="E151">
        <v>309.89999999999998</v>
      </c>
      <c r="F151" t="s">
        <v>61</v>
      </c>
      <c r="G151">
        <v>7500</v>
      </c>
      <c r="H151">
        <f t="shared" si="7"/>
        <v>7415.3756444920882</v>
      </c>
      <c r="I151">
        <f t="shared" si="8"/>
        <v>0.9375</v>
      </c>
      <c r="M151">
        <v>0.93125000000000013</v>
      </c>
      <c r="N151">
        <v>0</v>
      </c>
      <c r="O151" s="19">
        <v>1</v>
      </c>
    </row>
    <row r="152" spans="1:15" x14ac:dyDescent="0.25">
      <c r="A152" s="1">
        <v>0.15246847602470501</v>
      </c>
      <c r="B152" s="1">
        <v>3212.69653320312</v>
      </c>
      <c r="C152">
        <f t="shared" si="6"/>
        <v>0.4061699830560942</v>
      </c>
      <c r="D152">
        <v>0.33169999999999999</v>
      </c>
      <c r="E152">
        <v>52.8</v>
      </c>
      <c r="F152" t="s">
        <v>73</v>
      </c>
      <c r="G152">
        <v>7550</v>
      </c>
      <c r="H152">
        <f t="shared" si="7"/>
        <v>7464.8114821220352</v>
      </c>
      <c r="I152">
        <f t="shared" si="8"/>
        <v>0.94374999999999998</v>
      </c>
      <c r="M152">
        <v>0.9375</v>
      </c>
      <c r="N152">
        <v>0</v>
      </c>
      <c r="O152" s="19">
        <v>1</v>
      </c>
    </row>
    <row r="153" spans="1:15" x14ac:dyDescent="0.25">
      <c r="A153" s="1">
        <v>0.134801833150128</v>
      </c>
      <c r="B153" s="1">
        <v>3694.17504882812</v>
      </c>
      <c r="C153">
        <f t="shared" si="6"/>
        <v>0.46704162733128518</v>
      </c>
      <c r="D153">
        <v>0.57420000000000004</v>
      </c>
      <c r="E153">
        <v>335.79</v>
      </c>
      <c r="F153" t="s">
        <v>53</v>
      </c>
      <c r="G153">
        <v>7600</v>
      </c>
      <c r="H153">
        <f t="shared" si="7"/>
        <v>7514.247319751983</v>
      </c>
      <c r="I153">
        <f t="shared" si="8"/>
        <v>0.95000000000000007</v>
      </c>
      <c r="M153">
        <v>0.94374999999999998</v>
      </c>
      <c r="N153">
        <v>0</v>
      </c>
      <c r="O153" s="19">
        <v>1</v>
      </c>
    </row>
    <row r="154" spans="1:15" x14ac:dyDescent="0.25">
      <c r="A154" s="1">
        <v>0.15013764163264001</v>
      </c>
      <c r="B154" s="1">
        <v>3740.19799804687</v>
      </c>
      <c r="C154">
        <f t="shared" si="6"/>
        <v>0.47286014778946672</v>
      </c>
      <c r="D154">
        <v>0.19600000000000001</v>
      </c>
      <c r="E154">
        <v>307.19</v>
      </c>
      <c r="F154" t="s">
        <v>60</v>
      </c>
      <c r="G154">
        <v>7650</v>
      </c>
      <c r="H154">
        <f t="shared" si="7"/>
        <v>7563.68315738193</v>
      </c>
      <c r="I154">
        <f t="shared" si="8"/>
        <v>0.95625000000000004</v>
      </c>
      <c r="M154">
        <v>0.95000000000000007</v>
      </c>
      <c r="N154">
        <v>0</v>
      </c>
      <c r="O154" s="19">
        <v>1</v>
      </c>
    </row>
    <row r="155" spans="1:15" x14ac:dyDescent="0.25">
      <c r="A155" s="1">
        <v>0.15173981751075999</v>
      </c>
      <c r="B155" s="1">
        <v>3626.15600585937</v>
      </c>
      <c r="C155">
        <f t="shared" si="6"/>
        <v>0.4584422176937481</v>
      </c>
      <c r="D155">
        <v>0.2127</v>
      </c>
      <c r="E155">
        <v>250.18</v>
      </c>
      <c r="F155" t="s">
        <v>64</v>
      </c>
      <c r="G155">
        <v>7700</v>
      </c>
      <c r="H155">
        <f t="shared" si="7"/>
        <v>7613.1189950118769</v>
      </c>
      <c r="I155">
        <f t="shared" si="8"/>
        <v>0.96250000000000002</v>
      </c>
      <c r="M155">
        <v>0.95625000000000004</v>
      </c>
      <c r="N155">
        <v>0</v>
      </c>
      <c r="O155" s="19">
        <v>1</v>
      </c>
    </row>
    <row r="156" spans="1:15" x14ac:dyDescent="0.25">
      <c r="A156" s="1">
        <v>0.12815495170678801</v>
      </c>
      <c r="B156" s="1">
        <v>4567.736328125</v>
      </c>
      <c r="C156">
        <f t="shared" si="6"/>
        <v>0.57748292371377208</v>
      </c>
      <c r="D156">
        <v>0.96160000000000001</v>
      </c>
      <c r="E156">
        <v>155.91999999999999</v>
      </c>
      <c r="F156" t="s">
        <v>65</v>
      </c>
      <c r="G156">
        <v>7750</v>
      </c>
      <c r="H156">
        <f t="shared" si="7"/>
        <v>7662.5548326418248</v>
      </c>
      <c r="I156">
        <f t="shared" si="8"/>
        <v>0.96875000000000011</v>
      </c>
      <c r="M156">
        <v>0.96250000000000002</v>
      </c>
      <c r="N156">
        <v>0</v>
      </c>
      <c r="O156" s="19">
        <v>1</v>
      </c>
    </row>
    <row r="157" spans="1:15" x14ac:dyDescent="0.25">
      <c r="A157" s="1">
        <v>0.168094882128344</v>
      </c>
      <c r="B157" s="1">
        <v>3830.40649414062</v>
      </c>
      <c r="C157">
        <f t="shared" si="6"/>
        <v>0.48426489235567177</v>
      </c>
      <c r="D157">
        <v>0.70299999999999996</v>
      </c>
      <c r="E157">
        <v>333.96</v>
      </c>
      <c r="F157" t="s">
        <v>55</v>
      </c>
      <c r="G157">
        <v>7800</v>
      </c>
      <c r="H157">
        <f t="shared" si="7"/>
        <v>7711.9906702717717</v>
      </c>
      <c r="I157">
        <f t="shared" si="8"/>
        <v>0.97500000000000009</v>
      </c>
      <c r="M157">
        <v>0.96875000000000011</v>
      </c>
      <c r="N157">
        <v>0</v>
      </c>
      <c r="O157" s="19">
        <v>1</v>
      </c>
    </row>
    <row r="158" spans="1:15" x14ac:dyDescent="0.25">
      <c r="A158" s="1">
        <v>0.14215584420080599</v>
      </c>
      <c r="B158" s="1">
        <v>3447.82348632812</v>
      </c>
      <c r="C158">
        <f t="shared" si="6"/>
        <v>0.43589626114672841</v>
      </c>
      <c r="D158">
        <v>0.65769999999999995</v>
      </c>
      <c r="E158">
        <v>228.38</v>
      </c>
      <c r="F158" t="s">
        <v>55</v>
      </c>
      <c r="G158">
        <v>7850</v>
      </c>
      <c r="H158">
        <f t="shared" si="7"/>
        <v>7761.4265079017187</v>
      </c>
      <c r="I158">
        <f t="shared" si="8"/>
        <v>0.98124999999999996</v>
      </c>
      <c r="M158">
        <v>0.97500000000000009</v>
      </c>
      <c r="N158">
        <v>0</v>
      </c>
      <c r="O158" s="19">
        <v>1</v>
      </c>
    </row>
    <row r="159" spans="1:15" x14ac:dyDescent="0.25">
      <c r="A159" s="1">
        <v>0.13427420841918999</v>
      </c>
      <c r="B159" s="1">
        <v>3313.03393554687</v>
      </c>
      <c r="C159">
        <f t="shared" si="6"/>
        <v>0.41885528980345166</v>
      </c>
      <c r="D159">
        <v>0.39610000000000001</v>
      </c>
      <c r="E159">
        <v>126.59</v>
      </c>
      <c r="F159" t="s">
        <v>53</v>
      </c>
      <c r="G159">
        <v>7900</v>
      </c>
      <c r="H159">
        <f t="shared" si="7"/>
        <v>7810.8623455316665</v>
      </c>
      <c r="I159">
        <f t="shared" si="8"/>
        <v>0.98750000000000004</v>
      </c>
      <c r="M159">
        <v>0.98124999999999996</v>
      </c>
      <c r="N159">
        <v>0</v>
      </c>
      <c r="O159" s="19">
        <v>1</v>
      </c>
    </row>
    <row r="160" spans="1:15" x14ac:dyDescent="0.25">
      <c r="A160" s="1">
        <v>0.16593907888019299</v>
      </c>
      <c r="B160" s="1">
        <v>3652.39135742187</v>
      </c>
      <c r="C160">
        <f t="shared" si="6"/>
        <v>0.46175906140727091</v>
      </c>
      <c r="D160">
        <v>0.13569999999999999</v>
      </c>
      <c r="E160">
        <v>119.41</v>
      </c>
      <c r="F160" t="s">
        <v>54</v>
      </c>
      <c r="G160">
        <v>7950</v>
      </c>
      <c r="H160">
        <f t="shared" si="7"/>
        <v>7860.2981831616135</v>
      </c>
      <c r="I160">
        <f t="shared" si="8"/>
        <v>0.99375000000000002</v>
      </c>
      <c r="M160">
        <v>0.98750000000000004</v>
      </c>
      <c r="N160">
        <v>0</v>
      </c>
      <c r="O160" s="19">
        <v>1</v>
      </c>
    </row>
    <row r="161" spans="1:15" x14ac:dyDescent="0.25">
      <c r="A161" s="1">
        <v>0.15984836215142101</v>
      </c>
      <c r="B161" s="1">
        <v>4087.65234375</v>
      </c>
      <c r="C161">
        <f t="shared" si="6"/>
        <v>0.51678758514574319</v>
      </c>
      <c r="D161">
        <v>0.2147</v>
      </c>
      <c r="E161">
        <v>168.53</v>
      </c>
      <c r="F161" t="s">
        <v>70</v>
      </c>
      <c r="G161">
        <v>8000</v>
      </c>
      <c r="H161">
        <f t="shared" si="7"/>
        <v>7909.7340207915604</v>
      </c>
      <c r="I161">
        <f t="shared" si="8"/>
        <v>1</v>
      </c>
      <c r="M161">
        <v>0.99375000000000002</v>
      </c>
      <c r="N161">
        <v>0</v>
      </c>
      <c r="O161" s="19">
        <v>1</v>
      </c>
    </row>
    <row r="162" spans="1:15" x14ac:dyDescent="0.25">
      <c r="A162" s="1">
        <v>0.14954726176143801</v>
      </c>
      <c r="B162" s="1">
        <v>3628.05419921875</v>
      </c>
      <c r="C162">
        <f t="shared" si="6"/>
        <v>0.45868219963933443</v>
      </c>
      <c r="D162">
        <v>0.56479999999999997</v>
      </c>
      <c r="E162">
        <v>53.35</v>
      </c>
      <c r="F162" t="s">
        <v>56</v>
      </c>
      <c r="M162">
        <v>1</v>
      </c>
      <c r="N162">
        <v>0</v>
      </c>
      <c r="O162" s="19">
        <v>1</v>
      </c>
    </row>
    <row r="163" spans="1:15" ht="15.75" thickBot="1" x14ac:dyDescent="0.3">
      <c r="A163" s="1">
        <v>0.12654734425632699</v>
      </c>
      <c r="B163" s="1">
        <v>4628.86376953125</v>
      </c>
      <c r="C163">
        <f t="shared" si="6"/>
        <v>0.58521105227606884</v>
      </c>
      <c r="D163">
        <v>0.90539999999999998</v>
      </c>
      <c r="E163">
        <v>244.36</v>
      </c>
      <c r="F163" t="s">
        <v>57</v>
      </c>
      <c r="M163" s="2" t="s">
        <v>0</v>
      </c>
      <c r="N163" s="2">
        <v>0</v>
      </c>
      <c r="O163" s="20">
        <v>1</v>
      </c>
    </row>
    <row r="164" spans="1:15" x14ac:dyDescent="0.25">
      <c r="A164" s="1">
        <v>0.124800262584688</v>
      </c>
      <c r="B164" s="1">
        <v>4830.8720703125</v>
      </c>
      <c r="C164">
        <f t="shared" si="6"/>
        <v>0.61075025501667302</v>
      </c>
      <c r="D164">
        <v>8.5800000000000001E-2</v>
      </c>
      <c r="E164">
        <v>205.73</v>
      </c>
      <c r="F164" t="s">
        <v>80</v>
      </c>
    </row>
    <row r="165" spans="1:15" x14ac:dyDescent="0.25">
      <c r="A165" s="1">
        <v>0.14959778998075601</v>
      </c>
      <c r="B165" s="1">
        <v>3213.77490234375</v>
      </c>
      <c r="C165">
        <f t="shared" si="6"/>
        <v>0.40630631749386359</v>
      </c>
      <c r="D165">
        <v>0.49320000000000003</v>
      </c>
      <c r="E165">
        <v>69.02</v>
      </c>
      <c r="F165" t="s">
        <v>78</v>
      </c>
    </row>
    <row r="166" spans="1:15" x14ac:dyDescent="0.25">
      <c r="A166" s="1">
        <v>0.15268296438495599</v>
      </c>
      <c r="B166" s="1">
        <v>3656.20703125</v>
      </c>
      <c r="C166">
        <f t="shared" si="6"/>
        <v>0.46224146370020519</v>
      </c>
      <c r="D166">
        <v>0.82269999999999999</v>
      </c>
      <c r="E166">
        <v>17.02</v>
      </c>
      <c r="F166" t="s">
        <v>53</v>
      </c>
    </row>
    <row r="167" spans="1:15" x14ac:dyDescent="0.25">
      <c r="A167" s="1">
        <v>0.12779036546504299</v>
      </c>
      <c r="B167" s="1">
        <v>3633.06909179687</v>
      </c>
      <c r="C167">
        <f t="shared" si="6"/>
        <v>0.45931621496335645</v>
      </c>
      <c r="D167">
        <v>0.46710000000000002</v>
      </c>
      <c r="E167">
        <v>211.47</v>
      </c>
      <c r="F167" t="s">
        <v>68</v>
      </c>
    </row>
    <row r="168" spans="1:15" x14ac:dyDescent="0.25">
      <c r="A168" s="1">
        <v>0.142807273490381</v>
      </c>
      <c r="B168" s="1">
        <v>3599.66845703125</v>
      </c>
      <c r="C168">
        <f t="shared" si="6"/>
        <v>0.45509348956224649</v>
      </c>
      <c r="D168">
        <v>0.41049999999999998</v>
      </c>
      <c r="E168">
        <v>160.47</v>
      </c>
      <c r="F168" t="s">
        <v>80</v>
      </c>
    </row>
    <row r="169" spans="1:15" x14ac:dyDescent="0.25">
      <c r="A169" s="1">
        <v>0.13939927723305001</v>
      </c>
      <c r="B169" s="1">
        <v>3729.28857421875</v>
      </c>
      <c r="C169">
        <f t="shared" si="6"/>
        <v>0.47148090750155774</v>
      </c>
      <c r="D169">
        <v>0.17199999999999999</v>
      </c>
      <c r="E169">
        <v>289.47000000000003</v>
      </c>
      <c r="F169" t="s">
        <v>71</v>
      </c>
    </row>
    <row r="170" spans="1:15" x14ac:dyDescent="0.25">
      <c r="A170" s="1">
        <v>0.15995625672410299</v>
      </c>
      <c r="B170" s="1">
        <v>3597.23608398437</v>
      </c>
      <c r="C170">
        <f t="shared" si="6"/>
        <v>0.45478597314760016</v>
      </c>
      <c r="D170">
        <v>0.40089999999999998</v>
      </c>
      <c r="E170">
        <v>165.43</v>
      </c>
      <c r="F170" t="s">
        <v>68</v>
      </c>
    </row>
    <row r="171" spans="1:15" x14ac:dyDescent="0.25">
      <c r="A171" s="1">
        <v>0.16418708430843401</v>
      </c>
      <c r="B171" s="1">
        <v>3330.9970703125</v>
      </c>
      <c r="C171">
        <f t="shared" si="6"/>
        <v>0.42112630608774287</v>
      </c>
      <c r="D171">
        <v>0.42820000000000003</v>
      </c>
      <c r="E171">
        <v>347.85</v>
      </c>
      <c r="F171" t="s">
        <v>57</v>
      </c>
    </row>
    <row r="172" spans="1:15" x14ac:dyDescent="0.25">
      <c r="A172" s="1">
        <v>0.166468303312617</v>
      </c>
      <c r="B172" s="1">
        <v>3921.76196289062</v>
      </c>
      <c r="C172">
        <f t="shared" si="6"/>
        <v>0.49581464466211633</v>
      </c>
      <c r="D172">
        <v>8.1600000000000006E-2</v>
      </c>
      <c r="E172">
        <v>131.85</v>
      </c>
      <c r="F172" t="s">
        <v>66</v>
      </c>
    </row>
    <row r="173" spans="1:15" x14ac:dyDescent="0.25">
      <c r="A173" s="1">
        <v>0.15215169560547301</v>
      </c>
      <c r="B173" s="1">
        <v>3569.14306640625</v>
      </c>
      <c r="C173">
        <f t="shared" si="6"/>
        <v>0.45123427121877746</v>
      </c>
      <c r="D173">
        <v>0.72499999999999998</v>
      </c>
      <c r="E173">
        <v>16.440000000000001</v>
      </c>
      <c r="F173" t="s">
        <v>80</v>
      </c>
    </row>
    <row r="174" spans="1:15" x14ac:dyDescent="0.25">
      <c r="A174" s="1">
        <v>0.14652160369595499</v>
      </c>
      <c r="B174" s="1">
        <v>4250.7294921875</v>
      </c>
      <c r="C174">
        <f t="shared" si="6"/>
        <v>0.53740485849638109</v>
      </c>
      <c r="D174">
        <v>0.96</v>
      </c>
      <c r="E174">
        <v>67.14</v>
      </c>
      <c r="F174" t="s">
        <v>75</v>
      </c>
    </row>
    <row r="175" spans="1:15" x14ac:dyDescent="0.25">
      <c r="A175" s="1">
        <v>0.15271615632518101</v>
      </c>
      <c r="B175" s="1">
        <v>3548.58520507812</v>
      </c>
      <c r="C175">
        <f t="shared" si="6"/>
        <v>0.44863521273285473</v>
      </c>
      <c r="D175">
        <v>0.24890000000000001</v>
      </c>
      <c r="E175">
        <v>148.04</v>
      </c>
      <c r="F175" t="s">
        <v>64</v>
      </c>
    </row>
    <row r="176" spans="1:15" x14ac:dyDescent="0.25">
      <c r="A176" s="1">
        <v>0.142787077909308</v>
      </c>
      <c r="B176" s="1">
        <v>3629.36474609375</v>
      </c>
      <c r="C176">
        <f t="shared" si="6"/>
        <v>0.45884788749578514</v>
      </c>
      <c r="D176">
        <v>0.3367</v>
      </c>
      <c r="E176">
        <v>66.86</v>
      </c>
      <c r="F176" t="s">
        <v>54</v>
      </c>
    </row>
    <row r="177" spans="1:6" x14ac:dyDescent="0.25">
      <c r="A177" s="1">
        <v>0.14809161621728001</v>
      </c>
      <c r="B177" s="1">
        <v>3868.3896484375</v>
      </c>
      <c r="C177">
        <f t="shared" si="6"/>
        <v>0.48906696966914875</v>
      </c>
      <c r="D177">
        <v>0.42020000000000002</v>
      </c>
      <c r="E177">
        <v>349.79</v>
      </c>
      <c r="F177" t="s">
        <v>62</v>
      </c>
    </row>
    <row r="178" spans="1:6" x14ac:dyDescent="0.25">
      <c r="A178" s="1">
        <v>0.16633671736195199</v>
      </c>
      <c r="B178" s="1">
        <v>3408.30493164062</v>
      </c>
      <c r="C178">
        <f t="shared" si="6"/>
        <v>0.43090006853347218</v>
      </c>
      <c r="D178">
        <v>0.71919999999999995</v>
      </c>
      <c r="E178">
        <v>343.77</v>
      </c>
      <c r="F178" t="s">
        <v>80</v>
      </c>
    </row>
    <row r="179" spans="1:6" x14ac:dyDescent="0.25">
      <c r="A179" s="1">
        <v>0.14601262743919199</v>
      </c>
      <c r="B179" s="1">
        <v>3373.3662109375</v>
      </c>
      <c r="C179">
        <f t="shared" si="6"/>
        <v>0.4264828883082864</v>
      </c>
      <c r="D179">
        <v>0.32979999999999998</v>
      </c>
      <c r="E179">
        <v>212.06</v>
      </c>
      <c r="F179" t="s">
        <v>65</v>
      </c>
    </row>
    <row r="180" spans="1:6" x14ac:dyDescent="0.25">
      <c r="A180" s="1">
        <v>0.12962165477871199</v>
      </c>
      <c r="B180" s="1">
        <v>3842.75854492187</v>
      </c>
      <c r="C180">
        <f t="shared" si="6"/>
        <v>0.48582651892222656</v>
      </c>
      <c r="D180">
        <v>0.18740000000000001</v>
      </c>
      <c r="E180">
        <v>327.77</v>
      </c>
      <c r="F180" t="s">
        <v>74</v>
      </c>
    </row>
    <row r="181" spans="1:6" x14ac:dyDescent="0.25">
      <c r="A181" s="1">
        <v>0.123439538536937</v>
      </c>
      <c r="B181" s="1">
        <v>3607.04711914062</v>
      </c>
      <c r="C181">
        <f t="shared" si="6"/>
        <v>0.45602634799844349</v>
      </c>
      <c r="D181">
        <v>0.28029999999999999</v>
      </c>
      <c r="E181">
        <v>137.66</v>
      </c>
      <c r="F181" t="s">
        <v>51</v>
      </c>
    </row>
    <row r="182" spans="1:6" x14ac:dyDescent="0.25">
      <c r="A182" s="1">
        <v>0.161779635745218</v>
      </c>
      <c r="B182" s="1">
        <v>3912.123046875</v>
      </c>
      <c r="C182">
        <f t="shared" si="6"/>
        <v>0.494596030232063</v>
      </c>
      <c r="D182">
        <v>4.9799999999999997E-2</v>
      </c>
      <c r="E182">
        <v>141.52000000000001</v>
      </c>
      <c r="F182" t="s">
        <v>52</v>
      </c>
    </row>
    <row r="183" spans="1:6" x14ac:dyDescent="0.25">
      <c r="A183" s="1">
        <v>0.16571837840536299</v>
      </c>
      <c r="B183" s="1">
        <v>3821.36254882812</v>
      </c>
      <c r="C183">
        <f t="shared" si="6"/>
        <v>0.48312149799010562</v>
      </c>
      <c r="D183">
        <v>0.66590000000000005</v>
      </c>
      <c r="E183">
        <v>173.32</v>
      </c>
      <c r="F183" t="s">
        <v>52</v>
      </c>
    </row>
    <row r="184" spans="1:6" x14ac:dyDescent="0.25">
      <c r="A184" s="1">
        <v>0.121947855812717</v>
      </c>
      <c r="B184" s="1">
        <v>4404.3212890625</v>
      </c>
      <c r="C184">
        <f t="shared" si="6"/>
        <v>0.55682293203352762</v>
      </c>
      <c r="D184">
        <v>0.84230000000000005</v>
      </c>
      <c r="E184">
        <v>245.69</v>
      </c>
      <c r="F184" t="s">
        <v>64</v>
      </c>
    </row>
    <row r="185" spans="1:6" x14ac:dyDescent="0.25">
      <c r="A185" s="1">
        <v>0.138580654976037</v>
      </c>
      <c r="B185" s="1">
        <v>3416.630859375</v>
      </c>
      <c r="C185">
        <f t="shared" si="6"/>
        <v>0.43195268644862517</v>
      </c>
      <c r="D185">
        <v>0.30830000000000002</v>
      </c>
      <c r="E185">
        <v>289.95</v>
      </c>
      <c r="F185" t="s">
        <v>67</v>
      </c>
    </row>
    <row r="186" spans="1:6" x14ac:dyDescent="0.25">
      <c r="A186" s="21">
        <v>0.16370759130809301</v>
      </c>
      <c r="B186" s="21">
        <v>3550.71020507812</v>
      </c>
      <c r="C186">
        <f t="shared" si="6"/>
        <v>0.44890386904853036</v>
      </c>
      <c r="D186">
        <v>0.48530000000000001</v>
      </c>
      <c r="E186">
        <v>271.51</v>
      </c>
      <c r="F186" t="s">
        <v>65</v>
      </c>
    </row>
    <row r="187" spans="1:6" x14ac:dyDescent="0.25">
      <c r="A187" s="1">
        <v>0.15362069311218199</v>
      </c>
      <c r="B187" s="1">
        <v>3695.30883789062</v>
      </c>
      <c r="C187">
        <f t="shared" si="6"/>
        <v>0.46718496831588968</v>
      </c>
      <c r="D187">
        <v>0.2137</v>
      </c>
      <c r="E187">
        <v>91.52</v>
      </c>
      <c r="F187" t="s">
        <v>67</v>
      </c>
    </row>
    <row r="188" spans="1:6" x14ac:dyDescent="0.25">
      <c r="A188" s="1">
        <v>0.16544240012224101</v>
      </c>
      <c r="B188" s="1">
        <v>3251.09155273437</v>
      </c>
      <c r="C188">
        <f t="shared" si="6"/>
        <v>0.41102413105023972</v>
      </c>
      <c r="D188">
        <v>0.46970000000000001</v>
      </c>
      <c r="E188">
        <v>131.16999999999999</v>
      </c>
      <c r="F188" t="s">
        <v>67</v>
      </c>
    </row>
    <row r="189" spans="1:6" x14ac:dyDescent="0.25">
      <c r="A189" s="1">
        <v>0.15695865293917999</v>
      </c>
      <c r="B189" s="1">
        <v>3218.63354492187</v>
      </c>
      <c r="C189">
        <f t="shared" si="6"/>
        <v>0.40692057867702708</v>
      </c>
      <c r="D189">
        <v>0.45750000000000002</v>
      </c>
      <c r="E189">
        <v>197.61</v>
      </c>
      <c r="F189" t="s">
        <v>62</v>
      </c>
    </row>
    <row r="190" spans="1:6" x14ac:dyDescent="0.25">
      <c r="A190" s="1">
        <v>0.14874265481291099</v>
      </c>
      <c r="B190" s="1">
        <v>3681.83740234375</v>
      </c>
      <c r="C190">
        <f t="shared" si="6"/>
        <v>0.46548182184959147</v>
      </c>
      <c r="D190">
        <v>0.57599999999999996</v>
      </c>
      <c r="E190">
        <v>48.93</v>
      </c>
      <c r="F190" t="s">
        <v>66</v>
      </c>
    </row>
    <row r="191" spans="1:6" x14ac:dyDescent="0.25">
      <c r="A191" s="1">
        <v>0.14705496888856701</v>
      </c>
      <c r="B191" s="1">
        <v>3492.39697265625</v>
      </c>
      <c r="C191">
        <f t="shared" si="6"/>
        <v>0.44153153108260285</v>
      </c>
      <c r="D191">
        <v>0.77190000000000003</v>
      </c>
      <c r="E191">
        <v>336.85</v>
      </c>
      <c r="F191" t="s">
        <v>74</v>
      </c>
    </row>
    <row r="192" spans="1:6" x14ac:dyDescent="0.25">
      <c r="A192" s="1">
        <v>0.14917226552033599</v>
      </c>
      <c r="B192" s="1">
        <v>3683.30932617187</v>
      </c>
      <c r="C192">
        <f t="shared" si="6"/>
        <v>0.46566791202964697</v>
      </c>
      <c r="D192">
        <v>0.86890000000000001</v>
      </c>
      <c r="E192">
        <v>149.19</v>
      </c>
      <c r="F192" t="s">
        <v>52</v>
      </c>
    </row>
    <row r="193" spans="1:6" x14ac:dyDescent="0.25">
      <c r="A193" s="1">
        <v>0.133323411778516</v>
      </c>
      <c r="B193" s="1">
        <v>3448.97192382812</v>
      </c>
      <c r="C193">
        <f t="shared" ref="C193:C250" si="9">B193/$V$13</f>
        <v>0.43604145408203837</v>
      </c>
      <c r="D193">
        <v>0.30819999999999997</v>
      </c>
      <c r="E193">
        <v>245.7</v>
      </c>
      <c r="F193" t="s">
        <v>57</v>
      </c>
    </row>
    <row r="194" spans="1:6" x14ac:dyDescent="0.25">
      <c r="A194" s="1">
        <v>0.15627480464750601</v>
      </c>
      <c r="B194" s="1">
        <v>3283.39331054687</v>
      </c>
      <c r="C194">
        <f t="shared" si="9"/>
        <v>0.41510792928259388</v>
      </c>
      <c r="D194">
        <v>0.65380000000000005</v>
      </c>
      <c r="E194">
        <v>174.12</v>
      </c>
      <c r="F194" t="s">
        <v>59</v>
      </c>
    </row>
    <row r="195" spans="1:6" x14ac:dyDescent="0.25">
      <c r="A195" s="1">
        <v>0.134528436481611</v>
      </c>
      <c r="B195" s="1">
        <v>3749.134765625</v>
      </c>
      <c r="C195">
        <f t="shared" si="9"/>
        <v>0.47398999204903836</v>
      </c>
      <c r="D195">
        <v>0.34460000000000002</v>
      </c>
      <c r="E195">
        <v>252.41</v>
      </c>
      <c r="F195" t="s">
        <v>63</v>
      </c>
    </row>
    <row r="196" spans="1:6" x14ac:dyDescent="0.25">
      <c r="A196" s="1">
        <v>0.132778616516637</v>
      </c>
      <c r="B196" s="1">
        <v>3883.45581054687</v>
      </c>
      <c r="C196">
        <f t="shared" si="9"/>
        <v>0.49097173183558407</v>
      </c>
      <c r="D196">
        <v>0.89370000000000005</v>
      </c>
      <c r="E196">
        <v>218.06</v>
      </c>
      <c r="F196" t="s">
        <v>78</v>
      </c>
    </row>
    <row r="197" spans="1:6" x14ac:dyDescent="0.25">
      <c r="A197" s="1">
        <v>0.13326423159085901</v>
      </c>
      <c r="B197" s="1">
        <v>4305.7919921875</v>
      </c>
      <c r="C197">
        <f t="shared" si="9"/>
        <v>0.54436621773491711</v>
      </c>
      <c r="D197">
        <v>1.5699999999999999E-2</v>
      </c>
      <c r="E197">
        <v>297.17</v>
      </c>
      <c r="F197" t="s">
        <v>59</v>
      </c>
    </row>
    <row r="198" spans="1:6" x14ac:dyDescent="0.25">
      <c r="A198" s="1">
        <v>0.141645217743607</v>
      </c>
      <c r="B198" s="1">
        <v>3184.0908203125</v>
      </c>
      <c r="C198">
        <f t="shared" si="9"/>
        <v>0.40255346285257954</v>
      </c>
      <c r="D198">
        <v>0.56999999999999995</v>
      </c>
      <c r="E198">
        <v>10.83</v>
      </c>
      <c r="F198" t="s">
        <v>50</v>
      </c>
    </row>
    <row r="199" spans="1:6" x14ac:dyDescent="0.25">
      <c r="A199" s="1">
        <v>0.161088016670521</v>
      </c>
      <c r="B199" s="1">
        <v>3766.39697265625</v>
      </c>
      <c r="C199">
        <f t="shared" si="9"/>
        <v>0.47617239249207155</v>
      </c>
      <c r="D199">
        <v>0.1157</v>
      </c>
      <c r="E199">
        <v>227.89</v>
      </c>
      <c r="F199" t="s">
        <v>75</v>
      </c>
    </row>
    <row r="200" spans="1:6" x14ac:dyDescent="0.25">
      <c r="A200" s="1">
        <v>0.13371729170975699</v>
      </c>
      <c r="B200" s="1">
        <v>4870.1728515625</v>
      </c>
      <c r="C200">
        <f t="shared" si="9"/>
        <v>0.61571891529610767</v>
      </c>
      <c r="D200">
        <v>0.93940000000000001</v>
      </c>
      <c r="E200">
        <v>2.2200000000000002</v>
      </c>
      <c r="F200" t="s">
        <v>68</v>
      </c>
    </row>
    <row r="201" spans="1:6" x14ac:dyDescent="0.25">
      <c r="A201" s="1">
        <v>0.14758226705320701</v>
      </c>
      <c r="B201" s="1">
        <v>3361.8544921875</v>
      </c>
      <c r="C201">
        <f t="shared" si="9"/>
        <v>0.42502750198053624</v>
      </c>
      <c r="D201">
        <v>0.55369999999999997</v>
      </c>
      <c r="E201">
        <v>219.57</v>
      </c>
      <c r="F201" t="s">
        <v>54</v>
      </c>
    </row>
    <row r="202" spans="1:6" x14ac:dyDescent="0.25">
      <c r="A202" s="1">
        <v>0.130150394282637</v>
      </c>
      <c r="B202" s="1">
        <v>3886.89477539062</v>
      </c>
      <c r="C202">
        <f t="shared" si="9"/>
        <v>0.49140650812954162</v>
      </c>
      <c r="D202">
        <v>0.66039999999999999</v>
      </c>
      <c r="E202">
        <v>111.11</v>
      </c>
      <c r="F202" t="s">
        <v>54</v>
      </c>
    </row>
    <row r="203" spans="1:6" x14ac:dyDescent="0.25">
      <c r="A203" s="1">
        <v>0.121675836549362</v>
      </c>
      <c r="B203" s="1">
        <v>3598.15771484375</v>
      </c>
      <c r="C203">
        <f t="shared" si="9"/>
        <v>0.45490249171282088</v>
      </c>
      <c r="D203">
        <v>0.7661</v>
      </c>
      <c r="E203">
        <v>250.77</v>
      </c>
      <c r="F203" t="s">
        <v>52</v>
      </c>
    </row>
    <row r="204" spans="1:6" x14ac:dyDescent="0.25">
      <c r="A204" s="1">
        <v>0.121876060630426</v>
      </c>
      <c r="B204" s="1">
        <v>3351.12158203125</v>
      </c>
      <c r="C204">
        <f t="shared" si="9"/>
        <v>0.42367057769862776</v>
      </c>
      <c r="D204">
        <v>0.62319999999999998</v>
      </c>
      <c r="E204">
        <v>234.88</v>
      </c>
      <c r="F204" t="s">
        <v>65</v>
      </c>
    </row>
    <row r="205" spans="1:6" x14ac:dyDescent="0.25">
      <c r="A205" s="1">
        <v>0.148667090452552</v>
      </c>
      <c r="B205" s="1">
        <v>3933.994140625</v>
      </c>
      <c r="C205">
        <f t="shared" si="9"/>
        <v>0.49736111609873179</v>
      </c>
      <c r="D205">
        <v>0.39989999999999998</v>
      </c>
      <c r="E205">
        <v>218.49</v>
      </c>
      <c r="F205" t="s">
        <v>58</v>
      </c>
    </row>
    <row r="206" spans="1:6" x14ac:dyDescent="0.25">
      <c r="A206" s="1">
        <v>0.14601781037686701</v>
      </c>
      <c r="B206" s="1">
        <v>3292.22045898437</v>
      </c>
      <c r="C206">
        <f t="shared" si="9"/>
        <v>0.41622391477771886</v>
      </c>
      <c r="D206">
        <v>0.61429999999999996</v>
      </c>
      <c r="E206">
        <v>9.3000000000000007</v>
      </c>
      <c r="F206" t="s">
        <v>67</v>
      </c>
    </row>
    <row r="207" spans="1:6" x14ac:dyDescent="0.25">
      <c r="A207" s="1">
        <v>0.169484558299934</v>
      </c>
      <c r="B207" s="1">
        <v>3910.63549804687</v>
      </c>
      <c r="C207">
        <f t="shared" si="9"/>
        <v>0.49440796463792042</v>
      </c>
      <c r="D207">
        <v>0.93149999999999999</v>
      </c>
      <c r="E207">
        <v>152.19</v>
      </c>
      <c r="F207" t="s">
        <v>78</v>
      </c>
    </row>
    <row r="208" spans="1:6" x14ac:dyDescent="0.25">
      <c r="A208" s="1">
        <v>0.159141799258675</v>
      </c>
      <c r="B208" s="1">
        <v>4155.95166015625</v>
      </c>
      <c r="C208">
        <f t="shared" si="9"/>
        <v>0.52542242877344525</v>
      </c>
      <c r="D208">
        <v>0.9405</v>
      </c>
      <c r="E208">
        <v>228.63</v>
      </c>
      <c r="F208" t="s">
        <v>56</v>
      </c>
    </row>
    <row r="209" spans="1:6" x14ac:dyDescent="0.25">
      <c r="A209" s="1">
        <v>0.128484403215083</v>
      </c>
      <c r="B209" s="1">
        <v>3710.96484375</v>
      </c>
      <c r="C209">
        <f t="shared" si="9"/>
        <v>0.46916430236406714</v>
      </c>
      <c r="D209">
        <v>0.43719999999999998</v>
      </c>
      <c r="E209">
        <v>202.63</v>
      </c>
      <c r="F209" t="s">
        <v>71</v>
      </c>
    </row>
    <row r="210" spans="1:6" x14ac:dyDescent="0.25">
      <c r="A210" s="1">
        <v>0.12793793776467999</v>
      </c>
      <c r="B210" s="1">
        <v>3377.79052734375</v>
      </c>
      <c r="C210">
        <f t="shared" si="9"/>
        <v>0.42704223915303291</v>
      </c>
      <c r="D210">
        <v>0.5958</v>
      </c>
      <c r="E210">
        <v>293.3</v>
      </c>
      <c r="F210" t="s">
        <v>70</v>
      </c>
    </row>
    <row r="211" spans="1:6" x14ac:dyDescent="0.25">
      <c r="A211" s="1">
        <v>0.133406952815702</v>
      </c>
      <c r="B211" s="1">
        <v>3484.88354492187</v>
      </c>
      <c r="C211">
        <f t="shared" si="9"/>
        <v>0.44058163469991407</v>
      </c>
      <c r="D211">
        <v>0.72219999999999995</v>
      </c>
      <c r="E211">
        <v>182.15</v>
      </c>
      <c r="F211" t="s">
        <v>64</v>
      </c>
    </row>
    <row r="212" spans="1:6" x14ac:dyDescent="0.25">
      <c r="A212" s="1">
        <v>0.13695167104547501</v>
      </c>
      <c r="B212" s="1">
        <v>4578.09716796875</v>
      </c>
      <c r="C212">
        <f t="shared" si="9"/>
        <v>0.57879280844776126</v>
      </c>
      <c r="D212">
        <v>0.50290000000000001</v>
      </c>
      <c r="E212">
        <v>253.17</v>
      </c>
      <c r="F212" t="s">
        <v>50</v>
      </c>
    </row>
    <row r="213" spans="1:6" x14ac:dyDescent="0.25">
      <c r="A213" s="1">
        <v>0.13736897900374201</v>
      </c>
      <c r="B213" s="1">
        <v>3692.53442382812</v>
      </c>
      <c r="C213">
        <f t="shared" si="9"/>
        <v>0.46683420885227095</v>
      </c>
      <c r="D213">
        <v>0.35780000000000001</v>
      </c>
      <c r="E213">
        <v>194.27</v>
      </c>
      <c r="F213" t="s">
        <v>76</v>
      </c>
    </row>
    <row r="214" spans="1:6" x14ac:dyDescent="0.25">
      <c r="A214" s="1">
        <v>0.160417427081222</v>
      </c>
      <c r="B214" s="1">
        <v>3520.35595703125</v>
      </c>
      <c r="C214">
        <f t="shared" si="9"/>
        <v>0.44506628766247103</v>
      </c>
      <c r="D214">
        <v>0.83350000000000002</v>
      </c>
      <c r="E214">
        <v>92.15</v>
      </c>
      <c r="F214" t="s">
        <v>68</v>
      </c>
    </row>
    <row r="215" spans="1:6" x14ac:dyDescent="0.25">
      <c r="A215" s="1">
        <v>0.16365287452001501</v>
      </c>
      <c r="B215" s="1">
        <v>3432.69213867187</v>
      </c>
      <c r="C215">
        <f t="shared" si="9"/>
        <v>0.43398325779965302</v>
      </c>
      <c r="D215">
        <v>0.69369999999999998</v>
      </c>
      <c r="E215">
        <v>92.04</v>
      </c>
      <c r="F215" t="s">
        <v>79</v>
      </c>
    </row>
    <row r="216" spans="1:6" x14ac:dyDescent="0.25">
      <c r="A216" s="1">
        <v>0.136788969708935</v>
      </c>
      <c r="B216" s="1">
        <v>4059.04467773437</v>
      </c>
      <c r="C216">
        <f t="shared" si="9"/>
        <v>0.51317081801546649</v>
      </c>
      <c r="D216">
        <v>7.9600000000000004E-2</v>
      </c>
      <c r="E216">
        <v>267.14</v>
      </c>
      <c r="F216" t="s">
        <v>68</v>
      </c>
    </row>
    <row r="217" spans="1:6" x14ac:dyDescent="0.25">
      <c r="A217" s="1">
        <v>0.16374080682773801</v>
      </c>
      <c r="B217" s="1">
        <v>3846.86254882812</v>
      </c>
      <c r="C217">
        <f t="shared" si="9"/>
        <v>0.48634537377821313</v>
      </c>
      <c r="D217">
        <v>0.47810000000000002</v>
      </c>
      <c r="E217">
        <v>174.97</v>
      </c>
      <c r="F217" t="s">
        <v>57</v>
      </c>
    </row>
    <row r="218" spans="1:6" x14ac:dyDescent="0.25">
      <c r="A218" s="1">
        <v>0.14406337155229801</v>
      </c>
      <c r="B218" s="1">
        <v>3822.56005859375</v>
      </c>
      <c r="C218">
        <f t="shared" si="9"/>
        <v>0.48327289496027964</v>
      </c>
      <c r="D218">
        <v>0.29149999999999998</v>
      </c>
      <c r="E218">
        <v>104.07</v>
      </c>
      <c r="F218" t="s">
        <v>64</v>
      </c>
    </row>
    <row r="219" spans="1:6" x14ac:dyDescent="0.25">
      <c r="A219" s="1">
        <v>0.152498081524026</v>
      </c>
      <c r="B219" s="1">
        <v>3512.14770507812</v>
      </c>
      <c r="C219">
        <f t="shared" si="9"/>
        <v>0.44402854708465211</v>
      </c>
      <c r="D219">
        <v>0.81510000000000005</v>
      </c>
      <c r="E219">
        <v>349.13</v>
      </c>
      <c r="F219" t="s">
        <v>62</v>
      </c>
    </row>
    <row r="220" spans="1:6" x14ac:dyDescent="0.25">
      <c r="A220" s="1">
        <v>0.12892556413797099</v>
      </c>
      <c r="B220" s="1">
        <v>4520.90869140625</v>
      </c>
      <c r="C220">
        <f t="shared" si="9"/>
        <v>0.5715626694301692</v>
      </c>
      <c r="D220">
        <v>2.35E-2</v>
      </c>
      <c r="E220">
        <v>42.03</v>
      </c>
      <c r="F220" t="s">
        <v>53</v>
      </c>
    </row>
    <row r="221" spans="1:6" x14ac:dyDescent="0.25">
      <c r="A221" s="1">
        <v>0.14602584706261901</v>
      </c>
      <c r="B221" s="1">
        <v>3218.74462890625</v>
      </c>
      <c r="C221">
        <f t="shared" si="9"/>
        <v>0.40693462263654434</v>
      </c>
      <c r="D221">
        <v>0.49619999999999997</v>
      </c>
      <c r="E221">
        <v>93.62</v>
      </c>
      <c r="F221" t="s">
        <v>58</v>
      </c>
    </row>
    <row r="222" spans="1:6" x14ac:dyDescent="0.25">
      <c r="A222" s="1">
        <v>0.146889901171009</v>
      </c>
      <c r="B222" s="1">
        <v>4218.345703125</v>
      </c>
      <c r="C222">
        <f t="shared" si="9"/>
        <v>0.53331068934007619</v>
      </c>
      <c r="D222">
        <v>4.0399999999999998E-2</v>
      </c>
      <c r="E222">
        <v>134.55000000000001</v>
      </c>
      <c r="F222" t="s">
        <v>64</v>
      </c>
    </row>
    <row r="223" spans="1:6" x14ac:dyDescent="0.25">
      <c r="A223" s="1">
        <v>0.14578897230792001</v>
      </c>
      <c r="B223" s="1">
        <v>4365.55126953125</v>
      </c>
      <c r="C223">
        <f t="shared" si="9"/>
        <v>0.55192137410132169</v>
      </c>
      <c r="D223">
        <v>0.14779999999999999</v>
      </c>
      <c r="E223">
        <v>282.49</v>
      </c>
      <c r="F223" t="s">
        <v>71</v>
      </c>
    </row>
    <row r="224" spans="1:6" x14ac:dyDescent="0.25">
      <c r="A224" s="1">
        <v>0.12516148875347199</v>
      </c>
      <c r="B224" s="1">
        <v>4188.91064453125</v>
      </c>
      <c r="C224">
        <f t="shared" si="9"/>
        <v>0.52958931786078545</v>
      </c>
      <c r="D224">
        <v>3.7699999999999997E-2</v>
      </c>
      <c r="E224">
        <v>358.97</v>
      </c>
      <c r="F224" t="s">
        <v>61</v>
      </c>
    </row>
    <row r="225" spans="1:6" x14ac:dyDescent="0.25">
      <c r="A225" s="1">
        <v>0.156155697793399</v>
      </c>
      <c r="B225" s="1">
        <v>3664.55541992187</v>
      </c>
      <c r="C225">
        <f t="shared" si="9"/>
        <v>0.46329692127310529</v>
      </c>
      <c r="D225">
        <v>0.17349999999999999</v>
      </c>
      <c r="E225">
        <v>298.74</v>
      </c>
      <c r="F225" t="s">
        <v>59</v>
      </c>
    </row>
    <row r="226" spans="1:6" x14ac:dyDescent="0.25">
      <c r="A226" s="1">
        <v>0.123700384530883</v>
      </c>
      <c r="B226" s="1">
        <v>4204.96435546875</v>
      </c>
      <c r="C226">
        <f t="shared" si="9"/>
        <v>0.53161893237061608</v>
      </c>
      <c r="D226">
        <v>0.2467</v>
      </c>
      <c r="E226">
        <v>169.86</v>
      </c>
      <c r="F226" t="s">
        <v>70</v>
      </c>
    </row>
    <row r="227" spans="1:6" x14ac:dyDescent="0.25">
      <c r="A227" s="1">
        <v>0.15168264069338899</v>
      </c>
      <c r="B227" s="1">
        <v>3731.05053710937</v>
      </c>
      <c r="C227">
        <f t="shared" si="9"/>
        <v>0.4717036663055818</v>
      </c>
      <c r="D227">
        <v>0.1983</v>
      </c>
      <c r="E227">
        <v>225.65</v>
      </c>
      <c r="F227" t="s">
        <v>74</v>
      </c>
    </row>
    <row r="228" spans="1:6" x14ac:dyDescent="0.25">
      <c r="A228" s="1">
        <v>0.13263077776284399</v>
      </c>
      <c r="B228" s="1">
        <v>3387.40283203125</v>
      </c>
      <c r="C228">
        <f t="shared" si="9"/>
        <v>0.42825748920597184</v>
      </c>
      <c r="D228">
        <v>0.63360000000000005</v>
      </c>
      <c r="E228">
        <v>225.79</v>
      </c>
      <c r="F228" t="s">
        <v>69</v>
      </c>
    </row>
    <row r="229" spans="1:6" x14ac:dyDescent="0.25">
      <c r="A229" s="1">
        <v>0.123098084425251</v>
      </c>
      <c r="B229" s="1">
        <v>3386.4306640625</v>
      </c>
      <c r="C229">
        <f t="shared" si="9"/>
        <v>0.42813458141081784</v>
      </c>
      <c r="D229">
        <v>0.3483</v>
      </c>
      <c r="E229">
        <v>244.46</v>
      </c>
      <c r="F229" t="s">
        <v>56</v>
      </c>
    </row>
    <row r="230" spans="1:6" x14ac:dyDescent="0.25">
      <c r="A230" s="1">
        <v>0.14404741993227099</v>
      </c>
      <c r="B230" s="1">
        <v>4375.3505859375</v>
      </c>
      <c r="C230">
        <f t="shared" si="9"/>
        <v>0.55316026739160062</v>
      </c>
      <c r="D230">
        <v>0.9839</v>
      </c>
      <c r="E230">
        <v>137.77000000000001</v>
      </c>
      <c r="F230" t="s">
        <v>75</v>
      </c>
    </row>
    <row r="231" spans="1:6" x14ac:dyDescent="0.25">
      <c r="A231" s="1">
        <v>0.16090928155376</v>
      </c>
      <c r="B231" s="1">
        <v>4060.64208984375</v>
      </c>
      <c r="C231">
        <f t="shared" si="9"/>
        <v>0.51337277323990027</v>
      </c>
      <c r="D231">
        <v>4.1399999999999999E-2</v>
      </c>
      <c r="E231">
        <v>97.26</v>
      </c>
      <c r="F231" t="s">
        <v>68</v>
      </c>
    </row>
    <row r="232" spans="1:6" x14ac:dyDescent="0.25">
      <c r="A232" s="1">
        <v>0.152942051491018</v>
      </c>
      <c r="B232" s="1">
        <v>3563.66918945312</v>
      </c>
      <c r="C232">
        <f t="shared" si="9"/>
        <v>0.45054222810598232</v>
      </c>
      <c r="D232">
        <v>0.72770000000000001</v>
      </c>
      <c r="E232">
        <v>288.20999999999998</v>
      </c>
      <c r="F232" t="s">
        <v>51</v>
      </c>
    </row>
    <row r="233" spans="1:6" x14ac:dyDescent="0.25">
      <c r="A233" s="1">
        <v>0.16556467706403399</v>
      </c>
      <c r="B233" s="1">
        <v>4038.61376953125</v>
      </c>
      <c r="C233">
        <f t="shared" si="9"/>
        <v>0.51058780976899254</v>
      </c>
      <c r="D233">
        <v>0.96499999999999997</v>
      </c>
      <c r="E233">
        <v>231.37</v>
      </c>
      <c r="F233" t="s">
        <v>63</v>
      </c>
    </row>
    <row r="234" spans="1:6" x14ac:dyDescent="0.25">
      <c r="A234" s="1">
        <v>0.15770441330238899</v>
      </c>
      <c r="B234" s="1">
        <v>3521.34399414062</v>
      </c>
      <c r="C234">
        <f t="shared" si="9"/>
        <v>0.44519120173755528</v>
      </c>
      <c r="D234">
        <v>0.22209999999999999</v>
      </c>
      <c r="E234">
        <v>328.82</v>
      </c>
      <c r="F234" t="s">
        <v>50</v>
      </c>
    </row>
    <row r="235" spans="1:6" x14ac:dyDescent="0.25">
      <c r="A235" s="1">
        <v>0.140741552825978</v>
      </c>
      <c r="B235" s="1">
        <v>4427.3173828125</v>
      </c>
      <c r="C235">
        <f t="shared" si="9"/>
        <v>0.55973024771437763</v>
      </c>
      <c r="D235">
        <v>6.9999999999999999E-4</v>
      </c>
      <c r="E235">
        <v>327.2</v>
      </c>
      <c r="F235" t="s">
        <v>66</v>
      </c>
    </row>
    <row r="236" spans="1:6" x14ac:dyDescent="0.25">
      <c r="A236" s="1">
        <v>0.120122652128086</v>
      </c>
      <c r="B236" s="1">
        <v>3400.5087890625</v>
      </c>
      <c r="C236">
        <f t="shared" si="9"/>
        <v>0.42991442950216885</v>
      </c>
      <c r="D236">
        <v>0.53879999999999995</v>
      </c>
      <c r="E236">
        <v>22.15</v>
      </c>
      <c r="F236" t="s">
        <v>59</v>
      </c>
    </row>
    <row r="237" spans="1:6" x14ac:dyDescent="0.25">
      <c r="A237" s="1">
        <v>0.12591974368480999</v>
      </c>
      <c r="B237" s="1">
        <v>3494.45458984375</v>
      </c>
      <c r="C237">
        <f t="shared" si="9"/>
        <v>0.44179166842503326</v>
      </c>
      <c r="D237">
        <v>0.68240000000000001</v>
      </c>
      <c r="E237">
        <v>144.88</v>
      </c>
      <c r="F237" t="s">
        <v>57</v>
      </c>
    </row>
    <row r="238" spans="1:6" x14ac:dyDescent="0.25">
      <c r="A238" s="1">
        <v>0.16133709272617799</v>
      </c>
      <c r="B238" s="1">
        <v>3630.55834960937</v>
      </c>
      <c r="C238">
        <f t="shared" si="9"/>
        <v>0.45899879061243637</v>
      </c>
      <c r="D238">
        <v>0.35570000000000002</v>
      </c>
      <c r="E238">
        <v>92.35</v>
      </c>
      <c r="F238" t="s">
        <v>68</v>
      </c>
    </row>
    <row r="239" spans="1:6" x14ac:dyDescent="0.25">
      <c r="A239" s="1">
        <v>0.13736882465121</v>
      </c>
      <c r="B239" s="1">
        <v>3720.7978515625</v>
      </c>
      <c r="C239">
        <f t="shared" si="9"/>
        <v>0.47040745514096871</v>
      </c>
      <c r="D239">
        <v>0.59689999999999999</v>
      </c>
      <c r="E239">
        <v>349.75</v>
      </c>
      <c r="F239" t="s">
        <v>76</v>
      </c>
    </row>
    <row r="240" spans="1:6" x14ac:dyDescent="0.25">
      <c r="A240" s="1">
        <v>0.14138153549544899</v>
      </c>
      <c r="B240" s="1">
        <v>3230.3916015625</v>
      </c>
      <c r="C240">
        <f t="shared" si="9"/>
        <v>0.40840710864247509</v>
      </c>
      <c r="D240">
        <v>0.53739999999999999</v>
      </c>
      <c r="E240">
        <v>208.82</v>
      </c>
      <c r="F240" t="s">
        <v>62</v>
      </c>
    </row>
    <row r="241" spans="1:6" x14ac:dyDescent="0.25">
      <c r="A241" s="1">
        <v>0.123302769537595</v>
      </c>
      <c r="B241" s="1">
        <v>3298.78198242187</v>
      </c>
      <c r="C241">
        <f t="shared" si="9"/>
        <v>0.41705346523039555</v>
      </c>
      <c r="D241">
        <v>0.40100000000000002</v>
      </c>
      <c r="E241">
        <v>222.04</v>
      </c>
      <c r="F241" t="s">
        <v>53</v>
      </c>
    </row>
    <row r="242" spans="1:6" x14ac:dyDescent="0.25">
      <c r="A242" s="1">
        <v>0.12779063685332101</v>
      </c>
      <c r="B242" s="1">
        <v>4138.7060546875</v>
      </c>
      <c r="C242">
        <f t="shared" si="9"/>
        <v>0.52324212720787822</v>
      </c>
      <c r="D242">
        <v>0.37559999999999999</v>
      </c>
      <c r="E242">
        <v>300</v>
      </c>
      <c r="F242" t="s">
        <v>63</v>
      </c>
    </row>
    <row r="243" spans="1:6" x14ac:dyDescent="0.25">
      <c r="A243" s="1">
        <v>0.13699187168152499</v>
      </c>
      <c r="B243" s="1">
        <v>3493.46997070312</v>
      </c>
      <c r="C243">
        <f t="shared" si="9"/>
        <v>0.44166718647177894</v>
      </c>
      <c r="D243">
        <v>0.24479999999999999</v>
      </c>
      <c r="E243">
        <v>171.48</v>
      </c>
      <c r="F243" t="s">
        <v>74</v>
      </c>
    </row>
    <row r="244" spans="1:6" x14ac:dyDescent="0.25">
      <c r="A244" s="1">
        <v>0.159153474863444</v>
      </c>
      <c r="B244" s="1">
        <v>3327.11962890625</v>
      </c>
      <c r="C244">
        <f t="shared" si="9"/>
        <v>0.42063609473600116</v>
      </c>
      <c r="D244">
        <v>0.74199999999999999</v>
      </c>
      <c r="E244">
        <v>156.53</v>
      </c>
      <c r="F244" t="s">
        <v>67</v>
      </c>
    </row>
    <row r="245" spans="1:6" x14ac:dyDescent="0.25">
      <c r="A245" s="1">
        <v>0.14851134526849399</v>
      </c>
      <c r="B245" s="1">
        <v>3745.994140625</v>
      </c>
      <c r="C245">
        <f t="shared" si="9"/>
        <v>0.4735929338177825</v>
      </c>
      <c r="D245">
        <v>0.1618</v>
      </c>
      <c r="E245">
        <v>40.619999999999997</v>
      </c>
      <c r="F245" t="s">
        <v>75</v>
      </c>
    </row>
    <row r="246" spans="1:6" x14ac:dyDescent="0.25">
      <c r="A246" s="1">
        <v>0.14625095099664001</v>
      </c>
      <c r="B246" s="1">
        <v>4013.7451171875</v>
      </c>
      <c r="C246">
        <f t="shared" si="9"/>
        <v>0.50744375305629152</v>
      </c>
      <c r="D246">
        <v>0.12640000000000001</v>
      </c>
      <c r="E246">
        <v>291.04000000000002</v>
      </c>
      <c r="F246" t="s">
        <v>77</v>
      </c>
    </row>
    <row r="247" spans="1:6" x14ac:dyDescent="0.25">
      <c r="A247" s="1">
        <v>0.14477473263377599</v>
      </c>
      <c r="B247" s="1">
        <v>3746.90747070312</v>
      </c>
      <c r="C247">
        <f t="shared" si="9"/>
        <v>0.4737084029442688</v>
      </c>
      <c r="D247">
        <v>0.36919999999999997</v>
      </c>
      <c r="E247">
        <v>86.19</v>
      </c>
      <c r="F247" t="s">
        <v>69</v>
      </c>
    </row>
    <row r="248" spans="1:6" x14ac:dyDescent="0.25">
      <c r="A248" s="1">
        <v>0.129558286073228</v>
      </c>
      <c r="B248" s="1">
        <v>3601.5703125</v>
      </c>
      <c r="C248">
        <f t="shared" si="9"/>
        <v>0.45533393449550857</v>
      </c>
      <c r="D248">
        <v>0.82030000000000003</v>
      </c>
      <c r="E248">
        <v>274.16000000000003</v>
      </c>
      <c r="F248" t="s">
        <v>76</v>
      </c>
    </row>
    <row r="249" spans="1:6" x14ac:dyDescent="0.25">
      <c r="A249" s="1">
        <v>0.144843741591485</v>
      </c>
      <c r="B249" s="1">
        <v>3199.09228515625</v>
      </c>
      <c r="C249">
        <f t="shared" si="9"/>
        <v>0.40445004557006625</v>
      </c>
      <c r="D249">
        <v>0.52990000000000004</v>
      </c>
      <c r="E249">
        <v>290.64999999999998</v>
      </c>
      <c r="F249" t="s">
        <v>56</v>
      </c>
    </row>
    <row r="250" spans="1:6" x14ac:dyDescent="0.25">
      <c r="A250" s="1">
        <v>0.16115370345295299</v>
      </c>
      <c r="B250" s="1">
        <v>3454.60400390625</v>
      </c>
      <c r="C250">
        <f t="shared" si="9"/>
        <v>0.43675349826245274</v>
      </c>
      <c r="D250">
        <v>0.2944</v>
      </c>
      <c r="E250">
        <v>48.03</v>
      </c>
      <c r="F250" t="s">
        <v>65</v>
      </c>
    </row>
    <row r="251" spans="1:6" x14ac:dyDescent="0.25">
      <c r="A251" s="1"/>
      <c r="B251" s="1"/>
    </row>
    <row r="252" spans="1:6" x14ac:dyDescent="0.25">
      <c r="A252" s="1"/>
      <c r="B252" s="1"/>
    </row>
    <row r="253" spans="1:6" x14ac:dyDescent="0.25">
      <c r="A253" s="1"/>
      <c r="B253" s="1"/>
    </row>
    <row r="254" spans="1:6" x14ac:dyDescent="0.25">
      <c r="A254" s="1"/>
      <c r="B254" s="1"/>
    </row>
    <row r="255" spans="1:6" x14ac:dyDescent="0.25">
      <c r="A255" s="1"/>
      <c r="B255" s="1"/>
    </row>
    <row r="256" spans="1:6" x14ac:dyDescent="0.25">
      <c r="A256" s="1"/>
      <c r="B256" s="1"/>
    </row>
    <row r="257" spans="1:2" x14ac:dyDescent="0.25">
      <c r="A257" s="1"/>
      <c r="B257" s="1"/>
    </row>
    <row r="258" spans="1:2" x14ac:dyDescent="0.25">
      <c r="A258" s="1"/>
      <c r="B258" s="1"/>
    </row>
    <row r="259" spans="1:2" x14ac:dyDescent="0.25">
      <c r="A259" s="1"/>
      <c r="B259" s="1"/>
    </row>
    <row r="260" spans="1:2" x14ac:dyDescent="0.25">
      <c r="A260" s="1"/>
      <c r="B260" s="1"/>
    </row>
    <row r="261" spans="1:2" x14ac:dyDescent="0.25">
      <c r="A261" s="1"/>
      <c r="B261" s="1"/>
    </row>
    <row r="262" spans="1:2" x14ac:dyDescent="0.25">
      <c r="A262" s="1"/>
      <c r="B262" s="1"/>
    </row>
    <row r="263" spans="1:2" x14ac:dyDescent="0.25">
      <c r="A263" s="1"/>
      <c r="B263" s="1"/>
    </row>
    <row r="264" spans="1:2" x14ac:dyDescent="0.25">
      <c r="A264" s="1"/>
      <c r="B264" s="1"/>
    </row>
    <row r="265" spans="1:2" x14ac:dyDescent="0.25">
      <c r="A265" s="1"/>
      <c r="B265" s="1"/>
    </row>
    <row r="266" spans="1:2" x14ac:dyDescent="0.25">
      <c r="A266" s="1"/>
      <c r="B266" s="1"/>
    </row>
    <row r="267" spans="1:2" x14ac:dyDescent="0.25">
      <c r="A267" s="1"/>
      <c r="B267" s="1"/>
    </row>
    <row r="268" spans="1:2" x14ac:dyDescent="0.25">
      <c r="A268" s="1"/>
      <c r="B268" s="1"/>
    </row>
    <row r="269" spans="1:2" x14ac:dyDescent="0.25">
      <c r="A269" s="1"/>
      <c r="B269" s="1"/>
    </row>
    <row r="270" spans="1:2" x14ac:dyDescent="0.25">
      <c r="A270" s="1"/>
      <c r="B270" s="1"/>
    </row>
    <row r="271" spans="1:2" x14ac:dyDescent="0.25">
      <c r="A271" s="1"/>
      <c r="B271" s="1"/>
    </row>
    <row r="272" spans="1:2" x14ac:dyDescent="0.25">
      <c r="A272" s="1"/>
      <c r="B272" s="1"/>
    </row>
    <row r="273" spans="1:2" x14ac:dyDescent="0.25">
      <c r="A273" s="1"/>
      <c r="B273" s="1"/>
    </row>
    <row r="274" spans="1:2" x14ac:dyDescent="0.25">
      <c r="A274" s="1"/>
      <c r="B274" s="1"/>
    </row>
    <row r="275" spans="1:2" x14ac:dyDescent="0.25">
      <c r="A275" s="1"/>
      <c r="B275" s="1"/>
    </row>
    <row r="276" spans="1:2" x14ac:dyDescent="0.25">
      <c r="A276" s="1"/>
      <c r="B276" s="1"/>
    </row>
    <row r="277" spans="1:2" x14ac:dyDescent="0.25">
      <c r="A277" s="1"/>
      <c r="B277" s="1"/>
    </row>
    <row r="278" spans="1:2" x14ac:dyDescent="0.25">
      <c r="A278" s="1"/>
      <c r="B278" s="1"/>
    </row>
    <row r="279" spans="1:2" x14ac:dyDescent="0.25">
      <c r="A279" s="1"/>
      <c r="B279" s="1"/>
    </row>
  </sheetData>
  <sortState xmlns:xlrd2="http://schemas.microsoft.com/office/spreadsheetml/2017/richdata2" ref="M2:M162">
    <sortCondition ref="M2"/>
  </sortState>
  <conditionalFormatting sqref="B1:E1048576">
    <cfRule type="cellIs" dxfId="7" priority="1" operator="lessThan">
      <formula>2500</formula>
    </cfRule>
    <cfRule type="cellIs" dxfId="6" priority="2" operator="greaterThan">
      <formula>424081.0951</formula>
    </cfRule>
  </conditionalFormatting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0A52B-A138-4121-98F9-ACE5F7AF014A}">
  <dimension ref="A1:BA549"/>
  <sheetViews>
    <sheetView zoomScale="70" zoomScaleNormal="70" workbookViewId="0">
      <selection activeCell="U36" sqref="U36"/>
    </sheetView>
  </sheetViews>
  <sheetFormatPr baseColWidth="10" defaultColWidth="8.85546875" defaultRowHeight="15" x14ac:dyDescent="0.25"/>
  <cols>
    <col min="7" max="7" width="8.85546875" customWidth="1"/>
  </cols>
  <sheetData>
    <row r="1" spans="1:53" x14ac:dyDescent="0.25">
      <c r="A1" s="1">
        <v>0.171668406733962</v>
      </c>
      <c r="B1" s="1">
        <v>2994.19555664062</v>
      </c>
      <c r="C1">
        <f t="shared" ref="C1:C64" si="0">B1/$V$13</f>
        <v>0.37854566901618497</v>
      </c>
      <c r="D1">
        <v>0.60070000000000001</v>
      </c>
      <c r="E1">
        <v>340.72</v>
      </c>
      <c r="F1" t="s">
        <v>64</v>
      </c>
      <c r="G1">
        <v>0</v>
      </c>
      <c r="H1">
        <f t="shared" ref="H1:H64" si="1">G1*$K$6</f>
        <v>0</v>
      </c>
      <c r="I1">
        <f t="shared" ref="I1:I64" si="2">H1/$V$13</f>
        <v>0</v>
      </c>
      <c r="K1">
        <f>MIN(B1:B1227)</f>
        <v>2908.22412109375</v>
      </c>
      <c r="M1" s="14" t="s">
        <v>23</v>
      </c>
      <c r="N1" s="14" t="s">
        <v>22</v>
      </c>
      <c r="O1" s="14" t="s">
        <v>21</v>
      </c>
      <c r="P1" s="14"/>
      <c r="Q1" s="14"/>
      <c r="R1" s="14"/>
      <c r="U1" s="18" t="s">
        <v>24</v>
      </c>
      <c r="V1" s="17">
        <v>33</v>
      </c>
      <c r="W1" s="17"/>
      <c r="X1" s="16"/>
      <c r="Y1" s="16" t="s">
        <v>9</v>
      </c>
      <c r="Z1" s="16">
        <f>V1/V2</f>
        <v>330</v>
      </c>
      <c r="AA1" s="15"/>
      <c r="AE1" s="14"/>
      <c r="AF1" s="14"/>
      <c r="AG1" s="14"/>
      <c r="AK1" s="14"/>
      <c r="AL1" s="14"/>
      <c r="AM1" s="14"/>
      <c r="AQ1" s="14"/>
      <c r="AR1" s="14"/>
      <c r="AS1" s="14"/>
      <c r="AY1" s="14" t="s">
        <v>23</v>
      </c>
      <c r="AZ1" s="14" t="s">
        <v>22</v>
      </c>
      <c r="BA1" s="14" t="s">
        <v>21</v>
      </c>
    </row>
    <row r="2" spans="1:53" x14ac:dyDescent="0.25">
      <c r="A2" s="1">
        <v>0.13937684584004201</v>
      </c>
      <c r="B2" s="1">
        <v>3215.41918945312</v>
      </c>
      <c r="C2">
        <f t="shared" si="0"/>
        <v>0.40651419896055357</v>
      </c>
      <c r="D2">
        <v>0.29859999999999998</v>
      </c>
      <c r="E2">
        <v>143.51</v>
      </c>
      <c r="F2" t="s">
        <v>59</v>
      </c>
      <c r="G2">
        <v>50</v>
      </c>
      <c r="H2">
        <f t="shared" si="1"/>
        <v>49.435837629947258</v>
      </c>
      <c r="I2">
        <f t="shared" si="2"/>
        <v>6.2500000000000003E-3</v>
      </c>
      <c r="M2">
        <v>0</v>
      </c>
      <c r="N2">
        <v>0</v>
      </c>
      <c r="O2" s="19">
        <v>0</v>
      </c>
      <c r="U2" s="8" t="s">
        <v>11</v>
      </c>
      <c r="V2" s="7">
        <v>0.1</v>
      </c>
      <c r="W2" s="7"/>
      <c r="X2" s="7"/>
      <c r="Y2" s="7" t="s">
        <v>20</v>
      </c>
      <c r="Z2" s="7">
        <f>V3/V1</f>
        <v>3.0869696969696969</v>
      </c>
      <c r="AA2" s="6"/>
      <c r="AY2">
        <v>2000</v>
      </c>
      <c r="AZ2">
        <v>0</v>
      </c>
      <c r="BA2">
        <v>0</v>
      </c>
    </row>
    <row r="3" spans="1:53" x14ac:dyDescent="0.25">
      <c r="A3" s="1">
        <v>0.151041841407452</v>
      </c>
      <c r="B3" s="1">
        <v>3275.33471679687</v>
      </c>
      <c r="C3">
        <f t="shared" si="0"/>
        <v>0.41408910946781663</v>
      </c>
      <c r="D3">
        <v>0.71650000000000003</v>
      </c>
      <c r="E3">
        <v>144.71</v>
      </c>
      <c r="F3" t="s">
        <v>68</v>
      </c>
      <c r="G3">
        <v>100</v>
      </c>
      <c r="H3">
        <f t="shared" si="1"/>
        <v>98.871675259894516</v>
      </c>
      <c r="I3">
        <f t="shared" si="2"/>
        <v>1.2500000000000001E-2</v>
      </c>
      <c r="K3" t="s">
        <v>49</v>
      </c>
      <c r="M3">
        <v>6.2500000000000003E-3</v>
      </c>
      <c r="N3">
        <v>0</v>
      </c>
      <c r="O3" s="19">
        <v>0</v>
      </c>
      <c r="U3" s="8" t="s">
        <v>19</v>
      </c>
      <c r="V3" s="7">
        <v>101.87</v>
      </c>
      <c r="W3" s="7"/>
      <c r="X3" s="7"/>
      <c r="Y3" s="7" t="s">
        <v>18</v>
      </c>
      <c r="Z3" s="7">
        <f>V3^2*SQRT(1-V6^2)/(V1*V2)</f>
        <v>2999.8488198463115</v>
      </c>
      <c r="AA3" s="6"/>
      <c r="AD3" s="13" t="s">
        <v>17</v>
      </c>
      <c r="AY3">
        <v>2050</v>
      </c>
      <c r="AZ3">
        <v>0</v>
      </c>
      <c r="BA3">
        <v>0</v>
      </c>
    </row>
    <row r="4" spans="1:53" x14ac:dyDescent="0.25">
      <c r="A4" s="1">
        <v>0.13694442036191201</v>
      </c>
      <c r="B4" s="1">
        <v>3415.86547851562</v>
      </c>
      <c r="C4">
        <f t="shared" si="0"/>
        <v>0.43185592202426293</v>
      </c>
      <c r="D4">
        <v>0.4148</v>
      </c>
      <c r="E4">
        <v>142.44</v>
      </c>
      <c r="F4" t="s">
        <v>62</v>
      </c>
      <c r="G4">
        <v>150</v>
      </c>
      <c r="H4">
        <f t="shared" si="1"/>
        <v>148.30751288984177</v>
      </c>
      <c r="I4">
        <f t="shared" si="2"/>
        <v>1.8750000000000003E-2</v>
      </c>
      <c r="M4">
        <v>1.2500000000000001E-2</v>
      </c>
      <c r="N4">
        <v>0</v>
      </c>
      <c r="O4" s="19">
        <v>0</v>
      </c>
      <c r="U4" s="8"/>
      <c r="V4" s="7"/>
      <c r="W4" s="7"/>
      <c r="X4" s="7"/>
      <c r="Y4" s="7" t="s">
        <v>17</v>
      </c>
      <c r="Z4" s="7">
        <f>1.23*Z3^-0.138</f>
        <v>0.40744162809954521</v>
      </c>
      <c r="AA4" s="6"/>
      <c r="AD4">
        <f>Z4</f>
        <v>0.40744162809954521</v>
      </c>
      <c r="AE4">
        <v>0</v>
      </c>
      <c r="AY4">
        <v>2100</v>
      </c>
      <c r="AZ4">
        <v>0</v>
      </c>
      <c r="BA4">
        <v>0</v>
      </c>
    </row>
    <row r="5" spans="1:53" x14ac:dyDescent="0.25">
      <c r="A5" s="1">
        <v>0.157864577684867</v>
      </c>
      <c r="B5" s="1">
        <v>3020.52075195312</v>
      </c>
      <c r="C5">
        <f t="shared" si="0"/>
        <v>0.38187387136070144</v>
      </c>
      <c r="D5">
        <v>0.54459999999999997</v>
      </c>
      <c r="E5">
        <v>87.93</v>
      </c>
      <c r="F5" t="s">
        <v>60</v>
      </c>
      <c r="G5">
        <v>200</v>
      </c>
      <c r="H5">
        <f t="shared" si="1"/>
        <v>197.74335051978903</v>
      </c>
      <c r="I5">
        <f t="shared" si="2"/>
        <v>2.5000000000000001E-2</v>
      </c>
      <c r="M5">
        <v>1.8750000000000003E-2</v>
      </c>
      <c r="N5">
        <v>0</v>
      </c>
      <c r="O5" s="19">
        <v>0</v>
      </c>
      <c r="U5" s="8" t="s">
        <v>16</v>
      </c>
      <c r="V5" s="7">
        <v>208000</v>
      </c>
      <c r="W5" s="7"/>
      <c r="X5" s="7"/>
      <c r="Y5" s="7"/>
      <c r="Z5" s="7"/>
      <c r="AA5" s="6"/>
      <c r="AD5">
        <f>Z4</f>
        <v>0.40744162809954521</v>
      </c>
      <c r="AE5">
        <v>1</v>
      </c>
      <c r="AY5">
        <v>2150</v>
      </c>
      <c r="AZ5">
        <v>0</v>
      </c>
      <c r="BA5">
        <v>0</v>
      </c>
    </row>
    <row r="6" spans="1:53" x14ac:dyDescent="0.25">
      <c r="A6" s="1">
        <v>0.16052921345105001</v>
      </c>
      <c r="B6" s="1">
        <v>3456.26928710937</v>
      </c>
      <c r="C6">
        <f t="shared" si="0"/>
        <v>0.43696403419182062</v>
      </c>
      <c r="D6">
        <v>0.20760000000000001</v>
      </c>
      <c r="E6">
        <v>137.88999999999999</v>
      </c>
      <c r="F6" t="s">
        <v>76</v>
      </c>
      <c r="G6">
        <v>250</v>
      </c>
      <c r="H6">
        <f t="shared" si="1"/>
        <v>247.17918814973626</v>
      </c>
      <c r="I6">
        <f t="shared" si="2"/>
        <v>3.125E-2</v>
      </c>
      <c r="K6">
        <f>V13/A3000_IW1!G161</f>
        <v>0.98871675259894509</v>
      </c>
      <c r="M6">
        <v>2.5000000000000001E-2</v>
      </c>
      <c r="N6">
        <v>0</v>
      </c>
      <c r="O6" s="19">
        <v>0</v>
      </c>
      <c r="Q6" t="s">
        <v>15</v>
      </c>
      <c r="U6" s="8" t="s">
        <v>14</v>
      </c>
      <c r="V6" s="7">
        <v>0.3</v>
      </c>
      <c r="W6" s="7"/>
      <c r="X6" s="7"/>
      <c r="Y6" s="7"/>
      <c r="Z6" s="7"/>
      <c r="AA6" s="6"/>
      <c r="AY6">
        <v>2200</v>
      </c>
      <c r="AZ6">
        <v>0</v>
      </c>
      <c r="BA6">
        <v>0</v>
      </c>
    </row>
    <row r="7" spans="1:53" x14ac:dyDescent="0.25">
      <c r="A7" s="1">
        <v>0.178434249891056</v>
      </c>
      <c r="B7" s="1">
        <v>3782.8466796875</v>
      </c>
      <c r="C7">
        <f t="shared" si="0"/>
        <v>0.47825207140264048</v>
      </c>
      <c r="D7">
        <v>0.14119999999999999</v>
      </c>
      <c r="E7">
        <v>87.66</v>
      </c>
      <c r="F7" t="s">
        <v>66</v>
      </c>
      <c r="G7">
        <v>300</v>
      </c>
      <c r="H7">
        <f t="shared" si="1"/>
        <v>296.61502577968355</v>
      </c>
      <c r="I7">
        <f t="shared" si="2"/>
        <v>3.7500000000000006E-2</v>
      </c>
      <c r="M7">
        <v>3.125E-2</v>
      </c>
      <c r="N7">
        <v>0</v>
      </c>
      <c r="O7" s="19">
        <v>0</v>
      </c>
      <c r="Q7" t="s">
        <v>13</v>
      </c>
      <c r="U7" s="8" t="s">
        <v>12</v>
      </c>
      <c r="V7" s="7">
        <v>1</v>
      </c>
      <c r="W7" s="7"/>
      <c r="X7" s="7"/>
      <c r="Y7" s="7"/>
      <c r="Z7" s="7" t="s">
        <v>11</v>
      </c>
      <c r="AA7" s="6"/>
      <c r="AD7" s="13" t="s">
        <v>10</v>
      </c>
      <c r="AY7">
        <v>2250</v>
      </c>
      <c r="AZ7">
        <v>0</v>
      </c>
      <c r="BA7">
        <v>0</v>
      </c>
    </row>
    <row r="8" spans="1:53" x14ac:dyDescent="0.25">
      <c r="A8" s="1">
        <v>0.148137811937919</v>
      </c>
      <c r="B8" s="1">
        <v>3281.29272460937</v>
      </c>
      <c r="C8">
        <f t="shared" si="0"/>
        <v>0.4148423595514274</v>
      </c>
      <c r="D8">
        <v>0.26269999999999999</v>
      </c>
      <c r="E8">
        <v>216.57</v>
      </c>
      <c r="F8" t="s">
        <v>63</v>
      </c>
      <c r="G8">
        <v>350</v>
      </c>
      <c r="H8">
        <f t="shared" si="1"/>
        <v>346.05086340963078</v>
      </c>
      <c r="I8">
        <f t="shared" si="2"/>
        <v>4.3750000000000004E-2</v>
      </c>
      <c r="K8">
        <f>MIN(C:C)</f>
        <v>0.36767660119154194</v>
      </c>
      <c r="M8">
        <v>3.7500000000000006E-2</v>
      </c>
      <c r="N8">
        <v>0</v>
      </c>
      <c r="O8" s="19">
        <v>0</v>
      </c>
      <c r="U8" s="8" t="s">
        <v>3</v>
      </c>
      <c r="V8" s="7">
        <v>345</v>
      </c>
      <c r="W8" s="7"/>
      <c r="X8" s="7" t="s">
        <v>9</v>
      </c>
      <c r="Y8" s="12">
        <v>330</v>
      </c>
      <c r="Z8" s="11">
        <f>Y9/Y8</f>
        <v>0.1</v>
      </c>
      <c r="AA8" s="6"/>
      <c r="AD8" s="30">
        <f>_xlfn.PERCENTILE.EXC(C:C,0.01)</f>
        <v>0.37028932769098677</v>
      </c>
      <c r="AE8">
        <v>0</v>
      </c>
      <c r="AY8">
        <v>2300</v>
      </c>
      <c r="AZ8">
        <v>0</v>
      </c>
      <c r="BA8">
        <v>0</v>
      </c>
    </row>
    <row r="9" spans="1:53" x14ac:dyDescent="0.25">
      <c r="A9" s="1">
        <v>0.144019823357868</v>
      </c>
      <c r="B9" s="1">
        <v>3726.19482421875</v>
      </c>
      <c r="C9">
        <f t="shared" si="0"/>
        <v>0.47108977551255937</v>
      </c>
      <c r="D9">
        <v>0.14729999999999999</v>
      </c>
      <c r="E9">
        <v>283.2</v>
      </c>
      <c r="F9" t="s">
        <v>62</v>
      </c>
      <c r="G9">
        <v>400</v>
      </c>
      <c r="H9">
        <f t="shared" si="1"/>
        <v>395.48670103957807</v>
      </c>
      <c r="I9">
        <f t="shared" si="2"/>
        <v>0.05</v>
      </c>
      <c r="K9">
        <f>MAX(C:C)</f>
        <v>0.60003326321079475</v>
      </c>
      <c r="M9">
        <v>4.3750000000000004E-2</v>
      </c>
      <c r="N9">
        <v>0</v>
      </c>
      <c r="O9" s="19">
        <v>0</v>
      </c>
      <c r="Q9" t="s">
        <v>8</v>
      </c>
      <c r="U9" s="8" t="s">
        <v>7</v>
      </c>
      <c r="V9" s="7">
        <f>(PI()*V5*V2^2*V1)/(SQRT(3*(1-V6^2)))</f>
        <v>130510.61134306075</v>
      </c>
      <c r="W9" s="7" t="s">
        <v>6</v>
      </c>
      <c r="X9" s="7" t="s">
        <v>5</v>
      </c>
      <c r="Y9" s="10">
        <v>33</v>
      </c>
      <c r="Z9" s="9"/>
      <c r="AA9" s="6"/>
      <c r="AD9">
        <f>AD8</f>
        <v>0.37028932769098677</v>
      </c>
      <c r="AE9">
        <v>1</v>
      </c>
      <c r="AY9">
        <v>2350</v>
      </c>
      <c r="AZ9">
        <v>0</v>
      </c>
      <c r="BA9">
        <v>0</v>
      </c>
    </row>
    <row r="10" spans="1:53" x14ac:dyDescent="0.25">
      <c r="A10" s="1">
        <v>0.15385009356766699</v>
      </c>
      <c r="B10" s="1">
        <v>3719.150390625</v>
      </c>
      <c r="C10">
        <f t="shared" si="0"/>
        <v>0.4701991724182919</v>
      </c>
      <c r="D10">
        <v>0.89570000000000005</v>
      </c>
      <c r="E10">
        <v>273.89</v>
      </c>
      <c r="F10" t="s">
        <v>50</v>
      </c>
      <c r="G10">
        <v>450</v>
      </c>
      <c r="H10">
        <f t="shared" si="1"/>
        <v>444.9225386695253</v>
      </c>
      <c r="I10">
        <f t="shared" si="2"/>
        <v>5.6250000000000001E-2</v>
      </c>
      <c r="M10">
        <v>0.05</v>
      </c>
      <c r="N10">
        <v>0</v>
      </c>
      <c r="O10" s="19">
        <v>0</v>
      </c>
      <c r="U10" s="8"/>
      <c r="V10" s="7"/>
      <c r="W10" s="7"/>
      <c r="X10" s="7"/>
      <c r="Y10" s="7"/>
      <c r="Z10" s="7"/>
      <c r="AA10" s="6"/>
      <c r="AY10">
        <v>2400</v>
      </c>
      <c r="AZ10">
        <v>0</v>
      </c>
      <c r="BA10">
        <v>0</v>
      </c>
    </row>
    <row r="11" spans="1:53" x14ac:dyDescent="0.25">
      <c r="A11" s="1">
        <v>0.17111316005628499</v>
      </c>
      <c r="B11" s="1">
        <v>4117.97021484375</v>
      </c>
      <c r="C11">
        <f t="shared" si="0"/>
        <v>0.52062056752088448</v>
      </c>
      <c r="D11">
        <v>0.14510000000000001</v>
      </c>
      <c r="E11">
        <v>42.48</v>
      </c>
      <c r="F11" t="s">
        <v>77</v>
      </c>
      <c r="G11">
        <v>500</v>
      </c>
      <c r="H11">
        <f t="shared" si="1"/>
        <v>494.35837629947252</v>
      </c>
      <c r="I11">
        <f t="shared" si="2"/>
        <v>6.25E-2</v>
      </c>
      <c r="M11">
        <v>5.6250000000000001E-2</v>
      </c>
      <c r="N11">
        <v>0</v>
      </c>
      <c r="O11" s="19">
        <v>0</v>
      </c>
      <c r="U11" s="8"/>
      <c r="V11" s="7">
        <f>V9/1000</f>
        <v>130.51061134306076</v>
      </c>
      <c r="W11" s="7" t="s">
        <v>4</v>
      </c>
      <c r="X11" s="7"/>
      <c r="Y11" s="7"/>
      <c r="Z11" s="7"/>
      <c r="AA11" s="6"/>
      <c r="AY11">
        <v>2450</v>
      </c>
      <c r="AZ11">
        <v>0</v>
      </c>
      <c r="BA11">
        <v>0</v>
      </c>
    </row>
    <row r="12" spans="1:53" x14ac:dyDescent="0.25">
      <c r="A12" s="1">
        <v>0.14387889537134499</v>
      </c>
      <c r="B12" s="1">
        <v>3131.07397460937</v>
      </c>
      <c r="C12">
        <f t="shared" si="0"/>
        <v>0.39585072853006381</v>
      </c>
      <c r="D12">
        <v>0.65159999999999996</v>
      </c>
      <c r="E12">
        <v>20.190000000000001</v>
      </c>
      <c r="F12" t="s">
        <v>67</v>
      </c>
      <c r="G12">
        <v>550</v>
      </c>
      <c r="H12">
        <f t="shared" si="1"/>
        <v>543.79421392941981</v>
      </c>
      <c r="I12">
        <f t="shared" si="2"/>
        <v>6.8750000000000006E-2</v>
      </c>
      <c r="M12">
        <v>6.25E-2</v>
      </c>
      <c r="N12">
        <v>0</v>
      </c>
      <c r="O12" s="19">
        <v>0</v>
      </c>
      <c r="U12" s="8"/>
      <c r="V12" s="7"/>
      <c r="W12" s="7"/>
      <c r="X12" s="7"/>
      <c r="Y12" s="7"/>
      <c r="Z12" s="7"/>
      <c r="AA12" s="6"/>
      <c r="AY12">
        <v>2500</v>
      </c>
      <c r="AZ12">
        <v>0</v>
      </c>
      <c r="BA12">
        <v>0</v>
      </c>
    </row>
    <row r="13" spans="1:53" x14ac:dyDescent="0.25">
      <c r="A13" s="1">
        <v>0.13522055036472</v>
      </c>
      <c r="B13" s="1">
        <v>3931.57763671875</v>
      </c>
      <c r="C13">
        <f t="shared" si="0"/>
        <v>0.49705560596401704</v>
      </c>
      <c r="D13">
        <v>0.80159999999999998</v>
      </c>
      <c r="E13">
        <v>358.07</v>
      </c>
      <c r="F13" t="s">
        <v>80</v>
      </c>
      <c r="G13">
        <v>600</v>
      </c>
      <c r="H13">
        <f t="shared" si="1"/>
        <v>593.2300515593671</v>
      </c>
      <c r="I13">
        <f t="shared" si="2"/>
        <v>7.5000000000000011E-2</v>
      </c>
      <c r="M13">
        <v>6.8750000000000006E-2</v>
      </c>
      <c r="N13">
        <v>0</v>
      </c>
      <c r="O13" s="19">
        <v>0</v>
      </c>
      <c r="U13" s="8" t="s">
        <v>2</v>
      </c>
      <c r="V13" s="7">
        <f>2*PI()*V5*V2^2/(SQRT(3*(1-V6^2)))</f>
        <v>7909.7340207915604</v>
      </c>
      <c r="W13" s="7" t="s">
        <v>2</v>
      </c>
      <c r="X13" s="7" t="s">
        <v>3</v>
      </c>
      <c r="Y13" s="7">
        <f>V8*V2*V1*2*PI()</f>
        <v>7153.4064722239591</v>
      </c>
      <c r="Z13" s="7" t="s">
        <v>2</v>
      </c>
      <c r="AA13" s="6"/>
      <c r="AY13">
        <v>2550</v>
      </c>
      <c r="AZ13">
        <v>0</v>
      </c>
      <c r="BA13">
        <v>0</v>
      </c>
    </row>
    <row r="14" spans="1:53" x14ac:dyDescent="0.25">
      <c r="A14" s="1">
        <v>0.15607099825655199</v>
      </c>
      <c r="B14" s="1">
        <v>4418.70361328125</v>
      </c>
      <c r="C14">
        <f t="shared" si="0"/>
        <v>0.55864123896786255</v>
      </c>
      <c r="D14">
        <v>0.99929999999999997</v>
      </c>
      <c r="E14">
        <v>96.78</v>
      </c>
      <c r="F14" t="s">
        <v>59</v>
      </c>
      <c r="G14">
        <v>650</v>
      </c>
      <c r="H14">
        <f t="shared" si="1"/>
        <v>642.66588918931427</v>
      </c>
      <c r="I14">
        <f t="shared" si="2"/>
        <v>8.1250000000000003E-2</v>
      </c>
      <c r="M14">
        <v>7.5000000000000011E-2</v>
      </c>
      <c r="N14">
        <v>0</v>
      </c>
      <c r="O14" s="19">
        <v>0</v>
      </c>
      <c r="U14" s="8"/>
      <c r="V14" s="7"/>
      <c r="W14" s="7"/>
      <c r="X14" s="7"/>
      <c r="Y14" s="7"/>
      <c r="Z14" s="7"/>
      <c r="AA14" s="6"/>
      <c r="AY14">
        <v>2600</v>
      </c>
      <c r="AZ14">
        <v>0</v>
      </c>
      <c r="BA14">
        <v>0</v>
      </c>
    </row>
    <row r="15" spans="1:53" ht="15.75" thickBot="1" x14ac:dyDescent="0.3">
      <c r="A15" s="1">
        <v>0.170376534360418</v>
      </c>
      <c r="B15" s="1">
        <v>3213.85107421875</v>
      </c>
      <c r="C15">
        <f t="shared" si="0"/>
        <v>0.40631594763753209</v>
      </c>
      <c r="D15">
        <v>0.2394</v>
      </c>
      <c r="E15">
        <v>263.3</v>
      </c>
      <c r="F15" t="s">
        <v>80</v>
      </c>
      <c r="G15">
        <v>700</v>
      </c>
      <c r="H15">
        <f t="shared" si="1"/>
        <v>692.10172681926156</v>
      </c>
      <c r="I15">
        <f t="shared" si="2"/>
        <v>8.7500000000000008E-2</v>
      </c>
      <c r="M15">
        <v>8.1250000000000003E-2</v>
      </c>
      <c r="N15">
        <v>0</v>
      </c>
      <c r="O15" s="19">
        <v>0</v>
      </c>
      <c r="U15" s="5"/>
      <c r="V15" s="4">
        <f>V13/1000</f>
        <v>7.9097340207915607</v>
      </c>
      <c r="W15" s="4" t="s">
        <v>1</v>
      </c>
      <c r="X15" s="4"/>
      <c r="Y15" s="4"/>
      <c r="Z15" s="4"/>
      <c r="AA15" s="3"/>
      <c r="AY15">
        <v>2650</v>
      </c>
      <c r="AZ15">
        <v>0</v>
      </c>
      <c r="BA15">
        <v>0</v>
      </c>
    </row>
    <row r="16" spans="1:53" x14ac:dyDescent="0.25">
      <c r="A16" s="1">
        <v>0.16910898877354399</v>
      </c>
      <c r="B16" s="1">
        <v>2979.69848632812</v>
      </c>
      <c r="C16">
        <f t="shared" si="0"/>
        <v>0.37671285513465713</v>
      </c>
      <c r="D16">
        <v>0.4486</v>
      </c>
      <c r="E16">
        <v>289.48</v>
      </c>
      <c r="F16" t="s">
        <v>62</v>
      </c>
      <c r="G16">
        <v>750</v>
      </c>
      <c r="H16">
        <f t="shared" si="1"/>
        <v>741.53756444920884</v>
      </c>
      <c r="I16">
        <f t="shared" si="2"/>
        <v>9.3750000000000014E-2</v>
      </c>
      <c r="M16">
        <v>8.7500000000000008E-2</v>
      </c>
      <c r="N16">
        <v>0</v>
      </c>
      <c r="O16" s="19">
        <v>0</v>
      </c>
      <c r="AY16">
        <v>2700</v>
      </c>
      <c r="AZ16">
        <v>0</v>
      </c>
      <c r="BA16">
        <v>0</v>
      </c>
    </row>
    <row r="17" spans="1:53" x14ac:dyDescent="0.25">
      <c r="A17" s="1">
        <v>0.13329463552700799</v>
      </c>
      <c r="B17" s="1">
        <v>3550.35205078125</v>
      </c>
      <c r="C17">
        <f t="shared" si="0"/>
        <v>0.44885858885378188</v>
      </c>
      <c r="D17">
        <v>0.57740000000000002</v>
      </c>
      <c r="E17">
        <v>112.95</v>
      </c>
      <c r="F17" t="s">
        <v>67</v>
      </c>
      <c r="G17">
        <v>800</v>
      </c>
      <c r="H17">
        <f t="shared" si="1"/>
        <v>790.97340207915613</v>
      </c>
      <c r="I17">
        <f t="shared" si="2"/>
        <v>0.1</v>
      </c>
      <c r="M17">
        <v>9.3750000000000014E-2</v>
      </c>
      <c r="N17">
        <v>0</v>
      </c>
      <c r="O17" s="19">
        <v>0</v>
      </c>
      <c r="AY17">
        <v>2750</v>
      </c>
      <c r="AZ17">
        <v>0</v>
      </c>
      <c r="BA17">
        <v>0</v>
      </c>
    </row>
    <row r="18" spans="1:53" x14ac:dyDescent="0.25">
      <c r="A18" s="1">
        <v>0.157620560411972</v>
      </c>
      <c r="B18" s="1">
        <v>3857.5693359375</v>
      </c>
      <c r="C18">
        <f t="shared" si="0"/>
        <v>0.48769899541469752</v>
      </c>
      <c r="D18">
        <v>7.5499999999999998E-2</v>
      </c>
      <c r="E18">
        <v>22.97</v>
      </c>
      <c r="F18" t="s">
        <v>62</v>
      </c>
      <c r="G18">
        <v>850</v>
      </c>
      <c r="H18">
        <f t="shared" si="1"/>
        <v>840.4092397091033</v>
      </c>
      <c r="I18">
        <f t="shared" si="2"/>
        <v>0.10625</v>
      </c>
      <c r="M18">
        <v>0.1</v>
      </c>
      <c r="N18">
        <v>0</v>
      </c>
      <c r="O18" s="19">
        <v>0</v>
      </c>
      <c r="AY18">
        <v>2800</v>
      </c>
      <c r="AZ18">
        <v>0</v>
      </c>
      <c r="BA18">
        <v>0</v>
      </c>
    </row>
    <row r="19" spans="1:53" x14ac:dyDescent="0.25">
      <c r="A19" s="1">
        <v>0.15603870199616199</v>
      </c>
      <c r="B19" s="1">
        <v>3521.79296875</v>
      </c>
      <c r="C19">
        <f t="shared" si="0"/>
        <v>0.44524796402667904</v>
      </c>
      <c r="D19">
        <v>0.1608</v>
      </c>
      <c r="E19">
        <v>347.48</v>
      </c>
      <c r="F19" t="s">
        <v>59</v>
      </c>
      <c r="G19">
        <v>900</v>
      </c>
      <c r="H19">
        <f t="shared" si="1"/>
        <v>889.84507733905059</v>
      </c>
      <c r="I19">
        <f t="shared" si="2"/>
        <v>0.1125</v>
      </c>
      <c r="M19">
        <v>0.10625</v>
      </c>
      <c r="N19">
        <v>0</v>
      </c>
      <c r="O19" s="19">
        <v>0</v>
      </c>
      <c r="AY19">
        <v>2850</v>
      </c>
      <c r="AZ19">
        <v>0</v>
      </c>
      <c r="BA19">
        <v>0</v>
      </c>
    </row>
    <row r="20" spans="1:53" x14ac:dyDescent="0.25">
      <c r="A20" s="1">
        <v>0.13467083298382401</v>
      </c>
      <c r="B20" s="1">
        <v>3322.32592773437</v>
      </c>
      <c r="C20">
        <f t="shared" si="0"/>
        <v>0.42003004386763071</v>
      </c>
      <c r="D20">
        <v>0.70820000000000005</v>
      </c>
      <c r="E20">
        <v>173.88</v>
      </c>
      <c r="F20" t="s">
        <v>63</v>
      </c>
      <c r="G20">
        <v>950</v>
      </c>
      <c r="H20">
        <f t="shared" si="1"/>
        <v>939.28091496899788</v>
      </c>
      <c r="I20">
        <f t="shared" si="2"/>
        <v>0.11875000000000001</v>
      </c>
      <c r="M20">
        <v>0.1125</v>
      </c>
      <c r="N20">
        <v>0</v>
      </c>
      <c r="O20" s="19">
        <v>0</v>
      </c>
      <c r="AY20">
        <v>2900</v>
      </c>
      <c r="AZ20">
        <v>0</v>
      </c>
      <c r="BA20">
        <v>0</v>
      </c>
    </row>
    <row r="21" spans="1:53" x14ac:dyDescent="0.25">
      <c r="A21" s="1">
        <v>0.13566912655133301</v>
      </c>
      <c r="B21" s="1">
        <v>3476.21850585937</v>
      </c>
      <c r="C21">
        <f t="shared" si="0"/>
        <v>0.43948614412592979</v>
      </c>
      <c r="D21">
        <v>0.81330000000000002</v>
      </c>
      <c r="E21">
        <v>58.35</v>
      </c>
      <c r="F21" t="s">
        <v>56</v>
      </c>
      <c r="G21">
        <v>1000</v>
      </c>
      <c r="H21">
        <f t="shared" si="1"/>
        <v>988.71675259894505</v>
      </c>
      <c r="I21">
        <f t="shared" si="2"/>
        <v>0.125</v>
      </c>
      <c r="M21">
        <v>0.11875000000000001</v>
      </c>
      <c r="N21">
        <v>0</v>
      </c>
      <c r="O21" s="19">
        <v>0</v>
      </c>
      <c r="AY21">
        <v>2950</v>
      </c>
      <c r="AZ21">
        <v>0</v>
      </c>
      <c r="BA21">
        <v>0</v>
      </c>
    </row>
    <row r="22" spans="1:53" x14ac:dyDescent="0.25">
      <c r="A22" s="1">
        <v>0.140748818576762</v>
      </c>
      <c r="B22" s="1">
        <v>3581.2451171875</v>
      </c>
      <c r="C22">
        <f t="shared" si="0"/>
        <v>0.45276429115995859</v>
      </c>
      <c r="D22">
        <v>0.82869999999999999</v>
      </c>
      <c r="E22">
        <v>273.67</v>
      </c>
      <c r="F22" t="s">
        <v>61</v>
      </c>
      <c r="G22">
        <v>1050</v>
      </c>
      <c r="H22">
        <f t="shared" si="1"/>
        <v>1038.1525902288924</v>
      </c>
      <c r="I22">
        <f t="shared" si="2"/>
        <v>0.13125000000000001</v>
      </c>
      <c r="M22">
        <v>0.125</v>
      </c>
      <c r="N22">
        <v>0</v>
      </c>
      <c r="O22" s="19">
        <v>0</v>
      </c>
      <c r="AY22">
        <v>3000</v>
      </c>
      <c r="AZ22">
        <v>0</v>
      </c>
      <c r="BA22">
        <v>0</v>
      </c>
    </row>
    <row r="23" spans="1:53" x14ac:dyDescent="0.25">
      <c r="A23" s="1">
        <v>0.14176946905044999</v>
      </c>
      <c r="B23" s="1">
        <v>3315.9931640625</v>
      </c>
      <c r="C23">
        <f t="shared" si="0"/>
        <v>0.41922941471180525</v>
      </c>
      <c r="D23">
        <v>0.34160000000000001</v>
      </c>
      <c r="E23">
        <v>358.42</v>
      </c>
      <c r="F23" t="s">
        <v>79</v>
      </c>
      <c r="G23">
        <v>1100</v>
      </c>
      <c r="H23">
        <f t="shared" si="1"/>
        <v>1087.5884278588396</v>
      </c>
      <c r="I23">
        <f t="shared" si="2"/>
        <v>0.13750000000000001</v>
      </c>
      <c r="M23">
        <v>0.13125000000000001</v>
      </c>
      <c r="N23">
        <v>0</v>
      </c>
      <c r="O23" s="19">
        <v>0</v>
      </c>
      <c r="AY23">
        <v>3050</v>
      </c>
      <c r="AZ23">
        <v>0</v>
      </c>
      <c r="BA23">
        <v>0</v>
      </c>
    </row>
    <row r="24" spans="1:53" x14ac:dyDescent="0.25">
      <c r="A24" s="1">
        <v>0.158958503409691</v>
      </c>
      <c r="B24" s="1">
        <v>3128.27172851562</v>
      </c>
      <c r="C24">
        <f t="shared" si="0"/>
        <v>0.39549645036010461</v>
      </c>
      <c r="D24">
        <v>0.3044</v>
      </c>
      <c r="E24">
        <v>281.36</v>
      </c>
      <c r="F24" t="s">
        <v>59</v>
      </c>
      <c r="G24">
        <v>1150</v>
      </c>
      <c r="H24">
        <f t="shared" si="1"/>
        <v>1137.0242654887868</v>
      </c>
      <c r="I24">
        <f t="shared" si="2"/>
        <v>0.14374999999999999</v>
      </c>
      <c r="M24">
        <v>0.13750000000000001</v>
      </c>
      <c r="N24">
        <v>0</v>
      </c>
      <c r="O24" s="19">
        <v>0</v>
      </c>
      <c r="AY24">
        <v>3100</v>
      </c>
      <c r="AZ24">
        <v>0</v>
      </c>
      <c r="BA24">
        <v>0</v>
      </c>
    </row>
    <row r="25" spans="1:53" x14ac:dyDescent="0.25">
      <c r="A25" s="1">
        <v>0.142629514456354</v>
      </c>
      <c r="B25" s="1">
        <v>3742.328125</v>
      </c>
      <c r="C25">
        <f t="shared" si="0"/>
        <v>0.47312945228788988</v>
      </c>
      <c r="D25">
        <v>0.87250000000000005</v>
      </c>
      <c r="E25">
        <v>256.27</v>
      </c>
      <c r="F25" t="s">
        <v>75</v>
      </c>
      <c r="G25">
        <v>1200</v>
      </c>
      <c r="H25">
        <f t="shared" si="1"/>
        <v>1186.4601031187342</v>
      </c>
      <c r="I25">
        <f t="shared" si="2"/>
        <v>0.15000000000000002</v>
      </c>
      <c r="M25">
        <v>0.14374999999999999</v>
      </c>
      <c r="N25">
        <v>0</v>
      </c>
      <c r="O25" s="19">
        <v>0</v>
      </c>
      <c r="AY25">
        <v>3150</v>
      </c>
      <c r="AZ25">
        <v>0</v>
      </c>
      <c r="BA25">
        <v>0</v>
      </c>
    </row>
    <row r="26" spans="1:53" x14ac:dyDescent="0.25">
      <c r="A26" s="1">
        <v>0.154834066664602</v>
      </c>
      <c r="B26" s="1">
        <v>3121.01196289062</v>
      </c>
      <c r="C26">
        <f t="shared" si="0"/>
        <v>0.39457862359046647</v>
      </c>
      <c r="D26">
        <v>0.64710000000000001</v>
      </c>
      <c r="E26">
        <v>324.70999999999998</v>
      </c>
      <c r="F26" t="s">
        <v>75</v>
      </c>
      <c r="G26">
        <v>1250</v>
      </c>
      <c r="H26">
        <f t="shared" si="1"/>
        <v>1235.8959407486814</v>
      </c>
      <c r="I26">
        <f t="shared" si="2"/>
        <v>0.15625</v>
      </c>
      <c r="M26">
        <v>0.15000000000000002</v>
      </c>
      <c r="N26">
        <v>0</v>
      </c>
      <c r="O26" s="19">
        <v>0</v>
      </c>
      <c r="AY26">
        <v>3200</v>
      </c>
      <c r="AZ26">
        <v>0</v>
      </c>
      <c r="BA26">
        <v>0</v>
      </c>
    </row>
    <row r="27" spans="1:53" x14ac:dyDescent="0.25">
      <c r="A27" s="1">
        <v>0.175408804056049</v>
      </c>
      <c r="B27" s="1">
        <v>3161.25073242187</v>
      </c>
      <c r="C27">
        <f t="shared" si="0"/>
        <v>0.39966587044674234</v>
      </c>
      <c r="D27">
        <v>0.66369999999999996</v>
      </c>
      <c r="E27">
        <v>32.9</v>
      </c>
      <c r="F27" t="s">
        <v>78</v>
      </c>
      <c r="G27">
        <v>1300</v>
      </c>
      <c r="H27">
        <f t="shared" si="1"/>
        <v>1285.3317783786285</v>
      </c>
      <c r="I27">
        <f t="shared" si="2"/>
        <v>0.16250000000000001</v>
      </c>
      <c r="M27">
        <v>0.15625</v>
      </c>
      <c r="N27">
        <v>0</v>
      </c>
      <c r="O27" s="19">
        <v>0</v>
      </c>
      <c r="AY27">
        <v>3250</v>
      </c>
      <c r="AZ27">
        <v>0</v>
      </c>
      <c r="BA27">
        <v>0</v>
      </c>
    </row>
    <row r="28" spans="1:53" x14ac:dyDescent="0.25">
      <c r="A28" s="1">
        <v>0.145397895010872</v>
      </c>
      <c r="B28" s="1">
        <v>3182.65551757812</v>
      </c>
      <c r="C28">
        <f t="shared" si="0"/>
        <v>0.40237200254928651</v>
      </c>
      <c r="D28">
        <v>0.73</v>
      </c>
      <c r="E28">
        <v>67.150000000000006</v>
      </c>
      <c r="F28" t="s">
        <v>56</v>
      </c>
      <c r="G28">
        <v>1350</v>
      </c>
      <c r="H28">
        <f t="shared" si="1"/>
        <v>1334.7676160085759</v>
      </c>
      <c r="I28">
        <f t="shared" si="2"/>
        <v>0.16875000000000001</v>
      </c>
      <c r="M28">
        <v>0.16250000000000001</v>
      </c>
      <c r="N28">
        <v>0</v>
      </c>
      <c r="O28" s="19">
        <v>0</v>
      </c>
      <c r="AY28">
        <v>3300</v>
      </c>
      <c r="AZ28">
        <v>0</v>
      </c>
      <c r="BA28">
        <v>0</v>
      </c>
    </row>
    <row r="29" spans="1:53" x14ac:dyDescent="0.25">
      <c r="A29" s="1">
        <v>0.13556940449424501</v>
      </c>
      <c r="B29" s="1">
        <v>3226.79443359375</v>
      </c>
      <c r="C29">
        <f t="shared" si="0"/>
        <v>0.40795233128089825</v>
      </c>
      <c r="D29">
        <v>0.64670000000000005</v>
      </c>
      <c r="E29">
        <v>63.54</v>
      </c>
      <c r="F29" t="s">
        <v>50</v>
      </c>
      <c r="G29">
        <v>1400</v>
      </c>
      <c r="H29">
        <f t="shared" si="1"/>
        <v>1384.2034536385231</v>
      </c>
      <c r="I29">
        <f t="shared" si="2"/>
        <v>0.17500000000000002</v>
      </c>
      <c r="M29">
        <v>0.16875000000000001</v>
      </c>
      <c r="N29">
        <v>0</v>
      </c>
      <c r="O29" s="19">
        <v>0</v>
      </c>
      <c r="AY29">
        <v>3350</v>
      </c>
      <c r="AZ29">
        <v>0</v>
      </c>
      <c r="BA29">
        <v>0</v>
      </c>
    </row>
    <row r="30" spans="1:53" x14ac:dyDescent="0.25">
      <c r="A30" s="1">
        <v>0.15667097978203501</v>
      </c>
      <c r="B30" s="1">
        <v>2973.10888671875</v>
      </c>
      <c r="C30">
        <f t="shared" si="0"/>
        <v>0.37587975510979554</v>
      </c>
      <c r="D30">
        <v>0.48430000000000001</v>
      </c>
      <c r="E30">
        <v>161.41999999999999</v>
      </c>
      <c r="F30" t="s">
        <v>66</v>
      </c>
      <c r="G30">
        <v>1450</v>
      </c>
      <c r="H30">
        <f t="shared" si="1"/>
        <v>1433.6392912684703</v>
      </c>
      <c r="I30">
        <f t="shared" si="2"/>
        <v>0.18124999999999999</v>
      </c>
      <c r="M30">
        <v>0.17500000000000002</v>
      </c>
      <c r="N30">
        <v>0</v>
      </c>
      <c r="O30" s="19">
        <v>0</v>
      </c>
      <c r="AY30">
        <v>3400</v>
      </c>
      <c r="AZ30">
        <v>0</v>
      </c>
      <c r="BA30">
        <v>0</v>
      </c>
    </row>
    <row r="31" spans="1:53" x14ac:dyDescent="0.25">
      <c r="A31" s="1">
        <v>0.16840322793946899</v>
      </c>
      <c r="B31" s="1">
        <v>3628.13647460937</v>
      </c>
      <c r="C31">
        <f t="shared" si="0"/>
        <v>0.4586926014291296</v>
      </c>
      <c r="D31">
        <v>0.25190000000000001</v>
      </c>
      <c r="E31">
        <v>35.26</v>
      </c>
      <c r="F31" t="s">
        <v>53</v>
      </c>
      <c r="G31">
        <v>1500</v>
      </c>
      <c r="H31">
        <f t="shared" si="1"/>
        <v>1483.0751288984177</v>
      </c>
      <c r="I31">
        <f t="shared" si="2"/>
        <v>0.18750000000000003</v>
      </c>
      <c r="M31">
        <v>0.18124999999999999</v>
      </c>
      <c r="N31">
        <v>0</v>
      </c>
      <c r="O31" s="19">
        <v>0</v>
      </c>
      <c r="AY31">
        <v>3450</v>
      </c>
      <c r="AZ31">
        <v>1</v>
      </c>
      <c r="BA31">
        <v>1.001001001001001E-3</v>
      </c>
    </row>
    <row r="32" spans="1:53" x14ac:dyDescent="0.25">
      <c r="A32" s="1">
        <v>0.16123188950183301</v>
      </c>
      <c r="B32" s="1">
        <v>3764.763671875</v>
      </c>
      <c r="C32">
        <f t="shared" si="0"/>
        <v>0.47596589998840999</v>
      </c>
      <c r="D32">
        <v>5.4100000000000002E-2</v>
      </c>
      <c r="E32">
        <v>253.46</v>
      </c>
      <c r="F32" t="s">
        <v>58</v>
      </c>
      <c r="G32">
        <v>1550</v>
      </c>
      <c r="H32">
        <f t="shared" si="1"/>
        <v>1532.5109665283649</v>
      </c>
      <c r="I32">
        <f t="shared" si="2"/>
        <v>0.19375000000000001</v>
      </c>
      <c r="M32">
        <v>0.18750000000000003</v>
      </c>
      <c r="N32">
        <v>0</v>
      </c>
      <c r="O32" s="19">
        <v>0</v>
      </c>
      <c r="AY32">
        <v>3500</v>
      </c>
      <c r="AZ32">
        <v>0</v>
      </c>
      <c r="BA32">
        <v>1.001001001001001E-3</v>
      </c>
    </row>
    <row r="33" spans="1:53" x14ac:dyDescent="0.25">
      <c r="A33" s="1">
        <v>0.13151384510880701</v>
      </c>
      <c r="B33" s="1">
        <v>3327.79809570312</v>
      </c>
      <c r="C33">
        <f t="shared" si="0"/>
        <v>0.42072187091950952</v>
      </c>
      <c r="D33">
        <v>0.78239999999999998</v>
      </c>
      <c r="E33">
        <v>350.49</v>
      </c>
      <c r="F33" t="s">
        <v>75</v>
      </c>
      <c r="G33">
        <v>1600</v>
      </c>
      <c r="H33">
        <f t="shared" si="1"/>
        <v>1581.9468041583123</v>
      </c>
      <c r="I33">
        <f t="shared" si="2"/>
        <v>0.2</v>
      </c>
      <c r="M33">
        <v>0.19375000000000001</v>
      </c>
      <c r="N33">
        <v>0</v>
      </c>
      <c r="O33" s="19">
        <v>0</v>
      </c>
      <c r="AY33">
        <v>3550</v>
      </c>
      <c r="AZ33">
        <v>0</v>
      </c>
      <c r="BA33">
        <v>1.001001001001001E-3</v>
      </c>
    </row>
    <row r="34" spans="1:53" x14ac:dyDescent="0.25">
      <c r="A34" s="1">
        <v>0.15931807193639599</v>
      </c>
      <c r="B34" s="1">
        <v>3226.70288085937</v>
      </c>
      <c r="C34">
        <f t="shared" si="0"/>
        <v>0.40794075658898832</v>
      </c>
      <c r="D34">
        <v>0.27389999999999998</v>
      </c>
      <c r="E34">
        <v>258.61</v>
      </c>
      <c r="F34" t="s">
        <v>62</v>
      </c>
      <c r="G34">
        <v>1650</v>
      </c>
      <c r="H34">
        <f t="shared" si="1"/>
        <v>1631.3826417882594</v>
      </c>
      <c r="I34">
        <f t="shared" si="2"/>
        <v>0.20625000000000002</v>
      </c>
      <c r="M34">
        <v>0.2</v>
      </c>
      <c r="N34">
        <v>0</v>
      </c>
      <c r="O34" s="19">
        <v>0</v>
      </c>
      <c r="AY34">
        <v>3600</v>
      </c>
      <c r="AZ34">
        <v>0</v>
      </c>
      <c r="BA34">
        <v>1.001001001001001E-3</v>
      </c>
    </row>
    <row r="35" spans="1:53" x14ac:dyDescent="0.25">
      <c r="A35" s="1">
        <v>0.13363304080552599</v>
      </c>
      <c r="B35" s="1">
        <v>3600.75146484375</v>
      </c>
      <c r="C35">
        <f t="shared" si="0"/>
        <v>0.45523041045107199</v>
      </c>
      <c r="D35">
        <v>0.84350000000000003</v>
      </c>
      <c r="E35">
        <v>200.02</v>
      </c>
      <c r="F35" t="s">
        <v>58</v>
      </c>
      <c r="G35">
        <v>1700</v>
      </c>
      <c r="H35">
        <f t="shared" si="1"/>
        <v>1680.8184794182066</v>
      </c>
      <c r="I35">
        <f t="shared" si="2"/>
        <v>0.21249999999999999</v>
      </c>
      <c r="M35">
        <v>0.20625000000000002</v>
      </c>
      <c r="N35">
        <v>0</v>
      </c>
      <c r="O35" s="19">
        <v>0</v>
      </c>
      <c r="AY35">
        <v>3650</v>
      </c>
      <c r="AZ35">
        <v>0</v>
      </c>
      <c r="BA35">
        <v>1.001001001001001E-3</v>
      </c>
    </row>
    <row r="36" spans="1:53" x14ac:dyDescent="0.25">
      <c r="A36" s="1">
        <v>0.17904045524140799</v>
      </c>
      <c r="B36" s="1">
        <v>3302.10107421875</v>
      </c>
      <c r="C36">
        <f t="shared" si="0"/>
        <v>0.41747308639441388</v>
      </c>
      <c r="D36">
        <v>0.36330000000000001</v>
      </c>
      <c r="E36">
        <v>181.61</v>
      </c>
      <c r="F36" t="s">
        <v>55</v>
      </c>
      <c r="G36">
        <v>1750</v>
      </c>
      <c r="H36">
        <f t="shared" si="1"/>
        <v>1730.254317048154</v>
      </c>
      <c r="I36">
        <f t="shared" si="2"/>
        <v>0.21875000000000003</v>
      </c>
      <c r="M36">
        <v>0.21249999999999999</v>
      </c>
      <c r="N36">
        <v>0</v>
      </c>
      <c r="O36" s="19">
        <v>0</v>
      </c>
      <c r="AY36">
        <v>3700</v>
      </c>
      <c r="AZ36">
        <v>0</v>
      </c>
      <c r="BA36">
        <v>1.001001001001001E-3</v>
      </c>
    </row>
    <row r="37" spans="1:53" x14ac:dyDescent="0.25">
      <c r="A37" s="1">
        <v>0.179116025462291</v>
      </c>
      <c r="B37" s="1">
        <v>3232.19653320312</v>
      </c>
      <c r="C37">
        <f t="shared" si="0"/>
        <v>0.40863529983523522</v>
      </c>
      <c r="D37">
        <v>0.73939999999999995</v>
      </c>
      <c r="E37">
        <v>265.24</v>
      </c>
      <c r="F37" t="s">
        <v>52</v>
      </c>
      <c r="G37">
        <v>1800</v>
      </c>
      <c r="H37">
        <f t="shared" si="1"/>
        <v>1779.6901546781012</v>
      </c>
      <c r="I37">
        <f t="shared" si="2"/>
        <v>0.22500000000000001</v>
      </c>
      <c r="M37">
        <v>0.21875000000000003</v>
      </c>
      <c r="N37">
        <v>0</v>
      </c>
      <c r="O37" s="19">
        <v>0</v>
      </c>
      <c r="AY37">
        <v>3750</v>
      </c>
      <c r="AZ37">
        <v>3</v>
      </c>
      <c r="BA37">
        <v>4.004004004004004E-3</v>
      </c>
    </row>
    <row r="38" spans="1:53" x14ac:dyDescent="0.25">
      <c r="A38" s="1">
        <v>0.15403396731065699</v>
      </c>
      <c r="B38" s="1">
        <v>3124.30493164062</v>
      </c>
      <c r="C38">
        <f t="shared" si="0"/>
        <v>0.39499494210905939</v>
      </c>
      <c r="D38">
        <v>0.63870000000000005</v>
      </c>
      <c r="E38">
        <v>316.79000000000002</v>
      </c>
      <c r="F38" t="s">
        <v>53</v>
      </c>
      <c r="G38">
        <v>1850</v>
      </c>
      <c r="H38">
        <f t="shared" si="1"/>
        <v>1829.1259923080484</v>
      </c>
      <c r="I38">
        <f t="shared" si="2"/>
        <v>0.23125000000000001</v>
      </c>
      <c r="M38">
        <v>0.22500000000000001</v>
      </c>
      <c r="N38">
        <v>0</v>
      </c>
      <c r="O38" s="19">
        <v>0</v>
      </c>
      <c r="AY38">
        <v>3800</v>
      </c>
      <c r="AZ38">
        <v>0</v>
      </c>
      <c r="BA38">
        <v>4.004004004004004E-3</v>
      </c>
    </row>
    <row r="39" spans="1:53" x14ac:dyDescent="0.25">
      <c r="A39" s="1">
        <v>0.15218519656680299</v>
      </c>
      <c r="B39" s="1">
        <v>3005.43920898437</v>
      </c>
      <c r="C39">
        <f t="shared" si="0"/>
        <v>0.3799671646460247</v>
      </c>
      <c r="D39">
        <v>0.39629999999999999</v>
      </c>
      <c r="E39">
        <v>286.56</v>
      </c>
      <c r="F39" t="s">
        <v>58</v>
      </c>
      <c r="G39">
        <v>1900</v>
      </c>
      <c r="H39">
        <f t="shared" si="1"/>
        <v>1878.5618299379958</v>
      </c>
      <c r="I39">
        <f t="shared" si="2"/>
        <v>0.23750000000000002</v>
      </c>
      <c r="M39">
        <v>0.23125000000000001</v>
      </c>
      <c r="N39">
        <v>0</v>
      </c>
      <c r="O39" s="19">
        <v>0</v>
      </c>
      <c r="AY39">
        <v>3850</v>
      </c>
      <c r="AZ39">
        <v>0</v>
      </c>
      <c r="BA39">
        <v>4.004004004004004E-3</v>
      </c>
    </row>
    <row r="40" spans="1:53" x14ac:dyDescent="0.25">
      <c r="A40" s="1">
        <v>0.17914090672612801</v>
      </c>
      <c r="B40" s="1">
        <v>3113.37573242187</v>
      </c>
      <c r="C40">
        <f t="shared" si="0"/>
        <v>0.39361320168769737</v>
      </c>
      <c r="D40">
        <v>0.69259999999999999</v>
      </c>
      <c r="E40">
        <v>133.61000000000001</v>
      </c>
      <c r="F40" t="s">
        <v>74</v>
      </c>
      <c r="G40">
        <v>1950</v>
      </c>
      <c r="H40">
        <f t="shared" si="1"/>
        <v>1927.9976675679429</v>
      </c>
      <c r="I40">
        <f t="shared" si="2"/>
        <v>0.24375000000000002</v>
      </c>
      <c r="M40">
        <v>0.23750000000000002</v>
      </c>
      <c r="N40">
        <v>0</v>
      </c>
      <c r="O40" s="19">
        <v>0</v>
      </c>
      <c r="AY40">
        <v>3900</v>
      </c>
      <c r="AZ40">
        <v>0</v>
      </c>
      <c r="BA40">
        <v>4.004004004004004E-3</v>
      </c>
    </row>
    <row r="41" spans="1:53" x14ac:dyDescent="0.25">
      <c r="A41" s="1">
        <v>0.136526831104408</v>
      </c>
      <c r="B41" s="1">
        <v>3050.71411132812</v>
      </c>
      <c r="C41">
        <f t="shared" si="0"/>
        <v>0.38569111215484614</v>
      </c>
      <c r="D41">
        <v>0.50609999999999999</v>
      </c>
      <c r="E41">
        <v>228.25</v>
      </c>
      <c r="F41" t="s">
        <v>76</v>
      </c>
      <c r="G41">
        <v>2000</v>
      </c>
      <c r="H41">
        <f t="shared" si="1"/>
        <v>1977.4335051978901</v>
      </c>
      <c r="I41">
        <f t="shared" si="2"/>
        <v>0.25</v>
      </c>
      <c r="M41">
        <v>0.24375000000000002</v>
      </c>
      <c r="N41">
        <v>0</v>
      </c>
      <c r="O41" s="19">
        <v>0</v>
      </c>
      <c r="AY41">
        <v>3950</v>
      </c>
      <c r="AZ41">
        <v>1</v>
      </c>
      <c r="BA41">
        <v>5.005005005005005E-3</v>
      </c>
    </row>
    <row r="42" spans="1:53" x14ac:dyDescent="0.25">
      <c r="A42" s="1">
        <v>0.14074530529774801</v>
      </c>
      <c r="B42" s="1">
        <v>3072.1552734375</v>
      </c>
      <c r="C42">
        <f t="shared" si="0"/>
        <v>0.38840184326830962</v>
      </c>
      <c r="D42">
        <v>0.41570000000000001</v>
      </c>
      <c r="E42">
        <v>164.94</v>
      </c>
      <c r="F42" t="s">
        <v>63</v>
      </c>
      <c r="G42">
        <v>2050</v>
      </c>
      <c r="H42">
        <f t="shared" si="1"/>
        <v>2026.8693428278375</v>
      </c>
      <c r="I42">
        <f t="shared" si="2"/>
        <v>0.25625000000000003</v>
      </c>
      <c r="M42">
        <v>0.25</v>
      </c>
      <c r="N42">
        <v>0</v>
      </c>
      <c r="O42" s="19">
        <v>0</v>
      </c>
      <c r="AY42">
        <v>4000</v>
      </c>
      <c r="AZ42">
        <v>1</v>
      </c>
      <c r="BA42">
        <v>6.006006006006006E-3</v>
      </c>
    </row>
    <row r="43" spans="1:53" x14ac:dyDescent="0.25">
      <c r="A43" s="1">
        <v>0.13643719589455899</v>
      </c>
      <c r="B43" s="1">
        <v>3497.63891601562</v>
      </c>
      <c r="C43">
        <f t="shared" si="0"/>
        <v>0.44219425164255988</v>
      </c>
      <c r="D43">
        <v>0.57479999999999998</v>
      </c>
      <c r="E43">
        <v>10.98</v>
      </c>
      <c r="F43" t="s">
        <v>69</v>
      </c>
      <c r="G43">
        <v>2100</v>
      </c>
      <c r="H43">
        <f t="shared" si="1"/>
        <v>2076.3051804577849</v>
      </c>
      <c r="I43">
        <f t="shared" si="2"/>
        <v>0.26250000000000001</v>
      </c>
      <c r="M43">
        <v>0.25625000000000003</v>
      </c>
      <c r="N43">
        <v>0</v>
      </c>
      <c r="O43" s="19">
        <v>0</v>
      </c>
      <c r="AY43">
        <v>4050</v>
      </c>
      <c r="AZ43">
        <v>0</v>
      </c>
      <c r="BA43">
        <v>6.006006006006006E-3</v>
      </c>
    </row>
    <row r="44" spans="1:53" x14ac:dyDescent="0.25">
      <c r="A44" s="1">
        <v>0.16422641365511501</v>
      </c>
      <c r="B44" s="1">
        <v>3355.28051757812</v>
      </c>
      <c r="C44">
        <f t="shared" si="0"/>
        <v>0.42419637736975924</v>
      </c>
      <c r="D44">
        <v>0.24129999999999999</v>
      </c>
      <c r="E44">
        <v>16.600000000000001</v>
      </c>
      <c r="F44" t="s">
        <v>62</v>
      </c>
      <c r="G44">
        <v>2150</v>
      </c>
      <c r="H44">
        <f t="shared" si="1"/>
        <v>2125.7410180877318</v>
      </c>
      <c r="I44">
        <f t="shared" si="2"/>
        <v>0.26874999999999999</v>
      </c>
      <c r="M44">
        <v>0.26250000000000001</v>
      </c>
      <c r="N44">
        <v>0</v>
      </c>
      <c r="O44" s="19">
        <v>0</v>
      </c>
      <c r="AY44">
        <v>4100</v>
      </c>
      <c r="AZ44">
        <v>2</v>
      </c>
      <c r="BA44">
        <v>8.0080080080080079E-3</v>
      </c>
    </row>
    <row r="45" spans="1:53" x14ac:dyDescent="0.25">
      <c r="A45" s="1">
        <v>0.140063735311899</v>
      </c>
      <c r="B45" s="1">
        <v>3403.22631835937</v>
      </c>
      <c r="C45">
        <f t="shared" si="0"/>
        <v>0.43025799722388069</v>
      </c>
      <c r="D45">
        <v>0.78700000000000003</v>
      </c>
      <c r="E45">
        <v>328.19</v>
      </c>
      <c r="F45" t="s">
        <v>60</v>
      </c>
      <c r="G45">
        <v>2200</v>
      </c>
      <c r="H45">
        <f t="shared" si="1"/>
        <v>2175.1768557176792</v>
      </c>
      <c r="I45">
        <f t="shared" si="2"/>
        <v>0.27500000000000002</v>
      </c>
      <c r="M45">
        <v>0.26874999999999999</v>
      </c>
      <c r="N45">
        <v>0</v>
      </c>
      <c r="O45" s="19">
        <v>0</v>
      </c>
      <c r="AY45">
        <v>4150</v>
      </c>
      <c r="AZ45">
        <v>0</v>
      </c>
      <c r="BA45">
        <v>8.0080080080080079E-3</v>
      </c>
    </row>
    <row r="46" spans="1:53" x14ac:dyDescent="0.25">
      <c r="A46" s="1">
        <v>0.175500107480347</v>
      </c>
      <c r="B46" s="1">
        <v>3562.59814453125</v>
      </c>
      <c r="C46">
        <f t="shared" si="0"/>
        <v>0.45040681964356694</v>
      </c>
      <c r="D46">
        <v>0.87729999999999997</v>
      </c>
      <c r="E46">
        <v>305.39999999999998</v>
      </c>
      <c r="F46" t="s">
        <v>67</v>
      </c>
      <c r="G46">
        <v>2250</v>
      </c>
      <c r="H46">
        <f t="shared" si="1"/>
        <v>2224.6126933476266</v>
      </c>
      <c r="I46">
        <f t="shared" si="2"/>
        <v>0.28125000000000006</v>
      </c>
      <c r="M46">
        <v>0.27500000000000002</v>
      </c>
      <c r="N46">
        <v>0</v>
      </c>
      <c r="O46" s="19">
        <v>0</v>
      </c>
      <c r="AY46">
        <v>4200</v>
      </c>
      <c r="AZ46">
        <v>3</v>
      </c>
      <c r="BA46">
        <v>1.1011011011011011E-2</v>
      </c>
    </row>
    <row r="47" spans="1:53" x14ac:dyDescent="0.25">
      <c r="A47" s="1">
        <v>0.13915402382411701</v>
      </c>
      <c r="B47" s="1">
        <v>3911.73999023437</v>
      </c>
      <c r="C47">
        <f t="shared" si="0"/>
        <v>0.49454760172111395</v>
      </c>
      <c r="D47">
        <v>0.92379999999999995</v>
      </c>
      <c r="E47">
        <v>210.37</v>
      </c>
      <c r="F47" t="s">
        <v>54</v>
      </c>
      <c r="G47">
        <v>2300</v>
      </c>
      <c r="H47">
        <f t="shared" si="1"/>
        <v>2274.0485309775736</v>
      </c>
      <c r="I47">
        <f t="shared" si="2"/>
        <v>0.28749999999999998</v>
      </c>
      <c r="M47">
        <v>0.28125000000000006</v>
      </c>
      <c r="N47">
        <v>0</v>
      </c>
      <c r="O47" s="19">
        <v>0</v>
      </c>
      <c r="AY47">
        <v>4250</v>
      </c>
      <c r="AZ47">
        <v>3</v>
      </c>
      <c r="BA47">
        <v>1.4014014014014014E-2</v>
      </c>
    </row>
    <row r="48" spans="1:53" x14ac:dyDescent="0.25">
      <c r="A48" s="1">
        <v>0.173561719050701</v>
      </c>
      <c r="B48" s="1">
        <v>2936.59204101562</v>
      </c>
      <c r="C48">
        <f t="shared" si="0"/>
        <v>0.37126305806193755</v>
      </c>
      <c r="D48">
        <v>0.44690000000000002</v>
      </c>
      <c r="E48">
        <v>290.27</v>
      </c>
      <c r="F48" t="s">
        <v>59</v>
      </c>
      <c r="G48">
        <v>2350</v>
      </c>
      <c r="H48">
        <f t="shared" si="1"/>
        <v>2323.484368607521</v>
      </c>
      <c r="I48">
        <f t="shared" si="2"/>
        <v>0.29375000000000001</v>
      </c>
      <c r="M48">
        <v>0.28749999999999998</v>
      </c>
      <c r="N48">
        <v>0</v>
      </c>
      <c r="O48" s="19">
        <v>0</v>
      </c>
      <c r="AY48">
        <v>4300</v>
      </c>
      <c r="AZ48">
        <v>3</v>
      </c>
      <c r="BA48">
        <v>1.7017017017017019E-2</v>
      </c>
    </row>
    <row r="49" spans="1:53" x14ac:dyDescent="0.25">
      <c r="A49" s="1">
        <v>0.14166835573359199</v>
      </c>
      <c r="B49" s="1">
        <v>3367.2841796875</v>
      </c>
      <c r="C49">
        <f t="shared" si="0"/>
        <v>0.42571395837536918</v>
      </c>
      <c r="D49">
        <v>0.76849999999999996</v>
      </c>
      <c r="E49">
        <v>236.31</v>
      </c>
      <c r="F49" t="s">
        <v>75</v>
      </c>
      <c r="G49">
        <v>2400</v>
      </c>
      <c r="H49">
        <f t="shared" si="1"/>
        <v>2372.9202062374684</v>
      </c>
      <c r="I49">
        <f t="shared" si="2"/>
        <v>0.30000000000000004</v>
      </c>
      <c r="M49">
        <v>0.29375000000000001</v>
      </c>
      <c r="N49">
        <v>0</v>
      </c>
      <c r="O49" s="19">
        <v>0</v>
      </c>
      <c r="AY49">
        <v>4350</v>
      </c>
      <c r="AZ49">
        <v>6</v>
      </c>
      <c r="BA49">
        <v>2.3023023023023025E-2</v>
      </c>
    </row>
    <row r="50" spans="1:53" x14ac:dyDescent="0.25">
      <c r="A50" s="1">
        <v>0.16992089583403799</v>
      </c>
      <c r="B50" s="1">
        <v>3022.90478515625</v>
      </c>
      <c r="C50">
        <f t="shared" si="0"/>
        <v>0.38217527633801968</v>
      </c>
      <c r="D50">
        <v>0.56220000000000003</v>
      </c>
      <c r="E50">
        <v>231.07</v>
      </c>
      <c r="F50" t="s">
        <v>64</v>
      </c>
      <c r="G50">
        <v>2450</v>
      </c>
      <c r="H50">
        <f t="shared" si="1"/>
        <v>2422.3560438674153</v>
      </c>
      <c r="I50">
        <f t="shared" si="2"/>
        <v>0.30625000000000002</v>
      </c>
      <c r="M50">
        <v>0.30000000000000004</v>
      </c>
      <c r="N50">
        <v>0</v>
      </c>
      <c r="O50" s="19">
        <v>0</v>
      </c>
      <c r="AY50">
        <v>4400</v>
      </c>
      <c r="AZ50">
        <v>10</v>
      </c>
      <c r="BA50">
        <v>3.3033033033033031E-2</v>
      </c>
    </row>
    <row r="51" spans="1:53" x14ac:dyDescent="0.25">
      <c r="A51" s="1">
        <v>0.15101501955945701</v>
      </c>
      <c r="B51" s="1">
        <v>2999.40161132812</v>
      </c>
      <c r="C51">
        <f t="shared" si="0"/>
        <v>0.37920385229691417</v>
      </c>
      <c r="D51">
        <v>0.6008</v>
      </c>
      <c r="E51">
        <v>48.27</v>
      </c>
      <c r="F51" t="s">
        <v>69</v>
      </c>
      <c r="G51">
        <v>2500</v>
      </c>
      <c r="H51">
        <f t="shared" si="1"/>
        <v>2471.7918814973627</v>
      </c>
      <c r="I51">
        <f t="shared" si="2"/>
        <v>0.3125</v>
      </c>
      <c r="M51">
        <v>0.30625000000000002</v>
      </c>
      <c r="N51">
        <v>1</v>
      </c>
      <c r="O51" s="19">
        <v>4.0000000000000001E-3</v>
      </c>
      <c r="AY51">
        <v>4450</v>
      </c>
      <c r="AZ51">
        <v>12</v>
      </c>
      <c r="BA51">
        <v>4.5045045045045043E-2</v>
      </c>
    </row>
    <row r="52" spans="1:53" x14ac:dyDescent="0.25">
      <c r="A52" s="1">
        <v>0.14443812262854799</v>
      </c>
      <c r="B52" s="1">
        <v>3029.02416992187</v>
      </c>
      <c r="C52">
        <f t="shared" si="0"/>
        <v>0.38294892874523523</v>
      </c>
      <c r="D52">
        <v>0.49180000000000001</v>
      </c>
      <c r="E52">
        <v>86.2</v>
      </c>
      <c r="F52" t="s">
        <v>63</v>
      </c>
      <c r="G52">
        <v>2550</v>
      </c>
      <c r="H52">
        <f t="shared" si="1"/>
        <v>2521.2277191273101</v>
      </c>
      <c r="I52">
        <f t="shared" si="2"/>
        <v>0.31875000000000003</v>
      </c>
      <c r="M52">
        <v>0.3125</v>
      </c>
      <c r="N52">
        <v>0</v>
      </c>
      <c r="O52" s="19">
        <v>4.0000000000000001E-3</v>
      </c>
      <c r="AY52">
        <v>4500</v>
      </c>
      <c r="AZ52">
        <v>10</v>
      </c>
      <c r="BA52">
        <v>5.5055055055055056E-2</v>
      </c>
    </row>
    <row r="53" spans="1:53" x14ac:dyDescent="0.25">
      <c r="A53" s="1">
        <v>0.16221926593383701</v>
      </c>
      <c r="B53" s="1">
        <v>3125.09252929687</v>
      </c>
      <c r="C53">
        <f t="shared" si="0"/>
        <v>0.3950945153253243</v>
      </c>
      <c r="D53">
        <v>0.34250000000000003</v>
      </c>
      <c r="E53">
        <v>232.31</v>
      </c>
      <c r="F53" t="s">
        <v>63</v>
      </c>
      <c r="G53">
        <v>2600</v>
      </c>
      <c r="H53">
        <f t="shared" si="1"/>
        <v>2570.6635567572571</v>
      </c>
      <c r="I53">
        <f t="shared" si="2"/>
        <v>0.32500000000000001</v>
      </c>
      <c r="M53">
        <v>0.31875000000000003</v>
      </c>
      <c r="N53">
        <v>3</v>
      </c>
      <c r="O53" s="19">
        <v>1.6E-2</v>
      </c>
      <c r="AY53">
        <v>4550</v>
      </c>
      <c r="AZ53">
        <v>11</v>
      </c>
      <c r="BA53">
        <v>6.6066066066066062E-2</v>
      </c>
    </row>
    <row r="54" spans="1:53" x14ac:dyDescent="0.25">
      <c r="A54" s="1">
        <v>0.15603699224602499</v>
      </c>
      <c r="B54" s="1">
        <v>3409.11108398437</v>
      </c>
      <c r="C54">
        <f t="shared" si="0"/>
        <v>0.43100198755396402</v>
      </c>
      <c r="D54">
        <v>0.39219999999999999</v>
      </c>
      <c r="E54">
        <v>136.83000000000001</v>
      </c>
      <c r="F54" t="s">
        <v>65</v>
      </c>
      <c r="G54">
        <v>2650</v>
      </c>
      <c r="H54">
        <f t="shared" si="1"/>
        <v>2620.0993943872045</v>
      </c>
      <c r="I54">
        <f t="shared" si="2"/>
        <v>0.33124999999999999</v>
      </c>
      <c r="M54">
        <v>0.32500000000000001</v>
      </c>
      <c r="N54">
        <v>3</v>
      </c>
      <c r="O54" s="19">
        <v>2.8000000000000001E-2</v>
      </c>
      <c r="AY54">
        <v>4600</v>
      </c>
      <c r="AZ54">
        <v>11</v>
      </c>
      <c r="BA54">
        <v>7.7077077077077075E-2</v>
      </c>
    </row>
    <row r="55" spans="1:53" x14ac:dyDescent="0.25">
      <c r="A55" s="1">
        <v>0.17610467224075499</v>
      </c>
      <c r="B55" s="1">
        <v>2951.283203125</v>
      </c>
      <c r="C55">
        <f t="shared" si="0"/>
        <v>0.37312041029031373</v>
      </c>
      <c r="D55">
        <v>0.53069999999999995</v>
      </c>
      <c r="E55">
        <v>302.77999999999997</v>
      </c>
      <c r="F55" t="s">
        <v>71</v>
      </c>
      <c r="G55">
        <v>2700</v>
      </c>
      <c r="H55">
        <f t="shared" si="1"/>
        <v>2669.5352320171519</v>
      </c>
      <c r="I55">
        <f t="shared" si="2"/>
        <v>0.33750000000000002</v>
      </c>
      <c r="M55">
        <v>0.33124999999999999</v>
      </c>
      <c r="N55">
        <v>3</v>
      </c>
      <c r="O55" s="19">
        <v>0.04</v>
      </c>
      <c r="AY55">
        <v>4650</v>
      </c>
      <c r="AZ55">
        <v>7</v>
      </c>
      <c r="BA55">
        <v>8.408408408408409E-2</v>
      </c>
    </row>
    <row r="56" spans="1:53" x14ac:dyDescent="0.25">
      <c r="A56" s="1">
        <v>0.132666079737596</v>
      </c>
      <c r="B56" s="1">
        <v>3422.43969726562</v>
      </c>
      <c r="C56">
        <f t="shared" si="0"/>
        <v>0.43268707750088442</v>
      </c>
      <c r="D56">
        <v>0.75960000000000005</v>
      </c>
      <c r="E56">
        <v>314.27</v>
      </c>
      <c r="F56" t="s">
        <v>78</v>
      </c>
      <c r="G56">
        <v>2750</v>
      </c>
      <c r="H56">
        <f t="shared" si="1"/>
        <v>2718.9710696470988</v>
      </c>
      <c r="I56">
        <f t="shared" si="2"/>
        <v>0.34375</v>
      </c>
      <c r="M56">
        <v>0.33750000000000002</v>
      </c>
      <c r="N56">
        <v>10</v>
      </c>
      <c r="O56" s="19">
        <v>0.08</v>
      </c>
      <c r="AY56">
        <v>4700</v>
      </c>
      <c r="AZ56">
        <v>12</v>
      </c>
      <c r="BA56">
        <v>9.6096096096096095E-2</v>
      </c>
    </row>
    <row r="57" spans="1:53" x14ac:dyDescent="0.25">
      <c r="A57" s="1">
        <v>0.15332598774383999</v>
      </c>
      <c r="B57" s="1">
        <v>3889.49340820312</v>
      </c>
      <c r="C57">
        <f t="shared" si="0"/>
        <v>0.4917350441846946</v>
      </c>
      <c r="D57">
        <v>5.4800000000000001E-2</v>
      </c>
      <c r="E57">
        <v>50.5</v>
      </c>
      <c r="F57" t="s">
        <v>64</v>
      </c>
      <c r="G57">
        <v>2800</v>
      </c>
      <c r="H57">
        <f t="shared" si="1"/>
        <v>2768.4069072770462</v>
      </c>
      <c r="I57">
        <f t="shared" si="2"/>
        <v>0.35000000000000003</v>
      </c>
      <c r="M57">
        <v>0.34375</v>
      </c>
      <c r="N57">
        <v>12</v>
      </c>
      <c r="O57" s="19">
        <v>0.128</v>
      </c>
      <c r="AY57">
        <v>4750</v>
      </c>
      <c r="AZ57">
        <v>13</v>
      </c>
      <c r="BA57">
        <v>0.10910910910910911</v>
      </c>
    </row>
    <row r="58" spans="1:53" x14ac:dyDescent="0.25">
      <c r="A58" s="1">
        <v>0.16867019222211299</v>
      </c>
      <c r="B58" s="1">
        <v>2908.22412109375</v>
      </c>
      <c r="C58">
        <f t="shared" si="0"/>
        <v>0.36767660119154194</v>
      </c>
      <c r="D58">
        <v>0.4521</v>
      </c>
      <c r="E58">
        <v>257.60000000000002</v>
      </c>
      <c r="F58" t="s">
        <v>65</v>
      </c>
      <c r="G58">
        <v>2850</v>
      </c>
      <c r="H58">
        <f t="shared" si="1"/>
        <v>2817.8427449069936</v>
      </c>
      <c r="I58">
        <f t="shared" si="2"/>
        <v>0.35625000000000001</v>
      </c>
      <c r="M58">
        <v>0.35000000000000003</v>
      </c>
      <c r="N58">
        <v>14</v>
      </c>
      <c r="O58" s="19">
        <v>0.184</v>
      </c>
      <c r="AY58">
        <v>4800</v>
      </c>
      <c r="AZ58">
        <v>10</v>
      </c>
      <c r="BA58">
        <v>0.11911911911911911</v>
      </c>
    </row>
    <row r="59" spans="1:53" x14ac:dyDescent="0.25">
      <c r="A59" s="1">
        <v>0.16883590865628201</v>
      </c>
      <c r="B59" s="1">
        <v>2966.73828125</v>
      </c>
      <c r="C59">
        <f t="shared" si="0"/>
        <v>0.37507434174798032</v>
      </c>
      <c r="D59">
        <v>0.49419999999999997</v>
      </c>
      <c r="E59">
        <v>43.35</v>
      </c>
      <c r="F59" t="s">
        <v>57</v>
      </c>
      <c r="G59">
        <v>2900</v>
      </c>
      <c r="H59">
        <f t="shared" si="1"/>
        <v>2867.2785825369406</v>
      </c>
      <c r="I59">
        <f t="shared" si="2"/>
        <v>0.36249999999999999</v>
      </c>
      <c r="M59">
        <v>0.35625000000000001</v>
      </c>
      <c r="N59">
        <v>15</v>
      </c>
      <c r="O59" s="19">
        <v>0.24399999999999999</v>
      </c>
      <c r="AY59">
        <v>4850</v>
      </c>
      <c r="AZ59">
        <v>15</v>
      </c>
      <c r="BA59">
        <v>0.13413413413413414</v>
      </c>
    </row>
    <row r="60" spans="1:53" x14ac:dyDescent="0.25">
      <c r="A60" s="1">
        <v>0.17462415434235801</v>
      </c>
      <c r="B60" s="1">
        <v>3418.22631835937</v>
      </c>
      <c r="C60">
        <f t="shared" si="0"/>
        <v>0.43215439474629685</v>
      </c>
      <c r="D60">
        <v>0.84030000000000005</v>
      </c>
      <c r="E60">
        <v>36.979999999999997</v>
      </c>
      <c r="F60" t="s">
        <v>63</v>
      </c>
      <c r="G60">
        <v>2950</v>
      </c>
      <c r="H60">
        <f t="shared" si="1"/>
        <v>2916.714420166888</v>
      </c>
      <c r="I60">
        <f t="shared" si="2"/>
        <v>0.36875000000000002</v>
      </c>
      <c r="M60">
        <v>0.36249999999999999</v>
      </c>
      <c r="N60">
        <v>16</v>
      </c>
      <c r="O60" s="19">
        <v>0.308</v>
      </c>
      <c r="AY60">
        <v>4900</v>
      </c>
      <c r="AZ60">
        <v>13</v>
      </c>
      <c r="BA60">
        <v>0.14714714714714713</v>
      </c>
    </row>
    <row r="61" spans="1:53" x14ac:dyDescent="0.25">
      <c r="A61" s="1">
        <v>0.163511270877326</v>
      </c>
      <c r="B61" s="1">
        <v>3041.44287109375</v>
      </c>
      <c r="C61">
        <f t="shared" si="0"/>
        <v>0.38451898168750054</v>
      </c>
      <c r="D61">
        <v>0.36059999999999998</v>
      </c>
      <c r="E61">
        <v>137.08000000000001</v>
      </c>
      <c r="F61" t="s">
        <v>56</v>
      </c>
      <c r="G61">
        <v>3000</v>
      </c>
      <c r="H61">
        <f t="shared" si="1"/>
        <v>2966.1502577968354</v>
      </c>
      <c r="I61">
        <f t="shared" si="2"/>
        <v>0.37500000000000006</v>
      </c>
      <c r="M61">
        <v>0.36875000000000002</v>
      </c>
      <c r="N61">
        <v>17</v>
      </c>
      <c r="O61" s="19">
        <v>0.376</v>
      </c>
      <c r="AY61">
        <v>4950</v>
      </c>
      <c r="AZ61">
        <v>8</v>
      </c>
      <c r="BA61">
        <v>0.15515515515515516</v>
      </c>
    </row>
    <row r="62" spans="1:53" x14ac:dyDescent="0.25">
      <c r="A62" s="1">
        <v>0.150057505444888</v>
      </c>
      <c r="B62" s="1">
        <v>3774.05224609375</v>
      </c>
      <c r="C62">
        <f t="shared" si="0"/>
        <v>0.47714022193075778</v>
      </c>
      <c r="D62">
        <v>0.78090000000000004</v>
      </c>
      <c r="E62">
        <v>49.78</v>
      </c>
      <c r="F62" t="s">
        <v>56</v>
      </c>
      <c r="G62">
        <v>3050</v>
      </c>
      <c r="H62">
        <f t="shared" si="1"/>
        <v>3015.5860954267823</v>
      </c>
      <c r="I62">
        <f t="shared" si="2"/>
        <v>0.38124999999999998</v>
      </c>
      <c r="M62">
        <v>0.37500000000000006</v>
      </c>
      <c r="N62">
        <v>12</v>
      </c>
      <c r="O62" s="19">
        <v>0.42399999999999999</v>
      </c>
      <c r="AY62">
        <v>5000</v>
      </c>
      <c r="AZ62">
        <v>15</v>
      </c>
      <c r="BA62">
        <v>0.17017017017017017</v>
      </c>
    </row>
    <row r="63" spans="1:53" x14ac:dyDescent="0.25">
      <c r="A63" s="1">
        <v>0.166902799665684</v>
      </c>
      <c r="B63" s="1">
        <v>3059.20263671875</v>
      </c>
      <c r="C63">
        <f t="shared" si="0"/>
        <v>0.38676428672282998</v>
      </c>
      <c r="D63">
        <v>0.46460000000000001</v>
      </c>
      <c r="E63">
        <v>78.37</v>
      </c>
      <c r="F63" t="s">
        <v>54</v>
      </c>
      <c r="G63">
        <v>3100</v>
      </c>
      <c r="H63">
        <f t="shared" si="1"/>
        <v>3065.0219330567297</v>
      </c>
      <c r="I63">
        <f t="shared" si="2"/>
        <v>0.38750000000000001</v>
      </c>
      <c r="M63">
        <v>0.38124999999999998</v>
      </c>
      <c r="N63">
        <v>17</v>
      </c>
      <c r="O63" s="19">
        <v>0.49199999999999999</v>
      </c>
      <c r="AY63">
        <v>5050</v>
      </c>
      <c r="AZ63">
        <v>10</v>
      </c>
      <c r="BA63">
        <v>0.18018018018018017</v>
      </c>
    </row>
    <row r="64" spans="1:53" x14ac:dyDescent="0.25">
      <c r="A64" s="1">
        <v>0.155240755412558</v>
      </c>
      <c r="B64" s="1">
        <v>3302.57543945312</v>
      </c>
      <c r="C64">
        <f t="shared" si="0"/>
        <v>0.41753305873142588</v>
      </c>
      <c r="D64">
        <v>0.76139999999999997</v>
      </c>
      <c r="E64">
        <v>215.4</v>
      </c>
      <c r="F64" t="s">
        <v>71</v>
      </c>
      <c r="G64">
        <v>3150</v>
      </c>
      <c r="H64">
        <f t="shared" si="1"/>
        <v>3114.4577706866771</v>
      </c>
      <c r="I64">
        <f t="shared" si="2"/>
        <v>0.39375000000000004</v>
      </c>
      <c r="M64">
        <v>0.38750000000000001</v>
      </c>
      <c r="N64">
        <v>15</v>
      </c>
      <c r="O64" s="19">
        <v>0.55200000000000005</v>
      </c>
      <c r="AY64">
        <v>5100</v>
      </c>
      <c r="AZ64">
        <v>12</v>
      </c>
      <c r="BA64">
        <v>0.19219219219219219</v>
      </c>
    </row>
    <row r="65" spans="1:53" x14ac:dyDescent="0.25">
      <c r="A65" s="1">
        <v>0.14975708401336399</v>
      </c>
      <c r="B65" s="1">
        <v>3297.5908203125</v>
      </c>
      <c r="C65">
        <f t="shared" ref="C65:C128" si="3">B65/$V$13</f>
        <v>0.41690287077219523</v>
      </c>
      <c r="D65">
        <v>0.68320000000000003</v>
      </c>
      <c r="E65">
        <v>181.47</v>
      </c>
      <c r="F65" t="s">
        <v>70</v>
      </c>
      <c r="G65">
        <v>3200</v>
      </c>
      <c r="H65">
        <f t="shared" ref="H65:H128" si="4">G65*$K$6</f>
        <v>3163.8936083166245</v>
      </c>
      <c r="I65">
        <f t="shared" ref="I65:I128" si="5">H65/$V$13</f>
        <v>0.4</v>
      </c>
      <c r="M65">
        <v>0.39375000000000004</v>
      </c>
      <c r="N65">
        <v>16</v>
      </c>
      <c r="O65" s="19">
        <v>0.61599999999999999</v>
      </c>
      <c r="AY65">
        <v>5150</v>
      </c>
      <c r="AZ65">
        <v>16</v>
      </c>
      <c r="BA65">
        <v>0.20820820820820821</v>
      </c>
    </row>
    <row r="66" spans="1:53" x14ac:dyDescent="0.25">
      <c r="A66" s="1">
        <v>0.14588259791115599</v>
      </c>
      <c r="B66" s="1">
        <v>3112.59765625</v>
      </c>
      <c r="C66">
        <f t="shared" si="3"/>
        <v>0.39351483223939171</v>
      </c>
      <c r="D66">
        <v>0.62319999999999998</v>
      </c>
      <c r="E66">
        <v>338.59</v>
      </c>
      <c r="F66" t="s">
        <v>74</v>
      </c>
      <c r="G66">
        <v>3250</v>
      </c>
      <c r="H66">
        <f t="shared" si="4"/>
        <v>3213.3294459465715</v>
      </c>
      <c r="I66">
        <f t="shared" si="5"/>
        <v>0.40625</v>
      </c>
      <c r="M66">
        <v>0.4</v>
      </c>
      <c r="N66">
        <v>9</v>
      </c>
      <c r="O66" s="19">
        <v>0.65200000000000002</v>
      </c>
      <c r="AY66">
        <v>5200</v>
      </c>
      <c r="AZ66">
        <v>18</v>
      </c>
      <c r="BA66">
        <v>0.22622622622622623</v>
      </c>
    </row>
    <row r="67" spans="1:53" x14ac:dyDescent="0.25">
      <c r="A67" s="1">
        <v>0.13236859472752799</v>
      </c>
      <c r="B67" s="1">
        <v>3878.53564453125</v>
      </c>
      <c r="C67">
        <f t="shared" si="3"/>
        <v>0.49034969245945753</v>
      </c>
      <c r="D67">
        <v>0.1009</v>
      </c>
      <c r="E67">
        <v>135.72999999999999</v>
      </c>
      <c r="F67" t="s">
        <v>78</v>
      </c>
      <c r="G67">
        <v>3300</v>
      </c>
      <c r="H67">
        <f t="shared" si="4"/>
        <v>3262.7652835765189</v>
      </c>
      <c r="I67">
        <f t="shared" si="5"/>
        <v>0.41250000000000003</v>
      </c>
      <c r="M67">
        <v>0.40625</v>
      </c>
      <c r="N67">
        <v>17</v>
      </c>
      <c r="O67" s="19">
        <v>0.72</v>
      </c>
      <c r="AY67">
        <v>5250</v>
      </c>
      <c r="AZ67">
        <v>11</v>
      </c>
      <c r="BA67">
        <v>0.23723723723723725</v>
      </c>
    </row>
    <row r="68" spans="1:53" x14ac:dyDescent="0.25">
      <c r="A68" s="1">
        <v>0.14178602575390301</v>
      </c>
      <c r="B68" s="1">
        <v>3603.25463867187</v>
      </c>
      <c r="C68">
        <f t="shared" si="3"/>
        <v>0.45554687796079357</v>
      </c>
      <c r="D68">
        <v>0.68300000000000005</v>
      </c>
      <c r="E68">
        <v>51.98</v>
      </c>
      <c r="F68" t="s">
        <v>61</v>
      </c>
      <c r="G68">
        <v>3350</v>
      </c>
      <c r="H68">
        <f t="shared" si="4"/>
        <v>3312.2011212064663</v>
      </c>
      <c r="I68">
        <f t="shared" si="5"/>
        <v>0.41875000000000007</v>
      </c>
      <c r="M68">
        <v>0.41250000000000003</v>
      </c>
      <c r="N68">
        <v>4</v>
      </c>
      <c r="O68" s="19">
        <v>0.73599999999999999</v>
      </c>
      <c r="AY68">
        <v>5300</v>
      </c>
      <c r="AZ68">
        <v>17</v>
      </c>
      <c r="BA68">
        <v>0.25425425425425424</v>
      </c>
    </row>
    <row r="69" spans="1:53" x14ac:dyDescent="0.25">
      <c r="A69" s="1">
        <v>0.17118848183621299</v>
      </c>
      <c r="B69" s="1">
        <v>3132.50317382812</v>
      </c>
      <c r="C69">
        <f t="shared" si="3"/>
        <v>0.3960314171872289</v>
      </c>
      <c r="D69">
        <v>0.68300000000000005</v>
      </c>
      <c r="E69">
        <v>344.5</v>
      </c>
      <c r="F69" t="s">
        <v>60</v>
      </c>
      <c r="G69">
        <v>3400</v>
      </c>
      <c r="H69">
        <f t="shared" si="4"/>
        <v>3361.6369588364132</v>
      </c>
      <c r="I69">
        <f t="shared" si="5"/>
        <v>0.42499999999999999</v>
      </c>
      <c r="M69">
        <v>0.41875000000000007</v>
      </c>
      <c r="N69">
        <v>13</v>
      </c>
      <c r="O69" s="19">
        <v>0.78800000000000003</v>
      </c>
      <c r="AY69">
        <v>5350</v>
      </c>
      <c r="AZ69">
        <v>14</v>
      </c>
      <c r="BA69">
        <v>0.26826826826826827</v>
      </c>
    </row>
    <row r="70" spans="1:53" x14ac:dyDescent="0.25">
      <c r="A70" s="1">
        <v>0.13348283434695901</v>
      </c>
      <c r="B70" s="1">
        <v>4461.060546875</v>
      </c>
      <c r="C70">
        <f t="shared" si="3"/>
        <v>0.56399627789615137</v>
      </c>
      <c r="D70">
        <v>1.6199999999999999E-2</v>
      </c>
      <c r="E70">
        <v>98.78</v>
      </c>
      <c r="F70" t="s">
        <v>74</v>
      </c>
      <c r="G70">
        <v>3450</v>
      </c>
      <c r="H70">
        <f t="shared" si="4"/>
        <v>3411.0727964663606</v>
      </c>
      <c r="I70">
        <f t="shared" si="5"/>
        <v>0.43125000000000002</v>
      </c>
      <c r="M70">
        <v>0.42499999999999999</v>
      </c>
      <c r="N70">
        <v>9</v>
      </c>
      <c r="O70" s="19">
        <v>0.82399999999999995</v>
      </c>
      <c r="AY70">
        <v>5400</v>
      </c>
      <c r="AZ70">
        <v>21</v>
      </c>
      <c r="BA70">
        <v>0.28928928928928926</v>
      </c>
    </row>
    <row r="71" spans="1:53" x14ac:dyDescent="0.25">
      <c r="A71" s="1">
        <v>0.16397820056519499</v>
      </c>
      <c r="B71" s="1">
        <v>3449.00341796875</v>
      </c>
      <c r="C71">
        <f t="shared" si="3"/>
        <v>0.43604543577605581</v>
      </c>
      <c r="D71">
        <v>0.79949999999999999</v>
      </c>
      <c r="E71">
        <v>214.71</v>
      </c>
      <c r="F71" t="s">
        <v>54</v>
      </c>
      <c r="G71">
        <v>3500</v>
      </c>
      <c r="H71">
        <f t="shared" si="4"/>
        <v>3460.508634096308</v>
      </c>
      <c r="I71">
        <f t="shared" si="5"/>
        <v>0.43750000000000006</v>
      </c>
      <c r="M71">
        <v>0.43125000000000002</v>
      </c>
      <c r="N71">
        <v>10</v>
      </c>
      <c r="O71" s="19">
        <v>0.86399999999999999</v>
      </c>
      <c r="AY71">
        <v>5450</v>
      </c>
      <c r="AZ71">
        <v>22</v>
      </c>
      <c r="BA71">
        <v>0.31131131131131129</v>
      </c>
    </row>
    <row r="72" spans="1:53" x14ac:dyDescent="0.25">
      <c r="A72" s="1">
        <v>0.14820335588896799</v>
      </c>
      <c r="B72" s="1">
        <v>3231.41943359375</v>
      </c>
      <c r="C72">
        <f t="shared" si="3"/>
        <v>0.40853705385030992</v>
      </c>
      <c r="D72">
        <v>0.254</v>
      </c>
      <c r="E72">
        <v>232.26</v>
      </c>
      <c r="F72" t="s">
        <v>65</v>
      </c>
      <c r="G72">
        <v>3550</v>
      </c>
      <c r="H72">
        <f t="shared" si="4"/>
        <v>3509.944471726255</v>
      </c>
      <c r="I72">
        <f t="shared" si="5"/>
        <v>0.44374999999999998</v>
      </c>
      <c r="M72">
        <v>0.43750000000000006</v>
      </c>
      <c r="N72">
        <v>4</v>
      </c>
      <c r="O72" s="19">
        <v>0.88</v>
      </c>
      <c r="AY72">
        <v>5500</v>
      </c>
      <c r="AZ72">
        <v>22</v>
      </c>
      <c r="BA72">
        <v>0.33333333333333331</v>
      </c>
    </row>
    <row r="73" spans="1:53" x14ac:dyDescent="0.25">
      <c r="A73" s="1">
        <v>0.15607217932824299</v>
      </c>
      <c r="B73" s="1">
        <v>3328.013671875</v>
      </c>
      <c r="C73">
        <f t="shared" si="3"/>
        <v>0.4207491254607259</v>
      </c>
      <c r="D73">
        <v>0.25829999999999997</v>
      </c>
      <c r="E73">
        <v>344.4</v>
      </c>
      <c r="F73" t="s">
        <v>61</v>
      </c>
      <c r="G73">
        <v>3600</v>
      </c>
      <c r="H73">
        <f t="shared" si="4"/>
        <v>3559.3803093562024</v>
      </c>
      <c r="I73">
        <f t="shared" si="5"/>
        <v>0.45</v>
      </c>
      <c r="M73">
        <v>0.44374999999999998</v>
      </c>
      <c r="N73">
        <v>4</v>
      </c>
      <c r="O73" s="19">
        <v>0.89600000000000002</v>
      </c>
      <c r="AY73">
        <v>5550</v>
      </c>
      <c r="AZ73">
        <v>19</v>
      </c>
      <c r="BA73">
        <v>0.35235235235235235</v>
      </c>
    </row>
    <row r="74" spans="1:53" x14ac:dyDescent="0.25">
      <c r="A74" s="1">
        <v>0.15270396687804999</v>
      </c>
      <c r="B74" s="1">
        <v>3148.90258789062</v>
      </c>
      <c r="C74">
        <f t="shared" si="3"/>
        <v>0.39810473773370902</v>
      </c>
      <c r="D74">
        <v>0.68369999999999997</v>
      </c>
      <c r="E74">
        <v>290.72000000000003</v>
      </c>
      <c r="F74" t="s">
        <v>60</v>
      </c>
      <c r="G74">
        <v>3650</v>
      </c>
      <c r="H74">
        <f t="shared" si="4"/>
        <v>3608.8161469861498</v>
      </c>
      <c r="I74">
        <f t="shared" si="5"/>
        <v>0.45625000000000004</v>
      </c>
      <c r="M74">
        <v>0.45</v>
      </c>
      <c r="N74">
        <v>6</v>
      </c>
      <c r="O74" s="19">
        <v>0.92</v>
      </c>
      <c r="AY74">
        <v>5600</v>
      </c>
      <c r="AZ74">
        <v>22</v>
      </c>
      <c r="BA74">
        <v>0.37437437437437437</v>
      </c>
    </row>
    <row r="75" spans="1:53" x14ac:dyDescent="0.25">
      <c r="A75" s="1">
        <v>0.175284451007684</v>
      </c>
      <c r="B75" s="1">
        <v>3485.130859375</v>
      </c>
      <c r="C75">
        <f t="shared" si="3"/>
        <v>0.44061290180099233</v>
      </c>
      <c r="D75">
        <v>0.83299999999999996</v>
      </c>
      <c r="E75">
        <v>204.62</v>
      </c>
      <c r="F75" t="s">
        <v>76</v>
      </c>
      <c r="G75">
        <v>3700</v>
      </c>
      <c r="H75">
        <f t="shared" si="4"/>
        <v>3658.2519846160967</v>
      </c>
      <c r="I75">
        <f t="shared" si="5"/>
        <v>0.46250000000000002</v>
      </c>
      <c r="M75">
        <v>0.45625000000000004</v>
      </c>
      <c r="N75">
        <v>1</v>
      </c>
      <c r="O75" s="19">
        <v>0.92400000000000004</v>
      </c>
      <c r="AY75">
        <v>5650</v>
      </c>
      <c r="AZ75">
        <v>27</v>
      </c>
      <c r="BA75">
        <v>0.4014014014014014</v>
      </c>
    </row>
    <row r="76" spans="1:53" x14ac:dyDescent="0.25">
      <c r="A76" s="1">
        <v>0.158594918330248</v>
      </c>
      <c r="B76" s="1">
        <v>3005.11938476562</v>
      </c>
      <c r="C76">
        <f t="shared" si="3"/>
        <v>0.37992673038895497</v>
      </c>
      <c r="D76">
        <v>0.3977</v>
      </c>
      <c r="E76">
        <v>33.18</v>
      </c>
      <c r="F76" t="s">
        <v>79</v>
      </c>
      <c r="G76">
        <v>3750</v>
      </c>
      <c r="H76">
        <f t="shared" si="4"/>
        <v>3707.6878222460441</v>
      </c>
      <c r="I76">
        <f t="shared" si="5"/>
        <v>0.46875</v>
      </c>
      <c r="M76">
        <v>0.46250000000000002</v>
      </c>
      <c r="N76">
        <v>4</v>
      </c>
      <c r="O76" s="19">
        <v>0.94</v>
      </c>
      <c r="AY76">
        <v>5700</v>
      </c>
      <c r="AZ76">
        <v>20</v>
      </c>
      <c r="BA76">
        <v>0.42142142142142142</v>
      </c>
    </row>
    <row r="77" spans="1:53" x14ac:dyDescent="0.25">
      <c r="A77" s="1">
        <v>0.17133801705863799</v>
      </c>
      <c r="B77" s="1">
        <v>3127.14721679687</v>
      </c>
      <c r="C77">
        <f t="shared" si="3"/>
        <v>0.3953542822776136</v>
      </c>
      <c r="D77">
        <v>0.69059999999999999</v>
      </c>
      <c r="E77">
        <v>314.87</v>
      </c>
      <c r="F77" t="s">
        <v>57</v>
      </c>
      <c r="G77">
        <v>3800</v>
      </c>
      <c r="H77">
        <f t="shared" si="4"/>
        <v>3757.1236598759915</v>
      </c>
      <c r="I77">
        <f t="shared" si="5"/>
        <v>0.47500000000000003</v>
      </c>
      <c r="M77">
        <v>0.46875</v>
      </c>
      <c r="N77">
        <v>2</v>
      </c>
      <c r="O77" s="19">
        <v>0.94799999999999995</v>
      </c>
      <c r="AY77">
        <v>5750</v>
      </c>
      <c r="AZ77">
        <v>32</v>
      </c>
      <c r="BA77">
        <v>0.45345345345345345</v>
      </c>
    </row>
    <row r="78" spans="1:53" x14ac:dyDescent="0.25">
      <c r="A78" s="1">
        <v>0.159475244205355</v>
      </c>
      <c r="B78" s="1">
        <v>3652.06909179687</v>
      </c>
      <c r="C78">
        <f t="shared" si="3"/>
        <v>0.46171831849175027</v>
      </c>
      <c r="D78">
        <v>0.15210000000000001</v>
      </c>
      <c r="E78">
        <v>131.41</v>
      </c>
      <c r="F78" t="s">
        <v>69</v>
      </c>
      <c r="G78">
        <v>3850</v>
      </c>
      <c r="H78">
        <f t="shared" si="4"/>
        <v>3806.5594975059385</v>
      </c>
      <c r="I78">
        <f t="shared" si="5"/>
        <v>0.48125000000000001</v>
      </c>
      <c r="M78">
        <v>0.47500000000000003</v>
      </c>
      <c r="N78">
        <v>2</v>
      </c>
      <c r="O78" s="19">
        <v>0.95599999999999996</v>
      </c>
      <c r="AY78">
        <v>5800</v>
      </c>
      <c r="AZ78">
        <v>37</v>
      </c>
      <c r="BA78">
        <v>0.49049049049049048</v>
      </c>
    </row>
    <row r="79" spans="1:53" x14ac:dyDescent="0.25">
      <c r="A79" s="1">
        <v>0.158034848146198</v>
      </c>
      <c r="B79" s="1">
        <v>3805.58740234375</v>
      </c>
      <c r="C79">
        <f t="shared" si="3"/>
        <v>0.48112710140952486</v>
      </c>
      <c r="D79">
        <v>0.91620000000000001</v>
      </c>
      <c r="E79">
        <v>291.23</v>
      </c>
      <c r="F79" t="s">
        <v>67</v>
      </c>
      <c r="G79">
        <v>3900</v>
      </c>
      <c r="H79">
        <f t="shared" si="4"/>
        <v>3855.9953351358859</v>
      </c>
      <c r="I79">
        <f t="shared" si="5"/>
        <v>0.48750000000000004</v>
      </c>
      <c r="M79">
        <v>0.48125000000000001</v>
      </c>
      <c r="N79">
        <v>1</v>
      </c>
      <c r="O79" s="19">
        <v>0.96</v>
      </c>
      <c r="AY79">
        <v>5850</v>
      </c>
      <c r="AZ79">
        <v>41</v>
      </c>
      <c r="BA79">
        <v>0.53153153153153154</v>
      </c>
    </row>
    <row r="80" spans="1:53" x14ac:dyDescent="0.25">
      <c r="A80" s="1">
        <v>0.16688397786539499</v>
      </c>
      <c r="B80" s="1">
        <v>3798.61645507812</v>
      </c>
      <c r="C80">
        <f t="shared" si="3"/>
        <v>0.48024578893462921</v>
      </c>
      <c r="D80">
        <v>0.89600000000000002</v>
      </c>
      <c r="E80">
        <v>274.74</v>
      </c>
      <c r="F80" t="s">
        <v>56</v>
      </c>
      <c r="G80">
        <v>3950</v>
      </c>
      <c r="H80">
        <f t="shared" si="4"/>
        <v>3905.4311727658333</v>
      </c>
      <c r="I80">
        <f t="shared" si="5"/>
        <v>0.49375000000000002</v>
      </c>
      <c r="M80">
        <v>0.48750000000000004</v>
      </c>
      <c r="N80">
        <v>4</v>
      </c>
      <c r="O80" s="19">
        <v>0.97599999999999998</v>
      </c>
      <c r="AY80">
        <v>5900</v>
      </c>
      <c r="AZ80">
        <v>48</v>
      </c>
      <c r="BA80">
        <v>0.57957957957957962</v>
      </c>
    </row>
    <row r="81" spans="1:53" x14ac:dyDescent="0.25">
      <c r="A81" s="1">
        <v>0.16404239315765201</v>
      </c>
      <c r="B81" s="1">
        <v>3755.85083007812</v>
      </c>
      <c r="C81">
        <f t="shared" si="3"/>
        <v>0.4748390805816573</v>
      </c>
      <c r="D81">
        <v>7.7600000000000002E-2</v>
      </c>
      <c r="E81">
        <v>235.52</v>
      </c>
      <c r="F81" t="s">
        <v>76</v>
      </c>
      <c r="G81">
        <v>4000</v>
      </c>
      <c r="H81">
        <f t="shared" si="4"/>
        <v>3954.8670103957802</v>
      </c>
      <c r="I81">
        <f t="shared" si="5"/>
        <v>0.5</v>
      </c>
      <c r="M81">
        <v>0.49375000000000002</v>
      </c>
      <c r="N81">
        <v>0</v>
      </c>
      <c r="O81" s="19">
        <v>0.97599999999999998</v>
      </c>
      <c r="AY81">
        <v>5950</v>
      </c>
      <c r="AZ81">
        <v>48</v>
      </c>
      <c r="BA81">
        <v>0.62762762762762758</v>
      </c>
    </row>
    <row r="82" spans="1:53" x14ac:dyDescent="0.25">
      <c r="A82" s="1">
        <v>0.15578360163621</v>
      </c>
      <c r="B82" s="1">
        <v>3037.36645507812</v>
      </c>
      <c r="C82">
        <f t="shared" si="3"/>
        <v>0.38400361467200866</v>
      </c>
      <c r="D82">
        <v>0.60699999999999998</v>
      </c>
      <c r="E82">
        <v>351.84</v>
      </c>
      <c r="F82" t="s">
        <v>79</v>
      </c>
      <c r="G82">
        <v>4050</v>
      </c>
      <c r="H82">
        <f t="shared" si="4"/>
        <v>4004.3028480257276</v>
      </c>
      <c r="I82">
        <f t="shared" si="5"/>
        <v>0.50624999999999998</v>
      </c>
      <c r="M82">
        <v>0.5</v>
      </c>
      <c r="N82">
        <v>0</v>
      </c>
      <c r="O82" s="19">
        <v>0.97599999999999998</v>
      </c>
      <c r="AY82">
        <v>6000</v>
      </c>
      <c r="AZ82">
        <v>48</v>
      </c>
      <c r="BA82">
        <v>0.67567567567567566</v>
      </c>
    </row>
    <row r="83" spans="1:53" x14ac:dyDescent="0.25">
      <c r="A83" s="1">
        <v>0.15843661196849401</v>
      </c>
      <c r="B83" s="1">
        <v>3226.14770507812</v>
      </c>
      <c r="C83">
        <f t="shared" si="3"/>
        <v>0.40787056765725049</v>
      </c>
      <c r="D83">
        <v>0.68100000000000005</v>
      </c>
      <c r="E83">
        <v>92.94</v>
      </c>
      <c r="F83" t="s">
        <v>79</v>
      </c>
      <c r="G83">
        <v>4100</v>
      </c>
      <c r="H83">
        <f t="shared" si="4"/>
        <v>4053.738685655675</v>
      </c>
      <c r="I83">
        <f t="shared" si="5"/>
        <v>0.51250000000000007</v>
      </c>
      <c r="M83">
        <v>0.50624999999999998</v>
      </c>
      <c r="N83">
        <v>0</v>
      </c>
      <c r="O83" s="19">
        <v>0.97599999999999998</v>
      </c>
      <c r="AY83">
        <v>6050</v>
      </c>
      <c r="AZ83">
        <v>52</v>
      </c>
      <c r="BA83">
        <v>0.72772772772772776</v>
      </c>
    </row>
    <row r="84" spans="1:53" x14ac:dyDescent="0.25">
      <c r="A84" s="1">
        <v>0.134975299000343</v>
      </c>
      <c r="B84" s="1">
        <v>4221.1494140625</v>
      </c>
      <c r="C84">
        <f t="shared" si="3"/>
        <v>0.53366515270510595</v>
      </c>
      <c r="D84">
        <v>0.1638</v>
      </c>
      <c r="E84">
        <v>196.39</v>
      </c>
      <c r="F84" t="s">
        <v>55</v>
      </c>
      <c r="G84">
        <v>4150</v>
      </c>
      <c r="H84">
        <f t="shared" si="4"/>
        <v>4103.1745232856219</v>
      </c>
      <c r="I84">
        <f t="shared" si="5"/>
        <v>0.51875000000000004</v>
      </c>
      <c r="M84">
        <v>0.51250000000000007</v>
      </c>
      <c r="N84">
        <v>1</v>
      </c>
      <c r="O84" s="19">
        <v>0.98</v>
      </c>
      <c r="AY84">
        <v>6100</v>
      </c>
      <c r="AZ84">
        <v>231</v>
      </c>
      <c r="BA84">
        <v>0.958958958958959</v>
      </c>
    </row>
    <row r="85" spans="1:53" x14ac:dyDescent="0.25">
      <c r="A85" s="1">
        <v>0.15563707482745401</v>
      </c>
      <c r="B85" s="1">
        <v>3537.79516601562</v>
      </c>
      <c r="C85">
        <f t="shared" si="3"/>
        <v>0.44727106584319481</v>
      </c>
      <c r="D85">
        <v>0.69069999999999998</v>
      </c>
      <c r="E85">
        <v>199.93</v>
      </c>
      <c r="F85" t="s">
        <v>52</v>
      </c>
      <c r="G85">
        <v>4200</v>
      </c>
      <c r="H85">
        <f t="shared" si="4"/>
        <v>4152.6103609155698</v>
      </c>
      <c r="I85">
        <f t="shared" si="5"/>
        <v>0.52500000000000002</v>
      </c>
      <c r="M85">
        <v>0.51875000000000004</v>
      </c>
      <c r="N85">
        <v>0</v>
      </c>
      <c r="O85" s="19">
        <v>0.98</v>
      </c>
      <c r="AY85">
        <v>6150</v>
      </c>
      <c r="AZ85">
        <v>17</v>
      </c>
      <c r="BA85">
        <v>0.97597597597597596</v>
      </c>
    </row>
    <row r="86" spans="1:53" x14ac:dyDescent="0.25">
      <c r="A86" s="1">
        <v>0.14737335586256201</v>
      </c>
      <c r="B86" s="1">
        <v>3945.8916015625</v>
      </c>
      <c r="C86">
        <f t="shared" si="3"/>
        <v>0.49886527046172635</v>
      </c>
      <c r="D86">
        <v>0.19969999999999999</v>
      </c>
      <c r="E86">
        <v>203.69</v>
      </c>
      <c r="F86" t="s">
        <v>75</v>
      </c>
      <c r="G86">
        <v>4250</v>
      </c>
      <c r="H86">
        <f t="shared" si="4"/>
        <v>4202.0461985455167</v>
      </c>
      <c r="I86">
        <f t="shared" si="5"/>
        <v>0.53125</v>
      </c>
      <c r="M86">
        <v>0.52500000000000002</v>
      </c>
      <c r="N86">
        <v>2</v>
      </c>
      <c r="O86" s="19">
        <v>0.98799999999999999</v>
      </c>
      <c r="AY86">
        <v>6200</v>
      </c>
      <c r="AZ86">
        <v>10</v>
      </c>
      <c r="BA86">
        <v>0.98598598598598597</v>
      </c>
    </row>
    <row r="87" spans="1:53" x14ac:dyDescent="0.25">
      <c r="A87" s="1">
        <v>0.15501431930116599</v>
      </c>
      <c r="B87" s="1">
        <v>3161.9775390625</v>
      </c>
      <c r="C87">
        <f t="shared" si="3"/>
        <v>0.39975775806758007</v>
      </c>
      <c r="D87">
        <v>0.72560000000000002</v>
      </c>
      <c r="E87">
        <v>102.13</v>
      </c>
      <c r="F87" t="s">
        <v>54</v>
      </c>
      <c r="G87">
        <v>4300</v>
      </c>
      <c r="H87">
        <f t="shared" si="4"/>
        <v>4251.4820361754637</v>
      </c>
      <c r="I87">
        <f t="shared" si="5"/>
        <v>0.53749999999999998</v>
      </c>
      <c r="M87">
        <v>0.53125</v>
      </c>
      <c r="N87">
        <v>0</v>
      </c>
      <c r="O87" s="19">
        <v>0.98799999999999999</v>
      </c>
      <c r="AY87">
        <v>6250</v>
      </c>
      <c r="AZ87">
        <v>3</v>
      </c>
      <c r="BA87">
        <v>0.98898898898898902</v>
      </c>
    </row>
    <row r="88" spans="1:53" x14ac:dyDescent="0.25">
      <c r="A88" s="1">
        <v>0.159088710914848</v>
      </c>
      <c r="B88" s="1">
        <v>3300.75317382812</v>
      </c>
      <c r="C88">
        <f t="shared" si="3"/>
        <v>0.41730267606366361</v>
      </c>
      <c r="D88">
        <v>0.77259999999999995</v>
      </c>
      <c r="E88">
        <v>271.79000000000002</v>
      </c>
      <c r="F88" t="s">
        <v>65</v>
      </c>
      <c r="G88">
        <v>4350</v>
      </c>
      <c r="H88">
        <f t="shared" si="4"/>
        <v>4300.9178738054115</v>
      </c>
      <c r="I88">
        <f t="shared" si="5"/>
        <v>0.54375000000000007</v>
      </c>
      <c r="M88">
        <v>0.53749999999999998</v>
      </c>
      <c r="N88">
        <v>1</v>
      </c>
      <c r="O88" s="19">
        <v>0.99199999999999999</v>
      </c>
      <c r="AY88">
        <v>6300</v>
      </c>
      <c r="AZ88">
        <v>8</v>
      </c>
      <c r="BA88">
        <v>0.99699699699699695</v>
      </c>
    </row>
    <row r="89" spans="1:53" x14ac:dyDescent="0.25">
      <c r="A89" s="1">
        <v>0.156761566635337</v>
      </c>
      <c r="B89" s="1">
        <v>3703.50390625</v>
      </c>
      <c r="C89">
        <f t="shared" si="3"/>
        <v>0.46822104213807364</v>
      </c>
      <c r="D89">
        <v>0.93169999999999997</v>
      </c>
      <c r="E89">
        <v>129.59</v>
      </c>
      <c r="F89" t="s">
        <v>63</v>
      </c>
      <c r="G89">
        <v>4400</v>
      </c>
      <c r="H89">
        <f t="shared" si="4"/>
        <v>4350.3537114353585</v>
      </c>
      <c r="I89">
        <f t="shared" si="5"/>
        <v>0.55000000000000004</v>
      </c>
      <c r="M89">
        <v>0.54375000000000007</v>
      </c>
      <c r="N89">
        <v>1</v>
      </c>
      <c r="O89" s="19">
        <v>0.996</v>
      </c>
      <c r="AY89">
        <v>6350</v>
      </c>
      <c r="AZ89">
        <v>2</v>
      </c>
      <c r="BA89">
        <v>0.99899899899899902</v>
      </c>
    </row>
    <row r="90" spans="1:53" x14ac:dyDescent="0.25">
      <c r="A90" s="1">
        <v>0.13479324549671101</v>
      </c>
      <c r="B90" s="1">
        <v>4091.03662109375</v>
      </c>
      <c r="C90">
        <f t="shared" si="3"/>
        <v>0.51721544749040027</v>
      </c>
      <c r="D90">
        <v>5.2499999999999998E-2</v>
      </c>
      <c r="E90">
        <v>283.44</v>
      </c>
      <c r="F90" t="s">
        <v>53</v>
      </c>
      <c r="G90">
        <v>4450</v>
      </c>
      <c r="H90">
        <f t="shared" si="4"/>
        <v>4399.7895490653054</v>
      </c>
      <c r="I90">
        <f t="shared" si="5"/>
        <v>0.55625000000000002</v>
      </c>
      <c r="M90">
        <v>0.55000000000000004</v>
      </c>
      <c r="N90">
        <v>1</v>
      </c>
      <c r="O90" s="19">
        <v>1</v>
      </c>
      <c r="AY90">
        <v>6400</v>
      </c>
      <c r="AZ90">
        <v>0</v>
      </c>
      <c r="BA90">
        <v>0.99899899899899902</v>
      </c>
    </row>
    <row r="91" spans="1:53" x14ac:dyDescent="0.25">
      <c r="A91" s="1">
        <v>0.15452996823347301</v>
      </c>
      <c r="B91" s="1">
        <v>3897.40063476562</v>
      </c>
      <c r="C91">
        <f t="shared" si="3"/>
        <v>0.49273472717551514</v>
      </c>
      <c r="D91">
        <v>0.93840000000000001</v>
      </c>
      <c r="E91">
        <v>245.65</v>
      </c>
      <c r="F91" t="s">
        <v>50</v>
      </c>
      <c r="G91">
        <v>4500</v>
      </c>
      <c r="H91">
        <f t="shared" si="4"/>
        <v>4449.2253866952533</v>
      </c>
      <c r="I91">
        <f t="shared" si="5"/>
        <v>0.56250000000000011</v>
      </c>
      <c r="M91">
        <v>0.55625000000000002</v>
      </c>
      <c r="N91">
        <v>0</v>
      </c>
      <c r="O91" s="19">
        <v>1</v>
      </c>
      <c r="AY91">
        <v>6450</v>
      </c>
      <c r="AZ91">
        <v>0</v>
      </c>
      <c r="BA91">
        <v>0.99899899899899902</v>
      </c>
    </row>
    <row r="92" spans="1:53" x14ac:dyDescent="0.25">
      <c r="A92" s="1">
        <v>0.13605867754714501</v>
      </c>
      <c r="B92" s="1">
        <v>4312.26708984375</v>
      </c>
      <c r="C92">
        <f t="shared" si="3"/>
        <v>0.54518484167843151</v>
      </c>
      <c r="D92">
        <v>0.86829999999999996</v>
      </c>
      <c r="E92">
        <v>186.41</v>
      </c>
      <c r="F92" t="s">
        <v>64</v>
      </c>
      <c r="G92">
        <v>4550</v>
      </c>
      <c r="H92">
        <f t="shared" si="4"/>
        <v>4498.6612243252002</v>
      </c>
      <c r="I92">
        <f t="shared" si="5"/>
        <v>0.56874999999999998</v>
      </c>
      <c r="M92">
        <v>0.56250000000000011</v>
      </c>
      <c r="N92">
        <v>0</v>
      </c>
      <c r="O92" s="19">
        <v>1</v>
      </c>
      <c r="AY92">
        <v>6500</v>
      </c>
      <c r="AZ92">
        <v>0</v>
      </c>
      <c r="BA92">
        <v>0.99899899899899902</v>
      </c>
    </row>
    <row r="93" spans="1:53" x14ac:dyDescent="0.25">
      <c r="A93" s="1">
        <v>0.13805853996047099</v>
      </c>
      <c r="B93" s="1">
        <v>3593.88696289062</v>
      </c>
      <c r="C93">
        <f t="shared" si="3"/>
        <v>0.45436255548463622</v>
      </c>
      <c r="D93">
        <v>0.35170000000000001</v>
      </c>
      <c r="E93">
        <v>232.99</v>
      </c>
      <c r="F93" t="s">
        <v>73</v>
      </c>
      <c r="G93">
        <v>4600</v>
      </c>
      <c r="H93">
        <f t="shared" si="4"/>
        <v>4548.0970619551472</v>
      </c>
      <c r="I93">
        <f t="shared" si="5"/>
        <v>0.57499999999999996</v>
      </c>
      <c r="M93">
        <v>0.56874999999999998</v>
      </c>
      <c r="N93">
        <v>0</v>
      </c>
      <c r="O93" s="19">
        <v>1</v>
      </c>
      <c r="AY93">
        <v>6550</v>
      </c>
      <c r="AZ93">
        <v>0</v>
      </c>
      <c r="BA93">
        <v>0.99899899899899902</v>
      </c>
    </row>
    <row r="94" spans="1:53" x14ac:dyDescent="0.25">
      <c r="A94" s="1">
        <v>0.16638700979412099</v>
      </c>
      <c r="B94" s="1">
        <v>4378.81298828125</v>
      </c>
      <c r="C94">
        <f t="shared" si="3"/>
        <v>0.55359800680668703</v>
      </c>
      <c r="D94">
        <v>0.91149999999999998</v>
      </c>
      <c r="E94">
        <v>355.45</v>
      </c>
      <c r="F94" t="s">
        <v>73</v>
      </c>
      <c r="G94">
        <v>4650</v>
      </c>
      <c r="H94">
        <f t="shared" si="4"/>
        <v>4597.532899585095</v>
      </c>
      <c r="I94">
        <f t="shared" si="5"/>
        <v>0.58125000000000004</v>
      </c>
      <c r="M94">
        <v>0.57499999999999996</v>
      </c>
      <c r="N94">
        <v>0</v>
      </c>
      <c r="O94" s="19">
        <v>1</v>
      </c>
      <c r="AY94">
        <v>6600</v>
      </c>
      <c r="AZ94">
        <v>0</v>
      </c>
      <c r="BA94">
        <v>0.99899899899899902</v>
      </c>
    </row>
    <row r="95" spans="1:53" x14ac:dyDescent="0.25">
      <c r="A95" s="1">
        <v>0.167414348691621</v>
      </c>
      <c r="B95" s="1">
        <v>3708.18627929687</v>
      </c>
      <c r="C95">
        <f t="shared" si="3"/>
        <v>0.46881301818108118</v>
      </c>
      <c r="D95">
        <v>0.90159999999999996</v>
      </c>
      <c r="E95">
        <v>171.01</v>
      </c>
      <c r="F95" t="s">
        <v>58</v>
      </c>
      <c r="G95">
        <v>4700</v>
      </c>
      <c r="H95">
        <f t="shared" si="4"/>
        <v>4646.968737215042</v>
      </c>
      <c r="I95">
        <f t="shared" si="5"/>
        <v>0.58750000000000002</v>
      </c>
      <c r="M95">
        <v>0.58125000000000004</v>
      </c>
      <c r="N95">
        <v>0</v>
      </c>
      <c r="O95" s="19">
        <v>1</v>
      </c>
      <c r="AY95">
        <v>6650</v>
      </c>
      <c r="AZ95">
        <v>0</v>
      </c>
      <c r="BA95">
        <v>0.99899899899899902</v>
      </c>
    </row>
    <row r="96" spans="1:53" x14ac:dyDescent="0.25">
      <c r="A96" s="1">
        <v>0.166878285785136</v>
      </c>
      <c r="B96" s="1">
        <v>3790.21264648437</v>
      </c>
      <c r="C96">
        <f t="shared" si="3"/>
        <v>0.47918332481489279</v>
      </c>
      <c r="D96">
        <v>7.4099999999999999E-2</v>
      </c>
      <c r="E96">
        <v>339.16</v>
      </c>
      <c r="F96" t="s">
        <v>66</v>
      </c>
      <c r="G96">
        <v>4750</v>
      </c>
      <c r="H96">
        <f t="shared" si="4"/>
        <v>4696.4045748449889</v>
      </c>
      <c r="I96">
        <f t="shared" si="5"/>
        <v>0.59375</v>
      </c>
      <c r="M96">
        <v>0.58750000000000002</v>
      </c>
      <c r="N96">
        <v>0</v>
      </c>
      <c r="O96" s="19">
        <v>1</v>
      </c>
      <c r="AY96">
        <v>6700</v>
      </c>
      <c r="AZ96">
        <v>0</v>
      </c>
      <c r="BA96">
        <v>0.99899899899899902</v>
      </c>
    </row>
    <row r="97" spans="1:53" x14ac:dyDescent="0.25">
      <c r="A97" s="1">
        <v>0.15604310387545101</v>
      </c>
      <c r="B97" s="1">
        <v>3216.52685546875</v>
      </c>
      <c r="C97">
        <f t="shared" si="3"/>
        <v>0.40665423729973393</v>
      </c>
      <c r="D97">
        <v>0.30130000000000001</v>
      </c>
      <c r="E97">
        <v>359.27</v>
      </c>
      <c r="F97" t="s">
        <v>54</v>
      </c>
      <c r="G97">
        <v>4800</v>
      </c>
      <c r="H97">
        <f t="shared" si="4"/>
        <v>4745.8404124749368</v>
      </c>
      <c r="I97">
        <f t="shared" si="5"/>
        <v>0.60000000000000009</v>
      </c>
      <c r="M97">
        <v>0.59375</v>
      </c>
      <c r="N97">
        <v>0</v>
      </c>
      <c r="O97" s="19">
        <v>1</v>
      </c>
      <c r="AY97">
        <v>6750</v>
      </c>
      <c r="AZ97">
        <v>0</v>
      </c>
      <c r="BA97">
        <v>0.99899899899899902</v>
      </c>
    </row>
    <row r="98" spans="1:53" x14ac:dyDescent="0.25">
      <c r="A98" s="1">
        <v>0.15366607532596299</v>
      </c>
      <c r="B98" s="1">
        <v>3070.81201171875</v>
      </c>
      <c r="C98">
        <f t="shared" si="3"/>
        <v>0.38823201938861668</v>
      </c>
      <c r="D98">
        <v>0.51819999999999999</v>
      </c>
      <c r="E98">
        <v>237.01</v>
      </c>
      <c r="F98" t="s">
        <v>50</v>
      </c>
      <c r="G98">
        <v>4850</v>
      </c>
      <c r="H98">
        <f t="shared" si="4"/>
        <v>4795.2762501048837</v>
      </c>
      <c r="I98">
        <f t="shared" si="5"/>
        <v>0.60625000000000007</v>
      </c>
      <c r="M98">
        <v>0.60000000000000009</v>
      </c>
      <c r="N98">
        <v>0</v>
      </c>
      <c r="O98" s="19">
        <v>1</v>
      </c>
      <c r="AY98">
        <v>6800</v>
      </c>
      <c r="AZ98">
        <v>0</v>
      </c>
      <c r="BA98">
        <v>0.99899899899899902</v>
      </c>
    </row>
    <row r="99" spans="1:53" x14ac:dyDescent="0.25">
      <c r="A99" s="1">
        <v>0.13670013374773601</v>
      </c>
      <c r="B99" s="1">
        <v>3107.65112304687</v>
      </c>
      <c r="C99">
        <f t="shared" si="3"/>
        <v>0.39288945935199404</v>
      </c>
      <c r="D99">
        <v>0.40400000000000003</v>
      </c>
      <c r="E99">
        <v>260.35000000000002</v>
      </c>
      <c r="F99" t="s">
        <v>78</v>
      </c>
      <c r="G99">
        <v>4900</v>
      </c>
      <c r="H99">
        <f t="shared" si="4"/>
        <v>4844.7120877348307</v>
      </c>
      <c r="I99">
        <f t="shared" si="5"/>
        <v>0.61250000000000004</v>
      </c>
      <c r="M99">
        <v>0.60625000000000007</v>
      </c>
      <c r="N99">
        <v>0</v>
      </c>
      <c r="O99" s="19">
        <v>1</v>
      </c>
      <c r="AY99">
        <v>6850</v>
      </c>
      <c r="AZ99">
        <v>0</v>
      </c>
      <c r="BA99">
        <v>0.99899899899899902</v>
      </c>
    </row>
    <row r="100" spans="1:53" x14ac:dyDescent="0.25">
      <c r="A100" s="1">
        <v>0.158232413256157</v>
      </c>
      <c r="B100" s="1">
        <v>3005.41064453125</v>
      </c>
      <c r="C100">
        <f t="shared" si="3"/>
        <v>0.37996355334214965</v>
      </c>
      <c r="D100">
        <v>0.40089999999999998</v>
      </c>
      <c r="E100">
        <v>129.99</v>
      </c>
      <c r="F100" t="s">
        <v>53</v>
      </c>
      <c r="G100">
        <v>4950</v>
      </c>
      <c r="H100">
        <f t="shared" si="4"/>
        <v>4894.1479253647785</v>
      </c>
      <c r="I100">
        <f t="shared" si="5"/>
        <v>0.61875000000000002</v>
      </c>
      <c r="M100">
        <v>0.61250000000000004</v>
      </c>
      <c r="N100">
        <v>0</v>
      </c>
      <c r="O100" s="19">
        <v>1</v>
      </c>
      <c r="AY100">
        <v>6900</v>
      </c>
      <c r="AZ100">
        <v>0</v>
      </c>
      <c r="BA100">
        <v>0.99899899899899902</v>
      </c>
    </row>
    <row r="101" spans="1:53" x14ac:dyDescent="0.25">
      <c r="A101" s="1">
        <v>0.14967952949173699</v>
      </c>
      <c r="B101" s="1">
        <v>3323.22290039062</v>
      </c>
      <c r="C101">
        <f t="shared" si="3"/>
        <v>0.42014344498249651</v>
      </c>
      <c r="D101">
        <v>0.76129999999999998</v>
      </c>
      <c r="E101">
        <v>12.54</v>
      </c>
      <c r="F101" t="s">
        <v>52</v>
      </c>
      <c r="G101">
        <v>5000</v>
      </c>
      <c r="H101">
        <f t="shared" si="4"/>
        <v>4943.5837629947255</v>
      </c>
      <c r="I101">
        <f t="shared" si="5"/>
        <v>0.625</v>
      </c>
      <c r="M101">
        <v>0.61875000000000002</v>
      </c>
      <c r="N101">
        <v>0</v>
      </c>
      <c r="O101" s="19">
        <v>1</v>
      </c>
      <c r="AY101">
        <v>6950</v>
      </c>
      <c r="AZ101">
        <v>0</v>
      </c>
      <c r="BA101">
        <v>0.99899899899899902</v>
      </c>
    </row>
    <row r="102" spans="1:53" x14ac:dyDescent="0.25">
      <c r="A102" s="1">
        <v>0.172830237301415</v>
      </c>
      <c r="B102" s="1">
        <v>3277.39428710937</v>
      </c>
      <c r="C102">
        <f t="shared" si="3"/>
        <v>0.4143494937370078</v>
      </c>
      <c r="D102">
        <v>0.43840000000000001</v>
      </c>
      <c r="E102">
        <v>353.3</v>
      </c>
      <c r="F102" t="s">
        <v>58</v>
      </c>
      <c r="G102">
        <v>5050</v>
      </c>
      <c r="H102">
        <f t="shared" si="4"/>
        <v>4993.0196006246724</v>
      </c>
      <c r="I102">
        <f t="shared" si="5"/>
        <v>0.63124999999999998</v>
      </c>
      <c r="M102">
        <v>0.625</v>
      </c>
      <c r="N102">
        <v>0</v>
      </c>
      <c r="O102" s="19">
        <v>1</v>
      </c>
      <c r="AY102">
        <v>7000</v>
      </c>
      <c r="AZ102">
        <v>0</v>
      </c>
      <c r="BA102">
        <v>0.99899899899899902</v>
      </c>
    </row>
    <row r="103" spans="1:53" x14ac:dyDescent="0.25">
      <c r="A103" s="1">
        <v>0.15264687177638001</v>
      </c>
      <c r="B103" s="1">
        <v>3032.89721679687</v>
      </c>
      <c r="C103">
        <f t="shared" si="3"/>
        <v>0.38343858451176532</v>
      </c>
      <c r="D103">
        <v>0.62609999999999999</v>
      </c>
      <c r="E103">
        <v>92.79</v>
      </c>
      <c r="F103" t="s">
        <v>69</v>
      </c>
      <c r="G103">
        <v>5100</v>
      </c>
      <c r="H103">
        <f t="shared" si="4"/>
        <v>5042.4554382546203</v>
      </c>
      <c r="I103">
        <f t="shared" si="5"/>
        <v>0.63750000000000007</v>
      </c>
      <c r="M103">
        <v>0.63124999999999998</v>
      </c>
      <c r="N103">
        <v>0</v>
      </c>
      <c r="O103" s="19">
        <v>1</v>
      </c>
      <c r="AY103">
        <v>7050</v>
      </c>
      <c r="AZ103">
        <v>0</v>
      </c>
      <c r="BA103">
        <v>0.99899899899899902</v>
      </c>
    </row>
    <row r="104" spans="1:53" x14ac:dyDescent="0.25">
      <c r="A104" s="1">
        <v>0.15174052014678199</v>
      </c>
      <c r="B104" s="1">
        <v>2977.24096679687</v>
      </c>
      <c r="C104">
        <f t="shared" si="3"/>
        <v>0.37640215953796696</v>
      </c>
      <c r="D104">
        <v>0.47399999999999998</v>
      </c>
      <c r="E104">
        <v>141.11000000000001</v>
      </c>
      <c r="F104" t="s">
        <v>67</v>
      </c>
      <c r="G104">
        <v>5150</v>
      </c>
      <c r="H104">
        <f t="shared" si="4"/>
        <v>5091.8912758845672</v>
      </c>
      <c r="I104">
        <f t="shared" si="5"/>
        <v>0.64375000000000004</v>
      </c>
      <c r="M104">
        <v>0.63750000000000007</v>
      </c>
      <c r="N104">
        <v>0</v>
      </c>
      <c r="O104" s="19">
        <v>1</v>
      </c>
      <c r="AY104">
        <v>7100</v>
      </c>
      <c r="AZ104">
        <v>0</v>
      </c>
      <c r="BA104">
        <v>0.99899899899899902</v>
      </c>
    </row>
    <row r="105" spans="1:53" x14ac:dyDescent="0.25">
      <c r="A105" s="1">
        <v>0.15852615905190601</v>
      </c>
      <c r="B105" s="1">
        <v>3458.23046875</v>
      </c>
      <c r="C105">
        <f t="shared" si="3"/>
        <v>0.4372119795254405</v>
      </c>
      <c r="D105">
        <v>0.32290000000000002</v>
      </c>
      <c r="E105">
        <v>239.45</v>
      </c>
      <c r="F105" t="s">
        <v>70</v>
      </c>
      <c r="G105">
        <v>5200</v>
      </c>
      <c r="H105">
        <f t="shared" si="4"/>
        <v>5141.3271135145142</v>
      </c>
      <c r="I105">
        <f t="shared" si="5"/>
        <v>0.65</v>
      </c>
      <c r="M105">
        <v>0.64375000000000004</v>
      </c>
      <c r="N105">
        <v>0</v>
      </c>
      <c r="O105" s="19">
        <v>1</v>
      </c>
      <c r="AY105">
        <v>7150</v>
      </c>
      <c r="AZ105">
        <v>0</v>
      </c>
      <c r="BA105">
        <v>0.99899899899899902</v>
      </c>
    </row>
    <row r="106" spans="1:53" x14ac:dyDescent="0.25">
      <c r="A106" s="1">
        <v>0.14284364600660299</v>
      </c>
      <c r="B106" s="1">
        <v>3507.3876953125</v>
      </c>
      <c r="C106">
        <f t="shared" si="3"/>
        <v>0.44342675570290552</v>
      </c>
      <c r="D106">
        <v>0.84299999999999997</v>
      </c>
      <c r="E106">
        <v>48.4</v>
      </c>
      <c r="F106" t="s">
        <v>75</v>
      </c>
      <c r="G106">
        <v>5250</v>
      </c>
      <c r="H106">
        <f t="shared" si="4"/>
        <v>5190.762951144462</v>
      </c>
      <c r="I106">
        <f t="shared" si="5"/>
        <v>0.65625000000000011</v>
      </c>
      <c r="M106">
        <v>0.65</v>
      </c>
      <c r="N106">
        <v>0</v>
      </c>
      <c r="O106" s="19">
        <v>1</v>
      </c>
      <c r="AY106">
        <v>7200</v>
      </c>
      <c r="AZ106">
        <v>0</v>
      </c>
      <c r="BA106">
        <v>0.99899899899899902</v>
      </c>
    </row>
    <row r="107" spans="1:53" x14ac:dyDescent="0.25">
      <c r="A107" s="1">
        <v>0.14144516510676799</v>
      </c>
      <c r="B107" s="1">
        <v>3451.70190429687</v>
      </c>
      <c r="C107">
        <f t="shared" si="3"/>
        <v>0.43638659596185053</v>
      </c>
      <c r="D107">
        <v>0.41210000000000002</v>
      </c>
      <c r="E107">
        <v>48.53</v>
      </c>
      <c r="F107" t="s">
        <v>61</v>
      </c>
      <c r="G107">
        <v>5300</v>
      </c>
      <c r="H107">
        <f t="shared" si="4"/>
        <v>5240.198788774409</v>
      </c>
      <c r="I107">
        <f t="shared" si="5"/>
        <v>0.66249999999999998</v>
      </c>
      <c r="M107">
        <v>0.65625000000000011</v>
      </c>
      <c r="N107">
        <v>0</v>
      </c>
      <c r="O107" s="19">
        <v>1</v>
      </c>
      <c r="AY107">
        <v>7250</v>
      </c>
      <c r="AZ107">
        <v>0</v>
      </c>
      <c r="BA107">
        <v>0.99899899899899902</v>
      </c>
    </row>
    <row r="108" spans="1:53" x14ac:dyDescent="0.25">
      <c r="A108" s="1">
        <v>0.17473009048697599</v>
      </c>
      <c r="B108" s="1">
        <v>3173.59301757812</v>
      </c>
      <c r="C108">
        <f t="shared" si="3"/>
        <v>0.40122626237949344</v>
      </c>
      <c r="D108">
        <v>0.68269999999999997</v>
      </c>
      <c r="E108">
        <v>75.430000000000007</v>
      </c>
      <c r="F108" t="s">
        <v>60</v>
      </c>
      <c r="G108">
        <v>5350</v>
      </c>
      <c r="H108">
        <f t="shared" si="4"/>
        <v>5289.6346264043559</v>
      </c>
      <c r="I108">
        <f t="shared" si="5"/>
        <v>0.66874999999999996</v>
      </c>
      <c r="M108">
        <v>0.66249999999999998</v>
      </c>
      <c r="N108">
        <v>0</v>
      </c>
      <c r="O108" s="19">
        <v>1</v>
      </c>
      <c r="AY108">
        <v>7300</v>
      </c>
      <c r="AZ108">
        <v>0</v>
      </c>
      <c r="BA108">
        <v>0.99899899899899902</v>
      </c>
    </row>
    <row r="109" spans="1:53" x14ac:dyDescent="0.25">
      <c r="A109" s="1">
        <v>0.16184462775794101</v>
      </c>
      <c r="B109" s="1">
        <v>3449.92333984375</v>
      </c>
      <c r="C109">
        <f t="shared" si="3"/>
        <v>0.43616173828036026</v>
      </c>
      <c r="D109">
        <v>0.18310000000000001</v>
      </c>
      <c r="E109">
        <v>308.5</v>
      </c>
      <c r="F109" t="s">
        <v>52</v>
      </c>
      <c r="G109">
        <v>5400</v>
      </c>
      <c r="H109">
        <f t="shared" si="4"/>
        <v>5339.0704640343038</v>
      </c>
      <c r="I109">
        <f t="shared" si="5"/>
        <v>0.67500000000000004</v>
      </c>
      <c r="M109">
        <v>0.66874999999999996</v>
      </c>
      <c r="N109">
        <v>0</v>
      </c>
      <c r="O109" s="19">
        <v>1</v>
      </c>
      <c r="AY109">
        <v>7350</v>
      </c>
      <c r="AZ109">
        <v>0</v>
      </c>
      <c r="BA109">
        <v>0.99899899899899902</v>
      </c>
    </row>
    <row r="110" spans="1:53" x14ac:dyDescent="0.25">
      <c r="A110" s="1">
        <v>0.14286803748611199</v>
      </c>
      <c r="B110" s="1">
        <v>2961.35888671875</v>
      </c>
      <c r="C110">
        <f t="shared" si="3"/>
        <v>0.37439424371723617</v>
      </c>
      <c r="D110">
        <v>0.51</v>
      </c>
      <c r="E110">
        <v>349.94</v>
      </c>
      <c r="F110" t="s">
        <v>51</v>
      </c>
      <c r="G110">
        <v>5450</v>
      </c>
      <c r="H110">
        <f t="shared" si="4"/>
        <v>5388.5063016642507</v>
      </c>
      <c r="I110">
        <f t="shared" si="5"/>
        <v>0.68125000000000002</v>
      </c>
      <c r="M110">
        <v>0.67500000000000004</v>
      </c>
      <c r="N110">
        <v>0</v>
      </c>
      <c r="O110" s="19">
        <v>1</v>
      </c>
      <c r="AY110">
        <v>7400</v>
      </c>
      <c r="AZ110">
        <v>0</v>
      </c>
      <c r="BA110">
        <v>0.99899899899899902</v>
      </c>
    </row>
    <row r="111" spans="1:53" x14ac:dyDescent="0.25">
      <c r="A111" s="1">
        <v>0.15705340057693001</v>
      </c>
      <c r="B111" s="1">
        <v>4131.5009765625</v>
      </c>
      <c r="C111">
        <f t="shared" si="3"/>
        <v>0.5223312143875406</v>
      </c>
      <c r="D111">
        <v>0.98640000000000005</v>
      </c>
      <c r="E111">
        <v>323.39999999999998</v>
      </c>
      <c r="F111" t="s">
        <v>60</v>
      </c>
      <c r="G111">
        <v>5500</v>
      </c>
      <c r="H111">
        <f t="shared" si="4"/>
        <v>5437.9421392941977</v>
      </c>
      <c r="I111">
        <f t="shared" si="5"/>
        <v>0.6875</v>
      </c>
      <c r="M111">
        <v>0.68125000000000002</v>
      </c>
      <c r="N111">
        <v>0</v>
      </c>
      <c r="O111" s="19">
        <v>1</v>
      </c>
      <c r="AY111">
        <v>7450</v>
      </c>
      <c r="AZ111">
        <v>0</v>
      </c>
      <c r="BA111">
        <v>0.99899899899899902</v>
      </c>
    </row>
    <row r="112" spans="1:53" x14ac:dyDescent="0.25">
      <c r="A112" s="1">
        <v>0.13155613664362401</v>
      </c>
      <c r="B112" s="1">
        <v>4732.92431640625</v>
      </c>
      <c r="C112">
        <f t="shared" si="3"/>
        <v>0.59836706316107025</v>
      </c>
      <c r="D112">
        <v>0.95860000000000001</v>
      </c>
      <c r="E112">
        <v>248.47</v>
      </c>
      <c r="F112" t="s">
        <v>59</v>
      </c>
      <c r="G112">
        <v>5550</v>
      </c>
      <c r="H112">
        <f t="shared" si="4"/>
        <v>5487.3779769241455</v>
      </c>
      <c r="I112">
        <f t="shared" si="5"/>
        <v>0.69375000000000009</v>
      </c>
      <c r="M112">
        <v>0.6875</v>
      </c>
      <c r="N112">
        <v>0</v>
      </c>
      <c r="O112" s="19">
        <v>1</v>
      </c>
      <c r="AY112">
        <v>7500</v>
      </c>
      <c r="AZ112">
        <v>0</v>
      </c>
      <c r="BA112">
        <v>0.99899899899899902</v>
      </c>
    </row>
    <row r="113" spans="1:53" x14ac:dyDescent="0.25">
      <c r="A113" s="1">
        <v>0.178283783836622</v>
      </c>
      <c r="B113" s="1">
        <v>3838.27661132812</v>
      </c>
      <c r="C113">
        <f t="shared" si="3"/>
        <v>0.48525988373803847</v>
      </c>
      <c r="D113">
        <v>0.98819999999999997</v>
      </c>
      <c r="E113">
        <v>13.13</v>
      </c>
      <c r="F113" t="s">
        <v>68</v>
      </c>
      <c r="G113">
        <v>5600</v>
      </c>
      <c r="H113">
        <f t="shared" si="4"/>
        <v>5536.8138145540925</v>
      </c>
      <c r="I113">
        <f t="shared" si="5"/>
        <v>0.70000000000000007</v>
      </c>
      <c r="M113">
        <v>0.69375000000000009</v>
      </c>
      <c r="N113">
        <v>0</v>
      </c>
      <c r="O113" s="19">
        <v>1</v>
      </c>
      <c r="AY113">
        <v>7550</v>
      </c>
      <c r="AZ113">
        <v>0</v>
      </c>
      <c r="BA113">
        <v>0.99899899899899902</v>
      </c>
    </row>
    <row r="114" spans="1:53" x14ac:dyDescent="0.25">
      <c r="A114" s="1">
        <v>0.14099943731172301</v>
      </c>
      <c r="B114" s="1">
        <v>4570.55859375</v>
      </c>
      <c r="C114">
        <f t="shared" si="3"/>
        <v>0.5778397328830287</v>
      </c>
      <c r="D114">
        <v>5.7000000000000002E-2</v>
      </c>
      <c r="E114">
        <v>96.94</v>
      </c>
      <c r="F114" t="s">
        <v>78</v>
      </c>
      <c r="G114">
        <v>5650</v>
      </c>
      <c r="H114">
        <f t="shared" si="4"/>
        <v>5586.2496521840394</v>
      </c>
      <c r="I114">
        <f t="shared" si="5"/>
        <v>0.70624999999999993</v>
      </c>
      <c r="M114">
        <v>0.70000000000000007</v>
      </c>
      <c r="N114">
        <v>0</v>
      </c>
      <c r="O114" s="19">
        <v>1</v>
      </c>
      <c r="AY114">
        <v>7600</v>
      </c>
      <c r="AZ114">
        <v>0</v>
      </c>
      <c r="BA114">
        <v>0.99899899899899902</v>
      </c>
    </row>
    <row r="115" spans="1:53" x14ac:dyDescent="0.25">
      <c r="A115" s="1">
        <v>0.16957892924644299</v>
      </c>
      <c r="B115" s="1">
        <v>3219.90991210937</v>
      </c>
      <c r="C115">
        <f t="shared" si="3"/>
        <v>0.40708194531516501</v>
      </c>
      <c r="D115">
        <v>0.69189999999999996</v>
      </c>
      <c r="E115">
        <v>293.5</v>
      </c>
      <c r="F115" t="s">
        <v>56</v>
      </c>
      <c r="G115">
        <v>5700</v>
      </c>
      <c r="H115">
        <f t="shared" si="4"/>
        <v>5635.6854898139873</v>
      </c>
      <c r="I115">
        <f t="shared" si="5"/>
        <v>0.71250000000000002</v>
      </c>
      <c r="M115">
        <v>0.70624999999999993</v>
      </c>
      <c r="N115">
        <v>0</v>
      </c>
      <c r="O115" s="19">
        <v>1</v>
      </c>
      <c r="AY115">
        <v>7650</v>
      </c>
      <c r="AZ115">
        <v>0</v>
      </c>
      <c r="BA115">
        <v>0.99899899899899902</v>
      </c>
    </row>
    <row r="116" spans="1:53" x14ac:dyDescent="0.25">
      <c r="A116" s="1">
        <v>0.15425360325697601</v>
      </c>
      <c r="B116" s="1">
        <v>3365.11352539062</v>
      </c>
      <c r="C116">
        <f t="shared" si="3"/>
        <v>0.42543953014666086</v>
      </c>
      <c r="D116">
        <v>0.81850000000000001</v>
      </c>
      <c r="E116">
        <v>147.4</v>
      </c>
      <c r="F116" t="s">
        <v>66</v>
      </c>
      <c r="G116">
        <v>5750</v>
      </c>
      <c r="H116">
        <f t="shared" si="4"/>
        <v>5685.1213274439342</v>
      </c>
      <c r="I116">
        <f t="shared" si="5"/>
        <v>0.71875</v>
      </c>
      <c r="M116">
        <v>0.71250000000000002</v>
      </c>
      <c r="N116">
        <v>0</v>
      </c>
      <c r="O116" s="19">
        <v>1</v>
      </c>
      <c r="AY116">
        <v>7700</v>
      </c>
      <c r="AZ116">
        <v>0</v>
      </c>
      <c r="BA116">
        <v>0.99899899899899902</v>
      </c>
    </row>
    <row r="117" spans="1:53" x14ac:dyDescent="0.25">
      <c r="A117" s="1">
        <v>0.150720006685851</v>
      </c>
      <c r="B117" s="1">
        <v>3882.98388671875</v>
      </c>
      <c r="C117">
        <f t="shared" si="3"/>
        <v>0.49091206815702298</v>
      </c>
      <c r="D117">
        <v>0.96150000000000002</v>
      </c>
      <c r="E117">
        <v>320.02999999999997</v>
      </c>
      <c r="F117" t="s">
        <v>70</v>
      </c>
      <c r="G117">
        <v>5800</v>
      </c>
      <c r="H117">
        <f t="shared" si="4"/>
        <v>5734.5571650738812</v>
      </c>
      <c r="I117">
        <f t="shared" si="5"/>
        <v>0.72499999999999998</v>
      </c>
      <c r="M117">
        <v>0.71875</v>
      </c>
      <c r="N117">
        <v>0</v>
      </c>
      <c r="O117" s="19">
        <v>1</v>
      </c>
      <c r="AY117">
        <v>7750</v>
      </c>
      <c r="AZ117">
        <v>0</v>
      </c>
      <c r="BA117">
        <v>0.99899899899899902</v>
      </c>
    </row>
    <row r="118" spans="1:53" x14ac:dyDescent="0.25">
      <c r="A118" s="1">
        <v>0.17268459084898599</v>
      </c>
      <c r="B118" s="1">
        <v>2965.65625</v>
      </c>
      <c r="C118">
        <f t="shared" si="3"/>
        <v>0.37493754432253518</v>
      </c>
      <c r="D118">
        <v>0.34510000000000002</v>
      </c>
      <c r="E118">
        <v>108.86</v>
      </c>
      <c r="F118" t="s">
        <v>76</v>
      </c>
      <c r="G118">
        <v>5850</v>
      </c>
      <c r="H118">
        <f t="shared" si="4"/>
        <v>5783.993002703829</v>
      </c>
      <c r="I118">
        <f t="shared" si="5"/>
        <v>0.73125000000000007</v>
      </c>
      <c r="M118">
        <v>0.72499999999999998</v>
      </c>
      <c r="N118">
        <v>0</v>
      </c>
      <c r="O118" s="19">
        <v>1</v>
      </c>
      <c r="AY118">
        <v>7800</v>
      </c>
      <c r="AZ118">
        <v>0</v>
      </c>
      <c r="BA118">
        <v>0.99899899899899902</v>
      </c>
    </row>
    <row r="119" spans="1:53" x14ac:dyDescent="0.25">
      <c r="A119" s="1">
        <v>0.14425654957734699</v>
      </c>
      <c r="B119" s="1">
        <v>3172.52807617187</v>
      </c>
      <c r="C119">
        <f t="shared" si="3"/>
        <v>0.40109162556320466</v>
      </c>
      <c r="D119">
        <v>0.69320000000000004</v>
      </c>
      <c r="E119">
        <v>175.94</v>
      </c>
      <c r="F119" t="s">
        <v>78</v>
      </c>
      <c r="G119">
        <v>5900</v>
      </c>
      <c r="H119">
        <f t="shared" si="4"/>
        <v>5833.428840333776</v>
      </c>
      <c r="I119">
        <f t="shared" si="5"/>
        <v>0.73750000000000004</v>
      </c>
      <c r="M119">
        <v>0.73125000000000007</v>
      </c>
      <c r="N119">
        <v>0</v>
      </c>
      <c r="O119" s="19">
        <v>1</v>
      </c>
      <c r="AY119">
        <v>7850</v>
      </c>
      <c r="AZ119">
        <v>0</v>
      </c>
      <c r="BA119">
        <v>0.99899899899899902</v>
      </c>
    </row>
    <row r="120" spans="1:53" x14ac:dyDescent="0.25">
      <c r="A120" s="1">
        <v>0.15613030305762199</v>
      </c>
      <c r="B120" s="1">
        <v>3177.38354492187</v>
      </c>
      <c r="C120">
        <f t="shared" si="3"/>
        <v>0.40170548549038265</v>
      </c>
      <c r="D120">
        <v>0.3165</v>
      </c>
      <c r="E120">
        <v>116.09</v>
      </c>
      <c r="F120" t="s">
        <v>65</v>
      </c>
      <c r="G120">
        <v>5950</v>
      </c>
      <c r="H120">
        <f t="shared" si="4"/>
        <v>5882.8646779637229</v>
      </c>
      <c r="I120">
        <f t="shared" si="5"/>
        <v>0.74375000000000002</v>
      </c>
      <c r="M120">
        <v>0.73750000000000004</v>
      </c>
      <c r="N120">
        <v>0</v>
      </c>
      <c r="O120" s="19">
        <v>1</v>
      </c>
      <c r="AY120">
        <v>7900</v>
      </c>
      <c r="AZ120">
        <v>0</v>
      </c>
      <c r="BA120">
        <v>0.99899899899899902</v>
      </c>
    </row>
    <row r="121" spans="1:53" x14ac:dyDescent="0.25">
      <c r="A121" s="1">
        <v>0.17020844715547201</v>
      </c>
      <c r="B121" s="1">
        <v>2920.87377929687</v>
      </c>
      <c r="C121">
        <f t="shared" si="3"/>
        <v>0.36927585322326245</v>
      </c>
      <c r="D121">
        <v>0.56810000000000005</v>
      </c>
      <c r="E121">
        <v>62.07</v>
      </c>
      <c r="F121" t="s">
        <v>76</v>
      </c>
      <c r="G121">
        <v>6000</v>
      </c>
      <c r="H121">
        <f t="shared" si="4"/>
        <v>5932.3005155936708</v>
      </c>
      <c r="I121">
        <f t="shared" si="5"/>
        <v>0.75000000000000011</v>
      </c>
      <c r="M121">
        <v>0.74375000000000002</v>
      </c>
      <c r="N121">
        <v>0</v>
      </c>
      <c r="O121" s="19">
        <v>1</v>
      </c>
      <c r="AY121">
        <v>7950</v>
      </c>
      <c r="AZ121">
        <v>0</v>
      </c>
      <c r="BA121">
        <v>0.99899899899899902</v>
      </c>
    </row>
    <row r="122" spans="1:53" x14ac:dyDescent="0.25">
      <c r="A122" s="1">
        <v>0.17218034189803</v>
      </c>
      <c r="B122" s="1">
        <v>3075.51977539062</v>
      </c>
      <c r="C122">
        <f t="shared" si="3"/>
        <v>0.38882720547951366</v>
      </c>
      <c r="D122">
        <v>0.68</v>
      </c>
      <c r="E122">
        <v>357.47</v>
      </c>
      <c r="F122" t="s">
        <v>58</v>
      </c>
      <c r="G122">
        <v>6050</v>
      </c>
      <c r="H122">
        <f t="shared" si="4"/>
        <v>5981.7363532236177</v>
      </c>
      <c r="I122">
        <f t="shared" si="5"/>
        <v>0.75624999999999998</v>
      </c>
      <c r="M122">
        <v>0.75000000000000011</v>
      </c>
      <c r="N122">
        <v>0</v>
      </c>
      <c r="O122" s="19">
        <v>1</v>
      </c>
      <c r="AY122">
        <v>8000</v>
      </c>
      <c r="AZ122">
        <v>0</v>
      </c>
      <c r="BA122">
        <v>0.99899899899899902</v>
      </c>
    </row>
    <row r="123" spans="1:53" ht="15.75" thickBot="1" x14ac:dyDescent="0.3">
      <c r="A123" s="1">
        <v>0.16983088505144001</v>
      </c>
      <c r="B123" s="1">
        <v>4421.42041015625</v>
      </c>
      <c r="C123">
        <f t="shared" si="3"/>
        <v>0.55898471409203965</v>
      </c>
      <c r="D123">
        <v>0.96660000000000001</v>
      </c>
      <c r="E123">
        <v>354.41</v>
      </c>
      <c r="F123" t="s">
        <v>66</v>
      </c>
      <c r="G123">
        <v>6100</v>
      </c>
      <c r="H123">
        <f t="shared" si="4"/>
        <v>6031.1721908535646</v>
      </c>
      <c r="I123">
        <f t="shared" si="5"/>
        <v>0.76249999999999996</v>
      </c>
      <c r="M123">
        <v>0.75624999999999998</v>
      </c>
      <c r="N123">
        <v>0</v>
      </c>
      <c r="O123" s="19">
        <v>1</v>
      </c>
      <c r="P123" s="2"/>
      <c r="Q123" s="2"/>
      <c r="R123" s="2"/>
      <c r="X123" s="2"/>
      <c r="Y123" s="2"/>
      <c r="Z123" s="2"/>
      <c r="AE123" s="2"/>
      <c r="AF123" s="2"/>
      <c r="AG123" s="2"/>
      <c r="AK123" s="2"/>
      <c r="AL123" s="2"/>
      <c r="AM123" s="2"/>
      <c r="AQ123" s="2"/>
      <c r="AR123" s="2"/>
      <c r="AS123" s="2"/>
      <c r="AY123" s="2" t="s">
        <v>0</v>
      </c>
      <c r="AZ123" s="2">
        <v>1</v>
      </c>
      <c r="BA123" s="2">
        <v>1</v>
      </c>
    </row>
    <row r="124" spans="1:53" x14ac:dyDescent="0.25">
      <c r="A124" s="1">
        <v>0.13386806719364699</v>
      </c>
      <c r="B124" s="1">
        <v>3561.10888671875</v>
      </c>
      <c r="C124">
        <f t="shared" si="3"/>
        <v>0.45021853798850936</v>
      </c>
      <c r="D124">
        <v>0.59460000000000002</v>
      </c>
      <c r="E124">
        <v>319.33</v>
      </c>
      <c r="F124" t="s">
        <v>62</v>
      </c>
      <c r="G124">
        <v>6150</v>
      </c>
      <c r="H124">
        <f t="shared" si="4"/>
        <v>6080.6080284835125</v>
      </c>
      <c r="I124">
        <f t="shared" si="5"/>
        <v>0.76875000000000004</v>
      </c>
      <c r="M124">
        <v>0.76249999999999996</v>
      </c>
      <c r="N124">
        <v>0</v>
      </c>
      <c r="O124" s="19">
        <v>1</v>
      </c>
    </row>
    <row r="125" spans="1:53" x14ac:dyDescent="0.25">
      <c r="A125" s="1">
        <v>0.130924668025066</v>
      </c>
      <c r="B125" s="1">
        <v>4164.95556640625</v>
      </c>
      <c r="C125">
        <f t="shared" si="3"/>
        <v>0.52656076114041639</v>
      </c>
      <c r="D125">
        <v>0.18390000000000001</v>
      </c>
      <c r="E125">
        <v>118.65</v>
      </c>
      <c r="F125" t="s">
        <v>78</v>
      </c>
      <c r="G125">
        <v>6200</v>
      </c>
      <c r="H125">
        <f t="shared" si="4"/>
        <v>6130.0438661134594</v>
      </c>
      <c r="I125">
        <f t="shared" si="5"/>
        <v>0.77500000000000002</v>
      </c>
      <c r="M125">
        <v>0.76875000000000004</v>
      </c>
      <c r="N125">
        <v>0</v>
      </c>
      <c r="O125" s="19">
        <v>1</v>
      </c>
    </row>
    <row r="126" spans="1:53" x14ac:dyDescent="0.25">
      <c r="A126" s="1">
        <v>0.15462652063851801</v>
      </c>
      <c r="B126" s="1">
        <v>3101.34643554687</v>
      </c>
      <c r="C126">
        <f t="shared" si="3"/>
        <v>0.39209237976835348</v>
      </c>
      <c r="D126">
        <v>0.48859999999999998</v>
      </c>
      <c r="E126">
        <v>346.55</v>
      </c>
      <c r="F126" t="s">
        <v>69</v>
      </c>
      <c r="G126">
        <v>6250</v>
      </c>
      <c r="H126">
        <f t="shared" si="4"/>
        <v>6179.4797037434064</v>
      </c>
      <c r="I126">
        <f t="shared" si="5"/>
        <v>0.78125</v>
      </c>
      <c r="M126">
        <v>0.77500000000000002</v>
      </c>
      <c r="N126">
        <v>0</v>
      </c>
      <c r="O126" s="19">
        <v>1</v>
      </c>
    </row>
    <row r="127" spans="1:53" x14ac:dyDescent="0.25">
      <c r="A127" s="1">
        <v>0.1404240247022</v>
      </c>
      <c r="B127" s="1">
        <v>4012.52416992187</v>
      </c>
      <c r="C127">
        <f t="shared" si="3"/>
        <v>0.50728939296498865</v>
      </c>
      <c r="D127">
        <v>7.1300000000000002E-2</v>
      </c>
      <c r="E127">
        <v>53.5</v>
      </c>
      <c r="F127" t="s">
        <v>61</v>
      </c>
      <c r="G127">
        <v>6300</v>
      </c>
      <c r="H127">
        <f t="shared" si="4"/>
        <v>6228.9155413733542</v>
      </c>
      <c r="I127">
        <f t="shared" si="5"/>
        <v>0.78750000000000009</v>
      </c>
      <c r="M127">
        <v>0.78125</v>
      </c>
      <c r="N127">
        <v>0</v>
      </c>
      <c r="O127" s="19">
        <v>1</v>
      </c>
    </row>
    <row r="128" spans="1:53" x14ac:dyDescent="0.25">
      <c r="A128" s="1">
        <v>0.17379010001746101</v>
      </c>
      <c r="B128" s="1">
        <v>3712.38891601562</v>
      </c>
      <c r="C128">
        <f t="shared" si="3"/>
        <v>0.4693443428384847</v>
      </c>
      <c r="D128">
        <v>0.90390000000000004</v>
      </c>
      <c r="E128">
        <v>333.35</v>
      </c>
      <c r="F128" t="s">
        <v>55</v>
      </c>
      <c r="G128">
        <v>6350</v>
      </c>
      <c r="H128">
        <f t="shared" si="4"/>
        <v>6278.3513790033012</v>
      </c>
      <c r="I128">
        <f t="shared" si="5"/>
        <v>0.79375000000000007</v>
      </c>
      <c r="M128">
        <v>0.78750000000000009</v>
      </c>
      <c r="N128">
        <v>0</v>
      </c>
      <c r="O128" s="19">
        <v>1</v>
      </c>
    </row>
    <row r="129" spans="1:15" x14ac:dyDescent="0.25">
      <c r="A129" s="1">
        <v>0.14540344436612501</v>
      </c>
      <c r="B129" s="1">
        <v>3467.7783203125</v>
      </c>
      <c r="C129">
        <f t="shared" ref="C129:C192" si="6">B129/$V$13</f>
        <v>0.43841908099527532</v>
      </c>
      <c r="D129">
        <v>0.40289999999999998</v>
      </c>
      <c r="E129">
        <v>243.46</v>
      </c>
      <c r="F129" t="s">
        <v>66</v>
      </c>
      <c r="G129">
        <v>6400</v>
      </c>
      <c r="H129">
        <f t="shared" ref="H129:H161" si="7">G129*$K$6</f>
        <v>6327.787216633249</v>
      </c>
      <c r="I129">
        <f t="shared" ref="I129:I161" si="8">H129/$V$13</f>
        <v>0.8</v>
      </c>
      <c r="M129">
        <v>0.79375000000000007</v>
      </c>
      <c r="N129">
        <v>0</v>
      </c>
      <c r="O129" s="19">
        <v>1</v>
      </c>
    </row>
    <row r="130" spans="1:15" x14ac:dyDescent="0.25">
      <c r="A130" s="1">
        <v>0.163712138234791</v>
      </c>
      <c r="B130" s="1">
        <v>3469.29248046875</v>
      </c>
      <c r="C130">
        <f t="shared" si="6"/>
        <v>0.43861051096653225</v>
      </c>
      <c r="D130">
        <v>0.83450000000000002</v>
      </c>
      <c r="E130">
        <v>3.6</v>
      </c>
      <c r="F130" t="s">
        <v>72</v>
      </c>
      <c r="G130">
        <v>6450</v>
      </c>
      <c r="H130">
        <f t="shared" si="7"/>
        <v>6377.223054263196</v>
      </c>
      <c r="I130">
        <f t="shared" si="8"/>
        <v>0.80625000000000002</v>
      </c>
      <c r="M130">
        <v>0.8</v>
      </c>
      <c r="N130">
        <v>0</v>
      </c>
      <c r="O130" s="19">
        <v>1</v>
      </c>
    </row>
    <row r="131" spans="1:15" x14ac:dyDescent="0.25">
      <c r="A131" s="1">
        <v>0.17695859231646999</v>
      </c>
      <c r="B131" s="1">
        <v>3047.72119140625</v>
      </c>
      <c r="C131">
        <f t="shared" si="6"/>
        <v>0.38531272775987119</v>
      </c>
      <c r="D131">
        <v>0.42270000000000002</v>
      </c>
      <c r="E131">
        <v>282.16000000000003</v>
      </c>
      <c r="F131" t="s">
        <v>74</v>
      </c>
      <c r="G131">
        <v>6500</v>
      </c>
      <c r="H131">
        <f t="shared" si="7"/>
        <v>6426.6588918931429</v>
      </c>
      <c r="I131">
        <f t="shared" si="8"/>
        <v>0.8125</v>
      </c>
      <c r="M131">
        <v>0.80625000000000002</v>
      </c>
      <c r="N131">
        <v>0</v>
      </c>
      <c r="O131" s="19">
        <v>1</v>
      </c>
    </row>
    <row r="132" spans="1:15" x14ac:dyDescent="0.25">
      <c r="A132" s="1">
        <v>0.17328714464551401</v>
      </c>
      <c r="B132" s="1">
        <v>3177.20629882812</v>
      </c>
      <c r="C132">
        <f t="shared" si="6"/>
        <v>0.40168307688684629</v>
      </c>
      <c r="D132">
        <v>0.30730000000000002</v>
      </c>
      <c r="E132">
        <v>98.17</v>
      </c>
      <c r="F132" t="s">
        <v>53</v>
      </c>
      <c r="G132">
        <v>6550</v>
      </c>
      <c r="H132">
        <f t="shared" si="7"/>
        <v>6476.0947295230908</v>
      </c>
      <c r="I132">
        <f t="shared" si="8"/>
        <v>0.81875000000000009</v>
      </c>
      <c r="M132">
        <v>0.8125</v>
      </c>
      <c r="N132">
        <v>0</v>
      </c>
      <c r="O132" s="19">
        <v>1</v>
      </c>
    </row>
    <row r="133" spans="1:15" x14ac:dyDescent="0.25">
      <c r="A133" s="1">
        <v>0.13666342113129801</v>
      </c>
      <c r="B133" s="1">
        <v>3606.46630859375</v>
      </c>
      <c r="C133">
        <f t="shared" si="6"/>
        <v>0.45595291815297168</v>
      </c>
      <c r="D133">
        <v>0.32769999999999999</v>
      </c>
      <c r="E133">
        <v>212.42</v>
      </c>
      <c r="F133" t="s">
        <v>70</v>
      </c>
      <c r="G133">
        <v>6600</v>
      </c>
      <c r="H133">
        <f t="shared" si="7"/>
        <v>6525.5305671530377</v>
      </c>
      <c r="I133">
        <f t="shared" si="8"/>
        <v>0.82500000000000007</v>
      </c>
      <c r="M133">
        <v>0.81875000000000009</v>
      </c>
      <c r="N133">
        <v>0</v>
      </c>
      <c r="O133" s="19">
        <v>1</v>
      </c>
    </row>
    <row r="134" spans="1:15" x14ac:dyDescent="0.25">
      <c r="A134" s="1">
        <v>0.173484955379855</v>
      </c>
      <c r="B134" s="1">
        <v>3000.76904296875</v>
      </c>
      <c r="C134">
        <f t="shared" si="6"/>
        <v>0.37937673189527182</v>
      </c>
      <c r="D134">
        <v>0.39600000000000002</v>
      </c>
      <c r="E134">
        <v>148.32</v>
      </c>
      <c r="F134" t="s">
        <v>53</v>
      </c>
      <c r="G134">
        <v>6650</v>
      </c>
      <c r="H134">
        <f t="shared" si="7"/>
        <v>6574.9664047829847</v>
      </c>
      <c r="I134">
        <f t="shared" si="8"/>
        <v>0.83125000000000004</v>
      </c>
      <c r="M134">
        <v>0.82500000000000007</v>
      </c>
      <c r="N134">
        <v>0</v>
      </c>
      <c r="O134" s="19">
        <v>1</v>
      </c>
    </row>
    <row r="135" spans="1:15" x14ac:dyDescent="0.25">
      <c r="A135" s="1">
        <v>0.17703073917448001</v>
      </c>
      <c r="B135" s="1">
        <v>3744.97290039062</v>
      </c>
      <c r="C135">
        <f t="shared" si="6"/>
        <v>0.47346382198776449</v>
      </c>
      <c r="D135">
        <v>2.5000000000000001E-2</v>
      </c>
      <c r="E135">
        <v>357.11</v>
      </c>
      <c r="F135" t="s">
        <v>72</v>
      </c>
      <c r="G135">
        <v>6700</v>
      </c>
      <c r="H135">
        <f t="shared" si="7"/>
        <v>6624.4022424129325</v>
      </c>
      <c r="I135">
        <f t="shared" si="8"/>
        <v>0.83750000000000013</v>
      </c>
      <c r="M135">
        <v>0.83125000000000004</v>
      </c>
      <c r="N135">
        <v>0</v>
      </c>
      <c r="O135" s="19">
        <v>1</v>
      </c>
    </row>
    <row r="136" spans="1:15" x14ac:dyDescent="0.25">
      <c r="A136" s="1">
        <v>0.16321752081499699</v>
      </c>
      <c r="B136" s="1">
        <v>3261.98046875</v>
      </c>
      <c r="C136">
        <f t="shared" si="6"/>
        <v>0.41240077860716229</v>
      </c>
      <c r="D136">
        <v>0.75649999999999995</v>
      </c>
      <c r="E136">
        <v>164.45</v>
      </c>
      <c r="F136" t="s">
        <v>77</v>
      </c>
      <c r="G136">
        <v>6750</v>
      </c>
      <c r="H136">
        <f t="shared" si="7"/>
        <v>6673.8380800428795</v>
      </c>
      <c r="I136">
        <f t="shared" si="8"/>
        <v>0.84375</v>
      </c>
      <c r="M136">
        <v>0.83750000000000013</v>
      </c>
      <c r="N136">
        <v>0</v>
      </c>
      <c r="O136" s="19">
        <v>1</v>
      </c>
    </row>
    <row r="137" spans="1:15" x14ac:dyDescent="0.25">
      <c r="A137" s="1">
        <v>0.14055564784328201</v>
      </c>
      <c r="B137" s="1">
        <v>3023.29638671875</v>
      </c>
      <c r="C137">
        <f t="shared" si="6"/>
        <v>0.3822247851535463</v>
      </c>
      <c r="D137">
        <v>0.50449999999999995</v>
      </c>
      <c r="E137">
        <v>349.76</v>
      </c>
      <c r="F137" t="s">
        <v>70</v>
      </c>
      <c r="G137">
        <v>6800</v>
      </c>
      <c r="H137">
        <f t="shared" si="7"/>
        <v>6723.2739176728264</v>
      </c>
      <c r="I137">
        <f t="shared" si="8"/>
        <v>0.85</v>
      </c>
      <c r="M137">
        <v>0.84375</v>
      </c>
      <c r="N137">
        <v>0</v>
      </c>
      <c r="O137" s="19">
        <v>1</v>
      </c>
    </row>
    <row r="138" spans="1:15" x14ac:dyDescent="0.25">
      <c r="A138" s="1">
        <v>0.17241954176209401</v>
      </c>
      <c r="B138" s="1">
        <v>4313.421875</v>
      </c>
      <c r="C138">
        <f t="shared" si="6"/>
        <v>0.54533083712571384</v>
      </c>
      <c r="D138">
        <v>0.91349999999999998</v>
      </c>
      <c r="E138">
        <v>85.27</v>
      </c>
      <c r="F138" t="s">
        <v>50</v>
      </c>
      <c r="G138">
        <v>6850</v>
      </c>
      <c r="H138">
        <f t="shared" si="7"/>
        <v>6772.7097553027743</v>
      </c>
      <c r="I138">
        <f t="shared" si="8"/>
        <v>0.85625000000000007</v>
      </c>
      <c r="M138">
        <v>0.85</v>
      </c>
      <c r="N138">
        <v>0</v>
      </c>
      <c r="O138" s="19">
        <v>1</v>
      </c>
    </row>
    <row r="139" spans="1:15" x14ac:dyDescent="0.25">
      <c r="A139" s="1">
        <v>0.144566403650254</v>
      </c>
      <c r="B139" s="1">
        <v>4340.544921875</v>
      </c>
      <c r="C139">
        <f t="shared" si="6"/>
        <v>0.54875990905198901</v>
      </c>
      <c r="D139">
        <v>0.11700000000000001</v>
      </c>
      <c r="E139">
        <v>7.25</v>
      </c>
      <c r="F139" t="s">
        <v>69</v>
      </c>
      <c r="G139">
        <v>6900</v>
      </c>
      <c r="H139">
        <f t="shared" si="7"/>
        <v>6822.1455929327212</v>
      </c>
      <c r="I139">
        <f t="shared" si="8"/>
        <v>0.86250000000000004</v>
      </c>
      <c r="M139">
        <v>0.85625000000000007</v>
      </c>
      <c r="N139">
        <v>0</v>
      </c>
      <c r="O139" s="19">
        <v>1</v>
      </c>
    </row>
    <row r="140" spans="1:15" x14ac:dyDescent="0.25">
      <c r="A140" s="1">
        <v>0.15885432148933201</v>
      </c>
      <c r="B140" s="1">
        <v>3127.7197265625</v>
      </c>
      <c r="C140">
        <f t="shared" si="6"/>
        <v>0.39542666268435356</v>
      </c>
      <c r="D140">
        <v>0.64700000000000002</v>
      </c>
      <c r="E140">
        <v>354.94</v>
      </c>
      <c r="F140" t="s">
        <v>59</v>
      </c>
      <c r="G140">
        <v>6950</v>
      </c>
      <c r="H140">
        <f t="shared" si="7"/>
        <v>6871.5814305626682</v>
      </c>
      <c r="I140">
        <f t="shared" si="8"/>
        <v>0.86875000000000002</v>
      </c>
      <c r="M140">
        <v>0.86250000000000004</v>
      </c>
      <c r="N140">
        <v>0</v>
      </c>
      <c r="O140" s="19">
        <v>1</v>
      </c>
    </row>
    <row r="141" spans="1:15" x14ac:dyDescent="0.25">
      <c r="A141" s="1">
        <v>0.17046119865805301</v>
      </c>
      <c r="B141" s="1">
        <v>3902.29077148437</v>
      </c>
      <c r="C141">
        <f t="shared" si="6"/>
        <v>0.49335297005269607</v>
      </c>
      <c r="D141">
        <v>0.94520000000000004</v>
      </c>
      <c r="E141">
        <v>291.76</v>
      </c>
      <c r="F141" t="s">
        <v>69</v>
      </c>
      <c r="G141">
        <v>7000</v>
      </c>
      <c r="H141">
        <f t="shared" si="7"/>
        <v>6921.017268192616</v>
      </c>
      <c r="I141">
        <f t="shared" si="8"/>
        <v>0.87500000000000011</v>
      </c>
      <c r="M141">
        <v>0.86875000000000002</v>
      </c>
      <c r="N141">
        <v>0</v>
      </c>
      <c r="O141" s="19">
        <v>1</v>
      </c>
    </row>
    <row r="142" spans="1:15" x14ac:dyDescent="0.25">
      <c r="A142" s="1">
        <v>0.16135508768311899</v>
      </c>
      <c r="B142" s="1">
        <v>3308.07739257812</v>
      </c>
      <c r="C142">
        <f t="shared" si="6"/>
        <v>0.41822865141640586</v>
      </c>
      <c r="D142">
        <v>0.73650000000000004</v>
      </c>
      <c r="E142">
        <v>100.63</v>
      </c>
      <c r="F142" t="s">
        <v>69</v>
      </c>
      <c r="G142">
        <v>7050</v>
      </c>
      <c r="H142">
        <f t="shared" si="7"/>
        <v>6970.453105822563</v>
      </c>
      <c r="I142">
        <f t="shared" si="8"/>
        <v>0.88125000000000009</v>
      </c>
      <c r="M142">
        <v>0.87500000000000011</v>
      </c>
      <c r="N142">
        <v>0</v>
      </c>
      <c r="O142" s="19">
        <v>1</v>
      </c>
    </row>
    <row r="143" spans="1:15" x14ac:dyDescent="0.25">
      <c r="A143" s="1">
        <v>0.164233931499389</v>
      </c>
      <c r="B143" s="1">
        <v>3616.58935546875</v>
      </c>
      <c r="C143">
        <f t="shared" si="6"/>
        <v>0.45723273955384186</v>
      </c>
      <c r="D143">
        <v>0.85389999999999999</v>
      </c>
      <c r="E143">
        <v>124.32</v>
      </c>
      <c r="F143" t="s">
        <v>80</v>
      </c>
      <c r="G143">
        <v>7100</v>
      </c>
      <c r="H143">
        <f t="shared" si="7"/>
        <v>7019.8889434525099</v>
      </c>
      <c r="I143">
        <f t="shared" si="8"/>
        <v>0.88749999999999996</v>
      </c>
      <c r="M143">
        <v>0.88125000000000009</v>
      </c>
      <c r="N143">
        <v>0</v>
      </c>
      <c r="O143" s="19">
        <v>1</v>
      </c>
    </row>
    <row r="144" spans="1:15" x14ac:dyDescent="0.25">
      <c r="A144" s="1">
        <v>0.16135036311637899</v>
      </c>
      <c r="B144" s="1">
        <v>3450.49853515625</v>
      </c>
      <c r="C144">
        <f t="shared" si="6"/>
        <v>0.43623445821139561</v>
      </c>
      <c r="D144">
        <v>0.1918</v>
      </c>
      <c r="E144">
        <v>118.31</v>
      </c>
      <c r="F144" t="s">
        <v>55</v>
      </c>
      <c r="G144">
        <v>7150</v>
      </c>
      <c r="H144">
        <f t="shared" si="7"/>
        <v>7069.3247810824578</v>
      </c>
      <c r="I144">
        <f t="shared" si="8"/>
        <v>0.89375000000000004</v>
      </c>
      <c r="M144">
        <v>0.88749999999999996</v>
      </c>
      <c r="N144">
        <v>0</v>
      </c>
      <c r="O144" s="19">
        <v>1</v>
      </c>
    </row>
    <row r="145" spans="1:15" x14ac:dyDescent="0.25">
      <c r="A145" s="1">
        <v>0.140723373986373</v>
      </c>
      <c r="B145" s="1">
        <v>3720.92163085937</v>
      </c>
      <c r="C145">
        <f t="shared" si="6"/>
        <v>0.47042310412442945</v>
      </c>
      <c r="D145">
        <v>0.2888</v>
      </c>
      <c r="E145">
        <v>124.71</v>
      </c>
      <c r="F145" t="s">
        <v>56</v>
      </c>
      <c r="G145">
        <v>7200</v>
      </c>
      <c r="H145">
        <f t="shared" si="7"/>
        <v>7118.7606187124047</v>
      </c>
      <c r="I145">
        <f t="shared" si="8"/>
        <v>0.9</v>
      </c>
      <c r="M145">
        <v>0.89375000000000004</v>
      </c>
      <c r="N145">
        <v>0</v>
      </c>
      <c r="O145" s="19">
        <v>1</v>
      </c>
    </row>
    <row r="146" spans="1:15" x14ac:dyDescent="0.25">
      <c r="A146" s="1">
        <v>0.15561445960627099</v>
      </c>
      <c r="B146" s="1">
        <v>3944.80493164062</v>
      </c>
      <c r="C146">
        <f t="shared" si="6"/>
        <v>0.49872788658522388</v>
      </c>
      <c r="D146">
        <v>0.82520000000000004</v>
      </c>
      <c r="E146">
        <v>142.59</v>
      </c>
      <c r="F146" t="s">
        <v>55</v>
      </c>
      <c r="G146">
        <v>7250</v>
      </c>
      <c r="H146">
        <f t="shared" si="7"/>
        <v>7168.1964563423517</v>
      </c>
      <c r="I146">
        <f t="shared" si="8"/>
        <v>0.90625</v>
      </c>
      <c r="M146">
        <v>0.9</v>
      </c>
      <c r="N146">
        <v>0</v>
      </c>
      <c r="O146" s="19">
        <v>1</v>
      </c>
    </row>
    <row r="147" spans="1:15" x14ac:dyDescent="0.25">
      <c r="A147" s="1">
        <v>0.158563465995299</v>
      </c>
      <c r="B147" s="1">
        <v>3934.45947265625</v>
      </c>
      <c r="C147">
        <f t="shared" si="6"/>
        <v>0.49741994639947601</v>
      </c>
      <c r="D147">
        <v>0.96719999999999995</v>
      </c>
      <c r="E147">
        <v>52.69</v>
      </c>
      <c r="F147" t="s">
        <v>75</v>
      </c>
      <c r="G147">
        <v>7300</v>
      </c>
      <c r="H147">
        <f t="shared" si="7"/>
        <v>7217.6322939722995</v>
      </c>
      <c r="I147">
        <f t="shared" si="8"/>
        <v>0.91250000000000009</v>
      </c>
      <c r="M147">
        <v>0.90625</v>
      </c>
      <c r="N147">
        <v>0</v>
      </c>
      <c r="O147" s="19">
        <v>1</v>
      </c>
    </row>
    <row r="148" spans="1:15" x14ac:dyDescent="0.25">
      <c r="A148" s="1">
        <v>0.15020418761784299</v>
      </c>
      <c r="B148" s="1">
        <v>3949.3681640625</v>
      </c>
      <c r="C148">
        <f t="shared" si="6"/>
        <v>0.49930480009582801</v>
      </c>
      <c r="D148">
        <v>0.2114</v>
      </c>
      <c r="E148">
        <v>239.11</v>
      </c>
      <c r="F148" t="s">
        <v>55</v>
      </c>
      <c r="G148">
        <v>7350</v>
      </c>
      <c r="H148">
        <f t="shared" si="7"/>
        <v>7267.0681316022465</v>
      </c>
      <c r="I148">
        <f t="shared" si="8"/>
        <v>0.91875000000000007</v>
      </c>
      <c r="M148">
        <v>0.91250000000000009</v>
      </c>
      <c r="N148">
        <v>0</v>
      </c>
      <c r="O148" s="19">
        <v>1</v>
      </c>
    </row>
    <row r="149" spans="1:15" x14ac:dyDescent="0.25">
      <c r="A149" s="1">
        <v>0.154974174192645</v>
      </c>
      <c r="B149" s="1">
        <v>3669.50073242187</v>
      </c>
      <c r="C149">
        <f t="shared" si="6"/>
        <v>0.46392213983127684</v>
      </c>
      <c r="D149">
        <v>0.13850000000000001</v>
      </c>
      <c r="E149">
        <v>110.58</v>
      </c>
      <c r="F149" t="s">
        <v>59</v>
      </c>
      <c r="G149">
        <v>7400</v>
      </c>
      <c r="H149">
        <f t="shared" si="7"/>
        <v>7316.5039692321934</v>
      </c>
      <c r="I149">
        <f t="shared" si="8"/>
        <v>0.92500000000000004</v>
      </c>
      <c r="M149">
        <v>0.91875000000000007</v>
      </c>
      <c r="N149">
        <v>0</v>
      </c>
      <c r="O149" s="19">
        <v>1</v>
      </c>
    </row>
    <row r="150" spans="1:15" x14ac:dyDescent="0.25">
      <c r="A150" s="1">
        <v>0.15123683853565201</v>
      </c>
      <c r="B150" s="1">
        <v>3064.28491210937</v>
      </c>
      <c r="C150">
        <f t="shared" si="6"/>
        <v>0.38740682102009721</v>
      </c>
      <c r="D150">
        <v>0.35420000000000001</v>
      </c>
      <c r="E150">
        <v>176.56</v>
      </c>
      <c r="F150" t="s">
        <v>77</v>
      </c>
      <c r="G150">
        <v>7450</v>
      </c>
      <c r="H150">
        <f t="shared" si="7"/>
        <v>7365.9398068621413</v>
      </c>
      <c r="I150">
        <f t="shared" si="8"/>
        <v>0.93125000000000013</v>
      </c>
      <c r="M150">
        <v>0.92500000000000004</v>
      </c>
      <c r="N150">
        <v>0</v>
      </c>
      <c r="O150" s="19">
        <v>1</v>
      </c>
    </row>
    <row r="151" spans="1:15" x14ac:dyDescent="0.25">
      <c r="A151" s="1">
        <v>0.15036011245310099</v>
      </c>
      <c r="B151" s="1">
        <v>3840.892578125</v>
      </c>
      <c r="C151">
        <f t="shared" si="6"/>
        <v>0.48559061126819353</v>
      </c>
      <c r="D151">
        <v>0.108</v>
      </c>
      <c r="E151">
        <v>292.63</v>
      </c>
      <c r="F151" t="s">
        <v>70</v>
      </c>
      <c r="G151">
        <v>7500</v>
      </c>
      <c r="H151">
        <f t="shared" si="7"/>
        <v>7415.3756444920882</v>
      </c>
      <c r="I151">
        <f t="shared" si="8"/>
        <v>0.9375</v>
      </c>
      <c r="M151">
        <v>0.93125000000000013</v>
      </c>
      <c r="N151">
        <v>0</v>
      </c>
      <c r="O151" s="19">
        <v>1</v>
      </c>
    </row>
    <row r="152" spans="1:15" x14ac:dyDescent="0.25">
      <c r="A152" s="1">
        <v>0.167351418255133</v>
      </c>
      <c r="B152" s="1">
        <v>3791.04125976562</v>
      </c>
      <c r="C152">
        <f t="shared" si="6"/>
        <v>0.47928808349313301</v>
      </c>
      <c r="D152">
        <v>3.4799999999999998E-2</v>
      </c>
      <c r="E152">
        <v>170.86</v>
      </c>
      <c r="F152" t="s">
        <v>64</v>
      </c>
      <c r="G152">
        <v>7550</v>
      </c>
      <c r="H152">
        <f t="shared" si="7"/>
        <v>7464.8114821220352</v>
      </c>
      <c r="I152">
        <f t="shared" si="8"/>
        <v>0.94374999999999998</v>
      </c>
      <c r="M152">
        <v>0.9375</v>
      </c>
      <c r="N152">
        <v>0</v>
      </c>
      <c r="O152" s="19">
        <v>1</v>
      </c>
    </row>
    <row r="153" spans="1:15" x14ac:dyDescent="0.25">
      <c r="A153" s="1">
        <v>0.13406729697122599</v>
      </c>
      <c r="B153" s="1">
        <v>3584.81274414062</v>
      </c>
      <c r="C153">
        <f t="shared" si="6"/>
        <v>0.45321533375427869</v>
      </c>
      <c r="D153">
        <v>0.63500000000000001</v>
      </c>
      <c r="E153">
        <v>176.57</v>
      </c>
      <c r="F153" t="s">
        <v>78</v>
      </c>
      <c r="G153">
        <v>7600</v>
      </c>
      <c r="H153">
        <f t="shared" si="7"/>
        <v>7514.247319751983</v>
      </c>
      <c r="I153">
        <f t="shared" si="8"/>
        <v>0.95000000000000007</v>
      </c>
      <c r="M153">
        <v>0.94374999999999998</v>
      </c>
      <c r="N153">
        <v>0</v>
      </c>
      <c r="O153" s="19">
        <v>1</v>
      </c>
    </row>
    <row r="154" spans="1:15" x14ac:dyDescent="0.25">
      <c r="A154" s="1">
        <v>0.15851874409153899</v>
      </c>
      <c r="B154" s="1">
        <v>2963.06127929687</v>
      </c>
      <c r="C154">
        <f t="shared" si="6"/>
        <v>0.37460947125505795</v>
      </c>
      <c r="D154">
        <v>0.48880000000000001</v>
      </c>
      <c r="E154">
        <v>200.5</v>
      </c>
      <c r="F154" t="s">
        <v>61</v>
      </c>
      <c r="G154">
        <v>7650</v>
      </c>
      <c r="H154">
        <f t="shared" si="7"/>
        <v>7563.68315738193</v>
      </c>
      <c r="I154">
        <f t="shared" si="8"/>
        <v>0.95625000000000004</v>
      </c>
      <c r="M154">
        <v>0.95000000000000007</v>
      </c>
      <c r="N154">
        <v>0</v>
      </c>
      <c r="O154" s="19">
        <v>1</v>
      </c>
    </row>
    <row r="155" spans="1:15" x14ac:dyDescent="0.25">
      <c r="A155" s="1">
        <v>0.1534528888616</v>
      </c>
      <c r="B155" s="1">
        <v>3050.06787109375</v>
      </c>
      <c r="C155">
        <f t="shared" si="6"/>
        <v>0.38560941026288981</v>
      </c>
      <c r="D155">
        <v>0.3347</v>
      </c>
      <c r="E155">
        <v>178</v>
      </c>
      <c r="F155" t="s">
        <v>52</v>
      </c>
      <c r="G155">
        <v>7700</v>
      </c>
      <c r="H155">
        <f t="shared" si="7"/>
        <v>7613.1189950118769</v>
      </c>
      <c r="I155">
        <f t="shared" si="8"/>
        <v>0.96250000000000002</v>
      </c>
      <c r="M155">
        <v>0.95625000000000004</v>
      </c>
      <c r="N155">
        <v>0</v>
      </c>
      <c r="O155" s="19">
        <v>1</v>
      </c>
    </row>
    <row r="156" spans="1:15" x14ac:dyDescent="0.25">
      <c r="A156" s="1">
        <v>0.14867994307815099</v>
      </c>
      <c r="B156" s="1">
        <v>3046.79223632812</v>
      </c>
      <c r="C156">
        <f t="shared" si="6"/>
        <v>0.38519528321929775</v>
      </c>
      <c r="D156">
        <v>0.5272</v>
      </c>
      <c r="E156">
        <v>228.59</v>
      </c>
      <c r="F156" t="s">
        <v>52</v>
      </c>
      <c r="G156">
        <v>7750</v>
      </c>
      <c r="H156">
        <f t="shared" si="7"/>
        <v>7662.5548326418248</v>
      </c>
      <c r="I156">
        <f t="shared" si="8"/>
        <v>0.96875000000000011</v>
      </c>
      <c r="M156">
        <v>0.96250000000000002</v>
      </c>
      <c r="N156">
        <v>0</v>
      </c>
      <c r="O156" s="19">
        <v>1</v>
      </c>
    </row>
    <row r="157" spans="1:15" x14ac:dyDescent="0.25">
      <c r="A157" s="1">
        <v>0.165280932411486</v>
      </c>
      <c r="B157" s="1">
        <v>3718.08618164062</v>
      </c>
      <c r="C157">
        <f t="shared" si="6"/>
        <v>0.47006462819953782</v>
      </c>
      <c r="D157">
        <v>0.1206</v>
      </c>
      <c r="E157">
        <v>230.11</v>
      </c>
      <c r="F157" t="s">
        <v>52</v>
      </c>
      <c r="G157">
        <v>7800</v>
      </c>
      <c r="H157">
        <f t="shared" si="7"/>
        <v>7711.9906702717717</v>
      </c>
      <c r="I157">
        <f t="shared" si="8"/>
        <v>0.97500000000000009</v>
      </c>
      <c r="M157">
        <v>0.96875000000000011</v>
      </c>
      <c r="N157">
        <v>0</v>
      </c>
      <c r="O157" s="19">
        <v>1</v>
      </c>
    </row>
    <row r="158" spans="1:15" x14ac:dyDescent="0.25">
      <c r="A158" s="1">
        <v>0.15231342432439901</v>
      </c>
      <c r="B158" s="1">
        <v>4257.24755859375</v>
      </c>
      <c r="C158">
        <f t="shared" si="6"/>
        <v>0.53822891482863155</v>
      </c>
      <c r="D158">
        <v>8.3999999999999995E-3</v>
      </c>
      <c r="E158">
        <v>50.48</v>
      </c>
      <c r="F158" t="s">
        <v>62</v>
      </c>
      <c r="G158">
        <v>7850</v>
      </c>
      <c r="H158">
        <f t="shared" si="7"/>
        <v>7761.4265079017187</v>
      </c>
      <c r="I158">
        <f t="shared" si="8"/>
        <v>0.98124999999999996</v>
      </c>
      <c r="M158">
        <v>0.97500000000000009</v>
      </c>
      <c r="N158">
        <v>0</v>
      </c>
      <c r="O158" s="19">
        <v>1</v>
      </c>
    </row>
    <row r="159" spans="1:15" x14ac:dyDescent="0.25">
      <c r="A159" s="1">
        <v>0.14009897876078301</v>
      </c>
      <c r="B159" s="1">
        <v>3058.5302734375</v>
      </c>
      <c r="C159">
        <f t="shared" si="6"/>
        <v>0.38667928218544823</v>
      </c>
      <c r="D159">
        <v>0.47270000000000001</v>
      </c>
      <c r="E159">
        <v>337.06</v>
      </c>
      <c r="F159" t="s">
        <v>66</v>
      </c>
      <c r="G159">
        <v>7900</v>
      </c>
      <c r="H159">
        <f t="shared" si="7"/>
        <v>7810.8623455316665</v>
      </c>
      <c r="I159">
        <f t="shared" si="8"/>
        <v>0.98750000000000004</v>
      </c>
      <c r="M159">
        <v>0.98124999999999996</v>
      </c>
      <c r="N159">
        <v>0</v>
      </c>
      <c r="O159" s="19">
        <v>1</v>
      </c>
    </row>
    <row r="160" spans="1:15" x14ac:dyDescent="0.25">
      <c r="A160" s="1">
        <v>0.14867698918767899</v>
      </c>
      <c r="B160" s="1">
        <v>3642.59594726562</v>
      </c>
      <c r="C160">
        <f t="shared" si="6"/>
        <v>0.46052066197051339</v>
      </c>
      <c r="D160">
        <v>0.73860000000000003</v>
      </c>
      <c r="E160">
        <v>245.02</v>
      </c>
      <c r="F160" t="s">
        <v>62</v>
      </c>
      <c r="G160">
        <v>7950</v>
      </c>
      <c r="H160">
        <f t="shared" si="7"/>
        <v>7860.2981831616135</v>
      </c>
      <c r="I160">
        <f t="shared" si="8"/>
        <v>0.99375000000000002</v>
      </c>
      <c r="M160">
        <v>0.98750000000000004</v>
      </c>
      <c r="N160">
        <v>0</v>
      </c>
      <c r="O160" s="19">
        <v>1</v>
      </c>
    </row>
    <row r="161" spans="1:15" x14ac:dyDescent="0.25">
      <c r="A161" s="1">
        <v>0.157032559993211</v>
      </c>
      <c r="B161" s="1">
        <v>3049.4873046875</v>
      </c>
      <c r="C161">
        <f t="shared" si="6"/>
        <v>0.38553601128326248</v>
      </c>
      <c r="D161">
        <v>0.4244</v>
      </c>
      <c r="E161">
        <v>241.76</v>
      </c>
      <c r="F161" t="s">
        <v>53</v>
      </c>
      <c r="G161">
        <v>8000</v>
      </c>
      <c r="H161">
        <f t="shared" si="7"/>
        <v>7909.7340207915604</v>
      </c>
      <c r="I161">
        <f t="shared" si="8"/>
        <v>1</v>
      </c>
      <c r="M161">
        <v>0.99375000000000002</v>
      </c>
      <c r="N161">
        <v>0</v>
      </c>
      <c r="O161" s="19">
        <v>1</v>
      </c>
    </row>
    <row r="162" spans="1:15" x14ac:dyDescent="0.25">
      <c r="A162" s="1">
        <v>0.148591606935152</v>
      </c>
      <c r="B162" s="1">
        <v>3945.05493164062</v>
      </c>
      <c r="C162">
        <f t="shared" si="6"/>
        <v>0.49875949321059748</v>
      </c>
      <c r="D162">
        <v>0.81310000000000004</v>
      </c>
      <c r="E162">
        <v>322.36</v>
      </c>
      <c r="F162" t="s">
        <v>60</v>
      </c>
      <c r="M162">
        <v>1</v>
      </c>
      <c r="N162">
        <v>0</v>
      </c>
      <c r="O162" s="19">
        <v>1</v>
      </c>
    </row>
    <row r="163" spans="1:15" ht="15.75" thickBot="1" x14ac:dyDescent="0.3">
      <c r="A163" s="1">
        <v>0.131953755153848</v>
      </c>
      <c r="B163" s="1">
        <v>4362.55517578125</v>
      </c>
      <c r="C163">
        <f t="shared" si="6"/>
        <v>0.55154258845035986</v>
      </c>
      <c r="D163">
        <v>1.2500000000000001E-2</v>
      </c>
      <c r="E163">
        <v>177.68</v>
      </c>
      <c r="F163" t="s">
        <v>63</v>
      </c>
      <c r="M163" s="2" t="s">
        <v>0</v>
      </c>
      <c r="N163" s="2">
        <v>0</v>
      </c>
      <c r="O163" s="20">
        <v>1</v>
      </c>
    </row>
    <row r="164" spans="1:15" x14ac:dyDescent="0.25">
      <c r="A164" s="1">
        <v>0.16571083817211199</v>
      </c>
      <c r="B164" s="1">
        <v>3001.43286132812</v>
      </c>
      <c r="C164">
        <f t="shared" si="6"/>
        <v>0.37946065612807472</v>
      </c>
      <c r="D164">
        <v>0.39369999999999999</v>
      </c>
      <c r="E164">
        <v>296.13</v>
      </c>
      <c r="F164" t="s">
        <v>54</v>
      </c>
    </row>
    <row r="165" spans="1:15" x14ac:dyDescent="0.25">
      <c r="A165" s="1">
        <v>0.15492671905257799</v>
      </c>
      <c r="B165" s="1">
        <v>3365.85034179687</v>
      </c>
      <c r="C165">
        <f t="shared" si="6"/>
        <v>0.42553268326714672</v>
      </c>
      <c r="D165">
        <v>0.20580000000000001</v>
      </c>
      <c r="E165">
        <v>71.84</v>
      </c>
      <c r="F165" t="s">
        <v>53</v>
      </c>
    </row>
    <row r="166" spans="1:15" x14ac:dyDescent="0.25">
      <c r="A166" s="1">
        <v>0.17858457214894599</v>
      </c>
      <c r="B166" s="1">
        <v>3398.32958984375</v>
      </c>
      <c r="C166">
        <f t="shared" si="6"/>
        <v>0.42963892096888295</v>
      </c>
      <c r="D166">
        <v>0.83779999999999999</v>
      </c>
      <c r="E166">
        <v>333.82</v>
      </c>
      <c r="F166" t="s">
        <v>64</v>
      </c>
    </row>
    <row r="167" spans="1:15" x14ac:dyDescent="0.25">
      <c r="A167" s="1">
        <v>0.168597446463881</v>
      </c>
      <c r="B167" s="1">
        <v>3046.76440429687</v>
      </c>
      <c r="C167">
        <f t="shared" si="6"/>
        <v>0.38519176451295734</v>
      </c>
      <c r="D167">
        <v>0.63790000000000002</v>
      </c>
      <c r="E167">
        <v>344.79</v>
      </c>
      <c r="F167" t="s">
        <v>75</v>
      </c>
    </row>
    <row r="168" spans="1:15" x14ac:dyDescent="0.25">
      <c r="A168" s="1">
        <v>0.13767320234868499</v>
      </c>
      <c r="B168" s="1">
        <v>4008.62817382812</v>
      </c>
      <c r="C168">
        <f t="shared" si="6"/>
        <v>0.50679683580902002</v>
      </c>
      <c r="D168">
        <v>0.80159999999999998</v>
      </c>
      <c r="E168">
        <v>114.1</v>
      </c>
      <c r="F168" t="s">
        <v>79</v>
      </c>
    </row>
    <row r="169" spans="1:15" x14ac:dyDescent="0.25">
      <c r="A169" s="1">
        <v>0.15295283197458701</v>
      </c>
      <c r="B169" s="1">
        <v>2956.86401367187</v>
      </c>
      <c r="C169">
        <f t="shared" si="6"/>
        <v>0.37382597264325762</v>
      </c>
      <c r="D169">
        <v>0.46460000000000001</v>
      </c>
      <c r="E169">
        <v>135.84</v>
      </c>
      <c r="F169" t="s">
        <v>77</v>
      </c>
    </row>
    <row r="170" spans="1:15" x14ac:dyDescent="0.25">
      <c r="A170" s="1">
        <v>0.164170795703212</v>
      </c>
      <c r="B170" s="1">
        <v>3363.48120117187</v>
      </c>
      <c r="C170">
        <f t="shared" si="6"/>
        <v>0.42523316110637971</v>
      </c>
      <c r="D170">
        <v>0.58679999999999999</v>
      </c>
      <c r="E170">
        <v>169.43</v>
      </c>
      <c r="F170" t="s">
        <v>69</v>
      </c>
    </row>
    <row r="171" spans="1:15" x14ac:dyDescent="0.25">
      <c r="A171" s="1">
        <v>0.14623286434301999</v>
      </c>
      <c r="B171" s="1">
        <v>3330.85473632812</v>
      </c>
      <c r="C171">
        <f t="shared" si="6"/>
        <v>0.42110831130005399</v>
      </c>
      <c r="D171">
        <v>0.27429999999999999</v>
      </c>
      <c r="E171">
        <v>118.69</v>
      </c>
      <c r="F171" t="s">
        <v>71</v>
      </c>
    </row>
    <row r="172" spans="1:15" x14ac:dyDescent="0.25">
      <c r="A172" s="1">
        <v>0.15270161122204001</v>
      </c>
      <c r="B172" s="1">
        <v>3624.2060546875</v>
      </c>
      <c r="C172">
        <f t="shared" si="6"/>
        <v>0.45819569218900363</v>
      </c>
      <c r="D172">
        <v>0.88780000000000003</v>
      </c>
      <c r="E172">
        <v>86.95</v>
      </c>
      <c r="F172" t="s">
        <v>53</v>
      </c>
    </row>
    <row r="173" spans="1:15" x14ac:dyDescent="0.25">
      <c r="A173" s="1">
        <v>0.148476012773536</v>
      </c>
      <c r="B173" s="1">
        <v>3208.0166015625</v>
      </c>
      <c r="C173">
        <f t="shared" si="6"/>
        <v>0.40557831567153763</v>
      </c>
      <c r="D173">
        <v>0.32719999999999999</v>
      </c>
      <c r="E173">
        <v>109.9</v>
      </c>
      <c r="F173" t="s">
        <v>60</v>
      </c>
    </row>
    <row r="174" spans="1:15" x14ac:dyDescent="0.25">
      <c r="A174" s="1">
        <v>0.15676617211995</v>
      </c>
      <c r="B174" s="1">
        <v>3421.21337890625</v>
      </c>
      <c r="C174">
        <f t="shared" si="6"/>
        <v>0.43253203836099091</v>
      </c>
      <c r="D174">
        <v>0.35210000000000002</v>
      </c>
      <c r="E174">
        <v>89.58</v>
      </c>
      <c r="F174" t="s">
        <v>72</v>
      </c>
    </row>
    <row r="175" spans="1:15" x14ac:dyDescent="0.25">
      <c r="A175" s="1">
        <v>0.17609110629489899</v>
      </c>
      <c r="B175" s="1">
        <v>3511.11743164062</v>
      </c>
      <c r="C175">
        <f t="shared" si="6"/>
        <v>0.44389829321836638</v>
      </c>
      <c r="D175">
        <v>0.18240000000000001</v>
      </c>
      <c r="E175">
        <v>131.41</v>
      </c>
      <c r="F175" t="s">
        <v>78</v>
      </c>
    </row>
    <row r="176" spans="1:15" x14ac:dyDescent="0.25">
      <c r="A176" s="1">
        <v>0.13649458392323699</v>
      </c>
      <c r="B176" s="1">
        <v>4521.08154296875</v>
      </c>
      <c r="C176">
        <f t="shared" si="6"/>
        <v>0.571584522448494</v>
      </c>
      <c r="D176">
        <v>7.4999999999999997E-2</v>
      </c>
      <c r="E176">
        <v>224.69</v>
      </c>
      <c r="F176" t="s">
        <v>53</v>
      </c>
    </row>
    <row r="177" spans="1:6" x14ac:dyDescent="0.25">
      <c r="A177" s="1">
        <v>0.16946875918761301</v>
      </c>
      <c r="B177" s="1">
        <v>3255.244140625</v>
      </c>
      <c r="C177">
        <f t="shared" si="6"/>
        <v>0.41154912820940015</v>
      </c>
      <c r="D177">
        <v>0.77459999999999996</v>
      </c>
      <c r="E177">
        <v>344.81</v>
      </c>
      <c r="F177" t="s">
        <v>67</v>
      </c>
    </row>
    <row r="178" spans="1:6" x14ac:dyDescent="0.25">
      <c r="A178" s="1">
        <v>0.14189664420515899</v>
      </c>
      <c r="B178" s="1">
        <v>3069.05322265625</v>
      </c>
      <c r="C178">
        <f t="shared" si="6"/>
        <v>0.38800966184057817</v>
      </c>
      <c r="D178">
        <v>0.58840000000000003</v>
      </c>
      <c r="E178">
        <v>193.66</v>
      </c>
      <c r="F178" t="s">
        <v>70</v>
      </c>
    </row>
    <row r="179" spans="1:6" x14ac:dyDescent="0.25">
      <c r="A179" s="1">
        <v>0.14964494654350699</v>
      </c>
      <c r="B179" s="1">
        <v>3043.0751953125</v>
      </c>
      <c r="C179">
        <f t="shared" si="6"/>
        <v>0.38472535072778169</v>
      </c>
      <c r="D179">
        <v>0.34710000000000002</v>
      </c>
      <c r="E179">
        <v>38.65</v>
      </c>
      <c r="F179" t="s">
        <v>80</v>
      </c>
    </row>
    <row r="180" spans="1:6" x14ac:dyDescent="0.25">
      <c r="A180" s="1">
        <v>0.16750416403280199</v>
      </c>
      <c r="B180" s="1">
        <v>2979.501953125</v>
      </c>
      <c r="C180">
        <f t="shared" si="6"/>
        <v>0.37668800812935915</v>
      </c>
      <c r="D180">
        <v>0.39660000000000001</v>
      </c>
      <c r="E180">
        <v>61.76</v>
      </c>
      <c r="F180" t="s">
        <v>78</v>
      </c>
    </row>
    <row r="181" spans="1:6" x14ac:dyDescent="0.25">
      <c r="A181" s="1">
        <v>0.173143018615635</v>
      </c>
      <c r="B181" s="1">
        <v>3531.630859375</v>
      </c>
      <c r="C181">
        <f t="shared" si="6"/>
        <v>0.44649173412048243</v>
      </c>
      <c r="D181">
        <v>0.16</v>
      </c>
      <c r="E181">
        <v>353.37</v>
      </c>
      <c r="F181" t="s">
        <v>58</v>
      </c>
    </row>
    <row r="182" spans="1:6" x14ac:dyDescent="0.25">
      <c r="A182" s="1">
        <v>0.14067943900198199</v>
      </c>
      <c r="B182" s="1">
        <v>3144.71166992187</v>
      </c>
      <c r="C182">
        <f t="shared" si="6"/>
        <v>0.3975748946368699</v>
      </c>
      <c r="D182">
        <v>0.64300000000000002</v>
      </c>
      <c r="E182">
        <v>185.37</v>
      </c>
      <c r="F182" t="s">
        <v>79</v>
      </c>
    </row>
    <row r="183" spans="1:6" x14ac:dyDescent="0.25">
      <c r="A183" s="1">
        <v>0.137097869452671</v>
      </c>
      <c r="B183" s="1">
        <v>4118.71533203125</v>
      </c>
      <c r="C183">
        <f t="shared" si="6"/>
        <v>0.52071477008010347</v>
      </c>
      <c r="D183">
        <v>2.6700000000000002E-2</v>
      </c>
      <c r="E183">
        <v>168.9</v>
      </c>
      <c r="F183" t="s">
        <v>59</v>
      </c>
    </row>
    <row r="184" spans="1:6" x14ac:dyDescent="0.25">
      <c r="A184" s="1">
        <v>0.15909176304678699</v>
      </c>
      <c r="B184" s="1">
        <v>3688.9248046875</v>
      </c>
      <c r="C184">
        <f t="shared" si="6"/>
        <v>0.46637785733259507</v>
      </c>
      <c r="D184">
        <v>0.13980000000000001</v>
      </c>
      <c r="E184">
        <v>44.68</v>
      </c>
      <c r="F184" t="s">
        <v>70</v>
      </c>
    </row>
    <row r="185" spans="1:6" x14ac:dyDescent="0.25">
      <c r="A185" s="1">
        <v>0.145863347848223</v>
      </c>
      <c r="B185" s="1">
        <v>3906.22973632812</v>
      </c>
      <c r="C185">
        <f t="shared" si="6"/>
        <v>0.49385095959740088</v>
      </c>
      <c r="D185">
        <v>0.82740000000000002</v>
      </c>
      <c r="E185">
        <v>129.19999999999999</v>
      </c>
      <c r="F185" t="s">
        <v>66</v>
      </c>
    </row>
    <row r="186" spans="1:6" x14ac:dyDescent="0.25">
      <c r="A186" s="1">
        <v>0.15511667924404399</v>
      </c>
      <c r="B186" s="1">
        <v>3211.14868164062</v>
      </c>
      <c r="C186">
        <f t="shared" si="6"/>
        <v>0.40597429359821469</v>
      </c>
      <c r="D186">
        <v>0.68610000000000004</v>
      </c>
      <c r="E186">
        <v>19.52</v>
      </c>
      <c r="F186" t="s">
        <v>62</v>
      </c>
    </row>
    <row r="187" spans="1:6" x14ac:dyDescent="0.25">
      <c r="A187" s="1">
        <v>0.162840953819679</v>
      </c>
      <c r="B187" s="1">
        <v>4039.13305664062</v>
      </c>
      <c r="C187">
        <f t="shared" si="6"/>
        <v>0.51065346142150136</v>
      </c>
      <c r="D187">
        <v>0.96340000000000003</v>
      </c>
      <c r="E187">
        <v>334.51</v>
      </c>
      <c r="F187" t="s">
        <v>59</v>
      </c>
    </row>
    <row r="188" spans="1:6" x14ac:dyDescent="0.25">
      <c r="A188" s="1">
        <v>0.17258854519603101</v>
      </c>
      <c r="B188" s="1">
        <v>3126.97485351562</v>
      </c>
      <c r="C188">
        <f t="shared" si="6"/>
        <v>0.39533249099097906</v>
      </c>
      <c r="D188">
        <v>0.65339999999999998</v>
      </c>
      <c r="E188">
        <v>274.14</v>
      </c>
      <c r="F188" t="s">
        <v>68</v>
      </c>
    </row>
    <row r="189" spans="1:6" x14ac:dyDescent="0.25">
      <c r="A189" s="1">
        <v>0.135723268579482</v>
      </c>
      <c r="B189" s="1">
        <v>3980.89477539062</v>
      </c>
      <c r="C189">
        <f t="shared" si="6"/>
        <v>0.50329059927001629</v>
      </c>
      <c r="D189">
        <v>0.90859999999999996</v>
      </c>
      <c r="E189">
        <v>41.39</v>
      </c>
      <c r="F189" t="s">
        <v>73</v>
      </c>
    </row>
    <row r="190" spans="1:6" x14ac:dyDescent="0.25">
      <c r="A190" s="1">
        <v>0.13825584556727299</v>
      </c>
      <c r="B190" s="1">
        <v>3938.61157226562</v>
      </c>
      <c r="C190">
        <f t="shared" si="6"/>
        <v>0.49794488182694502</v>
      </c>
      <c r="D190">
        <v>0.92689999999999995</v>
      </c>
      <c r="E190">
        <v>55.44</v>
      </c>
      <c r="F190" t="s">
        <v>54</v>
      </c>
    </row>
    <row r="191" spans="1:6" x14ac:dyDescent="0.25">
      <c r="A191" s="1">
        <v>0.156539215983098</v>
      </c>
      <c r="B191" s="1">
        <v>3283.1484375</v>
      </c>
      <c r="C191">
        <f t="shared" si="6"/>
        <v>0.41507697083996781</v>
      </c>
      <c r="D191">
        <v>0.74760000000000004</v>
      </c>
      <c r="E191">
        <v>88.41</v>
      </c>
      <c r="F191" t="s">
        <v>54</v>
      </c>
    </row>
    <row r="192" spans="1:6" x14ac:dyDescent="0.25">
      <c r="A192" s="1">
        <v>0.17475650376757701</v>
      </c>
      <c r="B192" s="1">
        <v>3761.93237304687</v>
      </c>
      <c r="C192">
        <f t="shared" si="6"/>
        <v>0.47560794878288432</v>
      </c>
      <c r="D192">
        <v>0.13789999999999999</v>
      </c>
      <c r="E192">
        <v>148.6</v>
      </c>
      <c r="F192" t="s">
        <v>51</v>
      </c>
    </row>
    <row r="193" spans="1:6" x14ac:dyDescent="0.25">
      <c r="A193" s="1">
        <v>0.17066093236069399</v>
      </c>
      <c r="B193" s="1">
        <v>3112.21533203125</v>
      </c>
      <c r="C193">
        <f t="shared" ref="C193:C250" si="9">B193/$V$13</f>
        <v>0.39346649632597852</v>
      </c>
      <c r="D193">
        <v>0.73929999999999996</v>
      </c>
      <c r="E193">
        <v>129.33000000000001</v>
      </c>
      <c r="F193" t="s">
        <v>52</v>
      </c>
    </row>
    <row r="194" spans="1:6" x14ac:dyDescent="0.25">
      <c r="A194" s="1">
        <v>0.13584937151030699</v>
      </c>
      <c r="B194" s="1">
        <v>3995.70776367187</v>
      </c>
      <c r="C194">
        <f t="shared" si="9"/>
        <v>0.50516335355509245</v>
      </c>
      <c r="D194">
        <v>0.20760000000000001</v>
      </c>
      <c r="E194">
        <v>90.83</v>
      </c>
      <c r="F194" t="s">
        <v>74</v>
      </c>
    </row>
    <row r="195" spans="1:6" x14ac:dyDescent="0.25">
      <c r="A195" s="1">
        <v>0.15574719609014001</v>
      </c>
      <c r="B195" s="1">
        <v>3362.75659179687</v>
      </c>
      <c r="C195">
        <f t="shared" si="9"/>
        <v>0.4251415512781484</v>
      </c>
      <c r="D195">
        <v>0.2261</v>
      </c>
      <c r="E195">
        <v>98.37</v>
      </c>
      <c r="F195" t="s">
        <v>55</v>
      </c>
    </row>
    <row r="196" spans="1:6" x14ac:dyDescent="0.25">
      <c r="A196" s="1">
        <v>0.13713828992194599</v>
      </c>
      <c r="B196" s="1">
        <v>3443.89990234375</v>
      </c>
      <c r="C196">
        <f t="shared" si="9"/>
        <v>0.43540021615026497</v>
      </c>
      <c r="D196">
        <v>0.78069999999999995</v>
      </c>
      <c r="E196">
        <v>285.11</v>
      </c>
      <c r="F196" t="s">
        <v>53</v>
      </c>
    </row>
    <row r="197" spans="1:6" x14ac:dyDescent="0.25">
      <c r="A197" s="1">
        <v>0.178125131021242</v>
      </c>
      <c r="B197" s="1">
        <v>3865.01220703125</v>
      </c>
      <c r="C197">
        <f t="shared" si="9"/>
        <v>0.4886399715681542</v>
      </c>
      <c r="D197">
        <v>0.08</v>
      </c>
      <c r="E197">
        <v>81.61</v>
      </c>
      <c r="F197" t="s">
        <v>61</v>
      </c>
    </row>
    <row r="198" spans="1:6" x14ac:dyDescent="0.25">
      <c r="A198" s="1">
        <v>0.16763293523926201</v>
      </c>
      <c r="B198" s="1">
        <v>4413.2158203125</v>
      </c>
      <c r="C198">
        <f t="shared" si="9"/>
        <v>0.55794743650189782</v>
      </c>
      <c r="D198">
        <v>7.6200000000000004E-2</v>
      </c>
      <c r="E198">
        <v>10.85</v>
      </c>
      <c r="F198" t="s">
        <v>77</v>
      </c>
    </row>
    <row r="199" spans="1:6" x14ac:dyDescent="0.25">
      <c r="A199" s="1">
        <v>0.149754207601762</v>
      </c>
      <c r="B199" s="1">
        <v>3736.59912109375</v>
      </c>
      <c r="C199">
        <f t="shared" si="9"/>
        <v>0.47240515436697489</v>
      </c>
      <c r="D199">
        <v>0.11890000000000001</v>
      </c>
      <c r="E199">
        <v>124.03</v>
      </c>
      <c r="F199" t="s">
        <v>79</v>
      </c>
    </row>
    <row r="200" spans="1:6" x14ac:dyDescent="0.25">
      <c r="A200" s="1">
        <v>0.16488710872329099</v>
      </c>
      <c r="B200" s="1">
        <v>3749.60913085937</v>
      </c>
      <c r="C200">
        <f t="shared" si="9"/>
        <v>0.47404996438605035</v>
      </c>
      <c r="D200">
        <v>0.89190000000000003</v>
      </c>
      <c r="E200">
        <v>143.52000000000001</v>
      </c>
      <c r="F200" t="s">
        <v>78</v>
      </c>
    </row>
    <row r="201" spans="1:6" x14ac:dyDescent="0.25">
      <c r="A201" s="1">
        <v>0.16774420624774999</v>
      </c>
      <c r="B201" s="1">
        <v>2989.03002929687</v>
      </c>
      <c r="C201">
        <f t="shared" si="9"/>
        <v>0.37789260946574094</v>
      </c>
      <c r="D201">
        <v>0.43120000000000003</v>
      </c>
      <c r="E201">
        <v>151.41</v>
      </c>
      <c r="F201" t="s">
        <v>62</v>
      </c>
    </row>
    <row r="202" spans="1:6" x14ac:dyDescent="0.25">
      <c r="A202" s="1">
        <v>0.139170688770063</v>
      </c>
      <c r="B202" s="1">
        <v>3775.36474609375</v>
      </c>
      <c r="C202">
        <f t="shared" si="9"/>
        <v>0.47730615671396914</v>
      </c>
      <c r="D202">
        <v>0.1235</v>
      </c>
      <c r="E202">
        <v>337.56</v>
      </c>
      <c r="F202" t="s">
        <v>65</v>
      </c>
    </row>
    <row r="203" spans="1:6" x14ac:dyDescent="0.25">
      <c r="A203" s="1">
        <v>0.13277191735425301</v>
      </c>
      <c r="B203" s="1">
        <v>3188.92456054687</v>
      </c>
      <c r="C203">
        <f t="shared" si="9"/>
        <v>0.40316457571954373</v>
      </c>
      <c r="D203">
        <v>0.64319999999999999</v>
      </c>
      <c r="E203">
        <v>51.91</v>
      </c>
      <c r="F203" t="s">
        <v>70</v>
      </c>
    </row>
    <row r="204" spans="1:6" x14ac:dyDescent="0.25">
      <c r="A204" s="1">
        <v>0.15601093403527799</v>
      </c>
      <c r="B204" s="1">
        <v>3045.45458984375</v>
      </c>
      <c r="C204">
        <f t="shared" si="9"/>
        <v>0.38502616925404259</v>
      </c>
      <c r="D204">
        <v>0.39100000000000001</v>
      </c>
      <c r="E204">
        <v>171.1</v>
      </c>
      <c r="F204" t="s">
        <v>61</v>
      </c>
    </row>
    <row r="205" spans="1:6" x14ac:dyDescent="0.25">
      <c r="A205" s="1">
        <v>0.16280170164378399</v>
      </c>
      <c r="B205" s="1">
        <v>4204.91259765625</v>
      </c>
      <c r="C205">
        <f t="shared" si="9"/>
        <v>0.53161238881145678</v>
      </c>
      <c r="D205">
        <v>1.4500000000000001E-2</v>
      </c>
      <c r="E205">
        <v>339.95</v>
      </c>
      <c r="F205" t="s">
        <v>53</v>
      </c>
    </row>
    <row r="206" spans="1:6" x14ac:dyDescent="0.25">
      <c r="A206" s="1">
        <v>0.149931956013237</v>
      </c>
      <c r="B206" s="1">
        <v>3785.32373046875</v>
      </c>
      <c r="C206">
        <f t="shared" si="9"/>
        <v>0.47856523626693792</v>
      </c>
      <c r="D206">
        <v>3.7600000000000001E-2</v>
      </c>
      <c r="E206">
        <v>208.72</v>
      </c>
      <c r="F206" t="s">
        <v>53</v>
      </c>
    </row>
    <row r="207" spans="1:6" x14ac:dyDescent="0.25">
      <c r="A207" s="1">
        <v>0.16971609533271101</v>
      </c>
      <c r="B207" s="1">
        <v>3117.833984375</v>
      </c>
      <c r="C207">
        <f t="shared" si="9"/>
        <v>0.39417684288491223</v>
      </c>
      <c r="D207">
        <v>0.28399999999999997</v>
      </c>
      <c r="E207">
        <v>136.41</v>
      </c>
      <c r="F207" t="s">
        <v>57</v>
      </c>
    </row>
    <row r="208" spans="1:6" x14ac:dyDescent="0.25">
      <c r="A208" s="1">
        <v>0.16553598976022399</v>
      </c>
      <c r="B208" s="1">
        <v>2944.61499023437</v>
      </c>
      <c r="C208">
        <f t="shared" si="9"/>
        <v>0.37227737146333145</v>
      </c>
      <c r="D208">
        <v>0.40510000000000002</v>
      </c>
      <c r="E208">
        <v>346</v>
      </c>
      <c r="F208" t="s">
        <v>64</v>
      </c>
    </row>
    <row r="209" spans="1:6" x14ac:dyDescent="0.25">
      <c r="A209" s="1">
        <v>0.178880987787885</v>
      </c>
      <c r="B209" s="1">
        <v>3525.64038085937</v>
      </c>
      <c r="C209">
        <f t="shared" si="9"/>
        <v>0.44573437887947392</v>
      </c>
      <c r="D209">
        <v>0.875</v>
      </c>
      <c r="E209">
        <v>70.87</v>
      </c>
      <c r="F209" t="s">
        <v>73</v>
      </c>
    </row>
    <row r="210" spans="1:6" x14ac:dyDescent="0.25">
      <c r="A210" s="1">
        <v>0.14961994575689599</v>
      </c>
      <c r="B210" s="1">
        <v>3474.05346679687</v>
      </c>
      <c r="C210">
        <f t="shared" si="9"/>
        <v>0.4392124258116592</v>
      </c>
      <c r="D210">
        <v>0.62009999999999998</v>
      </c>
      <c r="E210">
        <v>191.99</v>
      </c>
      <c r="F210" t="s">
        <v>61</v>
      </c>
    </row>
    <row r="211" spans="1:6" x14ac:dyDescent="0.25">
      <c r="A211" s="1">
        <v>0.155514882377223</v>
      </c>
      <c r="B211" s="1">
        <v>3310.6962890625</v>
      </c>
      <c r="C211">
        <f t="shared" si="9"/>
        <v>0.41855974933670204</v>
      </c>
      <c r="D211">
        <v>0.754</v>
      </c>
      <c r="E211">
        <v>6.43</v>
      </c>
      <c r="F211" t="s">
        <v>73</v>
      </c>
    </row>
    <row r="212" spans="1:6" x14ac:dyDescent="0.25">
      <c r="A212" s="1">
        <v>0.14110885017375399</v>
      </c>
      <c r="B212" s="1">
        <v>3131.92407226562</v>
      </c>
      <c r="C212">
        <f t="shared" si="9"/>
        <v>0.39595820340267207</v>
      </c>
      <c r="D212">
        <v>0.55869999999999997</v>
      </c>
      <c r="E212">
        <v>188.57</v>
      </c>
      <c r="F212" t="s">
        <v>74</v>
      </c>
    </row>
    <row r="213" spans="1:6" x14ac:dyDescent="0.25">
      <c r="A213" s="1">
        <v>0.15621093277571199</v>
      </c>
      <c r="B213" s="1">
        <v>3009.45434570312</v>
      </c>
      <c r="C213">
        <f t="shared" si="9"/>
        <v>0.38047478433439802</v>
      </c>
      <c r="D213">
        <v>0.59340000000000004</v>
      </c>
      <c r="E213">
        <v>214.6</v>
      </c>
      <c r="F213" t="s">
        <v>67</v>
      </c>
    </row>
    <row r="214" spans="1:6" x14ac:dyDescent="0.25">
      <c r="A214" s="1">
        <v>0.151725510236421</v>
      </c>
      <c r="B214" s="1">
        <v>3934.228515625</v>
      </c>
      <c r="C214">
        <f t="shared" si="9"/>
        <v>0.49739074731001953</v>
      </c>
      <c r="D214">
        <v>7.0599999999999996E-2</v>
      </c>
      <c r="E214">
        <v>146.32</v>
      </c>
      <c r="F214" t="s">
        <v>55</v>
      </c>
    </row>
    <row r="215" spans="1:6" x14ac:dyDescent="0.25">
      <c r="A215" s="1">
        <v>0.146414547761401</v>
      </c>
      <c r="B215" s="1">
        <v>3461.59545898437</v>
      </c>
      <c r="C215">
        <f t="shared" si="9"/>
        <v>0.4376374034683348</v>
      </c>
      <c r="D215">
        <v>0.2011</v>
      </c>
      <c r="E215">
        <v>171.2</v>
      </c>
      <c r="F215" t="s">
        <v>77</v>
      </c>
    </row>
    <row r="216" spans="1:6" x14ac:dyDescent="0.25">
      <c r="A216" s="1">
        <v>0.14337321591048</v>
      </c>
      <c r="B216" s="1">
        <v>3033.71826171875</v>
      </c>
      <c r="C216">
        <f t="shared" si="9"/>
        <v>0.38354238634880833</v>
      </c>
      <c r="D216">
        <v>0.56000000000000005</v>
      </c>
      <c r="E216">
        <v>352.85</v>
      </c>
      <c r="F216" t="s">
        <v>62</v>
      </c>
    </row>
    <row r="217" spans="1:6" x14ac:dyDescent="0.25">
      <c r="A217" s="1">
        <v>0.14785632456776801</v>
      </c>
      <c r="B217" s="1">
        <v>3938.48168945312</v>
      </c>
      <c r="C217">
        <f t="shared" si="9"/>
        <v>0.49792846119735634</v>
      </c>
      <c r="D217">
        <v>0.21</v>
      </c>
      <c r="E217">
        <v>294.51</v>
      </c>
      <c r="F217" t="s">
        <v>53</v>
      </c>
    </row>
    <row r="218" spans="1:6" x14ac:dyDescent="0.25">
      <c r="A218" s="1">
        <v>0.175636085743509</v>
      </c>
      <c r="B218" s="1">
        <v>3605.705078125</v>
      </c>
      <c r="C218">
        <f t="shared" si="9"/>
        <v>0.45585667844797667</v>
      </c>
      <c r="D218">
        <v>0.88549999999999995</v>
      </c>
      <c r="E218">
        <v>237.87</v>
      </c>
      <c r="F218" t="s">
        <v>52</v>
      </c>
    </row>
    <row r="219" spans="1:6" x14ac:dyDescent="0.25">
      <c r="A219" s="1">
        <v>0.130348967459434</v>
      </c>
      <c r="B219" s="1">
        <v>3687.96899414062</v>
      </c>
      <c r="C219">
        <f t="shared" si="9"/>
        <v>0.46625701754906157</v>
      </c>
      <c r="D219">
        <v>0.15970000000000001</v>
      </c>
      <c r="E219">
        <v>294.54000000000002</v>
      </c>
      <c r="F219" t="s">
        <v>58</v>
      </c>
    </row>
    <row r="220" spans="1:6" x14ac:dyDescent="0.25">
      <c r="A220" s="1">
        <v>0.14009655576500299</v>
      </c>
      <c r="B220" s="1">
        <v>4173.900390625</v>
      </c>
      <c r="C220">
        <f t="shared" si="9"/>
        <v>0.52769162397287539</v>
      </c>
      <c r="D220">
        <v>0.95809999999999995</v>
      </c>
      <c r="E220">
        <v>260.72000000000003</v>
      </c>
      <c r="F220" t="s">
        <v>70</v>
      </c>
    </row>
    <row r="221" spans="1:6" x14ac:dyDescent="0.25">
      <c r="A221" s="1">
        <v>0.14708626530313099</v>
      </c>
      <c r="B221" s="1">
        <v>4622.66943359375</v>
      </c>
      <c r="C221">
        <f t="shared" si="9"/>
        <v>0.58442792405440958</v>
      </c>
      <c r="D221">
        <v>0.97019999999999995</v>
      </c>
      <c r="E221">
        <v>297.52999999999997</v>
      </c>
      <c r="F221" t="s">
        <v>52</v>
      </c>
    </row>
    <row r="222" spans="1:6" x14ac:dyDescent="0.25">
      <c r="A222" s="1">
        <v>0.15729555019132699</v>
      </c>
      <c r="B222" s="1">
        <v>4459.93017578125</v>
      </c>
      <c r="C222">
        <f t="shared" si="9"/>
        <v>0.56385336903337824</v>
      </c>
      <c r="D222">
        <v>3.4000000000000002E-2</v>
      </c>
      <c r="E222">
        <v>120.55</v>
      </c>
      <c r="F222" t="s">
        <v>63</v>
      </c>
    </row>
    <row r="223" spans="1:6" x14ac:dyDescent="0.25">
      <c r="A223" s="1">
        <v>0.15499773584146301</v>
      </c>
      <c r="B223" s="1">
        <v>3011.63305664062</v>
      </c>
      <c r="C223">
        <f t="shared" si="9"/>
        <v>0.38075023113599377</v>
      </c>
      <c r="D223">
        <v>0.46779999999999999</v>
      </c>
      <c r="E223">
        <v>123.79</v>
      </c>
      <c r="F223" t="s">
        <v>64</v>
      </c>
    </row>
    <row r="224" spans="1:6" x14ac:dyDescent="0.25">
      <c r="A224" s="1">
        <v>0.17572925020345401</v>
      </c>
      <c r="B224" s="1">
        <v>3323.32568359375</v>
      </c>
      <c r="C224">
        <f t="shared" si="9"/>
        <v>0.42015643950328063</v>
      </c>
      <c r="D224">
        <v>0.78190000000000004</v>
      </c>
      <c r="E224">
        <v>43.06</v>
      </c>
      <c r="F224" t="s">
        <v>70</v>
      </c>
    </row>
    <row r="225" spans="1:6" x14ac:dyDescent="0.25">
      <c r="A225" s="1">
        <v>0.16564911846890701</v>
      </c>
      <c r="B225" s="1">
        <v>3149.4443359375</v>
      </c>
      <c r="C225">
        <f t="shared" si="9"/>
        <v>0.39817322904396751</v>
      </c>
      <c r="D225">
        <v>0.30659999999999998</v>
      </c>
      <c r="E225">
        <v>253.85</v>
      </c>
      <c r="F225" t="s">
        <v>63</v>
      </c>
    </row>
    <row r="226" spans="1:6" x14ac:dyDescent="0.25">
      <c r="A226" s="1">
        <v>0.15159330802154999</v>
      </c>
      <c r="B226" s="1">
        <v>4063.66162109375</v>
      </c>
      <c r="C226">
        <f t="shared" si="9"/>
        <v>0.51375452201199079</v>
      </c>
      <c r="D226">
        <v>2.8E-3</v>
      </c>
      <c r="E226">
        <v>160.15</v>
      </c>
      <c r="F226" t="s">
        <v>73</v>
      </c>
    </row>
    <row r="227" spans="1:6" x14ac:dyDescent="0.25">
      <c r="A227" s="1">
        <v>0.16126805686548501</v>
      </c>
      <c r="B227" s="1">
        <v>4175.71728515625</v>
      </c>
      <c r="C227">
        <f t="shared" si="9"/>
        <v>0.52792132759204569</v>
      </c>
      <c r="D227">
        <v>0.98419999999999996</v>
      </c>
      <c r="E227">
        <v>318.81</v>
      </c>
      <c r="F227" t="s">
        <v>55</v>
      </c>
    </row>
    <row r="228" spans="1:6" x14ac:dyDescent="0.25">
      <c r="A228" s="1">
        <v>0.139365152027036</v>
      </c>
      <c r="B228" s="1">
        <v>3613.36059570312</v>
      </c>
      <c r="C228">
        <f t="shared" si="9"/>
        <v>0.45682453875250734</v>
      </c>
      <c r="D228">
        <v>0.68269999999999997</v>
      </c>
      <c r="E228">
        <v>214.02</v>
      </c>
      <c r="F228" t="s">
        <v>77</v>
      </c>
    </row>
    <row r="229" spans="1:6" x14ac:dyDescent="0.25">
      <c r="A229" s="1">
        <v>0.13178970798950501</v>
      </c>
      <c r="B229" s="1">
        <v>3136.4912109375</v>
      </c>
      <c r="C229">
        <f t="shared" si="9"/>
        <v>0.39653561076679772</v>
      </c>
      <c r="D229">
        <v>0.39479999999999998</v>
      </c>
      <c r="E229">
        <v>156.88999999999999</v>
      </c>
      <c r="F229" t="s">
        <v>52</v>
      </c>
    </row>
    <row r="230" spans="1:6" x14ac:dyDescent="0.25">
      <c r="A230" s="1">
        <v>0.17596645570889899</v>
      </c>
      <c r="B230" s="1">
        <v>3723.66357421875</v>
      </c>
      <c r="C230">
        <f t="shared" si="9"/>
        <v>0.47076975843065166</v>
      </c>
      <c r="D230">
        <v>0.7792</v>
      </c>
      <c r="E230">
        <v>198.33</v>
      </c>
      <c r="F230" t="s">
        <v>57</v>
      </c>
    </row>
    <row r="231" spans="1:6" x14ac:dyDescent="0.25">
      <c r="A231" s="1">
        <v>0.134825524601314</v>
      </c>
      <c r="B231" s="1">
        <v>3534.9892578125</v>
      </c>
      <c r="C231">
        <f t="shared" si="9"/>
        <v>0.44691632468555986</v>
      </c>
      <c r="D231">
        <v>0.376</v>
      </c>
      <c r="E231">
        <v>38.520000000000003</v>
      </c>
      <c r="F231" t="s">
        <v>71</v>
      </c>
    </row>
    <row r="232" spans="1:6" x14ac:dyDescent="0.25">
      <c r="A232" s="1">
        <v>0.174849139947508</v>
      </c>
      <c r="B232" s="1">
        <v>2977.61206054687</v>
      </c>
      <c r="C232">
        <f t="shared" si="9"/>
        <v>0.3764490756225059</v>
      </c>
      <c r="D232">
        <v>0.48520000000000002</v>
      </c>
      <c r="E232">
        <v>228.78</v>
      </c>
      <c r="F232" t="s">
        <v>71</v>
      </c>
    </row>
    <row r="233" spans="1:6" x14ac:dyDescent="0.25">
      <c r="A233" s="1">
        <v>0.13369284758994701</v>
      </c>
      <c r="B233" s="1">
        <v>3939.04833984375</v>
      </c>
      <c r="C233">
        <f t="shared" si="9"/>
        <v>0.49800010082381413</v>
      </c>
      <c r="D233">
        <v>7.5700000000000003E-2</v>
      </c>
      <c r="E233">
        <v>323.79000000000002</v>
      </c>
      <c r="F233" t="s">
        <v>57</v>
      </c>
    </row>
    <row r="234" spans="1:6" x14ac:dyDescent="0.25">
      <c r="A234" s="1">
        <v>0.176112978442243</v>
      </c>
      <c r="B234" s="1">
        <v>3050.83764648437</v>
      </c>
      <c r="C234">
        <f t="shared" si="9"/>
        <v>0.38570673027246244</v>
      </c>
      <c r="D234">
        <v>0.56169999999999998</v>
      </c>
      <c r="E234">
        <v>206.73</v>
      </c>
      <c r="F234" t="s">
        <v>57</v>
      </c>
    </row>
    <row r="235" spans="1:6" x14ac:dyDescent="0.25">
      <c r="A235" s="1">
        <v>0.15448579319838701</v>
      </c>
      <c r="B235" s="1">
        <v>3508.93725585937</v>
      </c>
      <c r="C235">
        <f t="shared" si="9"/>
        <v>0.44362266122170008</v>
      </c>
      <c r="D235">
        <v>0.16259999999999999</v>
      </c>
      <c r="E235">
        <v>82.5</v>
      </c>
      <c r="F235" t="s">
        <v>55</v>
      </c>
    </row>
    <row r="236" spans="1:6" x14ac:dyDescent="0.25">
      <c r="A236" s="1">
        <v>0.15721983236065501</v>
      </c>
      <c r="B236" s="1">
        <v>4674.337890625</v>
      </c>
      <c r="C236">
        <f t="shared" si="9"/>
        <v>0.59096018631448488</v>
      </c>
      <c r="D236">
        <v>3.0999999999999999E-3</v>
      </c>
      <c r="E236">
        <v>112.68</v>
      </c>
      <c r="F236" t="s">
        <v>80</v>
      </c>
    </row>
    <row r="237" spans="1:6" x14ac:dyDescent="0.25">
      <c r="A237" s="1">
        <v>0.16677994710490701</v>
      </c>
      <c r="B237" s="1">
        <v>3384.16015625</v>
      </c>
      <c r="C237">
        <f t="shared" si="9"/>
        <v>0.42784752905146778</v>
      </c>
      <c r="D237">
        <v>0.223</v>
      </c>
      <c r="E237">
        <v>202.82</v>
      </c>
      <c r="F237" t="s">
        <v>72</v>
      </c>
    </row>
    <row r="238" spans="1:6" x14ac:dyDescent="0.25">
      <c r="A238" s="1">
        <v>0.14347403976134501</v>
      </c>
      <c r="B238" s="1">
        <v>3050.17944335937</v>
      </c>
      <c r="C238">
        <f t="shared" si="9"/>
        <v>0.385623515954096</v>
      </c>
      <c r="D238">
        <v>0.43590000000000001</v>
      </c>
      <c r="E238">
        <v>347.91</v>
      </c>
      <c r="F238" t="s">
        <v>52</v>
      </c>
    </row>
    <row r="239" spans="1:6" x14ac:dyDescent="0.25">
      <c r="A239" s="1">
        <v>0.15511201129306099</v>
      </c>
      <c r="B239" s="1">
        <v>3766.52880859375</v>
      </c>
      <c r="C239">
        <f t="shared" si="9"/>
        <v>0.47618906004842088</v>
      </c>
      <c r="D239">
        <v>5.0700000000000002E-2</v>
      </c>
      <c r="E239">
        <v>4.32</v>
      </c>
      <c r="F239" t="s">
        <v>68</v>
      </c>
    </row>
    <row r="240" spans="1:6" x14ac:dyDescent="0.25">
      <c r="A240" s="1">
        <v>0.131249372599794</v>
      </c>
      <c r="B240" s="1">
        <v>3214.93774414062</v>
      </c>
      <c r="C240">
        <f t="shared" si="9"/>
        <v>0.40645333151403334</v>
      </c>
      <c r="D240">
        <v>0.62129999999999996</v>
      </c>
      <c r="E240">
        <v>264.66000000000003</v>
      </c>
      <c r="F240" t="s">
        <v>78</v>
      </c>
    </row>
    <row r="241" spans="1:6" x14ac:dyDescent="0.25">
      <c r="A241" s="1">
        <v>0.14628442111093201</v>
      </c>
      <c r="B241" s="1">
        <v>3255.21069335937</v>
      </c>
      <c r="C241">
        <f t="shared" si="9"/>
        <v>0.411544899588622</v>
      </c>
      <c r="D241">
        <v>0.75739999999999996</v>
      </c>
      <c r="E241">
        <v>218.38</v>
      </c>
      <c r="F241" t="s">
        <v>59</v>
      </c>
    </row>
    <row r="242" spans="1:6" x14ac:dyDescent="0.25">
      <c r="A242" s="1">
        <v>0.171284958344086</v>
      </c>
      <c r="B242" s="1">
        <v>3412.99731445312</v>
      </c>
      <c r="C242">
        <f t="shared" si="9"/>
        <v>0.43149331007612907</v>
      </c>
      <c r="D242">
        <v>0.627</v>
      </c>
      <c r="E242">
        <v>287.14999999999998</v>
      </c>
      <c r="F242" t="s">
        <v>67</v>
      </c>
    </row>
    <row r="243" spans="1:6" x14ac:dyDescent="0.25">
      <c r="A243" s="1">
        <v>0.14499765308870599</v>
      </c>
      <c r="B243" s="1">
        <v>4461.5546875</v>
      </c>
      <c r="C243">
        <f t="shared" si="9"/>
        <v>0.56405875036661646</v>
      </c>
      <c r="D243">
        <v>8.9999999999999998E-4</v>
      </c>
      <c r="E243">
        <v>233.51</v>
      </c>
      <c r="F243" t="s">
        <v>61</v>
      </c>
    </row>
    <row r="244" spans="1:6" x14ac:dyDescent="0.25">
      <c r="A244" s="1">
        <v>0.17370360619865799</v>
      </c>
      <c r="B244" s="1">
        <v>3862.21801757812</v>
      </c>
      <c r="C244">
        <f t="shared" si="9"/>
        <v>0.48828671197108237</v>
      </c>
      <c r="D244">
        <v>0.95179999999999998</v>
      </c>
      <c r="E244">
        <v>13.6</v>
      </c>
      <c r="F244" t="s">
        <v>76</v>
      </c>
    </row>
    <row r="245" spans="1:6" x14ac:dyDescent="0.25">
      <c r="A245" s="1">
        <v>0.15573322397165701</v>
      </c>
      <c r="B245" s="1">
        <v>3091.6142578125</v>
      </c>
      <c r="C245">
        <f t="shared" si="9"/>
        <v>0.39086197458547528</v>
      </c>
      <c r="D245">
        <v>0.66579999999999995</v>
      </c>
      <c r="E245">
        <v>301.04000000000002</v>
      </c>
      <c r="F245" t="s">
        <v>73</v>
      </c>
    </row>
    <row r="246" spans="1:6" x14ac:dyDescent="0.25">
      <c r="A246" s="1">
        <v>0.17130898256463201</v>
      </c>
      <c r="B246" s="1">
        <v>4746.103515625</v>
      </c>
      <c r="C246">
        <f t="shared" si="9"/>
        <v>0.60003326321079475</v>
      </c>
      <c r="D246">
        <v>0.99950000000000006</v>
      </c>
      <c r="E246">
        <v>39.22</v>
      </c>
      <c r="F246" t="s">
        <v>55</v>
      </c>
    </row>
    <row r="247" spans="1:6" x14ac:dyDescent="0.25">
      <c r="A247" s="1">
        <v>0.135067654955388</v>
      </c>
      <c r="B247" s="1">
        <v>3338.10620117187</v>
      </c>
      <c r="C247">
        <f t="shared" si="9"/>
        <v>0.422025088630959</v>
      </c>
      <c r="D247">
        <v>0.29549999999999998</v>
      </c>
      <c r="E247">
        <v>100.86</v>
      </c>
      <c r="F247" t="s">
        <v>61</v>
      </c>
    </row>
    <row r="248" spans="1:6" x14ac:dyDescent="0.25">
      <c r="A248" s="1">
        <v>0.17832057963701201</v>
      </c>
      <c r="B248" s="1">
        <v>3380.19702148437</v>
      </c>
      <c r="C248">
        <f t="shared" si="9"/>
        <v>0.42734648378809831</v>
      </c>
      <c r="D248">
        <v>0.55759999999999998</v>
      </c>
      <c r="E248">
        <v>24.1</v>
      </c>
      <c r="F248" t="s">
        <v>79</v>
      </c>
    </row>
    <row r="249" spans="1:6" x14ac:dyDescent="0.25">
      <c r="A249" s="1">
        <v>0.165602519700875</v>
      </c>
      <c r="B249" s="1">
        <v>3272.13452148437</v>
      </c>
      <c r="C249">
        <f t="shared" si="9"/>
        <v>0.41368451997035849</v>
      </c>
      <c r="D249">
        <v>0.77339999999999998</v>
      </c>
      <c r="E249">
        <v>26.43</v>
      </c>
      <c r="F249" t="s">
        <v>71</v>
      </c>
    </row>
    <row r="250" spans="1:6" x14ac:dyDescent="0.25">
      <c r="A250" s="1">
        <v>0.13219883951144801</v>
      </c>
      <c r="B250" s="1">
        <v>3114.53100585937</v>
      </c>
      <c r="C250">
        <f t="shared" si="9"/>
        <v>0.3937592588666699</v>
      </c>
      <c r="D250">
        <v>0.52559999999999996</v>
      </c>
      <c r="E250">
        <v>221.95</v>
      </c>
      <c r="F250" t="s">
        <v>70</v>
      </c>
    </row>
    <row r="251" spans="1:6" x14ac:dyDescent="0.25">
      <c r="A251" s="1"/>
      <c r="B251" s="1"/>
    </row>
    <row r="252" spans="1:6" x14ac:dyDescent="0.25">
      <c r="A252" s="1"/>
      <c r="B252" s="1"/>
    </row>
    <row r="253" spans="1:6" x14ac:dyDescent="0.25">
      <c r="A253" s="1"/>
      <c r="B253" s="1"/>
    </row>
    <row r="254" spans="1:6" x14ac:dyDescent="0.25">
      <c r="A254" s="1"/>
      <c r="B254" s="1"/>
    </row>
    <row r="255" spans="1:6" x14ac:dyDescent="0.25">
      <c r="A255" s="1"/>
      <c r="B255" s="1"/>
    </row>
    <row r="256" spans="1:6" x14ac:dyDescent="0.25">
      <c r="A256" s="1"/>
      <c r="B256" s="1"/>
    </row>
    <row r="257" spans="1:2" x14ac:dyDescent="0.25">
      <c r="A257" s="1"/>
      <c r="B257" s="1"/>
    </row>
    <row r="258" spans="1:2" x14ac:dyDescent="0.25">
      <c r="A258" s="1"/>
      <c r="B258" s="1"/>
    </row>
    <row r="259" spans="1:2" x14ac:dyDescent="0.25">
      <c r="A259" s="1"/>
      <c r="B259" s="1"/>
    </row>
    <row r="260" spans="1:2" x14ac:dyDescent="0.25">
      <c r="A260" s="1"/>
      <c r="B260" s="1"/>
    </row>
    <row r="261" spans="1:2" x14ac:dyDescent="0.25">
      <c r="A261" s="1"/>
      <c r="B261" s="1"/>
    </row>
    <row r="262" spans="1:2" x14ac:dyDescent="0.25">
      <c r="A262" s="1"/>
      <c r="B262" s="1"/>
    </row>
    <row r="263" spans="1:2" x14ac:dyDescent="0.25">
      <c r="A263" s="1"/>
      <c r="B263" s="1"/>
    </row>
    <row r="264" spans="1:2" x14ac:dyDescent="0.25">
      <c r="A264" s="1"/>
      <c r="B264" s="1"/>
    </row>
    <row r="265" spans="1:2" x14ac:dyDescent="0.25">
      <c r="A265" s="1"/>
      <c r="B265" s="1"/>
    </row>
    <row r="266" spans="1:2" x14ac:dyDescent="0.25">
      <c r="A266" s="1"/>
      <c r="B266" s="1"/>
    </row>
    <row r="267" spans="1:2" x14ac:dyDescent="0.25">
      <c r="A267" s="1"/>
      <c r="B267" s="1"/>
    </row>
    <row r="268" spans="1:2" x14ac:dyDescent="0.25">
      <c r="A268" s="1"/>
      <c r="B268" s="1"/>
    </row>
    <row r="269" spans="1:2" x14ac:dyDescent="0.25">
      <c r="A269" s="1"/>
      <c r="B269" s="1"/>
    </row>
    <row r="270" spans="1:2" x14ac:dyDescent="0.25">
      <c r="A270" s="1"/>
      <c r="B270" s="1"/>
    </row>
    <row r="271" spans="1:2" x14ac:dyDescent="0.25">
      <c r="A271" s="1"/>
      <c r="B271" s="1"/>
    </row>
    <row r="272" spans="1:2" x14ac:dyDescent="0.25">
      <c r="A272" s="1"/>
      <c r="B272" s="1"/>
    </row>
    <row r="273" spans="1:2" x14ac:dyDescent="0.25">
      <c r="A273" s="1"/>
      <c r="B273" s="1"/>
    </row>
    <row r="274" spans="1:2" x14ac:dyDescent="0.25">
      <c r="A274" s="1"/>
      <c r="B274" s="1"/>
    </row>
    <row r="275" spans="1:2" x14ac:dyDescent="0.25">
      <c r="A275" s="1"/>
      <c r="B275" s="1"/>
    </row>
    <row r="276" spans="1:2" x14ac:dyDescent="0.25">
      <c r="A276" s="1"/>
      <c r="B276" s="1"/>
    </row>
    <row r="277" spans="1:2" x14ac:dyDescent="0.25">
      <c r="A277" s="1"/>
      <c r="B277" s="1"/>
    </row>
    <row r="278" spans="1:2" x14ac:dyDescent="0.25">
      <c r="A278" s="1"/>
      <c r="B278" s="1"/>
    </row>
    <row r="279" spans="1:2" x14ac:dyDescent="0.25">
      <c r="A279" s="1"/>
      <c r="B279" s="1"/>
    </row>
    <row r="280" spans="1:2" x14ac:dyDescent="0.25">
      <c r="A280" s="1"/>
      <c r="B280" s="1"/>
    </row>
    <row r="281" spans="1:2" x14ac:dyDescent="0.25">
      <c r="A281" s="1"/>
      <c r="B281" s="1"/>
    </row>
    <row r="282" spans="1:2" x14ac:dyDescent="0.25">
      <c r="A282" s="1"/>
      <c r="B282" s="1"/>
    </row>
    <row r="283" spans="1:2" x14ac:dyDescent="0.25">
      <c r="A283" s="1"/>
      <c r="B283" s="1"/>
    </row>
    <row r="284" spans="1:2" x14ac:dyDescent="0.25">
      <c r="A284" s="1"/>
      <c r="B284" s="1"/>
    </row>
    <row r="285" spans="1:2" x14ac:dyDescent="0.25">
      <c r="A285" s="1"/>
      <c r="B285" s="1"/>
    </row>
    <row r="286" spans="1:2" x14ac:dyDescent="0.25">
      <c r="A286" s="1"/>
      <c r="B286" s="1"/>
    </row>
    <row r="287" spans="1:2" x14ac:dyDescent="0.25">
      <c r="A287" s="1"/>
      <c r="B287" s="1"/>
    </row>
    <row r="288" spans="1:2" x14ac:dyDescent="0.25">
      <c r="A288" s="1"/>
      <c r="B288" s="1"/>
    </row>
    <row r="289" spans="1:2" x14ac:dyDescent="0.25">
      <c r="A289" s="1"/>
      <c r="B289" s="1"/>
    </row>
    <row r="290" spans="1:2" x14ac:dyDescent="0.25">
      <c r="A290" s="1"/>
      <c r="B290" s="1"/>
    </row>
    <row r="291" spans="1:2" x14ac:dyDescent="0.25">
      <c r="A291" s="1"/>
      <c r="B291" s="1"/>
    </row>
    <row r="292" spans="1:2" x14ac:dyDescent="0.25">
      <c r="A292" s="1"/>
      <c r="B292" s="1"/>
    </row>
    <row r="293" spans="1:2" x14ac:dyDescent="0.25">
      <c r="A293" s="1"/>
      <c r="B293" s="1"/>
    </row>
    <row r="294" spans="1:2" x14ac:dyDescent="0.25">
      <c r="A294" s="1"/>
      <c r="B294" s="1"/>
    </row>
    <row r="295" spans="1:2" x14ac:dyDescent="0.25">
      <c r="A295" s="1"/>
      <c r="B295" s="1"/>
    </row>
    <row r="296" spans="1:2" x14ac:dyDescent="0.25">
      <c r="A296" s="1"/>
      <c r="B296" s="1"/>
    </row>
    <row r="297" spans="1:2" x14ac:dyDescent="0.25">
      <c r="A297" s="1"/>
      <c r="B297" s="1"/>
    </row>
    <row r="298" spans="1:2" x14ac:dyDescent="0.25">
      <c r="A298" s="1"/>
      <c r="B298" s="1"/>
    </row>
    <row r="299" spans="1:2" x14ac:dyDescent="0.25">
      <c r="A299" s="1"/>
      <c r="B299" s="1"/>
    </row>
    <row r="300" spans="1:2" x14ac:dyDescent="0.25">
      <c r="A300" s="1"/>
      <c r="B300" s="1"/>
    </row>
    <row r="301" spans="1:2" x14ac:dyDescent="0.25">
      <c r="A301" s="1"/>
      <c r="B301" s="1"/>
    </row>
    <row r="302" spans="1:2" x14ac:dyDescent="0.25">
      <c r="A302" s="1"/>
      <c r="B302" s="1"/>
    </row>
    <row r="303" spans="1:2" x14ac:dyDescent="0.25">
      <c r="A303" s="1"/>
      <c r="B303" s="1"/>
    </row>
    <row r="304" spans="1:2" x14ac:dyDescent="0.25">
      <c r="A304" s="1"/>
      <c r="B304" s="1"/>
    </row>
    <row r="305" spans="1:2" x14ac:dyDescent="0.25">
      <c r="A305" s="1"/>
      <c r="B305" s="1"/>
    </row>
    <row r="306" spans="1:2" x14ac:dyDescent="0.25">
      <c r="A306" s="1"/>
      <c r="B306" s="1"/>
    </row>
    <row r="307" spans="1:2" x14ac:dyDescent="0.25">
      <c r="A307" s="1"/>
      <c r="B307" s="1"/>
    </row>
    <row r="308" spans="1:2" x14ac:dyDescent="0.25">
      <c r="A308" s="1"/>
      <c r="B308" s="1"/>
    </row>
    <row r="309" spans="1:2" x14ac:dyDescent="0.25">
      <c r="A309" s="1"/>
      <c r="B309" s="1"/>
    </row>
    <row r="310" spans="1:2" x14ac:dyDescent="0.25">
      <c r="A310" s="1"/>
      <c r="B310" s="1"/>
    </row>
    <row r="311" spans="1:2" x14ac:dyDescent="0.25">
      <c r="A311" s="1"/>
      <c r="B311" s="1"/>
    </row>
    <row r="312" spans="1:2" x14ac:dyDescent="0.25">
      <c r="A312" s="1"/>
      <c r="B312" s="1"/>
    </row>
    <row r="313" spans="1:2" x14ac:dyDescent="0.25">
      <c r="A313" s="1"/>
      <c r="B313" s="1"/>
    </row>
    <row r="314" spans="1:2" x14ac:dyDescent="0.25">
      <c r="A314" s="1"/>
      <c r="B314" s="1"/>
    </row>
    <row r="315" spans="1:2" x14ac:dyDescent="0.25">
      <c r="A315" s="1"/>
      <c r="B315" s="1"/>
    </row>
    <row r="316" spans="1:2" x14ac:dyDescent="0.25">
      <c r="A316" s="1"/>
      <c r="B316" s="1"/>
    </row>
    <row r="317" spans="1:2" x14ac:dyDescent="0.25">
      <c r="A317" s="1"/>
      <c r="B317" s="1"/>
    </row>
    <row r="318" spans="1:2" x14ac:dyDescent="0.25">
      <c r="A318" s="1"/>
      <c r="B318" s="1"/>
    </row>
    <row r="319" spans="1:2" x14ac:dyDescent="0.25">
      <c r="A319" s="1"/>
      <c r="B319" s="1"/>
    </row>
    <row r="320" spans="1:2" x14ac:dyDescent="0.25">
      <c r="A320" s="1"/>
      <c r="B320" s="1"/>
    </row>
    <row r="321" spans="1:2" x14ac:dyDescent="0.25">
      <c r="A321" s="1"/>
      <c r="B321" s="1"/>
    </row>
    <row r="322" spans="1:2" x14ac:dyDescent="0.25">
      <c r="A322" s="1"/>
      <c r="B322" s="1"/>
    </row>
    <row r="323" spans="1:2" x14ac:dyDescent="0.25">
      <c r="A323" s="1"/>
      <c r="B323" s="1"/>
    </row>
    <row r="324" spans="1:2" x14ac:dyDescent="0.25">
      <c r="A324" s="1"/>
      <c r="B324" s="1"/>
    </row>
    <row r="325" spans="1:2" x14ac:dyDescent="0.25">
      <c r="A325" s="1"/>
      <c r="B325" s="1"/>
    </row>
    <row r="326" spans="1:2" x14ac:dyDescent="0.25">
      <c r="A326" s="1"/>
      <c r="B326" s="1"/>
    </row>
    <row r="327" spans="1:2" x14ac:dyDescent="0.25">
      <c r="A327" s="1"/>
      <c r="B327" s="1"/>
    </row>
    <row r="328" spans="1:2" x14ac:dyDescent="0.25">
      <c r="A328" s="1"/>
      <c r="B328" s="1"/>
    </row>
    <row r="329" spans="1:2" x14ac:dyDescent="0.25">
      <c r="A329" s="1"/>
      <c r="B329" s="1"/>
    </row>
    <row r="330" spans="1:2" x14ac:dyDescent="0.25">
      <c r="A330" s="1"/>
      <c r="B330" s="1"/>
    </row>
    <row r="331" spans="1:2" x14ac:dyDescent="0.25">
      <c r="A331" s="1"/>
      <c r="B331" s="1"/>
    </row>
    <row r="332" spans="1:2" x14ac:dyDescent="0.25">
      <c r="A332" s="1"/>
      <c r="B332" s="1"/>
    </row>
    <row r="333" spans="1:2" x14ac:dyDescent="0.25">
      <c r="A333" s="1"/>
      <c r="B333" s="1"/>
    </row>
    <row r="334" spans="1:2" x14ac:dyDescent="0.25">
      <c r="A334" s="1"/>
      <c r="B334" s="1"/>
    </row>
    <row r="335" spans="1:2" x14ac:dyDescent="0.25">
      <c r="A335" s="1"/>
      <c r="B335" s="1"/>
    </row>
    <row r="336" spans="1:2" x14ac:dyDescent="0.25">
      <c r="A336" s="1"/>
      <c r="B336" s="1"/>
    </row>
    <row r="337" spans="1:2" x14ac:dyDescent="0.25">
      <c r="A337" s="1"/>
      <c r="B337" s="1"/>
    </row>
    <row r="338" spans="1:2" x14ac:dyDescent="0.25">
      <c r="A338" s="1"/>
      <c r="B338" s="1"/>
    </row>
    <row r="339" spans="1:2" x14ac:dyDescent="0.25">
      <c r="A339" s="1"/>
      <c r="B339" s="1"/>
    </row>
    <row r="340" spans="1:2" x14ac:dyDescent="0.25">
      <c r="A340" s="1"/>
      <c r="B340" s="1"/>
    </row>
    <row r="341" spans="1:2" x14ac:dyDescent="0.25">
      <c r="A341" s="1"/>
      <c r="B341" s="1"/>
    </row>
    <row r="342" spans="1:2" x14ac:dyDescent="0.25">
      <c r="A342" s="1"/>
      <c r="B342" s="1"/>
    </row>
    <row r="343" spans="1:2" x14ac:dyDescent="0.25">
      <c r="A343" s="1"/>
      <c r="B343" s="1"/>
    </row>
    <row r="344" spans="1:2" x14ac:dyDescent="0.25">
      <c r="A344" s="1"/>
      <c r="B344" s="1"/>
    </row>
    <row r="345" spans="1:2" x14ac:dyDescent="0.25">
      <c r="A345" s="1"/>
      <c r="B345" s="1"/>
    </row>
    <row r="346" spans="1:2" x14ac:dyDescent="0.25">
      <c r="A346" s="1"/>
      <c r="B346" s="1"/>
    </row>
    <row r="347" spans="1:2" x14ac:dyDescent="0.25">
      <c r="A347" s="1"/>
      <c r="B347" s="1"/>
    </row>
    <row r="348" spans="1:2" x14ac:dyDescent="0.25">
      <c r="A348" s="1"/>
      <c r="B348" s="1"/>
    </row>
    <row r="349" spans="1:2" x14ac:dyDescent="0.25">
      <c r="A349" s="1"/>
      <c r="B349" s="1"/>
    </row>
    <row r="350" spans="1:2" x14ac:dyDescent="0.25">
      <c r="A350" s="1"/>
      <c r="B350" s="1"/>
    </row>
    <row r="351" spans="1:2" x14ac:dyDescent="0.25">
      <c r="A351" s="1"/>
      <c r="B351" s="1"/>
    </row>
    <row r="352" spans="1:2" x14ac:dyDescent="0.25">
      <c r="A352" s="1"/>
      <c r="B352" s="1"/>
    </row>
    <row r="353" spans="1:2" x14ac:dyDescent="0.25">
      <c r="A353" s="1"/>
      <c r="B353" s="1"/>
    </row>
    <row r="354" spans="1:2" x14ac:dyDescent="0.25">
      <c r="A354" s="1"/>
      <c r="B354" s="1"/>
    </row>
    <row r="355" spans="1:2" x14ac:dyDescent="0.25">
      <c r="A355" s="1"/>
      <c r="B355" s="1"/>
    </row>
    <row r="356" spans="1:2" x14ac:dyDescent="0.25">
      <c r="A356" s="1"/>
      <c r="B356" s="1"/>
    </row>
    <row r="357" spans="1:2" x14ac:dyDescent="0.25">
      <c r="A357" s="1"/>
      <c r="B357" s="1"/>
    </row>
    <row r="358" spans="1:2" x14ac:dyDescent="0.25">
      <c r="A358" s="1"/>
      <c r="B358" s="1"/>
    </row>
    <row r="359" spans="1:2" x14ac:dyDescent="0.25">
      <c r="A359" s="1"/>
      <c r="B359" s="1"/>
    </row>
    <row r="360" spans="1:2" x14ac:dyDescent="0.25">
      <c r="A360" s="1"/>
      <c r="B360" s="1"/>
    </row>
    <row r="361" spans="1:2" x14ac:dyDescent="0.25">
      <c r="A361" s="1"/>
      <c r="B361" s="1"/>
    </row>
    <row r="362" spans="1:2" x14ac:dyDescent="0.25">
      <c r="A362" s="1"/>
      <c r="B362" s="1"/>
    </row>
    <row r="363" spans="1:2" x14ac:dyDescent="0.25">
      <c r="A363" s="1"/>
      <c r="B363" s="1"/>
    </row>
    <row r="364" spans="1:2" x14ac:dyDescent="0.25">
      <c r="A364" s="1"/>
      <c r="B364" s="1"/>
    </row>
    <row r="365" spans="1:2" x14ac:dyDescent="0.25">
      <c r="A365" s="1"/>
      <c r="B365" s="1"/>
    </row>
    <row r="366" spans="1:2" x14ac:dyDescent="0.25">
      <c r="A366" s="1"/>
      <c r="B366" s="1"/>
    </row>
    <row r="367" spans="1:2" x14ac:dyDescent="0.25">
      <c r="A367" s="1"/>
      <c r="B367" s="1"/>
    </row>
    <row r="368" spans="1:2" x14ac:dyDescent="0.25">
      <c r="A368" s="1"/>
      <c r="B368" s="1"/>
    </row>
    <row r="369" spans="1:2" x14ac:dyDescent="0.25">
      <c r="A369" s="1"/>
      <c r="B369" s="1"/>
    </row>
    <row r="370" spans="1:2" x14ac:dyDescent="0.25">
      <c r="A370" s="1"/>
      <c r="B370" s="1"/>
    </row>
    <row r="371" spans="1:2" x14ac:dyDescent="0.25">
      <c r="A371" s="1"/>
      <c r="B371" s="1"/>
    </row>
    <row r="372" spans="1:2" x14ac:dyDescent="0.25">
      <c r="A372" s="1"/>
      <c r="B372" s="1"/>
    </row>
    <row r="373" spans="1:2" x14ac:dyDescent="0.25">
      <c r="A373" s="1"/>
      <c r="B373" s="1"/>
    </row>
    <row r="374" spans="1:2" x14ac:dyDescent="0.25">
      <c r="A374" s="1"/>
      <c r="B374" s="1"/>
    </row>
    <row r="375" spans="1:2" x14ac:dyDescent="0.25">
      <c r="A375" s="1"/>
      <c r="B375" s="1"/>
    </row>
    <row r="376" spans="1:2" x14ac:dyDescent="0.25">
      <c r="A376" s="1"/>
      <c r="B376" s="1"/>
    </row>
    <row r="377" spans="1:2" x14ac:dyDescent="0.25">
      <c r="A377" s="1"/>
      <c r="B377" s="1"/>
    </row>
    <row r="378" spans="1:2" x14ac:dyDescent="0.25">
      <c r="A378" s="1"/>
      <c r="B378" s="1"/>
    </row>
    <row r="379" spans="1:2" x14ac:dyDescent="0.25">
      <c r="A379" s="1"/>
      <c r="B379" s="1"/>
    </row>
    <row r="380" spans="1:2" x14ac:dyDescent="0.25">
      <c r="A380" s="1"/>
      <c r="B380" s="1"/>
    </row>
    <row r="381" spans="1:2" x14ac:dyDescent="0.25">
      <c r="A381" s="1"/>
      <c r="B381" s="1"/>
    </row>
    <row r="382" spans="1:2" x14ac:dyDescent="0.25">
      <c r="A382" s="1"/>
      <c r="B382" s="1"/>
    </row>
    <row r="383" spans="1:2" x14ac:dyDescent="0.25">
      <c r="A383" s="1"/>
      <c r="B383" s="1"/>
    </row>
    <row r="384" spans="1:2" x14ac:dyDescent="0.25">
      <c r="A384" s="1"/>
      <c r="B384" s="1"/>
    </row>
    <row r="385" spans="1:2" x14ac:dyDescent="0.25">
      <c r="A385" s="1"/>
      <c r="B385" s="1"/>
    </row>
    <row r="386" spans="1:2" x14ac:dyDescent="0.25">
      <c r="A386" s="1"/>
      <c r="B386" s="1"/>
    </row>
    <row r="387" spans="1:2" x14ac:dyDescent="0.25">
      <c r="A387" s="1"/>
      <c r="B387" s="1"/>
    </row>
    <row r="388" spans="1:2" x14ac:dyDescent="0.25">
      <c r="A388" s="1"/>
      <c r="B388" s="1"/>
    </row>
    <row r="389" spans="1:2" x14ac:dyDescent="0.25">
      <c r="A389" s="1"/>
      <c r="B389" s="1"/>
    </row>
    <row r="390" spans="1:2" x14ac:dyDescent="0.25">
      <c r="A390" s="1"/>
      <c r="B390" s="1"/>
    </row>
    <row r="391" spans="1:2" x14ac:dyDescent="0.25">
      <c r="A391" s="1"/>
      <c r="B391" s="1"/>
    </row>
    <row r="392" spans="1:2" x14ac:dyDescent="0.25">
      <c r="A392" s="1"/>
      <c r="B392" s="1"/>
    </row>
    <row r="393" spans="1:2" x14ac:dyDescent="0.25">
      <c r="A393" s="1"/>
      <c r="B393" s="1"/>
    </row>
    <row r="394" spans="1:2" x14ac:dyDescent="0.25">
      <c r="A394" s="1"/>
      <c r="B394" s="1"/>
    </row>
    <row r="395" spans="1:2" x14ac:dyDescent="0.25">
      <c r="A395" s="1"/>
      <c r="B395" s="1"/>
    </row>
    <row r="396" spans="1:2" x14ac:dyDescent="0.25">
      <c r="A396" s="1"/>
      <c r="B396" s="1"/>
    </row>
    <row r="397" spans="1:2" x14ac:dyDescent="0.25">
      <c r="A397" s="1"/>
      <c r="B397" s="1"/>
    </row>
    <row r="398" spans="1:2" x14ac:dyDescent="0.25">
      <c r="A398" s="1"/>
      <c r="B398" s="1"/>
    </row>
    <row r="399" spans="1:2" x14ac:dyDescent="0.25">
      <c r="A399" s="1"/>
      <c r="B399" s="1"/>
    </row>
    <row r="400" spans="1:2" x14ac:dyDescent="0.25">
      <c r="A400" s="1"/>
      <c r="B400" s="1"/>
    </row>
    <row r="401" spans="1:2" x14ac:dyDescent="0.25">
      <c r="A401" s="1"/>
      <c r="B401" s="1"/>
    </row>
    <row r="402" spans="1:2" x14ac:dyDescent="0.25">
      <c r="A402" s="1"/>
      <c r="B402" s="1"/>
    </row>
    <row r="403" spans="1:2" x14ac:dyDescent="0.25">
      <c r="A403" s="1"/>
      <c r="B403" s="1"/>
    </row>
    <row r="404" spans="1:2" x14ac:dyDescent="0.25">
      <c r="A404" s="1"/>
      <c r="B404" s="1"/>
    </row>
    <row r="405" spans="1:2" x14ac:dyDescent="0.25">
      <c r="A405" s="1"/>
      <c r="B405" s="1"/>
    </row>
    <row r="406" spans="1:2" x14ac:dyDescent="0.25">
      <c r="A406" s="1"/>
      <c r="B406" s="1"/>
    </row>
    <row r="407" spans="1:2" x14ac:dyDescent="0.25">
      <c r="A407" s="1"/>
      <c r="B407" s="1"/>
    </row>
    <row r="408" spans="1:2" x14ac:dyDescent="0.25">
      <c r="A408" s="1"/>
      <c r="B408" s="1"/>
    </row>
    <row r="409" spans="1:2" x14ac:dyDescent="0.25">
      <c r="A409" s="1"/>
      <c r="B409" s="1"/>
    </row>
    <row r="410" spans="1:2" x14ac:dyDescent="0.25">
      <c r="A410" s="1"/>
      <c r="B410" s="1"/>
    </row>
    <row r="411" spans="1:2" x14ac:dyDescent="0.25">
      <c r="A411" s="1"/>
      <c r="B411" s="1"/>
    </row>
    <row r="412" spans="1:2" x14ac:dyDescent="0.25">
      <c r="A412" s="1"/>
      <c r="B412" s="1"/>
    </row>
    <row r="413" spans="1:2" x14ac:dyDescent="0.25">
      <c r="A413" s="1"/>
      <c r="B413" s="1"/>
    </row>
    <row r="414" spans="1:2" x14ac:dyDescent="0.25">
      <c r="A414" s="1"/>
      <c r="B414" s="1"/>
    </row>
    <row r="415" spans="1:2" x14ac:dyDescent="0.25">
      <c r="A415" s="1"/>
      <c r="B415" s="1"/>
    </row>
    <row r="416" spans="1:2" x14ac:dyDescent="0.25">
      <c r="A416" s="1"/>
      <c r="B416" s="1"/>
    </row>
    <row r="417" spans="1:2" x14ac:dyDescent="0.25">
      <c r="A417" s="1"/>
      <c r="B417" s="1"/>
    </row>
    <row r="418" spans="1:2" x14ac:dyDescent="0.25">
      <c r="A418" s="1"/>
      <c r="B418" s="1"/>
    </row>
    <row r="419" spans="1:2" x14ac:dyDescent="0.25">
      <c r="A419" s="1"/>
      <c r="B419" s="1"/>
    </row>
    <row r="420" spans="1:2" x14ac:dyDescent="0.25">
      <c r="A420" s="1"/>
      <c r="B420" s="1"/>
    </row>
    <row r="421" spans="1:2" x14ac:dyDescent="0.25">
      <c r="A421" s="1"/>
      <c r="B421" s="1"/>
    </row>
    <row r="422" spans="1:2" x14ac:dyDescent="0.25">
      <c r="A422" s="1"/>
      <c r="B422" s="1"/>
    </row>
    <row r="423" spans="1:2" x14ac:dyDescent="0.25">
      <c r="A423" s="1"/>
      <c r="B423" s="1"/>
    </row>
    <row r="424" spans="1:2" x14ac:dyDescent="0.25">
      <c r="A424" s="1"/>
      <c r="B424" s="1"/>
    </row>
    <row r="425" spans="1:2" x14ac:dyDescent="0.25">
      <c r="A425" s="1"/>
      <c r="B425" s="1"/>
    </row>
    <row r="426" spans="1:2" x14ac:dyDescent="0.25">
      <c r="A426" s="1"/>
      <c r="B426" s="1"/>
    </row>
    <row r="427" spans="1:2" x14ac:dyDescent="0.25">
      <c r="A427" s="1"/>
      <c r="B427" s="1"/>
    </row>
    <row r="428" spans="1:2" x14ac:dyDescent="0.25">
      <c r="A428" s="1"/>
      <c r="B428" s="1"/>
    </row>
    <row r="429" spans="1:2" x14ac:dyDescent="0.25">
      <c r="A429" s="1"/>
      <c r="B429" s="1"/>
    </row>
    <row r="430" spans="1:2" x14ac:dyDescent="0.25">
      <c r="A430" s="1"/>
      <c r="B430" s="1"/>
    </row>
    <row r="431" spans="1:2" x14ac:dyDescent="0.25">
      <c r="A431" s="1"/>
      <c r="B431" s="1"/>
    </row>
    <row r="432" spans="1:2" x14ac:dyDescent="0.25">
      <c r="A432" s="1"/>
      <c r="B432" s="1"/>
    </row>
    <row r="433" spans="1:2" x14ac:dyDescent="0.25">
      <c r="A433" s="1"/>
      <c r="B433" s="1"/>
    </row>
    <row r="434" spans="1:2" x14ac:dyDescent="0.25">
      <c r="A434" s="1"/>
      <c r="B434" s="1"/>
    </row>
    <row r="435" spans="1:2" x14ac:dyDescent="0.25">
      <c r="A435" s="1"/>
      <c r="B435" s="1"/>
    </row>
    <row r="436" spans="1:2" x14ac:dyDescent="0.25">
      <c r="A436" s="1"/>
      <c r="B436" s="1"/>
    </row>
    <row r="437" spans="1:2" x14ac:dyDescent="0.25">
      <c r="A437" s="1"/>
      <c r="B437" s="1"/>
    </row>
    <row r="438" spans="1:2" x14ac:dyDescent="0.25">
      <c r="A438" s="1"/>
      <c r="B438" s="1"/>
    </row>
    <row r="439" spans="1:2" x14ac:dyDescent="0.25">
      <c r="A439" s="1"/>
      <c r="B439" s="1"/>
    </row>
    <row r="440" spans="1:2" x14ac:dyDescent="0.25">
      <c r="A440" s="1"/>
      <c r="B440" s="1"/>
    </row>
    <row r="441" spans="1:2" x14ac:dyDescent="0.25">
      <c r="A441" s="1"/>
      <c r="B441" s="1"/>
    </row>
    <row r="442" spans="1:2" x14ac:dyDescent="0.25">
      <c r="A442" s="1"/>
      <c r="B442" s="1"/>
    </row>
    <row r="443" spans="1:2" x14ac:dyDescent="0.25">
      <c r="A443" s="1"/>
      <c r="B443" s="1"/>
    </row>
    <row r="444" spans="1:2" x14ac:dyDescent="0.25">
      <c r="A444" s="1"/>
      <c r="B444" s="1"/>
    </row>
    <row r="445" spans="1:2" x14ac:dyDescent="0.25">
      <c r="A445" s="1"/>
      <c r="B445" s="1"/>
    </row>
    <row r="446" spans="1:2" x14ac:dyDescent="0.25">
      <c r="A446" s="1"/>
      <c r="B446" s="1"/>
    </row>
    <row r="447" spans="1:2" x14ac:dyDescent="0.25">
      <c r="A447" s="1"/>
      <c r="B447" s="1"/>
    </row>
    <row r="448" spans="1:2" x14ac:dyDescent="0.25">
      <c r="A448" s="1"/>
      <c r="B448" s="1"/>
    </row>
    <row r="449" spans="1:2" x14ac:dyDescent="0.25">
      <c r="A449" s="1"/>
      <c r="B449" s="1"/>
    </row>
    <row r="450" spans="1:2" x14ac:dyDescent="0.25">
      <c r="A450" s="1"/>
      <c r="B450" s="1"/>
    </row>
    <row r="451" spans="1:2" x14ac:dyDescent="0.25">
      <c r="A451" s="1"/>
      <c r="B451" s="1"/>
    </row>
    <row r="452" spans="1:2" x14ac:dyDescent="0.25">
      <c r="A452" s="1"/>
      <c r="B452" s="1"/>
    </row>
    <row r="453" spans="1:2" x14ac:dyDescent="0.25">
      <c r="A453" s="1"/>
      <c r="B453" s="1"/>
    </row>
    <row r="454" spans="1:2" x14ac:dyDescent="0.25">
      <c r="A454" s="1"/>
      <c r="B454" s="1"/>
    </row>
    <row r="455" spans="1:2" x14ac:dyDescent="0.25">
      <c r="A455" s="1"/>
      <c r="B455" s="1"/>
    </row>
    <row r="456" spans="1:2" x14ac:dyDescent="0.25">
      <c r="A456" s="1"/>
      <c r="B456" s="1"/>
    </row>
    <row r="457" spans="1:2" x14ac:dyDescent="0.25">
      <c r="A457" s="1"/>
      <c r="B457" s="1"/>
    </row>
    <row r="458" spans="1:2" x14ac:dyDescent="0.25">
      <c r="A458" s="1"/>
      <c r="B458" s="1"/>
    </row>
    <row r="459" spans="1:2" x14ac:dyDescent="0.25">
      <c r="A459" s="1"/>
      <c r="B459" s="1"/>
    </row>
    <row r="460" spans="1:2" x14ac:dyDescent="0.25">
      <c r="A460" s="1"/>
      <c r="B460" s="1"/>
    </row>
    <row r="461" spans="1:2" x14ac:dyDescent="0.25">
      <c r="A461" s="1"/>
      <c r="B461" s="1"/>
    </row>
    <row r="462" spans="1:2" x14ac:dyDescent="0.25">
      <c r="A462" s="1"/>
      <c r="B462" s="1"/>
    </row>
    <row r="463" spans="1:2" x14ac:dyDescent="0.25">
      <c r="A463" s="1"/>
      <c r="B463" s="1"/>
    </row>
    <row r="464" spans="1:2" x14ac:dyDescent="0.25">
      <c r="A464" s="1"/>
      <c r="B464" s="1"/>
    </row>
    <row r="465" spans="1:2" x14ac:dyDescent="0.25">
      <c r="A465" s="1"/>
      <c r="B465" s="1"/>
    </row>
    <row r="466" spans="1:2" x14ac:dyDescent="0.25">
      <c r="A466" s="1"/>
      <c r="B466" s="1"/>
    </row>
    <row r="467" spans="1:2" x14ac:dyDescent="0.25">
      <c r="A467" s="1"/>
      <c r="B467" s="1"/>
    </row>
    <row r="468" spans="1:2" x14ac:dyDescent="0.25">
      <c r="A468" s="1"/>
      <c r="B468" s="1"/>
    </row>
    <row r="469" spans="1:2" x14ac:dyDescent="0.25">
      <c r="A469" s="1"/>
      <c r="B469" s="1"/>
    </row>
    <row r="470" spans="1:2" x14ac:dyDescent="0.25">
      <c r="A470" s="1"/>
      <c r="B470" s="1"/>
    </row>
    <row r="471" spans="1:2" x14ac:dyDescent="0.25">
      <c r="A471" s="1"/>
      <c r="B471" s="1"/>
    </row>
    <row r="472" spans="1:2" x14ac:dyDescent="0.25">
      <c r="A472" s="1"/>
      <c r="B472" s="1"/>
    </row>
    <row r="473" spans="1:2" x14ac:dyDescent="0.25">
      <c r="A473" s="1"/>
      <c r="B473" s="1"/>
    </row>
    <row r="474" spans="1:2" x14ac:dyDescent="0.25">
      <c r="A474" s="1"/>
      <c r="B474" s="1"/>
    </row>
    <row r="475" spans="1:2" x14ac:dyDescent="0.25">
      <c r="A475" s="1"/>
      <c r="B475" s="1"/>
    </row>
    <row r="476" spans="1:2" x14ac:dyDescent="0.25">
      <c r="A476" s="1"/>
      <c r="B476" s="1"/>
    </row>
    <row r="477" spans="1:2" x14ac:dyDescent="0.25">
      <c r="A477" s="1"/>
      <c r="B477" s="1"/>
    </row>
    <row r="478" spans="1:2" x14ac:dyDescent="0.25">
      <c r="A478" s="1"/>
      <c r="B478" s="1"/>
    </row>
    <row r="479" spans="1:2" x14ac:dyDescent="0.25">
      <c r="A479" s="1"/>
      <c r="B479" s="1"/>
    </row>
    <row r="480" spans="1:2" x14ac:dyDescent="0.25">
      <c r="A480" s="1"/>
      <c r="B480" s="1"/>
    </row>
    <row r="481" spans="1:2" x14ac:dyDescent="0.25">
      <c r="A481" s="1"/>
      <c r="B481" s="1"/>
    </row>
    <row r="482" spans="1:2" x14ac:dyDescent="0.25">
      <c r="A482" s="1"/>
      <c r="B482" s="1"/>
    </row>
    <row r="483" spans="1:2" x14ac:dyDescent="0.25">
      <c r="A483" s="1"/>
      <c r="B483" s="1"/>
    </row>
    <row r="484" spans="1:2" x14ac:dyDescent="0.25">
      <c r="A484" s="1"/>
      <c r="B484" s="1"/>
    </row>
    <row r="485" spans="1:2" x14ac:dyDescent="0.25">
      <c r="A485" s="1"/>
      <c r="B485" s="1"/>
    </row>
    <row r="486" spans="1:2" x14ac:dyDescent="0.25">
      <c r="A486" s="1"/>
      <c r="B486" s="1"/>
    </row>
    <row r="487" spans="1:2" x14ac:dyDescent="0.25">
      <c r="A487" s="1"/>
      <c r="B487" s="1"/>
    </row>
    <row r="488" spans="1:2" x14ac:dyDescent="0.25">
      <c r="A488" s="1"/>
      <c r="B488" s="1"/>
    </row>
    <row r="489" spans="1:2" x14ac:dyDescent="0.25">
      <c r="A489" s="1"/>
      <c r="B489" s="1"/>
    </row>
    <row r="490" spans="1:2" x14ac:dyDescent="0.25">
      <c r="A490" s="1"/>
      <c r="B490" s="1"/>
    </row>
    <row r="491" spans="1:2" x14ac:dyDescent="0.25">
      <c r="A491" s="1"/>
      <c r="B491" s="1"/>
    </row>
    <row r="492" spans="1:2" x14ac:dyDescent="0.25">
      <c r="A492" s="1"/>
      <c r="B492" s="1"/>
    </row>
    <row r="493" spans="1:2" x14ac:dyDescent="0.25">
      <c r="A493" s="1"/>
      <c r="B493" s="1"/>
    </row>
    <row r="494" spans="1:2" x14ac:dyDescent="0.25">
      <c r="A494" s="1"/>
      <c r="B494" s="1"/>
    </row>
    <row r="495" spans="1:2" x14ac:dyDescent="0.25">
      <c r="A495" s="1"/>
      <c r="B495" s="1"/>
    </row>
    <row r="496" spans="1:2" x14ac:dyDescent="0.25">
      <c r="A496" s="1"/>
      <c r="B496" s="1"/>
    </row>
    <row r="497" spans="1:2" x14ac:dyDescent="0.25">
      <c r="A497" s="1"/>
      <c r="B497" s="1"/>
    </row>
    <row r="498" spans="1:2" x14ac:dyDescent="0.25">
      <c r="A498" s="1"/>
      <c r="B498" s="1"/>
    </row>
    <row r="499" spans="1:2" x14ac:dyDescent="0.25">
      <c r="A499" s="1"/>
      <c r="B499" s="1"/>
    </row>
    <row r="500" spans="1:2" x14ac:dyDescent="0.25">
      <c r="A500" s="1"/>
      <c r="B500" s="1"/>
    </row>
    <row r="501" spans="1:2" x14ac:dyDescent="0.25">
      <c r="A501" s="1"/>
      <c r="B501" s="1"/>
    </row>
    <row r="502" spans="1:2" x14ac:dyDescent="0.25">
      <c r="A502" s="1"/>
      <c r="B502" s="1"/>
    </row>
    <row r="503" spans="1:2" x14ac:dyDescent="0.25">
      <c r="A503" s="1"/>
      <c r="B503" s="1"/>
    </row>
    <row r="504" spans="1:2" x14ac:dyDescent="0.25">
      <c r="A504" s="1"/>
      <c r="B504" s="1"/>
    </row>
    <row r="505" spans="1:2" x14ac:dyDescent="0.25">
      <c r="A505" s="1"/>
      <c r="B505" s="1"/>
    </row>
    <row r="506" spans="1:2" x14ac:dyDescent="0.25">
      <c r="A506" s="1"/>
      <c r="B506" s="1"/>
    </row>
    <row r="507" spans="1:2" x14ac:dyDescent="0.25">
      <c r="A507" s="1"/>
      <c r="B507" s="1"/>
    </row>
    <row r="508" spans="1:2" x14ac:dyDescent="0.25">
      <c r="A508" s="1"/>
      <c r="B508" s="1"/>
    </row>
    <row r="509" spans="1:2" x14ac:dyDescent="0.25">
      <c r="A509" s="1"/>
      <c r="B509" s="1"/>
    </row>
    <row r="510" spans="1:2" x14ac:dyDescent="0.25">
      <c r="A510" s="1"/>
      <c r="B510" s="1"/>
    </row>
    <row r="511" spans="1:2" x14ac:dyDescent="0.25">
      <c r="A511" s="1"/>
      <c r="B511" s="1"/>
    </row>
    <row r="512" spans="1:2" x14ac:dyDescent="0.25">
      <c r="A512" s="1"/>
      <c r="B512" s="1"/>
    </row>
    <row r="513" spans="1:2" x14ac:dyDescent="0.25">
      <c r="A513" s="1"/>
      <c r="B513" s="1"/>
    </row>
    <row r="514" spans="1:2" x14ac:dyDescent="0.25">
      <c r="A514" s="1"/>
      <c r="B514" s="1"/>
    </row>
    <row r="515" spans="1:2" x14ac:dyDescent="0.25">
      <c r="A515" s="1"/>
      <c r="B515" s="1"/>
    </row>
    <row r="516" spans="1:2" x14ac:dyDescent="0.25">
      <c r="A516" s="1"/>
      <c r="B516" s="1"/>
    </row>
    <row r="517" spans="1:2" x14ac:dyDescent="0.25">
      <c r="A517" s="1"/>
      <c r="B517" s="1"/>
    </row>
    <row r="518" spans="1:2" x14ac:dyDescent="0.25">
      <c r="A518" s="1"/>
      <c r="B518" s="1"/>
    </row>
    <row r="519" spans="1:2" x14ac:dyDescent="0.25">
      <c r="A519" s="1"/>
      <c r="B519" s="1"/>
    </row>
    <row r="520" spans="1:2" x14ac:dyDescent="0.25">
      <c r="A520" s="1"/>
      <c r="B520" s="1"/>
    </row>
    <row r="521" spans="1:2" x14ac:dyDescent="0.25">
      <c r="A521" s="1"/>
      <c r="B521" s="1"/>
    </row>
    <row r="522" spans="1:2" x14ac:dyDescent="0.25">
      <c r="A522" s="1"/>
      <c r="B522" s="1"/>
    </row>
    <row r="523" spans="1:2" x14ac:dyDescent="0.25">
      <c r="A523" s="1"/>
      <c r="B523" s="1"/>
    </row>
    <row r="524" spans="1:2" x14ac:dyDescent="0.25">
      <c r="A524" s="1"/>
      <c r="B524" s="1"/>
    </row>
    <row r="525" spans="1:2" x14ac:dyDescent="0.25">
      <c r="A525" s="1"/>
      <c r="B525" s="1"/>
    </row>
    <row r="526" spans="1:2" x14ac:dyDescent="0.25">
      <c r="A526" s="1"/>
      <c r="B526" s="1"/>
    </row>
    <row r="527" spans="1:2" x14ac:dyDescent="0.25">
      <c r="A527" s="1"/>
      <c r="B527" s="1"/>
    </row>
    <row r="528" spans="1:2" x14ac:dyDescent="0.25">
      <c r="A528" s="1"/>
      <c r="B528" s="1"/>
    </row>
    <row r="529" spans="1:2" x14ac:dyDescent="0.25">
      <c r="A529" s="1"/>
      <c r="B529" s="1"/>
    </row>
    <row r="530" spans="1:2" x14ac:dyDescent="0.25">
      <c r="A530" s="1"/>
      <c r="B530" s="1"/>
    </row>
    <row r="531" spans="1:2" x14ac:dyDescent="0.25">
      <c r="A531" s="1"/>
      <c r="B531" s="1"/>
    </row>
    <row r="532" spans="1:2" x14ac:dyDescent="0.25">
      <c r="A532" s="1"/>
      <c r="B532" s="1"/>
    </row>
    <row r="533" spans="1:2" x14ac:dyDescent="0.25">
      <c r="A533" s="1"/>
      <c r="B533" s="1"/>
    </row>
    <row r="534" spans="1:2" x14ac:dyDescent="0.25">
      <c r="A534" s="1"/>
      <c r="B534" s="1"/>
    </row>
    <row r="535" spans="1:2" x14ac:dyDescent="0.25">
      <c r="A535" s="1"/>
      <c r="B535" s="1"/>
    </row>
    <row r="536" spans="1:2" x14ac:dyDescent="0.25">
      <c r="A536" s="1"/>
      <c r="B536" s="1"/>
    </row>
    <row r="537" spans="1:2" x14ac:dyDescent="0.25">
      <c r="A537" s="1"/>
      <c r="B537" s="1"/>
    </row>
    <row r="538" spans="1:2" x14ac:dyDescent="0.25">
      <c r="A538" s="1"/>
      <c r="B538" s="1"/>
    </row>
    <row r="539" spans="1:2" x14ac:dyDescent="0.25">
      <c r="A539" s="1"/>
      <c r="B539" s="1"/>
    </row>
    <row r="540" spans="1:2" x14ac:dyDescent="0.25">
      <c r="A540" s="1"/>
      <c r="B540" s="1"/>
    </row>
    <row r="541" spans="1:2" x14ac:dyDescent="0.25">
      <c r="A541" s="1"/>
      <c r="B541" s="1"/>
    </row>
    <row r="542" spans="1:2" x14ac:dyDescent="0.25">
      <c r="A542" s="1"/>
      <c r="B542" s="1"/>
    </row>
    <row r="543" spans="1:2" x14ac:dyDescent="0.25">
      <c r="A543" s="1"/>
      <c r="B543" s="1"/>
    </row>
    <row r="544" spans="1:2" x14ac:dyDescent="0.25">
      <c r="A544" s="1"/>
      <c r="B544" s="1"/>
    </row>
    <row r="545" spans="1:2" x14ac:dyDescent="0.25">
      <c r="A545" s="1"/>
      <c r="B545" s="1"/>
    </row>
    <row r="546" spans="1:2" x14ac:dyDescent="0.25">
      <c r="A546" s="1"/>
      <c r="B546" s="1"/>
    </row>
    <row r="547" spans="1:2" x14ac:dyDescent="0.25">
      <c r="A547" s="1"/>
      <c r="B547" s="1"/>
    </row>
    <row r="548" spans="1:2" x14ac:dyDescent="0.25">
      <c r="A548" s="1"/>
      <c r="B548" s="1"/>
    </row>
    <row r="549" spans="1:2" x14ac:dyDescent="0.25">
      <c r="A549" s="1"/>
      <c r="B549" s="1"/>
    </row>
  </sheetData>
  <sortState xmlns:xlrd2="http://schemas.microsoft.com/office/spreadsheetml/2017/richdata2" ref="M2:M162">
    <sortCondition ref="M2"/>
  </sortState>
  <conditionalFormatting sqref="B1:E1048576">
    <cfRule type="cellIs" dxfId="5" priority="1" operator="lessThan">
      <formula>2500</formula>
    </cfRule>
    <cfRule type="cellIs" dxfId="4" priority="2" operator="greaterThan">
      <formula>424081.0951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12</vt:i4>
      </vt:variant>
    </vt:vector>
  </HeadingPairs>
  <TitlesOfParts>
    <vt:vector size="12" baseType="lpstr">
      <vt:lpstr>A50_IW1</vt:lpstr>
      <vt:lpstr>A100_IW1</vt:lpstr>
      <vt:lpstr>A200_IW1</vt:lpstr>
      <vt:lpstr>A400_IW1</vt:lpstr>
      <vt:lpstr>A700_IW1</vt:lpstr>
      <vt:lpstr>A1000_IW1</vt:lpstr>
      <vt:lpstr>A1500_IW1</vt:lpstr>
      <vt:lpstr>A2000_IW1</vt:lpstr>
      <vt:lpstr>A3000_IW1</vt:lpstr>
      <vt:lpstr>A5000_IW1</vt:lpstr>
      <vt:lpstr>A10000_IW1</vt:lpstr>
      <vt:lpstr>IW1 (new) (MC)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Ronald Wagner</cp:lastModifiedBy>
  <dcterms:created xsi:type="dcterms:W3CDTF">2024-12-09T07:56:54Z</dcterms:created>
  <dcterms:modified xsi:type="dcterms:W3CDTF">2025-02-07T09:41:36Z</dcterms:modified>
</cp:coreProperties>
</file>